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ki\Desktop\"/>
    </mc:Choice>
  </mc:AlternateContent>
  <xr:revisionPtr revIDLastSave="0" documentId="8_{F49C6DDD-4FAF-4AFF-9FCF-3AAEFC5AA02E}" xr6:coauthVersionLast="47" xr6:coauthVersionMax="47" xr10:uidLastSave="{00000000-0000-0000-0000-000000000000}"/>
  <bookViews>
    <workbookView xWindow="0" yWindow="0" windowWidth="2364" windowHeight="0" firstSheet="2" activeTab="2" xr2:uid="{00000000-000D-0000-FFFF-FFFF00000000}"/>
  </bookViews>
  <sheets>
    <sheet name="Буџет" sheetId="1" r:id="rId1"/>
    <sheet name="Примери трошкова" sheetId="2" r:id="rId2"/>
    <sheet name="Гантограм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3" i="1" l="1"/>
  <c r="W26" i="1"/>
  <c r="U26" i="1"/>
  <c r="AD27" i="1"/>
  <c r="AD28" i="1"/>
  <c r="AD29" i="1"/>
  <c r="AD30" i="1"/>
  <c r="AD31" i="1"/>
  <c r="AD32" i="1"/>
  <c r="AD33" i="1"/>
  <c r="AD34" i="1"/>
  <c r="AD35" i="1"/>
  <c r="AC27" i="1"/>
  <c r="AC28" i="1"/>
  <c r="AC29" i="1"/>
  <c r="AC30" i="1"/>
  <c r="AC31" i="1"/>
  <c r="AC32" i="1"/>
  <c r="AC33" i="1"/>
  <c r="AC34" i="1"/>
  <c r="AC35" i="1"/>
  <c r="AB27" i="1"/>
  <c r="AB28" i="1"/>
  <c r="AB29" i="1"/>
  <c r="AB30" i="1"/>
  <c r="AB31" i="1"/>
  <c r="AB32" i="1"/>
  <c r="AB33" i="1"/>
  <c r="AB34" i="1"/>
  <c r="AB35" i="1"/>
  <c r="AA27" i="1"/>
  <c r="AA28" i="1"/>
  <c r="AA29" i="1"/>
  <c r="AA30" i="1"/>
  <c r="AA31" i="1"/>
  <c r="AA32" i="1"/>
  <c r="AA33" i="1"/>
  <c r="AA34" i="1"/>
  <c r="AA35" i="1"/>
  <c r="Z27" i="1"/>
  <c r="Z28" i="1"/>
  <c r="Z29" i="1"/>
  <c r="Z30" i="1"/>
  <c r="Z31" i="1"/>
  <c r="Z32" i="1"/>
  <c r="Z33" i="1"/>
  <c r="Z34" i="1"/>
  <c r="Z35" i="1"/>
  <c r="Y27" i="1"/>
  <c r="Y28" i="1"/>
  <c r="Y29" i="1"/>
  <c r="Y30" i="1"/>
  <c r="Y31" i="1"/>
  <c r="Y32" i="1"/>
  <c r="Y33" i="1"/>
  <c r="Y34" i="1"/>
  <c r="Y35" i="1"/>
  <c r="X27" i="1"/>
  <c r="X28" i="1"/>
  <c r="X29" i="1"/>
  <c r="X30" i="1"/>
  <c r="X31" i="1"/>
  <c r="X32" i="1"/>
  <c r="X33" i="1"/>
  <c r="X34" i="1"/>
  <c r="X35" i="1"/>
  <c r="W27" i="1"/>
  <c r="W28" i="1"/>
  <c r="W29" i="1"/>
  <c r="W30" i="1"/>
  <c r="W31" i="1"/>
  <c r="W32" i="1"/>
  <c r="W33" i="1"/>
  <c r="W34" i="1"/>
  <c r="W35" i="1"/>
  <c r="X26" i="1"/>
  <c r="Y26" i="1"/>
  <c r="Z26" i="1"/>
  <c r="AA26" i="1"/>
  <c r="AB26" i="1"/>
  <c r="AC26" i="1"/>
  <c r="AD26" i="1"/>
  <c r="X82" i="1"/>
  <c r="Y82" i="1"/>
  <c r="Z82" i="1"/>
  <c r="X83" i="1"/>
  <c r="Y83" i="1"/>
  <c r="Z83" i="1"/>
  <c r="AA83" i="1"/>
  <c r="AB83" i="1"/>
  <c r="AC83" i="1"/>
  <c r="AD83" i="1"/>
  <c r="W82" i="1"/>
  <c r="AD91" i="1"/>
  <c r="AC91" i="1"/>
  <c r="AB91" i="1"/>
  <c r="AA91" i="1"/>
  <c r="Z91" i="1"/>
  <c r="Y91" i="1"/>
  <c r="X91" i="1"/>
  <c r="W91" i="1"/>
  <c r="AD90" i="1"/>
  <c r="AC90" i="1"/>
  <c r="AB90" i="1"/>
  <c r="AA90" i="1"/>
  <c r="Z90" i="1"/>
  <c r="Y90" i="1"/>
  <c r="X90" i="1"/>
  <c r="W90" i="1"/>
  <c r="AD89" i="1"/>
  <c r="AC89" i="1"/>
  <c r="AB89" i="1"/>
  <c r="AA89" i="1"/>
  <c r="Z89" i="1"/>
  <c r="Y89" i="1"/>
  <c r="X89" i="1"/>
  <c r="W89" i="1"/>
  <c r="AD88" i="1"/>
  <c r="AC88" i="1"/>
  <c r="AB88" i="1"/>
  <c r="AA88" i="1"/>
  <c r="Z88" i="1"/>
  <c r="Y88" i="1"/>
  <c r="X88" i="1"/>
  <c r="W88" i="1"/>
  <c r="AD87" i="1"/>
  <c r="AC87" i="1"/>
  <c r="AB87" i="1"/>
  <c r="AA87" i="1"/>
  <c r="Z87" i="1"/>
  <c r="Y87" i="1"/>
  <c r="X87" i="1"/>
  <c r="W87" i="1"/>
  <c r="AD86" i="1"/>
  <c r="AC86" i="1"/>
  <c r="AB86" i="1"/>
  <c r="AA86" i="1"/>
  <c r="Z86" i="1"/>
  <c r="Y86" i="1"/>
  <c r="X86" i="1"/>
  <c r="W86" i="1"/>
  <c r="AD85" i="1"/>
  <c r="AC85" i="1"/>
  <c r="AB85" i="1"/>
  <c r="AA85" i="1"/>
  <c r="Z85" i="1"/>
  <c r="Y85" i="1"/>
  <c r="X85" i="1"/>
  <c r="W85" i="1"/>
  <c r="AD84" i="1"/>
  <c r="AC84" i="1"/>
  <c r="AB84" i="1"/>
  <c r="AA84" i="1"/>
  <c r="Z84" i="1"/>
  <c r="Y84" i="1"/>
  <c r="X84" i="1"/>
  <c r="W84" i="1"/>
  <c r="AD82" i="1"/>
  <c r="AC82" i="1"/>
  <c r="AB82" i="1"/>
  <c r="AA82" i="1"/>
  <c r="N36" i="1"/>
  <c r="O36" i="1"/>
  <c r="P36" i="1"/>
  <c r="Q36" i="1"/>
  <c r="R36" i="1"/>
  <c r="S36" i="1"/>
  <c r="T36" i="1"/>
  <c r="M36" i="1"/>
  <c r="N78" i="1"/>
  <c r="O78" i="1"/>
  <c r="P78" i="1"/>
  <c r="Q78" i="1"/>
  <c r="R78" i="1"/>
  <c r="S78" i="1"/>
  <c r="T78" i="1"/>
  <c r="M78" i="1"/>
  <c r="N64" i="1"/>
  <c r="O64" i="1"/>
  <c r="P64" i="1"/>
  <c r="Q64" i="1"/>
  <c r="R64" i="1"/>
  <c r="S64" i="1"/>
  <c r="T64" i="1"/>
  <c r="M64" i="1"/>
  <c r="N50" i="1"/>
  <c r="M50" i="1"/>
  <c r="O50" i="1"/>
  <c r="P50" i="1"/>
  <c r="Q50" i="1"/>
  <c r="R50" i="1"/>
  <c r="S50" i="1"/>
  <c r="T50" i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68" i="1"/>
  <c r="U68" i="1" s="1"/>
  <c r="K36" i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54" i="1"/>
  <c r="U54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40" i="1"/>
  <c r="U40" i="1" s="1"/>
  <c r="U27" i="1"/>
  <c r="U28" i="1"/>
  <c r="U29" i="1"/>
  <c r="U30" i="1"/>
  <c r="U31" i="1"/>
  <c r="U32" i="1"/>
  <c r="U33" i="1"/>
  <c r="U34" i="1"/>
  <c r="U35" i="1"/>
  <c r="AE29" i="1" l="1"/>
  <c r="AE31" i="1"/>
  <c r="AE30" i="1"/>
  <c r="AE28" i="1"/>
  <c r="AE35" i="1"/>
  <c r="AE27" i="1"/>
  <c r="AE34" i="1"/>
  <c r="AC36" i="1"/>
  <c r="S17" i="1" s="1"/>
  <c r="AE33" i="1"/>
  <c r="AE32" i="1"/>
  <c r="AB92" i="1"/>
  <c r="R18" i="1" s="1"/>
  <c r="AE83" i="1"/>
  <c r="AD92" i="1"/>
  <c r="T18" i="1" s="1"/>
  <c r="AC92" i="1"/>
  <c r="S18" i="1" s="1"/>
  <c r="Y92" i="1"/>
  <c r="O18" i="1" s="1"/>
  <c r="AE84" i="1"/>
  <c r="AE85" i="1"/>
  <c r="AE86" i="1"/>
  <c r="AE87" i="1"/>
  <c r="AE89" i="1"/>
  <c r="AE90" i="1"/>
  <c r="AE91" i="1"/>
  <c r="AE26" i="1"/>
  <c r="AE82" i="1"/>
  <c r="X92" i="1"/>
  <c r="N18" i="1" s="1"/>
  <c r="W92" i="1"/>
  <c r="M18" i="1" s="1"/>
  <c r="Z92" i="1"/>
  <c r="P18" i="1" s="1"/>
  <c r="AA92" i="1"/>
  <c r="Q18" i="1" s="1"/>
  <c r="AE88" i="1"/>
  <c r="Y36" i="1"/>
  <c r="O17" i="1" s="1"/>
  <c r="AD36" i="1"/>
  <c r="T17" i="1" s="1"/>
  <c r="Z36" i="1"/>
  <c r="P17" i="1" s="1"/>
  <c r="AB36" i="1"/>
  <c r="R17" i="1" s="1"/>
  <c r="AA36" i="1"/>
  <c r="Q17" i="1" s="1"/>
  <c r="X36" i="1"/>
  <c r="N17" i="1" s="1"/>
  <c r="W36" i="1"/>
  <c r="M17" i="1" s="1"/>
  <c r="K78" i="1"/>
  <c r="K64" i="1"/>
  <c r="K50" i="1"/>
  <c r="AE92" i="1" l="1"/>
  <c r="AE36" i="1"/>
  <c r="M19" i="1" l="1"/>
  <c r="N19" i="1" s="1"/>
  <c r="O19" i="1" s="1"/>
  <c r="P19" i="1" s="1"/>
  <c r="Q19" i="1" s="1"/>
  <c r="R19" i="1" s="1"/>
  <c r="S19" i="1" s="1"/>
  <c r="T19" i="1" s="1"/>
  <c r="U18" i="1"/>
  <c r="U17" i="1"/>
  <c r="U19" i="1" l="1"/>
</calcChain>
</file>

<file path=xl/sharedStrings.xml><?xml version="1.0" encoding="utf-8"?>
<sst xmlns="http://schemas.openxmlformats.org/spreadsheetml/2006/main" count="268" uniqueCount="197">
  <si>
    <t>Лична средства</t>
  </si>
  <si>
    <t>Назив стартапа:</t>
  </si>
  <si>
    <t>Skin&amp;health</t>
  </si>
  <si>
    <t>Грант</t>
  </si>
  <si>
    <t>Чланови тима:</t>
  </si>
  <si>
    <t>Андреј Давидовић 2020/0302</t>
  </si>
  <si>
    <t>22Q2</t>
  </si>
  <si>
    <t>22Q3</t>
  </si>
  <si>
    <t>22Q4</t>
  </si>
  <si>
    <t>23Q1</t>
  </si>
  <si>
    <t>23Q2</t>
  </si>
  <si>
    <t>23Q3</t>
  </si>
  <si>
    <t>23Q4</t>
  </si>
  <si>
    <t>24Q1</t>
  </si>
  <si>
    <t>Укупно</t>
  </si>
  <si>
    <t>Ђурђа Јоксимовић 2020/0281</t>
  </si>
  <si>
    <t>Укупни расходи</t>
  </si>
  <si>
    <t>Укупни приходи</t>
  </si>
  <si>
    <t>Добит</t>
  </si>
  <si>
    <t>Људски ресурси</t>
  </si>
  <si>
    <t>Проценат ангажовања %</t>
  </si>
  <si>
    <t>Расподела хонорара по кварталима</t>
  </si>
  <si>
    <t>Име запосленог</t>
  </si>
  <si>
    <t>Радно место</t>
  </si>
  <si>
    <t>Бруто месечна плата</t>
  </si>
  <si>
    <t>Ангажовање на пројекту %</t>
  </si>
  <si>
    <t>Ђурђа Јоксимовић</t>
  </si>
  <si>
    <t>Главни менаџер</t>
  </si>
  <si>
    <t>Андреј Давидовић</t>
  </si>
  <si>
    <t>Помоћни менаџер</t>
  </si>
  <si>
    <t>Теодора Филиповић</t>
  </si>
  <si>
    <t>Стручњак за рад са базама података</t>
  </si>
  <si>
    <t>Миодраг Тодоровић</t>
  </si>
  <si>
    <t>Главни програмер</t>
  </si>
  <si>
    <t>Вук Ђуровић</t>
  </si>
  <si>
    <t>Програмер</t>
  </si>
  <si>
    <t>Марија Вранеш</t>
  </si>
  <si>
    <t>Марко Алексић</t>
  </si>
  <si>
    <t>Тестер</t>
  </si>
  <si>
    <t>Тамара Мандић</t>
  </si>
  <si>
    <t>Дерматолог</t>
  </si>
  <si>
    <t>Сандра Савић</t>
  </si>
  <si>
    <t>Администратор и корисничка подршка</t>
  </si>
  <si>
    <t>Опрема, алати, сервиси, канцеларија</t>
  </si>
  <si>
    <t>Расподела расхода по кварталима</t>
  </si>
  <si>
    <t>Назив</t>
  </si>
  <si>
    <t>Количина</t>
  </si>
  <si>
    <t>Јединична цена</t>
  </si>
  <si>
    <t>рачунар</t>
  </si>
  <si>
    <t>веб хостинг</t>
  </si>
  <si>
    <t>база података</t>
  </si>
  <si>
    <t>најам канцеларије</t>
  </si>
  <si>
    <t>алати за развој</t>
  </si>
  <si>
    <t>трошкови за режије</t>
  </si>
  <si>
    <t>материјал неопходан за рад у канцеларији</t>
  </si>
  <si>
    <t>Услуге (маркетинг, консултације, продаја)</t>
  </si>
  <si>
    <t xml:space="preserve">Назив услуге </t>
  </si>
  <si>
    <t>Назив компаније</t>
  </si>
  <si>
    <t>Број дана</t>
  </si>
  <si>
    <t>Цена по дану</t>
  </si>
  <si>
    <t>истраживање тржишта</t>
  </si>
  <si>
    <t>ММ агенција</t>
  </si>
  <si>
    <t>књиговодствене услуге</t>
  </si>
  <si>
    <t>Rivia DF Beograd</t>
  </si>
  <si>
    <t>технолошко саветовање</t>
  </si>
  <si>
    <t>EY Technology Consulting</t>
  </si>
  <si>
    <t>маркетинг услуге</t>
  </si>
  <si>
    <t>Instagram,Facebook,…</t>
  </si>
  <si>
    <t>консултације о стању на тржишту и стратегијама монетизације</t>
  </si>
  <si>
    <t>Berma&amp;Co</t>
  </si>
  <si>
    <t>Остали расходи</t>
  </si>
  <si>
    <t>Цена</t>
  </si>
  <si>
    <t>Награде за запослене(Бонуси)</t>
  </si>
  <si>
    <t>Одржавање пословних простора</t>
  </si>
  <si>
    <t>Team building</t>
  </si>
  <si>
    <t>Приходи</t>
  </si>
  <si>
    <t>Количина по кварталима</t>
  </si>
  <si>
    <t>Расподела прихода по кварталима</t>
  </si>
  <si>
    <t>Назив прихода</t>
  </si>
  <si>
    <t>претплата на веб сајту</t>
  </si>
  <si>
    <t>додатне услуге премиум корисника</t>
  </si>
  <si>
    <t xml:space="preserve"> - текући канцеларијски послови</t>
  </si>
  <si>
    <t xml:space="preserve"> - развој производа (интелектуална својина, дизајн, развој)</t>
  </si>
  <si>
    <t xml:space="preserve"> - производња и залихе (добављачи, поруџбине, пријем и складиштење робе, инвентар)</t>
  </si>
  <si>
    <t xml:space="preserve"> - обрада поруџбеница</t>
  </si>
  <si>
    <t xml:space="preserve"> - систем напате и потраживања</t>
  </si>
  <si>
    <t xml:space="preserve"> - потрошачки сервис (повраћај робе, жалбе...)</t>
  </si>
  <si>
    <t xml:space="preserve"> - маркетинг (израда плана, израда промотивног материјала, оглашавање…)</t>
  </si>
  <si>
    <t xml:space="preserve"> - кадровски послови</t>
  </si>
  <si>
    <t xml:space="preserve"> - рачуноводство (извештаји, рачуни, пријава пореза...)</t>
  </si>
  <si>
    <t xml:space="preserve"> - општи корпоративни послови (преговарање, уговарање посла, плаћање пореза, заштита ИС)</t>
  </si>
  <si>
    <t xml:space="preserve"> - управљање пословним простором</t>
  </si>
  <si>
    <t xml:space="preserve">  Ђурђа Јоксимовић  2020/0281</t>
  </si>
  <si>
    <t>Радни пакети и активности</t>
  </si>
  <si>
    <t>Месеци</t>
  </si>
  <si>
    <t>Пакет1 - Управљање пројектом</t>
  </si>
  <si>
    <t>Активност 1.1 - планирање пројекта</t>
  </si>
  <si>
    <t>Активност 1.1.1 - планирање времена</t>
  </si>
  <si>
    <t>Активност 1.1.2 - планирање ресурса</t>
  </si>
  <si>
    <t>Активност 1.1.3- планирање новца</t>
  </si>
  <si>
    <t>Активност 1.1.4 - планирање новца</t>
  </si>
  <si>
    <t>Активност 1.2 - извршавање пројекта</t>
  </si>
  <si>
    <t xml:space="preserve">Активност 1.3 - контрола и мониторинг </t>
  </si>
  <si>
    <t>Активност 1.4 - затварање пројекта</t>
  </si>
  <si>
    <t>Пакет2 - Анализа корисничких захтева</t>
  </si>
  <si>
    <t>Активност 2.1 - процењивање циљне групе на основу конкуренције и стања тржишта</t>
  </si>
  <si>
    <t>Активност 2.2 - интервјуисање и анкетирање већег броја припадника циљне групе</t>
  </si>
  <si>
    <t>Активност 2.3 - израда прототипа</t>
  </si>
  <si>
    <t>Активност 2.4 - верификација захтева</t>
  </si>
  <si>
    <t>Активност 2.5 - одређивање пројектних рокова и буџета пројекта</t>
  </si>
  <si>
    <t>Пакет3 - Дизајнирање архитектуре решења</t>
  </si>
  <si>
    <t>Активност 3.1 - дефинисања модула и компоненти система</t>
  </si>
  <si>
    <t>Активност 3.2 - идентификације интерфејса</t>
  </si>
  <si>
    <t>Активност 3.3 - писања УМЛ документације</t>
  </si>
  <si>
    <t>Активност 3.4 -  разраде безбедносних мера</t>
  </si>
  <si>
    <t>Активност 3.5 -  одређивања архитектуре</t>
  </si>
  <si>
    <t>Активност 3.5.1 - одређивање распореда модула и компоненти</t>
  </si>
  <si>
    <t>Активност 3.5.2 - одређивање међусобне комуникације модула и компоненти</t>
  </si>
  <si>
    <t>Активност 3.6 -  одређивања технологија</t>
  </si>
  <si>
    <t>Пакет4 - Рад са базом података</t>
  </si>
  <si>
    <t>Активност 4.1 - дизајнирања базе података</t>
  </si>
  <si>
    <t>Активност 4.2 - пуњења базе информацијама</t>
  </si>
  <si>
    <t>Активност 4.3 - оптимизације рада са базама података</t>
  </si>
  <si>
    <t>Активност 4.4 - пружање информација које су потребне за пуњење базе</t>
  </si>
  <si>
    <t>Пакет5 - Развој софтвера</t>
  </si>
  <si>
    <t>Активност 5.1 - развој изгледа страница система</t>
  </si>
  <si>
    <t>Активност 5.2 - развој алгоритама за претрагу и филтрирање</t>
  </si>
  <si>
    <t>Активност 5.3 - развој алгоритама за приказивање алтернатива</t>
  </si>
  <si>
    <t>Активност 5.4 - развој модула за персонализовану претрагу премијум корисника</t>
  </si>
  <si>
    <t>Активност 5.5 - развој модула за функционалности заказивања дерматолошког прегледа</t>
  </si>
  <si>
    <t xml:space="preserve">Активност 5.6 - интеграција система за онлине плаћање </t>
  </si>
  <si>
    <t>Активност 5.7 - развој функционалности вишејезичности</t>
  </si>
  <si>
    <t>Пакет6 - Тестирање и интеграција софтвера</t>
  </si>
  <si>
    <t>Активност 6.1 - тестирање компоненте за претрагу</t>
  </si>
  <si>
    <t>Активност 6.2 - тестирање компоненте за приказ алтернатива</t>
  </si>
  <si>
    <t>Активност 6.3 - тестирање компоненте за персонализовану претрагу корисника</t>
  </si>
  <si>
    <t>Активност 6.4 - тестирање компоненте за заказивање прегледа</t>
  </si>
  <si>
    <t>Активност 6.5 -  тестирање компоненте за плаћање и двојезичности</t>
  </si>
  <si>
    <t>Активност 6.6 - тестирање система за администрацију и корисничку подршку</t>
  </si>
  <si>
    <t xml:space="preserve">Активност 6.7 - интеграционо тестирање </t>
  </si>
  <si>
    <t>Активност 6.8 - интеграција</t>
  </si>
  <si>
    <t>Активност 6.9 - системско тестирање</t>
  </si>
  <si>
    <t xml:space="preserve">Активност 6.10 - тестирање корисничког интерфејса </t>
  </si>
  <si>
    <t>Пакет7 - Управљање корисничком подршком и администрацијама</t>
  </si>
  <si>
    <t>Активност 7.1 - конфигурисање алата за администрирање</t>
  </si>
  <si>
    <t xml:space="preserve">Активност 7.2 - развој секције за пружање подршке </t>
  </si>
  <si>
    <t>Пакет8 - Маркетинг</t>
  </si>
  <si>
    <t>Активност 8.1 - анализа конкуретнсих производа и тржишта</t>
  </si>
  <si>
    <t>Активност 8.2 -  израда маркетинг плана</t>
  </si>
  <si>
    <t>Активност 8.3 -  креирање онлине и традиционалних реклама</t>
  </si>
  <si>
    <t>Активност 8.4 -  извршавање маркетинг кампање</t>
  </si>
  <si>
    <t>Активност 8.5 -  сарадња са дематолошким ординацијама у вези услуга за рекламирање пројекта</t>
  </si>
  <si>
    <t>Резултати и прекретнице</t>
  </si>
  <si>
    <t>пр1.1 - завршено планирање пројекта</t>
  </si>
  <si>
    <t>пр1.2 - завршетак пројекта</t>
  </si>
  <si>
    <t>рез1.1 - план пројекта</t>
  </si>
  <si>
    <t>рез1.2 - извештаји састанака</t>
  </si>
  <si>
    <t>рез1.3 - статусни извештаји</t>
  </si>
  <si>
    <t>рез1.4 - финални извештај</t>
  </si>
  <si>
    <t>рез1.5- пост-имплементациони извештај</t>
  </si>
  <si>
    <t>пр2.1 - препознате функционалности пројекта</t>
  </si>
  <si>
    <t>рез2.1 - ПОС документ</t>
  </si>
  <si>
    <t>рез2.2 - прототип</t>
  </si>
  <si>
    <t>пр3.1 - дизајнирана архитектура система</t>
  </si>
  <si>
    <t>рез3.1 - документ о архитектури решења</t>
  </si>
  <si>
    <t>пр4.1 - завршена база са подацима на српском језику</t>
  </si>
  <si>
    <t>пр4.2 - завршена база за вишејезичним подацима</t>
  </si>
  <si>
    <t>рез4.1 - дизајнирана база</t>
  </si>
  <si>
    <t>рез4.2- попуњена база</t>
  </si>
  <si>
    <t>рез4.3 - попуњена база са подацима на омогућеним страним језицима</t>
  </si>
  <si>
    <t>пр5.1 - завршен фронтенд целе апликације</t>
  </si>
  <si>
    <t>пр5.2 - завршене компоненте за претраживање производа</t>
  </si>
  <si>
    <t>пр5.3 - завршене компоненте за претраживање алтернатива</t>
  </si>
  <si>
    <t xml:space="preserve">пр5.4 - завршене компоненте за персонализовану претрагу </t>
  </si>
  <si>
    <t>пр5.5 - завршене компоненте за заказивање прегледа</t>
  </si>
  <si>
    <t>пр5.6 - завршене компоненте за омогућавање двојезичности</t>
  </si>
  <si>
    <t xml:space="preserve">рез5.1 - фронтенд целе апликације </t>
  </si>
  <si>
    <t>рез5.2 - компоненте за претрагу и филтрирање</t>
  </si>
  <si>
    <t>рез5.3 - компоненте за приказивање алтернатива</t>
  </si>
  <si>
    <t>рез5.4 - компоненте за персонализовану претрагу корисника</t>
  </si>
  <si>
    <t>рез5.5 - компоненте за заказивање прегледа</t>
  </si>
  <si>
    <t>рез5.6 - интеграција компоненте за онлине плаћање</t>
  </si>
  <si>
    <t>рез5.7 - двојезичност сајта</t>
  </si>
  <si>
    <t>пр6.1 - завршено тестирање система</t>
  </si>
  <si>
    <t>`</t>
  </si>
  <si>
    <t>пр6.2 - завршена имплементација корисничких захтева</t>
  </si>
  <si>
    <t>рез6.1 - извештај о тестирању</t>
  </si>
  <si>
    <t>рез6.2 - исправљен систем</t>
  </si>
  <si>
    <t>пр7.1 - завршена компонента за администрацију система</t>
  </si>
  <si>
    <t>пр7.2 - завршена компонента за корисничку подршку</t>
  </si>
  <si>
    <t>рез7.1 -  систем за адмиистрацију система</t>
  </si>
  <si>
    <t>рез7.2 - систем за корисничку подршку</t>
  </si>
  <si>
    <t>пр8.1 - завршено планирање маркетинг стратегије</t>
  </si>
  <si>
    <t>пр8.2 - анализа успеха маркетинг кампање</t>
  </si>
  <si>
    <t>рез8.1 - маркетинг план</t>
  </si>
  <si>
    <t>рез8.2 - рекламни садржај</t>
  </si>
  <si>
    <t>рез8.3 - извештај кампање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</si>
</sst>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дин.&quot;_-;\-* #,##0.00\ &quot;дин.&quot;_-;_-* &quot;-&quot;??\ &quot;дин.&quot;_-;_-@_-"/>
    <numFmt numFmtId="165" formatCode="_-* #,##0.00\ [$€-1]_-;\-* #,##0.00\ [$€-1]_-;_-* &quot;-&quot;??\ [$€-1]_-;_-@_-"/>
    <numFmt numFmtId="166" formatCode="_-* #,##0.0000\ [$€-1]_-;\-* #,##0.0000\ [$€-1]_-;_-* &quot;-&quot;??\ [$€-1]_-;_-@_-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7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3" borderId="1" applyNumberFormat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</cellStyleXfs>
  <cellXfs count="125">
    <xf numFmtId="0" fontId="0" fillId="0" borderId="0" xfId="0"/>
    <xf numFmtId="49" fontId="2" fillId="5" borderId="0" xfId="3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15" xfId="0" applyFill="1" applyBorder="1" applyAlignment="1">
      <alignment horizontal="center" vertical="center"/>
    </xf>
    <xf numFmtId="0" fontId="0" fillId="5" borderId="12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165" fontId="0" fillId="5" borderId="0" xfId="0" applyNumberFormat="1" applyFill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7" fillId="8" borderId="15" xfId="9" applyBorder="1" applyAlignment="1">
      <alignment vertical="center"/>
    </xf>
    <xf numFmtId="0" fontId="7" fillId="8" borderId="18" xfId="9" applyBorder="1" applyAlignment="1">
      <alignment vertical="center"/>
    </xf>
    <xf numFmtId="0" fontId="0" fillId="5" borderId="18" xfId="0" applyFill="1" applyBorder="1" applyAlignment="1">
      <alignment horizontal="center" vertical="center"/>
    </xf>
    <xf numFmtId="0" fontId="0" fillId="5" borderId="18" xfId="0" applyFill="1" applyBorder="1" applyAlignment="1">
      <alignment vertical="center"/>
    </xf>
    <xf numFmtId="0" fontId="0" fillId="5" borderId="19" xfId="0" applyFill="1" applyBorder="1" applyAlignment="1">
      <alignment horizontal="center" vertical="center"/>
    </xf>
    <xf numFmtId="0" fontId="7" fillId="6" borderId="0" xfId="7" applyBorder="1" applyAlignment="1">
      <alignment vertical="center"/>
    </xf>
    <xf numFmtId="0" fontId="0" fillId="5" borderId="20" xfId="0" applyFill="1" applyBorder="1" applyAlignment="1">
      <alignment vertical="center"/>
    </xf>
    <xf numFmtId="0" fontId="0" fillId="5" borderId="2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7" fillId="8" borderId="19" xfId="9" applyBorder="1" applyAlignment="1">
      <alignment vertical="center"/>
    </xf>
    <xf numFmtId="0" fontId="7" fillId="6" borderId="20" xfId="7" applyBorder="1" applyAlignment="1">
      <alignment vertical="center"/>
    </xf>
    <xf numFmtId="0" fontId="0" fillId="5" borderId="19" xfId="0" applyFill="1" applyBorder="1" applyAlignment="1">
      <alignment vertical="center"/>
    </xf>
    <xf numFmtId="0" fontId="7" fillId="8" borderId="15" xfId="9" applyBorder="1" applyAlignment="1">
      <alignment horizontal="center" vertical="center"/>
    </xf>
    <xf numFmtId="0" fontId="7" fillId="8" borderId="18" xfId="9" applyBorder="1" applyAlignment="1">
      <alignment horizontal="center" vertical="center"/>
    </xf>
    <xf numFmtId="0" fontId="7" fillId="8" borderId="19" xfId="9" applyBorder="1" applyAlignment="1">
      <alignment horizontal="center" vertical="center"/>
    </xf>
    <xf numFmtId="0" fontId="7" fillId="8" borderId="20" xfId="9" applyBorder="1" applyAlignment="1">
      <alignment vertical="center"/>
    </xf>
    <xf numFmtId="0" fontId="7" fillId="7" borderId="0" xfId="8" applyBorder="1" applyAlignment="1">
      <alignment horizontal="center" vertical="center"/>
    </xf>
    <xf numFmtId="0" fontId="7" fillId="7" borderId="20" xfId="8" applyBorder="1" applyAlignment="1">
      <alignment horizontal="center" vertical="center"/>
    </xf>
    <xf numFmtId="0" fontId="0" fillId="5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vertical="center"/>
      <protection locked="0"/>
    </xf>
    <xf numFmtId="165" fontId="0" fillId="5" borderId="0" xfId="0" applyNumberFormat="1" applyFill="1" applyAlignment="1" applyProtection="1">
      <alignment vertical="center"/>
      <protection locked="0"/>
    </xf>
    <xf numFmtId="0" fontId="0" fillId="5" borderId="4" xfId="0" applyFill="1" applyBorder="1" applyProtection="1">
      <protection locked="0"/>
    </xf>
    <xf numFmtId="0" fontId="0" fillId="5" borderId="0" xfId="0" applyFill="1" applyProtection="1">
      <protection locked="0"/>
    </xf>
    <xf numFmtId="165" fontId="0" fillId="5" borderId="4" xfId="0" applyNumberFormat="1" applyFill="1" applyBorder="1" applyProtection="1">
      <protection locked="0"/>
    </xf>
    <xf numFmtId="49" fontId="2" fillId="5" borderId="0" xfId="3" applyNumberFormat="1" applyFill="1" applyBorder="1" applyAlignment="1" applyProtection="1">
      <alignment horizontal="center" vertical="center"/>
      <protection locked="0"/>
    </xf>
    <xf numFmtId="165" fontId="0" fillId="5" borderId="0" xfId="0" applyNumberFormat="1" applyFill="1" applyAlignment="1" applyProtection="1">
      <alignment horizontal="center" vertical="center"/>
      <protection locked="0"/>
    </xf>
    <xf numFmtId="0" fontId="0" fillId="5" borderId="14" xfId="0" applyFill="1" applyBorder="1" applyAlignment="1" applyProtection="1">
      <alignment horizontal="center" vertical="center"/>
      <protection locked="0"/>
    </xf>
    <xf numFmtId="0" fontId="0" fillId="5" borderId="15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165" fontId="4" fillId="4" borderId="3" xfId="5" applyNumberFormat="1" applyAlignment="1" applyProtection="1">
      <alignment horizontal="center" vertical="center"/>
      <protection locked="0"/>
    </xf>
    <xf numFmtId="0" fontId="0" fillId="5" borderId="6" xfId="0" applyFill="1" applyBorder="1" applyAlignment="1" applyProtection="1">
      <alignment horizontal="center" vertical="center" wrapText="1"/>
      <protection locked="0"/>
    </xf>
    <xf numFmtId="0" fontId="0" fillId="5" borderId="6" xfId="0" applyFill="1" applyBorder="1" applyAlignment="1" applyProtection="1">
      <alignment vertical="center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5" borderId="4" xfId="0" applyFill="1" applyBorder="1" applyAlignment="1" applyProtection="1">
      <alignment horizontal="center" vertical="center" wrapText="1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10" xfId="0" applyFill="1" applyBorder="1" applyAlignment="1" applyProtection="1">
      <alignment horizontal="center" vertical="center" wrapText="1"/>
      <protection locked="0"/>
    </xf>
    <xf numFmtId="0" fontId="0" fillId="5" borderId="10" xfId="0" applyFill="1" applyBorder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right" vertical="center"/>
      <protection locked="0"/>
    </xf>
    <xf numFmtId="165" fontId="2" fillId="5" borderId="0" xfId="3" applyNumberFormat="1" applyFill="1" applyBorder="1" applyAlignment="1" applyProtection="1">
      <alignment horizontal="center" vertical="center"/>
      <protection locked="0"/>
    </xf>
    <xf numFmtId="165" fontId="2" fillId="2" borderId="4" xfId="3" applyNumberFormat="1" applyBorder="1" applyAlignment="1" applyProtection="1">
      <alignment horizontal="center" vertical="center"/>
      <protection locked="0"/>
    </xf>
    <xf numFmtId="10" fontId="2" fillId="2" borderId="4" xfId="2" applyNumberFormat="1" applyFont="1" applyFill="1" applyBorder="1" applyAlignment="1" applyProtection="1">
      <alignment horizontal="center" vertical="center"/>
      <protection locked="0"/>
    </xf>
    <xf numFmtId="166" fontId="2" fillId="5" borderId="0" xfId="3" applyNumberFormat="1" applyFill="1" applyBorder="1" applyAlignment="1" applyProtection="1">
      <alignment horizontal="center" vertical="center"/>
      <protection locked="0"/>
    </xf>
    <xf numFmtId="10" fontId="4" fillId="4" borderId="3" xfId="5" applyNumberFormat="1" applyAlignment="1" applyProtection="1">
      <alignment horizontal="center" vertical="center"/>
      <protection locked="0"/>
    </xf>
    <xf numFmtId="165" fontId="2" fillId="2" borderId="4" xfId="2" applyNumberFormat="1" applyFont="1" applyFill="1" applyBorder="1" applyAlignment="1" applyProtection="1">
      <alignment horizontal="center" vertical="center"/>
      <protection locked="0"/>
    </xf>
    <xf numFmtId="165" fontId="0" fillId="5" borderId="0" xfId="0" applyNumberFormat="1" applyFill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5" borderId="12" xfId="0" applyFill="1" applyBorder="1" applyAlignment="1" applyProtection="1">
      <alignment vertical="center"/>
      <protection locked="0"/>
    </xf>
    <xf numFmtId="2" fontId="2" fillId="2" borderId="4" xfId="2" applyNumberFormat="1" applyFont="1" applyFill="1" applyBorder="1" applyAlignment="1" applyProtection="1">
      <alignment horizontal="center" vertical="center"/>
      <protection locked="0"/>
    </xf>
    <xf numFmtId="165" fontId="3" fillId="3" borderId="2" xfId="4" applyNumberFormat="1" applyAlignment="1" applyProtection="1">
      <alignment horizontal="center" vertical="center"/>
    </xf>
    <xf numFmtId="165" fontId="3" fillId="3" borderId="16" xfId="4" applyNumberFormat="1" applyBorder="1" applyAlignment="1" applyProtection="1">
      <alignment horizontal="center" vertical="center"/>
    </xf>
    <xf numFmtId="165" fontId="4" fillId="4" borderId="4" xfId="5" applyNumberFormat="1" applyBorder="1" applyAlignment="1" applyProtection="1">
      <alignment horizontal="center" vertical="center"/>
    </xf>
    <xf numFmtId="165" fontId="4" fillId="4" borderId="17" xfId="5" applyNumberFormat="1" applyBorder="1" applyAlignment="1" applyProtection="1">
      <alignment horizontal="center" vertical="center"/>
    </xf>
    <xf numFmtId="165" fontId="4" fillId="4" borderId="3" xfId="5" applyNumberFormat="1" applyAlignment="1" applyProtection="1">
      <alignment horizontal="center" vertical="center"/>
    </xf>
    <xf numFmtId="165" fontId="5" fillId="3" borderId="1" xfId="6" applyNumberFormat="1" applyAlignment="1" applyProtection="1">
      <alignment horizontal="center" vertical="center"/>
    </xf>
    <xf numFmtId="10" fontId="3" fillId="3" borderId="11" xfId="2" applyNumberFormat="1" applyFont="1" applyFill="1" applyBorder="1" applyAlignment="1" applyProtection="1">
      <alignment horizontal="center" vertical="center"/>
    </xf>
    <xf numFmtId="165" fontId="3" fillId="3" borderId="4" xfId="4" applyNumberFormat="1" applyBorder="1" applyAlignment="1" applyProtection="1">
      <alignment horizontal="center" vertical="center"/>
    </xf>
    <xf numFmtId="165" fontId="4" fillId="4" borderId="13" xfId="5" applyNumberFormat="1" applyBorder="1" applyAlignment="1" applyProtection="1">
      <alignment horizontal="center" vertical="center"/>
    </xf>
    <xf numFmtId="165" fontId="0" fillId="5" borderId="0" xfId="0" applyNumberFormat="1" applyFill="1" applyAlignment="1">
      <alignment horizontal="left" vertical="center"/>
    </xf>
    <xf numFmtId="49" fontId="2" fillId="2" borderId="7" xfId="3" applyNumberFormat="1" applyBorder="1" applyAlignment="1">
      <alignment horizontal="left"/>
    </xf>
    <xf numFmtId="49" fontId="2" fillId="2" borderId="9" xfId="3" applyNumberFormat="1" applyBorder="1" applyAlignment="1">
      <alignment horizontal="left"/>
    </xf>
    <xf numFmtId="49" fontId="2" fillId="2" borderId="8" xfId="3" applyNumberFormat="1" applyBorder="1" applyAlignment="1">
      <alignment horizontal="left"/>
    </xf>
    <xf numFmtId="0" fontId="7" fillId="6" borderId="6" xfId="7" applyBorder="1" applyAlignment="1">
      <alignment vertical="center"/>
    </xf>
    <xf numFmtId="0" fontId="7" fillId="6" borderId="21" xfId="7" applyBorder="1" applyAlignment="1">
      <alignment vertical="center"/>
    </xf>
    <xf numFmtId="0" fontId="8" fillId="9" borderId="0" xfId="10" applyBorder="1" applyAlignment="1">
      <alignment vertical="center"/>
    </xf>
    <xf numFmtId="0" fontId="7" fillId="6" borderId="5" xfId="7" applyBorder="1" applyAlignment="1">
      <alignment vertical="center"/>
    </xf>
    <xf numFmtId="0" fontId="7" fillId="7" borderId="21" xfId="8" applyBorder="1" applyAlignment="1">
      <alignment horizontal="center" vertical="center"/>
    </xf>
    <xf numFmtId="0" fontId="7" fillId="8" borderId="0" xfId="9" applyBorder="1" applyAlignment="1">
      <alignment horizontal="center" vertical="center"/>
    </xf>
    <xf numFmtId="0" fontId="7" fillId="8" borderId="20" xfId="9" applyBorder="1" applyAlignment="1">
      <alignment horizontal="center" vertical="center"/>
    </xf>
    <xf numFmtId="0" fontId="7" fillId="8" borderId="5" xfId="9" applyBorder="1" applyAlignment="1">
      <alignment horizontal="center" vertical="center"/>
    </xf>
    <xf numFmtId="0" fontId="0" fillId="5" borderId="7" xfId="0" applyFill="1" applyBorder="1" applyAlignment="1" applyProtection="1">
      <alignment horizontal="left" vertical="center"/>
      <protection locked="0"/>
    </xf>
    <xf numFmtId="0" fontId="0" fillId="5" borderId="8" xfId="0" applyFill="1" applyBorder="1" applyAlignment="1" applyProtection="1">
      <alignment horizontal="left" vertical="center"/>
      <protection locked="0"/>
    </xf>
    <xf numFmtId="49" fontId="2" fillId="2" borderId="7" xfId="3" applyNumberFormat="1" applyBorder="1" applyAlignment="1" applyProtection="1">
      <alignment horizontal="left"/>
      <protection locked="0"/>
    </xf>
    <xf numFmtId="49" fontId="2" fillId="2" borderId="9" xfId="3" applyNumberFormat="1" applyBorder="1" applyAlignment="1" applyProtection="1">
      <alignment horizontal="left"/>
      <protection locked="0"/>
    </xf>
    <xf numFmtId="49" fontId="2" fillId="2" borderId="8" xfId="3" applyNumberFormat="1" applyBorder="1" applyAlignment="1" applyProtection="1">
      <alignment horizontal="left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9" xfId="0" applyFill="1" applyBorder="1" applyAlignment="1" applyProtection="1">
      <alignment horizontal="center" vertical="center"/>
      <protection locked="0"/>
    </xf>
    <xf numFmtId="0" fontId="0" fillId="5" borderId="8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 wrapText="1"/>
      <protection locked="0"/>
    </xf>
    <xf numFmtId="0" fontId="0" fillId="5" borderId="7" xfId="0" applyFill="1" applyBorder="1" applyAlignment="1" applyProtection="1">
      <alignment horizontal="center" vertical="center" wrapText="1"/>
      <protection locked="0"/>
    </xf>
    <xf numFmtId="49" fontId="2" fillId="2" borderId="4" xfId="3" applyNumberFormat="1" applyBorder="1" applyAlignment="1" applyProtection="1">
      <alignment horizontal="left" vertical="center"/>
      <protection locked="0"/>
    </xf>
    <xf numFmtId="2" fontId="2" fillId="2" borderId="4" xfId="3" applyNumberFormat="1" applyBorder="1" applyAlignment="1" applyProtection="1">
      <alignment horizontal="center" vertical="center"/>
      <protection locked="0"/>
    </xf>
    <xf numFmtId="165" fontId="2" fillId="2" borderId="4" xfId="1" applyNumberFormat="1" applyFont="1" applyFill="1" applyBorder="1" applyAlignment="1" applyProtection="1">
      <alignment horizontal="center" vertical="center"/>
      <protection locked="0"/>
    </xf>
    <xf numFmtId="165" fontId="2" fillId="2" borderId="7" xfId="1" applyNumberFormat="1" applyFont="1" applyFill="1" applyBorder="1" applyAlignment="1" applyProtection="1">
      <alignment horizontal="center" vertical="center"/>
      <protection locked="0"/>
    </xf>
    <xf numFmtId="0" fontId="6" fillId="5" borderId="4" xfId="0" applyFont="1" applyFill="1" applyBorder="1" applyAlignment="1" applyProtection="1">
      <alignment horizontal="center" vertical="center" wrapText="1"/>
      <protection locked="0"/>
    </xf>
    <xf numFmtId="49" fontId="2" fillId="2" borderId="7" xfId="3" applyNumberFormat="1" applyBorder="1" applyAlignment="1" applyProtection="1">
      <alignment horizontal="left" vertical="center"/>
      <protection locked="0"/>
    </xf>
    <xf numFmtId="0" fontId="6" fillId="5" borderId="4" xfId="0" applyFont="1" applyFill="1" applyBorder="1" applyAlignment="1" applyProtection="1">
      <alignment horizontal="center" vertical="center"/>
      <protection locked="0"/>
    </xf>
    <xf numFmtId="166" fontId="2" fillId="5" borderId="5" xfId="3" applyNumberFormat="1" applyFill="1" applyBorder="1" applyAlignment="1" applyProtection="1">
      <alignment horizontal="center" vertical="center"/>
      <protection locked="0"/>
    </xf>
    <xf numFmtId="166" fontId="2" fillId="5" borderId="0" xfId="3" applyNumberFormat="1" applyFill="1" applyBorder="1" applyAlignment="1" applyProtection="1">
      <alignment horizontal="center" vertical="center"/>
      <protection locked="0"/>
    </xf>
    <xf numFmtId="49" fontId="2" fillId="2" borderId="4" xfId="3" applyNumberFormat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165" fontId="2" fillId="5" borderId="5" xfId="3" applyNumberFormat="1" applyFill="1" applyBorder="1" applyAlignment="1" applyProtection="1">
      <alignment horizontal="center" vertical="center"/>
      <protection locked="0"/>
    </xf>
    <xf numFmtId="165" fontId="2" fillId="5" borderId="0" xfId="3" applyNumberFormat="1" applyFill="1" applyBorder="1" applyAlignment="1" applyProtection="1">
      <alignment horizontal="center" vertical="center"/>
      <protection locked="0"/>
    </xf>
    <xf numFmtId="165" fontId="2" fillId="2" borderId="4" xfId="1" applyNumberFormat="1" applyFont="1" applyFill="1" applyBorder="1" applyAlignment="1" applyProtection="1">
      <alignment horizontal="left" vertical="center"/>
      <protection locked="0"/>
    </xf>
    <xf numFmtId="49" fontId="2" fillId="2" borderId="4" xfId="3" applyNumberFormat="1" applyBorder="1" applyAlignment="1" applyProtection="1">
      <alignment horizontal="left" vertical="center" wrapText="1"/>
      <protection locked="0"/>
    </xf>
    <xf numFmtId="165" fontId="2" fillId="5" borderId="5" xfId="1" applyNumberFormat="1" applyFont="1" applyFill="1" applyBorder="1" applyAlignment="1" applyProtection="1">
      <alignment horizontal="center" vertical="center"/>
      <protection locked="0"/>
    </xf>
    <xf numFmtId="165" fontId="2" fillId="5" borderId="0" xfId="1" applyNumberFormat="1" applyFont="1" applyFill="1" applyBorder="1" applyAlignment="1" applyProtection="1">
      <alignment horizontal="center" vertical="center"/>
      <protection locked="0"/>
    </xf>
    <xf numFmtId="165" fontId="2" fillId="2" borderId="4" xfId="3" applyNumberFormat="1" applyBorder="1" applyAlignment="1" applyProtection="1">
      <alignment horizontal="center" vertical="center"/>
      <protection locked="0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49" fontId="2" fillId="2" borderId="4" xfId="3" applyNumberForma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49" fontId="2" fillId="2" borderId="7" xfId="3" applyNumberFormat="1" applyBorder="1" applyAlignment="1">
      <alignment horizontal="left"/>
    </xf>
    <xf numFmtId="49" fontId="2" fillId="2" borderId="9" xfId="3" applyNumberFormat="1" applyBorder="1" applyAlignment="1">
      <alignment horizontal="left"/>
    </xf>
    <xf numFmtId="49" fontId="2" fillId="2" borderId="8" xfId="3" applyNumberFormat="1" applyBorder="1" applyAlignment="1">
      <alignment horizontal="left"/>
    </xf>
    <xf numFmtId="0" fontId="0" fillId="5" borderId="7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8" xfId="0" applyFill="1" applyBorder="1" applyAlignment="1">
      <alignment vertical="center"/>
    </xf>
  </cellXfs>
  <cellStyles count="11">
    <cellStyle name="60% - Accent4" xfId="10" builtinId="44"/>
    <cellStyle name="Accent1" xfId="7" builtinId="29"/>
    <cellStyle name="Accent5" xfId="8" builtinId="45"/>
    <cellStyle name="Accent6" xfId="9" builtinId="49"/>
    <cellStyle name="Calculation" xfId="6" builtinId="22"/>
    <cellStyle name="Check Cell" xfId="5" builtinId="23"/>
    <cellStyle name="Currency" xfId="1" builtinId="4"/>
    <cellStyle name="Input" xfId="3" builtinId="20"/>
    <cellStyle name="Normal" xfId="0" builtinId="0"/>
    <cellStyle name="Output" xfId="4" builtinId="21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</xdr:row>
      <xdr:rowOff>126679</xdr:rowOff>
    </xdr:from>
    <xdr:to>
      <xdr:col>9</xdr:col>
      <xdr:colOff>71718</xdr:colOff>
      <xdr:row>11</xdr:row>
      <xdr:rowOff>143196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401FE39-7AB2-457D-A1EB-318F802222A4}"/>
            </a:ext>
          </a:extLst>
        </xdr:cNvPr>
        <xdr:cNvGrpSpPr/>
      </xdr:nvGrpSpPr>
      <xdr:grpSpPr>
        <a:xfrm>
          <a:off x="628651" y="488629"/>
          <a:ext cx="6091517" cy="1645292"/>
          <a:chOff x="-142874" y="-213687"/>
          <a:chExt cx="5353049" cy="1667304"/>
        </a:xfrm>
        <a:solidFill>
          <a:schemeClr val="bg1"/>
        </a:solidFill>
      </xdr:grpSpPr>
      <xdr:sp macro="" textlink="">
        <xdr:nvSpPr>
          <xdr:cNvPr id="6" name="Text Box 2">
            <a:extLst>
              <a:ext uri="{FF2B5EF4-FFF2-40B4-BE49-F238E27FC236}">
                <a16:creationId xmlns:a16="http://schemas.microsoft.com/office/drawing/2014/main" id="{DFBFAB6E-0074-429B-ADDC-81A541816E57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1050" y="-200025"/>
            <a:ext cx="4429125" cy="1600200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/>
            <a:r>
              <a:rPr lang="en-US" sz="24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sr-Cyrl-RS" sz="16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Универзитет у Београду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sr-Cyrl-RS" sz="22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Електротехнички факултет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1200"/>
              </a:spcAft>
            </a:pPr>
            <a:r>
              <a:rPr lang="sr-Cyrl-RS" sz="1200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Управљање софтверским пројектима – 2021/2022</a:t>
            </a:r>
            <a:endParaRPr lang="en-US" sz="1200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800"/>
              </a:spcAft>
            </a:pPr>
            <a:r>
              <a:rPr lang="sr-Cyrl-RS" sz="16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Буџет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  <a:p>
            <a:pPr algn="just">
              <a:lnSpc>
                <a:spcPct val="105000"/>
              </a:lnSpc>
              <a:spcAft>
                <a:spcPts val="800"/>
              </a:spcAft>
            </a:pPr>
            <a:r>
              <a:rPr lang="sr-Cyrl-RS" sz="11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7" name="Picture 6" descr="Logo&#10;&#10;Description automatically generated">
            <a:extLst>
              <a:ext uri="{FF2B5EF4-FFF2-40B4-BE49-F238E27FC236}">
                <a16:creationId xmlns:a16="http://schemas.microsoft.com/office/drawing/2014/main" id="{CF69701C-0353-464A-BA3E-DB0680789D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-142874" y="-213687"/>
            <a:ext cx="1340044" cy="1667304"/>
          </a:xfrm>
          <a:prstGeom prst="rect">
            <a:avLst/>
          </a:prstGeom>
          <a:grpFill/>
          <a:ln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</xdr:row>
      <xdr:rowOff>124774</xdr:rowOff>
    </xdr:from>
    <xdr:to>
      <xdr:col>9</xdr:col>
      <xdr:colOff>75528</xdr:colOff>
      <xdr:row>11</xdr:row>
      <xdr:rowOff>141291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6A425F4-BAD6-4F62-B389-DC8ADB7A1E90}"/>
            </a:ext>
          </a:extLst>
        </xdr:cNvPr>
        <xdr:cNvGrpSpPr/>
      </xdr:nvGrpSpPr>
      <xdr:grpSpPr>
        <a:xfrm>
          <a:off x="628651" y="486724"/>
          <a:ext cx="6095327" cy="1645292"/>
          <a:chOff x="-142874" y="-213687"/>
          <a:chExt cx="5353049" cy="1667304"/>
        </a:xfrm>
        <a:solidFill>
          <a:schemeClr val="bg1"/>
        </a:solidFill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E5EB1E2D-150C-8B45-50A9-172C6B406C2E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1050" y="-200025"/>
            <a:ext cx="4429125" cy="1600200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/>
            <a:r>
              <a:rPr lang="en-US" sz="24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sr-Cyrl-RS" sz="16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Универзитет у Београду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sr-Cyrl-RS" sz="22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Електротехнички факултет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1200"/>
              </a:spcAft>
            </a:pPr>
            <a:r>
              <a:rPr lang="sr-Cyrl-RS" sz="1200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Управљање софтверским пројектима – 2021/2022</a:t>
            </a:r>
            <a:endParaRPr lang="en-US" sz="1200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800"/>
              </a:spcAft>
            </a:pPr>
            <a:r>
              <a:rPr lang="sr-Cyrl-RS" sz="16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Гантограм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  <a:p>
            <a:pPr algn="just">
              <a:lnSpc>
                <a:spcPct val="105000"/>
              </a:lnSpc>
              <a:spcAft>
                <a:spcPts val="800"/>
              </a:spcAft>
            </a:pPr>
            <a:r>
              <a:rPr lang="sr-Cyrl-RS" sz="11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4" name="Picture 3" descr="Logo&#10;&#10;Description automatically generated">
            <a:extLst>
              <a:ext uri="{FF2B5EF4-FFF2-40B4-BE49-F238E27FC236}">
                <a16:creationId xmlns:a16="http://schemas.microsoft.com/office/drawing/2014/main" id="{74254D62-3370-AC2F-5DC0-78B506E360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-142874" y="-213687"/>
            <a:ext cx="1340044" cy="1667304"/>
          </a:xfrm>
          <a:prstGeom prst="rect">
            <a:avLst/>
          </a:prstGeom>
          <a:grpFill/>
          <a:ln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93"/>
  <sheetViews>
    <sheetView topLeftCell="L1" zoomScale="85" zoomScaleNormal="85" workbookViewId="0">
      <selection activeCell="C20" sqref="C20"/>
    </sheetView>
  </sheetViews>
  <sheetFormatPr defaultColWidth="9.140625" defaultRowHeight="14.45"/>
  <cols>
    <col min="1" max="2" width="9.140625" style="34"/>
    <col min="3" max="3" width="26.5703125" style="34" customWidth="1"/>
    <col min="4" max="6" width="9.140625" style="34"/>
    <col min="7" max="9" width="9.140625" style="34" customWidth="1"/>
    <col min="10" max="10" width="3.42578125" style="34" customWidth="1"/>
    <col min="11" max="11" width="15.28515625" style="34" customWidth="1"/>
    <col min="12" max="12" width="3.42578125" style="34" customWidth="1"/>
    <col min="13" max="20" width="12.28515625" style="34" bestFit="1" customWidth="1"/>
    <col min="21" max="21" width="13.5703125" style="34" bestFit="1" customWidth="1"/>
    <col min="22" max="22" width="3.42578125" style="34" customWidth="1"/>
    <col min="23" max="23" width="11.28515625" style="34" bestFit="1" customWidth="1"/>
    <col min="24" max="27" width="11.140625" style="34" bestFit="1" customWidth="1"/>
    <col min="28" max="30" width="11.28515625" style="34" bestFit="1" customWidth="1"/>
    <col min="31" max="31" width="12.28515625" style="34" bestFit="1" customWidth="1"/>
    <col min="32" max="16384" width="9.140625" style="34"/>
  </cols>
  <sheetData>
    <row r="2" spans="2:21"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2:21"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2:21">
      <c r="K4" s="35"/>
      <c r="L4" s="35"/>
      <c r="M4" s="35"/>
      <c r="N4" s="35"/>
      <c r="O4" s="35"/>
      <c r="P4" s="35"/>
      <c r="Q4" s="35"/>
      <c r="R4" s="35"/>
      <c r="S4" s="35"/>
      <c r="T4" s="35"/>
    </row>
    <row r="5" spans="2:21">
      <c r="K5" s="35"/>
      <c r="L5" s="35"/>
      <c r="M5" s="35"/>
      <c r="N5" s="35"/>
      <c r="O5" s="35"/>
      <c r="P5" s="35"/>
      <c r="Q5" s="35"/>
      <c r="R5" s="35"/>
      <c r="S5" s="35"/>
      <c r="T5" s="35"/>
    </row>
    <row r="6" spans="2:21">
      <c r="K6" s="35"/>
      <c r="L6" s="35"/>
      <c r="M6" s="35"/>
      <c r="N6" s="35"/>
      <c r="O6" s="35"/>
      <c r="P6" s="35"/>
      <c r="Q6" s="35"/>
      <c r="R6" s="35"/>
      <c r="S6" s="35"/>
      <c r="T6" s="35"/>
    </row>
    <row r="7" spans="2:21">
      <c r="K7" s="35"/>
      <c r="L7" s="35"/>
      <c r="M7" s="35"/>
      <c r="N7" s="35"/>
      <c r="O7" s="35"/>
      <c r="P7" s="35"/>
      <c r="Q7" s="35"/>
      <c r="R7" s="35"/>
      <c r="S7" s="35"/>
      <c r="T7" s="35"/>
    </row>
    <row r="8" spans="2:21">
      <c r="K8" s="35"/>
      <c r="L8" s="35"/>
      <c r="M8" s="35"/>
      <c r="N8" s="35"/>
      <c r="O8" s="35"/>
      <c r="P8" s="35"/>
      <c r="Q8" s="35"/>
      <c r="R8" s="35"/>
      <c r="S8" s="35"/>
      <c r="T8" s="35"/>
    </row>
    <row r="9" spans="2:21">
      <c r="K9" s="35"/>
      <c r="L9" s="35"/>
      <c r="M9" s="35"/>
      <c r="N9" s="35"/>
      <c r="O9" s="35"/>
      <c r="P9" s="35"/>
      <c r="Q9" s="35"/>
      <c r="R9" s="35"/>
      <c r="S9" s="35"/>
      <c r="T9" s="35"/>
    </row>
    <row r="10" spans="2:21">
      <c r="K10" s="35"/>
      <c r="L10" s="35"/>
      <c r="M10" s="35"/>
      <c r="N10" s="35"/>
      <c r="O10" s="35"/>
      <c r="P10" s="35"/>
      <c r="Q10" s="35"/>
      <c r="R10" s="35"/>
      <c r="S10" s="35"/>
      <c r="T10" s="35"/>
    </row>
    <row r="11" spans="2:21">
      <c r="K11" s="35"/>
      <c r="L11" s="35"/>
      <c r="M11" s="35"/>
      <c r="N11" s="35"/>
      <c r="O11" s="35"/>
      <c r="P11" s="35"/>
      <c r="Q11" s="35"/>
      <c r="R11" s="35"/>
      <c r="S11" s="35"/>
      <c r="T11" s="35"/>
    </row>
    <row r="12" spans="2:21">
      <c r="K12" s="35"/>
      <c r="L12" s="35"/>
      <c r="M12" s="36"/>
      <c r="N12" s="35"/>
      <c r="O12" s="35"/>
      <c r="P12" s="35"/>
      <c r="Q12" s="35"/>
      <c r="R12" s="35"/>
      <c r="S12" s="35"/>
      <c r="T12" s="35"/>
    </row>
    <row r="13" spans="2:21">
      <c r="K13" s="37" t="s">
        <v>0</v>
      </c>
      <c r="L13" s="38"/>
      <c r="M13" s="39">
        <v>20000</v>
      </c>
      <c r="N13" s="38"/>
      <c r="O13" s="38"/>
      <c r="P13" s="38"/>
    </row>
    <row r="14" spans="2:21">
      <c r="B14" s="90" t="s">
        <v>1</v>
      </c>
      <c r="C14" s="92"/>
      <c r="D14" s="105" t="s">
        <v>2</v>
      </c>
      <c r="E14" s="105"/>
      <c r="F14" s="105"/>
      <c r="G14" s="105"/>
      <c r="H14" s="40"/>
      <c r="I14" s="40"/>
      <c r="K14" s="37" t="s">
        <v>3</v>
      </c>
      <c r="L14" s="38"/>
      <c r="M14" s="39">
        <v>20000</v>
      </c>
      <c r="N14" s="39">
        <v>20000</v>
      </c>
      <c r="O14" s="39">
        <v>20000</v>
      </c>
      <c r="P14" s="39">
        <v>20000</v>
      </c>
      <c r="Q14" s="41"/>
    </row>
    <row r="16" spans="2:21">
      <c r="B16" s="90" t="s">
        <v>4</v>
      </c>
      <c r="C16" s="91"/>
      <c r="D16" s="105" t="s">
        <v>5</v>
      </c>
      <c r="E16" s="105"/>
      <c r="F16" s="105"/>
      <c r="G16" s="105"/>
      <c r="H16" s="40"/>
      <c r="I16" s="40"/>
      <c r="M16" s="42" t="s">
        <v>6</v>
      </c>
      <c r="N16" s="42" t="s">
        <v>7</v>
      </c>
      <c r="O16" s="42" t="s">
        <v>8</v>
      </c>
      <c r="P16" s="42" t="s">
        <v>9</v>
      </c>
      <c r="Q16" s="42" t="s">
        <v>10</v>
      </c>
      <c r="R16" s="42" t="s">
        <v>11</v>
      </c>
      <c r="S16" s="42" t="s">
        <v>12</v>
      </c>
      <c r="T16" s="43" t="s">
        <v>13</v>
      </c>
      <c r="U16" s="44" t="s">
        <v>14</v>
      </c>
    </row>
    <row r="17" spans="1:31">
      <c r="D17" s="105" t="s">
        <v>15</v>
      </c>
      <c r="E17" s="105"/>
      <c r="F17" s="105"/>
      <c r="G17" s="105"/>
      <c r="H17" s="40"/>
      <c r="I17" s="40"/>
      <c r="K17" s="85" t="s">
        <v>16</v>
      </c>
      <c r="L17" s="86"/>
      <c r="M17" s="64">
        <f>W36+M50+M64+M78</f>
        <v>22295</v>
      </c>
      <c r="N17" s="64">
        <f t="shared" ref="N17:T17" si="0">X36+N50+N64+N78</f>
        <v>8262</v>
      </c>
      <c r="O17" s="64">
        <f t="shared" si="0"/>
        <v>5840</v>
      </c>
      <c r="P17" s="64">
        <f t="shared" si="0"/>
        <v>6476</v>
      </c>
      <c r="Q17" s="64">
        <f t="shared" si="0"/>
        <v>8471</v>
      </c>
      <c r="R17" s="64">
        <f t="shared" si="0"/>
        <v>6271</v>
      </c>
      <c r="S17" s="64">
        <f t="shared" si="0"/>
        <v>9941</v>
      </c>
      <c r="T17" s="65">
        <f t="shared" si="0"/>
        <v>7897</v>
      </c>
      <c r="U17" s="66">
        <f>SUM(M17:T17)</f>
        <v>75453</v>
      </c>
    </row>
    <row r="18" spans="1:31" ht="15" thickBot="1">
      <c r="D18"/>
      <c r="E18"/>
      <c r="F18"/>
      <c r="G18"/>
      <c r="H18" s="40"/>
      <c r="I18" s="40"/>
      <c r="K18" s="85" t="s">
        <v>17</v>
      </c>
      <c r="L18" s="86"/>
      <c r="M18" s="64">
        <f>W92+M14+M13</f>
        <v>40000</v>
      </c>
      <c r="N18" s="64">
        <f>X92+N14</f>
        <v>20000</v>
      </c>
      <c r="O18" s="64">
        <f>Y92+O14</f>
        <v>20000</v>
      </c>
      <c r="P18" s="64">
        <f>Z92+P14</f>
        <v>20000</v>
      </c>
      <c r="Q18" s="64">
        <f t="shared" ref="Q18:T18" si="1">AA92</f>
        <v>0</v>
      </c>
      <c r="R18" s="64">
        <f t="shared" si="1"/>
        <v>0</v>
      </c>
      <c r="S18" s="64">
        <f t="shared" si="1"/>
        <v>90</v>
      </c>
      <c r="T18" s="64">
        <f t="shared" si="1"/>
        <v>144</v>
      </c>
      <c r="U18" s="66">
        <f>SUM(M18:T18)</f>
        <v>100234</v>
      </c>
    </row>
    <row r="19" spans="1:31" ht="15.6" thickTop="1" thickBot="1">
      <c r="K19" s="85" t="s">
        <v>18</v>
      </c>
      <c r="L19" s="86"/>
      <c r="M19" s="67">
        <f>M18-M17</f>
        <v>17705</v>
      </c>
      <c r="N19" s="68">
        <f>N18-N17+M19</f>
        <v>29443</v>
      </c>
      <c r="O19" s="68">
        <f t="shared" ref="O19:S19" si="2">O18-O17+N19</f>
        <v>43603</v>
      </c>
      <c r="P19" s="68">
        <f t="shared" si="2"/>
        <v>57127</v>
      </c>
      <c r="Q19" s="68">
        <f t="shared" si="2"/>
        <v>48656</v>
      </c>
      <c r="R19" s="68">
        <f t="shared" si="2"/>
        <v>42385</v>
      </c>
      <c r="S19" s="68">
        <f t="shared" si="2"/>
        <v>32534</v>
      </c>
      <c r="T19" s="68">
        <f>T18-T17+S19</f>
        <v>24781</v>
      </c>
      <c r="U19" s="69">
        <f>U18-U17</f>
        <v>24781</v>
      </c>
    </row>
    <row r="20" spans="1:31" ht="15" thickTop="1"/>
    <row r="24" spans="1:31">
      <c r="B24" s="102" t="s">
        <v>19</v>
      </c>
      <c r="C24" s="102"/>
      <c r="D24" s="102"/>
      <c r="E24" s="102"/>
      <c r="M24" s="93" t="s">
        <v>20</v>
      </c>
      <c r="N24" s="93"/>
      <c r="O24" s="93"/>
      <c r="U24" s="46"/>
      <c r="W24" s="93" t="s">
        <v>21</v>
      </c>
      <c r="X24" s="93"/>
      <c r="Y24" s="93"/>
      <c r="Z24" s="47"/>
      <c r="AA24" s="47"/>
    </row>
    <row r="25" spans="1:31" ht="29.25" customHeight="1">
      <c r="B25" s="93" t="s">
        <v>22</v>
      </c>
      <c r="C25" s="93"/>
      <c r="D25" s="93" t="s">
        <v>23</v>
      </c>
      <c r="E25" s="90"/>
      <c r="F25" s="106"/>
      <c r="G25" s="107"/>
      <c r="H25" s="48"/>
      <c r="I25" s="48"/>
      <c r="K25" s="49" t="s">
        <v>24</v>
      </c>
      <c r="M25" s="44" t="s">
        <v>6</v>
      </c>
      <c r="N25" s="44" t="s">
        <v>7</v>
      </c>
      <c r="O25" s="44" t="s">
        <v>8</v>
      </c>
      <c r="P25" s="44" t="s">
        <v>9</v>
      </c>
      <c r="Q25" s="44" t="s">
        <v>10</v>
      </c>
      <c r="R25" s="44" t="s">
        <v>11</v>
      </c>
      <c r="S25" s="44" t="s">
        <v>12</v>
      </c>
      <c r="T25" s="50" t="s">
        <v>13</v>
      </c>
      <c r="U25" s="51" t="s">
        <v>25</v>
      </c>
      <c r="W25" s="44" t="s">
        <v>6</v>
      </c>
      <c r="X25" s="44" t="s">
        <v>7</v>
      </c>
      <c r="Y25" s="44" t="s">
        <v>8</v>
      </c>
      <c r="Z25" s="52" t="s">
        <v>9</v>
      </c>
      <c r="AA25" s="52" t="s">
        <v>10</v>
      </c>
      <c r="AB25" s="44" t="s">
        <v>11</v>
      </c>
      <c r="AC25" s="44" t="s">
        <v>12</v>
      </c>
      <c r="AD25" s="44" t="s">
        <v>13</v>
      </c>
      <c r="AE25" s="44" t="s">
        <v>14</v>
      </c>
    </row>
    <row r="26" spans="1:31" ht="15" thickBot="1">
      <c r="A26" s="53">
        <v>1</v>
      </c>
      <c r="B26" s="96" t="s">
        <v>26</v>
      </c>
      <c r="C26" s="96"/>
      <c r="D26" s="96" t="s">
        <v>27</v>
      </c>
      <c r="E26" s="101"/>
      <c r="F26" s="108"/>
      <c r="G26" s="109"/>
      <c r="H26" s="54"/>
      <c r="I26" s="54"/>
      <c r="K26" s="55">
        <v>2600</v>
      </c>
      <c r="M26" s="56">
        <v>0.45</v>
      </c>
      <c r="N26" s="56">
        <v>0.05</v>
      </c>
      <c r="O26" s="56">
        <v>0.02</v>
      </c>
      <c r="P26" s="56">
        <v>0.02</v>
      </c>
      <c r="Q26" s="56">
        <v>0.02</v>
      </c>
      <c r="R26" s="56">
        <v>0.02</v>
      </c>
      <c r="S26" s="56">
        <v>0.02</v>
      </c>
      <c r="T26" s="56">
        <v>0.3</v>
      </c>
      <c r="U26" s="70">
        <f>SUM(M26:T26)/8</f>
        <v>0.11250000000000002</v>
      </c>
      <c r="W26" s="71">
        <f>M26*$K26*3</f>
        <v>3510</v>
      </c>
      <c r="X26" s="71">
        <f t="shared" ref="X26:AD35" si="3">N26*$K26*3</f>
        <v>390</v>
      </c>
      <c r="Y26" s="71">
        <f t="shared" si="3"/>
        <v>156</v>
      </c>
      <c r="Z26" s="71">
        <f t="shared" si="3"/>
        <v>156</v>
      </c>
      <c r="AA26" s="71">
        <f t="shared" si="3"/>
        <v>156</v>
      </c>
      <c r="AB26" s="71">
        <f t="shared" si="3"/>
        <v>156</v>
      </c>
      <c r="AC26" s="71">
        <f t="shared" si="3"/>
        <v>156</v>
      </c>
      <c r="AD26" s="71">
        <f t="shared" si="3"/>
        <v>2340</v>
      </c>
      <c r="AE26" s="72">
        <f>SUM(W26:AD26)</f>
        <v>7020</v>
      </c>
    </row>
    <row r="27" spans="1:31" ht="15.6" thickTop="1" thickBot="1">
      <c r="A27" s="53">
        <v>2</v>
      </c>
      <c r="B27" s="96" t="s">
        <v>28</v>
      </c>
      <c r="C27" s="96"/>
      <c r="D27" s="96" t="s">
        <v>29</v>
      </c>
      <c r="E27" s="101"/>
      <c r="F27" s="103"/>
      <c r="G27" s="104"/>
      <c r="H27" s="57"/>
      <c r="I27" s="57"/>
      <c r="K27" s="55">
        <v>2300</v>
      </c>
      <c r="M27" s="56">
        <v>0.32</v>
      </c>
      <c r="N27" s="56">
        <v>0.02</v>
      </c>
      <c r="O27" s="56">
        <v>0.02</v>
      </c>
      <c r="P27" s="56">
        <v>0.02</v>
      </c>
      <c r="Q27" s="56">
        <v>0.02</v>
      </c>
      <c r="R27" s="56">
        <v>0.02</v>
      </c>
      <c r="S27" s="56">
        <v>0.02</v>
      </c>
      <c r="T27" s="56">
        <v>0.2</v>
      </c>
      <c r="U27" s="70">
        <f t="shared" ref="U27:U35" si="4">SUM(M27:T27)/8</f>
        <v>8.0000000000000016E-2</v>
      </c>
      <c r="W27" s="71">
        <f t="shared" ref="W27:W35" si="5">M27*$K27*3</f>
        <v>2208</v>
      </c>
      <c r="X27" s="71">
        <f t="shared" si="3"/>
        <v>138</v>
      </c>
      <c r="Y27" s="71">
        <f t="shared" si="3"/>
        <v>138</v>
      </c>
      <c r="Z27" s="71">
        <f t="shared" si="3"/>
        <v>138</v>
      </c>
      <c r="AA27" s="71">
        <f t="shared" si="3"/>
        <v>138</v>
      </c>
      <c r="AB27" s="71">
        <f t="shared" si="3"/>
        <v>138</v>
      </c>
      <c r="AC27" s="71">
        <f t="shared" si="3"/>
        <v>138</v>
      </c>
      <c r="AD27" s="71">
        <f t="shared" si="3"/>
        <v>1380</v>
      </c>
      <c r="AE27" s="72">
        <f>SUM(W27:AD27)</f>
        <v>4416</v>
      </c>
    </row>
    <row r="28" spans="1:31" ht="15.6" thickTop="1" thickBot="1">
      <c r="A28" s="53">
        <v>3</v>
      </c>
      <c r="B28" s="96" t="s">
        <v>30</v>
      </c>
      <c r="C28" s="96"/>
      <c r="D28" s="96" t="s">
        <v>31</v>
      </c>
      <c r="E28" s="101"/>
      <c r="F28" s="103"/>
      <c r="G28" s="104"/>
      <c r="H28" s="57"/>
      <c r="I28" s="57"/>
      <c r="K28" s="55">
        <v>900</v>
      </c>
      <c r="M28" s="56">
        <v>0.5</v>
      </c>
      <c r="N28" s="56">
        <v>0.01</v>
      </c>
      <c r="O28" s="56">
        <v>0</v>
      </c>
      <c r="P28" s="56">
        <v>0</v>
      </c>
      <c r="Q28" s="56">
        <v>0</v>
      </c>
      <c r="R28" s="56">
        <v>0</v>
      </c>
      <c r="S28" s="56">
        <v>0</v>
      </c>
      <c r="T28" s="56">
        <v>0</v>
      </c>
      <c r="U28" s="70">
        <f t="shared" si="4"/>
        <v>6.3750000000000001E-2</v>
      </c>
      <c r="W28" s="71">
        <f t="shared" si="5"/>
        <v>1350</v>
      </c>
      <c r="X28" s="71">
        <f t="shared" si="3"/>
        <v>27</v>
      </c>
      <c r="Y28" s="71">
        <f t="shared" si="3"/>
        <v>0</v>
      </c>
      <c r="Z28" s="71">
        <f t="shared" si="3"/>
        <v>0</v>
      </c>
      <c r="AA28" s="71">
        <f t="shared" si="3"/>
        <v>0</v>
      </c>
      <c r="AB28" s="71">
        <f t="shared" si="3"/>
        <v>0</v>
      </c>
      <c r="AC28" s="71">
        <f t="shared" si="3"/>
        <v>0</v>
      </c>
      <c r="AD28" s="71">
        <f t="shared" si="3"/>
        <v>0</v>
      </c>
      <c r="AE28" s="72">
        <f t="shared" ref="AE28:AE35" si="6">SUM(W28:AD28)</f>
        <v>1377</v>
      </c>
    </row>
    <row r="29" spans="1:31" ht="15.6" thickTop="1" thickBot="1">
      <c r="A29" s="53">
        <v>4</v>
      </c>
      <c r="B29" s="96" t="s">
        <v>32</v>
      </c>
      <c r="C29" s="96"/>
      <c r="D29" s="96" t="s">
        <v>33</v>
      </c>
      <c r="E29" s="101"/>
      <c r="F29" s="103"/>
      <c r="G29" s="104"/>
      <c r="H29" s="57"/>
      <c r="I29" s="57"/>
      <c r="K29" s="55">
        <v>1200</v>
      </c>
      <c r="M29" s="56">
        <v>0.01</v>
      </c>
      <c r="N29" s="56">
        <v>0.55000000000000004</v>
      </c>
      <c r="O29" s="56">
        <v>0.3</v>
      </c>
      <c r="P29" s="56">
        <v>0.3</v>
      </c>
      <c r="Q29" s="56">
        <v>0.3</v>
      </c>
      <c r="R29" s="56">
        <v>0</v>
      </c>
      <c r="S29" s="56">
        <v>0.2</v>
      </c>
      <c r="T29" s="56">
        <v>0</v>
      </c>
      <c r="U29" s="70">
        <f t="shared" si="4"/>
        <v>0.20750000000000002</v>
      </c>
      <c r="W29" s="71">
        <f t="shared" si="5"/>
        <v>36</v>
      </c>
      <c r="X29" s="71">
        <f t="shared" si="3"/>
        <v>1980</v>
      </c>
      <c r="Y29" s="71">
        <f t="shared" si="3"/>
        <v>1080</v>
      </c>
      <c r="Z29" s="71">
        <f t="shared" si="3"/>
        <v>1080</v>
      </c>
      <c r="AA29" s="71">
        <f t="shared" si="3"/>
        <v>1080</v>
      </c>
      <c r="AB29" s="71">
        <f t="shared" si="3"/>
        <v>0</v>
      </c>
      <c r="AC29" s="71">
        <f t="shared" si="3"/>
        <v>720</v>
      </c>
      <c r="AD29" s="71">
        <f t="shared" si="3"/>
        <v>0</v>
      </c>
      <c r="AE29" s="72">
        <f t="shared" si="6"/>
        <v>5976</v>
      </c>
    </row>
    <row r="30" spans="1:31" ht="15.6" thickTop="1" thickBot="1">
      <c r="A30" s="53">
        <v>5</v>
      </c>
      <c r="B30" s="96" t="s">
        <v>34</v>
      </c>
      <c r="C30" s="96"/>
      <c r="D30" s="96" t="s">
        <v>35</v>
      </c>
      <c r="E30" s="101"/>
      <c r="F30" s="103"/>
      <c r="G30" s="104"/>
      <c r="H30" s="57"/>
      <c r="I30" s="57"/>
      <c r="K30" s="55">
        <v>1100</v>
      </c>
      <c r="M30" s="56">
        <v>0</v>
      </c>
      <c r="N30" s="56">
        <v>0</v>
      </c>
      <c r="O30" s="56">
        <v>0.28000000000000003</v>
      </c>
      <c r="P30" s="56">
        <v>0.3</v>
      </c>
      <c r="Q30" s="56">
        <v>0.3</v>
      </c>
      <c r="R30" s="56">
        <v>0.4</v>
      </c>
      <c r="S30" s="56">
        <v>0.35</v>
      </c>
      <c r="T30" s="56">
        <v>0</v>
      </c>
      <c r="U30" s="70">
        <f t="shared" si="4"/>
        <v>0.20375000000000004</v>
      </c>
      <c r="W30" s="71">
        <f t="shared" si="5"/>
        <v>0</v>
      </c>
      <c r="X30" s="71">
        <f t="shared" si="3"/>
        <v>0</v>
      </c>
      <c r="Y30" s="71">
        <f t="shared" si="3"/>
        <v>924.00000000000023</v>
      </c>
      <c r="Z30" s="71">
        <f t="shared" si="3"/>
        <v>990</v>
      </c>
      <c r="AA30" s="71">
        <f t="shared" si="3"/>
        <v>990</v>
      </c>
      <c r="AB30" s="71">
        <f t="shared" si="3"/>
        <v>1320</v>
      </c>
      <c r="AC30" s="71">
        <f t="shared" si="3"/>
        <v>1155</v>
      </c>
      <c r="AD30" s="71">
        <f t="shared" si="3"/>
        <v>0</v>
      </c>
      <c r="AE30" s="72">
        <f t="shared" si="6"/>
        <v>5379</v>
      </c>
    </row>
    <row r="31" spans="1:31" ht="15.6" thickTop="1" thickBot="1">
      <c r="A31" s="53">
        <v>6</v>
      </c>
      <c r="B31" s="96" t="s">
        <v>36</v>
      </c>
      <c r="C31" s="96"/>
      <c r="D31" s="96" t="s">
        <v>35</v>
      </c>
      <c r="E31" s="101"/>
      <c r="F31" s="103"/>
      <c r="G31" s="104"/>
      <c r="H31" s="57"/>
      <c r="I31" s="57"/>
      <c r="K31" s="55">
        <v>1000</v>
      </c>
      <c r="M31" s="56">
        <v>0</v>
      </c>
      <c r="N31" s="56">
        <v>0.28000000000000003</v>
      </c>
      <c r="O31" s="56">
        <v>0</v>
      </c>
      <c r="P31" s="56">
        <v>7.0000000000000007E-2</v>
      </c>
      <c r="Q31" s="56">
        <v>7.0000000000000007E-2</v>
      </c>
      <c r="R31" s="56">
        <v>0.03</v>
      </c>
      <c r="S31" s="56">
        <v>0.4</v>
      </c>
      <c r="T31" s="56">
        <v>0.08</v>
      </c>
      <c r="U31" s="70">
        <f t="shared" si="4"/>
        <v>0.11625000000000001</v>
      </c>
      <c r="W31" s="71">
        <f t="shared" si="5"/>
        <v>0</v>
      </c>
      <c r="X31" s="71">
        <f t="shared" si="3"/>
        <v>840</v>
      </c>
      <c r="Y31" s="71">
        <f t="shared" si="3"/>
        <v>0</v>
      </c>
      <c r="Z31" s="71">
        <f t="shared" si="3"/>
        <v>210</v>
      </c>
      <c r="AA31" s="71">
        <f t="shared" si="3"/>
        <v>210</v>
      </c>
      <c r="AB31" s="71">
        <f t="shared" si="3"/>
        <v>90</v>
      </c>
      <c r="AC31" s="71">
        <f t="shared" si="3"/>
        <v>1200</v>
      </c>
      <c r="AD31" s="71">
        <f t="shared" si="3"/>
        <v>240</v>
      </c>
      <c r="AE31" s="72">
        <f t="shared" si="6"/>
        <v>2790</v>
      </c>
    </row>
    <row r="32" spans="1:31" ht="15.6" thickTop="1" thickBot="1">
      <c r="A32" s="53">
        <v>7</v>
      </c>
      <c r="B32" s="96" t="s">
        <v>37</v>
      </c>
      <c r="C32" s="96"/>
      <c r="D32" s="96" t="s">
        <v>38</v>
      </c>
      <c r="E32" s="101"/>
      <c r="F32" s="103"/>
      <c r="G32" s="104"/>
      <c r="H32" s="57"/>
      <c r="I32" s="57"/>
      <c r="K32" s="55">
        <v>1000</v>
      </c>
      <c r="M32" s="56">
        <v>0</v>
      </c>
      <c r="N32" s="56">
        <v>0</v>
      </c>
      <c r="O32" s="56">
        <v>0.02</v>
      </c>
      <c r="P32" s="56">
        <v>0.03</v>
      </c>
      <c r="Q32" s="56">
        <v>0.05</v>
      </c>
      <c r="R32" s="56">
        <v>0.15</v>
      </c>
      <c r="S32" s="56">
        <v>0.62</v>
      </c>
      <c r="T32" s="56">
        <v>0.05</v>
      </c>
      <c r="U32" s="70">
        <f t="shared" si="4"/>
        <v>0.115</v>
      </c>
      <c r="W32" s="71">
        <f t="shared" si="5"/>
        <v>0</v>
      </c>
      <c r="X32" s="71">
        <f t="shared" si="3"/>
        <v>0</v>
      </c>
      <c r="Y32" s="71">
        <f t="shared" si="3"/>
        <v>60</v>
      </c>
      <c r="Z32" s="71">
        <f t="shared" si="3"/>
        <v>90</v>
      </c>
      <c r="AA32" s="71">
        <f t="shared" si="3"/>
        <v>150</v>
      </c>
      <c r="AB32" s="71">
        <f t="shared" si="3"/>
        <v>450</v>
      </c>
      <c r="AC32" s="71">
        <f t="shared" si="3"/>
        <v>1860</v>
      </c>
      <c r="AD32" s="71">
        <f t="shared" si="3"/>
        <v>150</v>
      </c>
      <c r="AE32" s="72">
        <f t="shared" si="6"/>
        <v>2760</v>
      </c>
    </row>
    <row r="33" spans="1:31" ht="15.6" thickTop="1" thickBot="1">
      <c r="A33" s="53">
        <v>8</v>
      </c>
      <c r="B33" s="96" t="s">
        <v>39</v>
      </c>
      <c r="C33" s="96"/>
      <c r="D33" s="96" t="s">
        <v>40</v>
      </c>
      <c r="E33" s="101"/>
      <c r="F33" s="103"/>
      <c r="G33" s="104"/>
      <c r="H33" s="57"/>
      <c r="I33" s="57"/>
      <c r="K33" s="55">
        <v>1100</v>
      </c>
      <c r="M33" s="56">
        <v>0</v>
      </c>
      <c r="N33" s="56">
        <v>0</v>
      </c>
      <c r="O33" s="56">
        <v>0</v>
      </c>
      <c r="P33" s="56">
        <v>0.1</v>
      </c>
      <c r="Q33" s="56">
        <v>0.3</v>
      </c>
      <c r="R33" s="56">
        <v>0.2</v>
      </c>
      <c r="S33" s="56">
        <v>0.1</v>
      </c>
      <c r="T33" s="56">
        <v>0</v>
      </c>
      <c r="U33" s="70">
        <f t="shared" si="4"/>
        <v>8.7500000000000008E-2</v>
      </c>
      <c r="W33" s="71">
        <f t="shared" si="5"/>
        <v>0</v>
      </c>
      <c r="X33" s="71">
        <f t="shared" si="3"/>
        <v>0</v>
      </c>
      <c r="Y33" s="71">
        <f t="shared" si="3"/>
        <v>0</v>
      </c>
      <c r="Z33" s="71">
        <f t="shared" si="3"/>
        <v>330</v>
      </c>
      <c r="AA33" s="71">
        <f t="shared" si="3"/>
        <v>990</v>
      </c>
      <c r="AB33" s="71">
        <f t="shared" si="3"/>
        <v>660</v>
      </c>
      <c r="AC33" s="71">
        <f t="shared" si="3"/>
        <v>330</v>
      </c>
      <c r="AD33" s="71">
        <f t="shared" si="3"/>
        <v>0</v>
      </c>
      <c r="AE33" s="72">
        <f t="shared" si="6"/>
        <v>2310</v>
      </c>
    </row>
    <row r="34" spans="1:31" ht="15.6" thickTop="1" thickBot="1">
      <c r="A34" s="53">
        <v>9</v>
      </c>
      <c r="B34" s="96" t="s">
        <v>41</v>
      </c>
      <c r="C34" s="96"/>
      <c r="D34" s="96" t="s">
        <v>42</v>
      </c>
      <c r="E34" s="101"/>
      <c r="F34" s="103"/>
      <c r="G34" s="104"/>
      <c r="H34" s="57"/>
      <c r="I34" s="57"/>
      <c r="K34" s="55">
        <v>1100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0.25</v>
      </c>
      <c r="T34" s="56">
        <v>0.1</v>
      </c>
      <c r="U34" s="70">
        <f t="shared" si="4"/>
        <v>4.3749999999999997E-2</v>
      </c>
      <c r="W34" s="71">
        <f t="shared" si="5"/>
        <v>0</v>
      </c>
      <c r="X34" s="71">
        <f t="shared" si="3"/>
        <v>0</v>
      </c>
      <c r="Y34" s="71">
        <f t="shared" si="3"/>
        <v>0</v>
      </c>
      <c r="Z34" s="71">
        <f t="shared" si="3"/>
        <v>0</v>
      </c>
      <c r="AA34" s="71">
        <f t="shared" si="3"/>
        <v>0</v>
      </c>
      <c r="AB34" s="71">
        <f t="shared" si="3"/>
        <v>0</v>
      </c>
      <c r="AC34" s="71">
        <f t="shared" si="3"/>
        <v>825</v>
      </c>
      <c r="AD34" s="71">
        <f t="shared" si="3"/>
        <v>330</v>
      </c>
      <c r="AE34" s="72">
        <f t="shared" si="6"/>
        <v>1155</v>
      </c>
    </row>
    <row r="35" spans="1:31" ht="15.6" thickTop="1" thickBot="1">
      <c r="A35" s="53">
        <v>10</v>
      </c>
      <c r="B35" s="96"/>
      <c r="C35" s="96"/>
      <c r="D35" s="96"/>
      <c r="E35" s="101"/>
      <c r="F35" s="103"/>
      <c r="G35" s="104"/>
      <c r="H35" s="57"/>
      <c r="I35" s="57"/>
      <c r="K35" s="55"/>
      <c r="M35" s="56"/>
      <c r="N35" s="56"/>
      <c r="O35" s="56"/>
      <c r="P35" s="56"/>
      <c r="Q35" s="56"/>
      <c r="R35" s="56"/>
      <c r="S35" s="56"/>
      <c r="T35" s="56"/>
      <c r="U35" s="70">
        <f t="shared" si="4"/>
        <v>0</v>
      </c>
      <c r="W35" s="71">
        <f t="shared" si="5"/>
        <v>0</v>
      </c>
      <c r="X35" s="71">
        <f t="shared" si="3"/>
        <v>0</v>
      </c>
      <c r="Y35" s="71">
        <f t="shared" si="3"/>
        <v>0</v>
      </c>
      <c r="Z35" s="71">
        <f t="shared" si="3"/>
        <v>0</v>
      </c>
      <c r="AA35" s="71">
        <f t="shared" si="3"/>
        <v>0</v>
      </c>
      <c r="AB35" s="71">
        <f t="shared" si="3"/>
        <v>0</v>
      </c>
      <c r="AC35" s="71">
        <f t="shared" si="3"/>
        <v>0</v>
      </c>
      <c r="AD35" s="71">
        <f t="shared" si="3"/>
        <v>0</v>
      </c>
      <c r="AE35" s="72">
        <f t="shared" si="6"/>
        <v>0</v>
      </c>
    </row>
    <row r="36" spans="1:31" ht="15.6" thickTop="1" thickBot="1">
      <c r="A36" s="53"/>
      <c r="K36" s="45">
        <f>+SUM(K26:K35)</f>
        <v>12300</v>
      </c>
      <c r="M36" s="58">
        <f t="shared" ref="M36:T36" si="7">+SUM(M26:M35)</f>
        <v>1.28</v>
      </c>
      <c r="N36" s="58">
        <f t="shared" si="7"/>
        <v>0.91</v>
      </c>
      <c r="O36" s="58">
        <f t="shared" si="7"/>
        <v>0.64</v>
      </c>
      <c r="P36" s="58">
        <f t="shared" si="7"/>
        <v>0.84</v>
      </c>
      <c r="Q36" s="58">
        <f t="shared" si="7"/>
        <v>1.06</v>
      </c>
      <c r="R36" s="58">
        <f t="shared" si="7"/>
        <v>0.82000000000000006</v>
      </c>
      <c r="S36" s="58">
        <f t="shared" si="7"/>
        <v>1.96</v>
      </c>
      <c r="T36" s="58">
        <f t="shared" si="7"/>
        <v>0.73</v>
      </c>
      <c r="W36" s="72">
        <f t="shared" ref="W36:AD36" si="8">+SUM(W26:W35)</f>
        <v>7104</v>
      </c>
      <c r="X36" s="72">
        <f t="shared" si="8"/>
        <v>3375</v>
      </c>
      <c r="Y36" s="72">
        <f t="shared" si="8"/>
        <v>2358</v>
      </c>
      <c r="Z36" s="72">
        <f t="shared" si="8"/>
        <v>2994</v>
      </c>
      <c r="AA36" s="72">
        <f t="shared" si="8"/>
        <v>3714</v>
      </c>
      <c r="AB36" s="72">
        <f t="shared" si="8"/>
        <v>2814</v>
      </c>
      <c r="AC36" s="72">
        <f t="shared" si="8"/>
        <v>6384</v>
      </c>
      <c r="AD36" s="72">
        <f t="shared" si="8"/>
        <v>4440</v>
      </c>
      <c r="AE36" s="69">
        <f>SUM(W36:AD36)</f>
        <v>33183</v>
      </c>
    </row>
    <row r="37" spans="1:31" ht="15" thickTop="1">
      <c r="A37" s="53"/>
    </row>
    <row r="38" spans="1:31" ht="15" customHeight="1">
      <c r="A38" s="53"/>
      <c r="B38" s="100" t="s">
        <v>43</v>
      </c>
      <c r="C38" s="100"/>
      <c r="D38" s="100"/>
      <c r="E38" s="100"/>
      <c r="F38" s="100"/>
      <c r="G38" s="100"/>
      <c r="H38" s="48"/>
      <c r="I38" s="48"/>
      <c r="M38" s="90" t="s">
        <v>44</v>
      </c>
      <c r="N38" s="91"/>
      <c r="O38" s="92"/>
      <c r="P38" s="47"/>
      <c r="Q38" s="47"/>
    </row>
    <row r="39" spans="1:31">
      <c r="A39" s="53"/>
      <c r="B39" s="93" t="s">
        <v>45</v>
      </c>
      <c r="C39" s="93"/>
      <c r="D39" s="93" t="s">
        <v>46</v>
      </c>
      <c r="E39" s="93"/>
      <c r="F39" s="94" t="s">
        <v>47</v>
      </c>
      <c r="G39" s="95"/>
      <c r="H39" s="106"/>
      <c r="I39" s="107"/>
      <c r="K39" s="44" t="s">
        <v>14</v>
      </c>
      <c r="M39" s="44" t="s">
        <v>6</v>
      </c>
      <c r="N39" s="44" t="s">
        <v>7</v>
      </c>
      <c r="O39" s="44" t="s">
        <v>8</v>
      </c>
      <c r="P39" s="52" t="s">
        <v>9</v>
      </c>
      <c r="Q39" s="52" t="s">
        <v>10</v>
      </c>
      <c r="R39" s="44" t="s">
        <v>11</v>
      </c>
      <c r="S39" s="44" t="s">
        <v>12</v>
      </c>
      <c r="T39" s="44" t="s">
        <v>13</v>
      </c>
    </row>
    <row r="40" spans="1:31">
      <c r="A40" s="53">
        <v>1</v>
      </c>
      <c r="B40" s="96" t="s">
        <v>48</v>
      </c>
      <c r="C40" s="96"/>
      <c r="D40" s="97">
        <v>9</v>
      </c>
      <c r="E40" s="97"/>
      <c r="F40" s="98">
        <v>1100</v>
      </c>
      <c r="G40" s="99"/>
      <c r="H40" s="112"/>
      <c r="I40" s="113"/>
      <c r="K40" s="64">
        <f>D40*F40</f>
        <v>9900</v>
      </c>
      <c r="M40" s="59">
        <v>9900</v>
      </c>
      <c r="N40" s="59"/>
      <c r="O40" s="59"/>
      <c r="P40" s="59"/>
      <c r="Q40" s="59"/>
      <c r="R40" s="59"/>
      <c r="S40" s="59"/>
      <c r="T40" s="59"/>
      <c r="U40" s="73">
        <f>SUM(M40:T40)-K40</f>
        <v>0</v>
      </c>
    </row>
    <row r="41" spans="1:31">
      <c r="A41" s="53">
        <v>2</v>
      </c>
      <c r="B41" s="96" t="s">
        <v>49</v>
      </c>
      <c r="C41" s="96"/>
      <c r="D41" s="97">
        <v>2</v>
      </c>
      <c r="E41" s="97"/>
      <c r="F41" s="98">
        <v>100</v>
      </c>
      <c r="G41" s="99"/>
      <c r="H41" s="112"/>
      <c r="I41" s="113"/>
      <c r="K41" s="64">
        <f t="shared" ref="K41:K49" si="9">D41*F41</f>
        <v>200</v>
      </c>
      <c r="M41" s="59"/>
      <c r="N41" s="59"/>
      <c r="O41" s="59"/>
      <c r="P41" s="59"/>
      <c r="Q41" s="59">
        <v>100</v>
      </c>
      <c r="R41" s="59"/>
      <c r="S41" s="59">
        <v>100</v>
      </c>
      <c r="T41" s="59"/>
      <c r="U41" s="73">
        <f t="shared" ref="U41:U49" si="10">SUM(M41:T41)-K41</f>
        <v>0</v>
      </c>
    </row>
    <row r="42" spans="1:31">
      <c r="A42" s="53">
        <v>3</v>
      </c>
      <c r="B42" s="96" t="s">
        <v>50</v>
      </c>
      <c r="C42" s="96"/>
      <c r="D42" s="97">
        <v>20</v>
      </c>
      <c r="E42" s="97"/>
      <c r="F42" s="98">
        <v>28</v>
      </c>
      <c r="G42" s="99"/>
      <c r="H42" s="112"/>
      <c r="I42" s="113"/>
      <c r="K42" s="64">
        <f t="shared" si="9"/>
        <v>560</v>
      </c>
      <c r="M42" s="59">
        <v>70</v>
      </c>
      <c r="N42" s="59">
        <v>70</v>
      </c>
      <c r="O42" s="59">
        <v>70</v>
      </c>
      <c r="P42" s="59">
        <v>70</v>
      </c>
      <c r="Q42" s="59">
        <v>70</v>
      </c>
      <c r="R42" s="59">
        <v>70</v>
      </c>
      <c r="S42" s="59">
        <v>70</v>
      </c>
      <c r="T42" s="59">
        <v>70</v>
      </c>
      <c r="U42" s="73">
        <f t="shared" si="10"/>
        <v>0</v>
      </c>
    </row>
    <row r="43" spans="1:31">
      <c r="A43" s="53">
        <v>4</v>
      </c>
      <c r="B43" s="96" t="s">
        <v>51</v>
      </c>
      <c r="C43" s="96"/>
      <c r="D43" s="97">
        <v>24</v>
      </c>
      <c r="E43" s="97"/>
      <c r="F43" s="98">
        <v>480</v>
      </c>
      <c r="G43" s="99"/>
      <c r="H43" s="112"/>
      <c r="I43" s="113"/>
      <c r="K43" s="64">
        <f t="shared" si="9"/>
        <v>11520</v>
      </c>
      <c r="M43" s="59">
        <v>1440</v>
      </c>
      <c r="N43" s="59">
        <v>1440</v>
      </c>
      <c r="O43" s="59">
        <v>1440</v>
      </c>
      <c r="P43" s="59">
        <v>1440</v>
      </c>
      <c r="Q43" s="59">
        <v>1440</v>
      </c>
      <c r="R43" s="59">
        <v>1440</v>
      </c>
      <c r="S43" s="59">
        <v>1440</v>
      </c>
      <c r="T43" s="59">
        <v>1440</v>
      </c>
      <c r="U43" s="73">
        <f t="shared" si="10"/>
        <v>0</v>
      </c>
      <c r="AA43" s="61"/>
    </row>
    <row r="44" spans="1:31">
      <c r="A44" s="53">
        <v>5</v>
      </c>
      <c r="B44" s="96" t="s">
        <v>52</v>
      </c>
      <c r="C44" s="96"/>
      <c r="D44" s="97">
        <v>20</v>
      </c>
      <c r="E44" s="97"/>
      <c r="F44" s="98">
        <v>38</v>
      </c>
      <c r="G44" s="99"/>
      <c r="H44" s="112"/>
      <c r="I44" s="113"/>
      <c r="K44" s="64">
        <f t="shared" si="9"/>
        <v>760</v>
      </c>
      <c r="M44" s="59">
        <v>94</v>
      </c>
      <c r="N44" s="59">
        <v>96</v>
      </c>
      <c r="O44" s="59">
        <v>95</v>
      </c>
      <c r="P44" s="59">
        <v>95</v>
      </c>
      <c r="Q44" s="59">
        <v>95</v>
      </c>
      <c r="R44" s="59">
        <v>95</v>
      </c>
      <c r="S44" s="59">
        <v>95</v>
      </c>
      <c r="T44" s="59">
        <v>95</v>
      </c>
      <c r="U44" s="73">
        <f t="shared" si="10"/>
        <v>0</v>
      </c>
    </row>
    <row r="45" spans="1:31">
      <c r="A45" s="53">
        <v>6</v>
      </c>
      <c r="B45" s="96" t="s">
        <v>53</v>
      </c>
      <c r="C45" s="96"/>
      <c r="D45" s="97">
        <v>22</v>
      </c>
      <c r="E45" s="97"/>
      <c r="F45" s="98">
        <v>90</v>
      </c>
      <c r="G45" s="99"/>
      <c r="H45" s="112"/>
      <c r="I45" s="113"/>
      <c r="K45" s="64">
        <f t="shared" si="9"/>
        <v>1980</v>
      </c>
      <c r="M45" s="59">
        <v>251</v>
      </c>
      <c r="N45" s="59">
        <v>247</v>
      </c>
      <c r="O45" s="59">
        <v>247</v>
      </c>
      <c r="P45" s="59">
        <v>247</v>
      </c>
      <c r="Q45" s="59">
        <v>247</v>
      </c>
      <c r="R45" s="59">
        <v>247</v>
      </c>
      <c r="S45" s="59">
        <v>247</v>
      </c>
      <c r="T45" s="59">
        <v>247</v>
      </c>
      <c r="U45" s="73">
        <f t="shared" si="10"/>
        <v>0</v>
      </c>
    </row>
    <row r="46" spans="1:31">
      <c r="A46" s="53">
        <v>7</v>
      </c>
      <c r="B46" s="96" t="s">
        <v>54</v>
      </c>
      <c r="C46" s="96"/>
      <c r="D46" s="97">
        <v>22</v>
      </c>
      <c r="E46" s="97"/>
      <c r="F46" s="98">
        <v>75</v>
      </c>
      <c r="G46" s="99"/>
      <c r="H46" s="112"/>
      <c r="I46" s="113"/>
      <c r="K46" s="64">
        <f t="shared" si="9"/>
        <v>1650</v>
      </c>
      <c r="M46" s="59">
        <v>208</v>
      </c>
      <c r="N46" s="59">
        <v>206</v>
      </c>
      <c r="O46" s="59">
        <v>206</v>
      </c>
      <c r="P46" s="59">
        <v>206</v>
      </c>
      <c r="Q46" s="59">
        <v>206</v>
      </c>
      <c r="R46" s="59">
        <v>206</v>
      </c>
      <c r="S46" s="59">
        <v>206</v>
      </c>
      <c r="T46" s="59">
        <v>206</v>
      </c>
      <c r="U46" s="73">
        <f t="shared" si="10"/>
        <v>0</v>
      </c>
    </row>
    <row r="47" spans="1:31">
      <c r="A47" s="53">
        <v>8</v>
      </c>
      <c r="B47" s="96"/>
      <c r="C47" s="96"/>
      <c r="D47" s="97"/>
      <c r="E47" s="97"/>
      <c r="F47" s="98"/>
      <c r="G47" s="99"/>
      <c r="H47" s="112"/>
      <c r="I47" s="113"/>
      <c r="K47" s="64">
        <f t="shared" si="9"/>
        <v>0</v>
      </c>
      <c r="M47" s="59"/>
      <c r="N47" s="59"/>
      <c r="O47" s="59"/>
      <c r="P47" s="59"/>
      <c r="Q47" s="59"/>
      <c r="R47" s="59"/>
      <c r="S47" s="59"/>
      <c r="T47" s="59"/>
      <c r="U47" s="73">
        <f t="shared" si="10"/>
        <v>0</v>
      </c>
    </row>
    <row r="48" spans="1:31">
      <c r="A48" s="53">
        <v>9</v>
      </c>
      <c r="B48" s="96"/>
      <c r="C48" s="96"/>
      <c r="D48" s="97"/>
      <c r="E48" s="97"/>
      <c r="F48" s="98"/>
      <c r="G48" s="99"/>
      <c r="H48" s="112"/>
      <c r="I48" s="113"/>
      <c r="K48" s="64">
        <f t="shared" si="9"/>
        <v>0</v>
      </c>
      <c r="M48" s="59"/>
      <c r="N48" s="59"/>
      <c r="O48" s="59"/>
      <c r="P48" s="59"/>
      <c r="Q48" s="59"/>
      <c r="R48" s="59"/>
      <c r="S48" s="59"/>
      <c r="T48" s="59"/>
      <c r="U48" s="73">
        <f t="shared" si="10"/>
        <v>0</v>
      </c>
    </row>
    <row r="49" spans="1:21" ht="15" thickBot="1">
      <c r="A49" s="53">
        <v>10</v>
      </c>
      <c r="B49" s="96"/>
      <c r="C49" s="96"/>
      <c r="D49" s="97"/>
      <c r="E49" s="97"/>
      <c r="F49" s="98"/>
      <c r="G49" s="99"/>
      <c r="H49" s="112"/>
      <c r="I49" s="113"/>
      <c r="K49" s="64">
        <f t="shared" si="9"/>
        <v>0</v>
      </c>
      <c r="M49" s="59"/>
      <c r="N49" s="59"/>
      <c r="O49" s="59"/>
      <c r="P49" s="59"/>
      <c r="Q49" s="59"/>
      <c r="R49" s="59"/>
      <c r="S49" s="59"/>
      <c r="T49" s="59"/>
      <c r="U49" s="73">
        <f t="shared" si="10"/>
        <v>0</v>
      </c>
    </row>
    <row r="50" spans="1:21" ht="15.6" thickTop="1" thickBot="1">
      <c r="A50" s="53"/>
      <c r="K50" s="68">
        <f>+SUM(K40:K49)</f>
        <v>26570</v>
      </c>
      <c r="M50" s="68">
        <f>+SUM(M40:M49)</f>
        <v>11963</v>
      </c>
      <c r="N50" s="68">
        <f>+SUM(N40:N49)</f>
        <v>2059</v>
      </c>
      <c r="O50" s="68">
        <f t="shared" ref="O50:T50" si="11">+SUM(O40:O49)</f>
        <v>2058</v>
      </c>
      <c r="P50" s="68">
        <f t="shared" si="11"/>
        <v>2058</v>
      </c>
      <c r="Q50" s="68">
        <f t="shared" si="11"/>
        <v>2158</v>
      </c>
      <c r="R50" s="68">
        <f t="shared" si="11"/>
        <v>2058</v>
      </c>
      <c r="S50" s="68">
        <f t="shared" si="11"/>
        <v>2158</v>
      </c>
      <c r="T50" s="68">
        <f t="shared" si="11"/>
        <v>2058</v>
      </c>
    </row>
    <row r="51" spans="1:21" ht="15" thickTop="1">
      <c r="A51" s="53"/>
    </row>
    <row r="52" spans="1:21">
      <c r="A52" s="53"/>
      <c r="B52" s="100" t="s">
        <v>55</v>
      </c>
      <c r="C52" s="100"/>
      <c r="D52" s="100"/>
      <c r="E52" s="100"/>
      <c r="F52" s="100"/>
      <c r="G52" s="100"/>
      <c r="H52" s="48"/>
      <c r="I52" s="48"/>
      <c r="M52" s="93" t="s">
        <v>44</v>
      </c>
      <c r="N52" s="93"/>
      <c r="O52" s="93"/>
      <c r="P52" s="47"/>
      <c r="Q52" s="47"/>
    </row>
    <row r="53" spans="1:21">
      <c r="A53" s="53"/>
      <c r="B53" s="93" t="s">
        <v>56</v>
      </c>
      <c r="C53" s="93"/>
      <c r="D53" s="93" t="s">
        <v>57</v>
      </c>
      <c r="E53" s="93"/>
      <c r="F53" s="94" t="s">
        <v>58</v>
      </c>
      <c r="G53" s="94"/>
      <c r="H53" s="94" t="s">
        <v>59</v>
      </c>
      <c r="I53" s="94"/>
      <c r="K53" s="44" t="s">
        <v>14</v>
      </c>
      <c r="M53" s="44" t="s">
        <v>6</v>
      </c>
      <c r="N53" s="44" t="s">
        <v>7</v>
      </c>
      <c r="O53" s="44" t="s">
        <v>8</v>
      </c>
      <c r="P53" s="52" t="s">
        <v>9</v>
      </c>
      <c r="Q53" s="52" t="s">
        <v>10</v>
      </c>
      <c r="R53" s="44" t="s">
        <v>11</v>
      </c>
      <c r="S53" s="44" t="s">
        <v>12</v>
      </c>
      <c r="T53" s="44" t="s">
        <v>13</v>
      </c>
    </row>
    <row r="54" spans="1:21" ht="14.45" customHeight="1">
      <c r="A54" s="53">
        <v>1</v>
      </c>
      <c r="B54" s="111" t="s">
        <v>60</v>
      </c>
      <c r="C54" s="111"/>
      <c r="D54" s="96" t="s">
        <v>61</v>
      </c>
      <c r="E54" s="96"/>
      <c r="F54" s="110">
        <v>12</v>
      </c>
      <c r="G54" s="110"/>
      <c r="H54" s="110">
        <v>100</v>
      </c>
      <c r="I54" s="110"/>
      <c r="K54" s="64">
        <f>F54*H54</f>
        <v>1200</v>
      </c>
      <c r="M54" s="59"/>
      <c r="N54" s="59"/>
      <c r="O54" s="59"/>
      <c r="P54" s="59"/>
      <c r="Q54" s="59">
        <v>1200</v>
      </c>
      <c r="R54" s="59"/>
      <c r="S54" s="59"/>
      <c r="T54" s="59"/>
      <c r="U54" s="73">
        <f>SUM(M54:T54)-K54</f>
        <v>0</v>
      </c>
    </row>
    <row r="55" spans="1:21">
      <c r="A55" s="53">
        <v>2</v>
      </c>
      <c r="B55" s="96" t="s">
        <v>62</v>
      </c>
      <c r="C55" s="96"/>
      <c r="D55" s="96" t="s">
        <v>63</v>
      </c>
      <c r="E55" s="96"/>
      <c r="F55" s="110">
        <v>26</v>
      </c>
      <c r="G55" s="110"/>
      <c r="H55" s="110">
        <v>80</v>
      </c>
      <c r="I55" s="110"/>
      <c r="K55" s="64">
        <f t="shared" ref="K55:K63" si="12">F55*H55</f>
        <v>2080</v>
      </c>
      <c r="M55" s="59">
        <v>1080</v>
      </c>
      <c r="N55" s="59">
        <v>1000</v>
      </c>
      <c r="O55" s="59"/>
      <c r="P55" s="59"/>
      <c r="Q55" s="59"/>
      <c r="R55" s="59"/>
      <c r="S55" s="59"/>
      <c r="T55" s="59"/>
      <c r="U55" s="73">
        <f t="shared" ref="U55:U63" si="13">SUM(M55:T55)-K55</f>
        <v>0</v>
      </c>
    </row>
    <row r="56" spans="1:21">
      <c r="A56" s="53">
        <v>3</v>
      </c>
      <c r="B56" s="96" t="s">
        <v>64</v>
      </c>
      <c r="C56" s="96"/>
      <c r="D56" s="96" t="s">
        <v>65</v>
      </c>
      <c r="E56" s="96"/>
      <c r="F56" s="110">
        <v>10</v>
      </c>
      <c r="G56" s="110"/>
      <c r="H56" s="110">
        <v>100</v>
      </c>
      <c r="I56" s="110"/>
      <c r="K56" s="64">
        <f t="shared" si="12"/>
        <v>1000</v>
      </c>
      <c r="M56" s="59">
        <v>600</v>
      </c>
      <c r="N56" s="59">
        <v>400</v>
      </c>
      <c r="O56" s="59"/>
      <c r="P56" s="59"/>
      <c r="Q56" s="59"/>
      <c r="R56" s="59"/>
      <c r="S56" s="59"/>
      <c r="T56" s="59"/>
      <c r="U56" s="73">
        <f t="shared" si="13"/>
        <v>0</v>
      </c>
    </row>
    <row r="57" spans="1:21">
      <c r="A57" s="53">
        <v>4</v>
      </c>
      <c r="B57" s="96" t="s">
        <v>66</v>
      </c>
      <c r="C57" s="96"/>
      <c r="D57" s="96" t="s">
        <v>67</v>
      </c>
      <c r="E57" s="96"/>
      <c r="F57" s="110">
        <v>40</v>
      </c>
      <c r="G57" s="110"/>
      <c r="H57" s="110">
        <v>40</v>
      </c>
      <c r="I57" s="110"/>
      <c r="K57" s="64">
        <f t="shared" si="12"/>
        <v>1600</v>
      </c>
      <c r="M57" s="59">
        <v>200</v>
      </c>
      <c r="N57" s="59">
        <v>200</v>
      </c>
      <c r="O57" s="59">
        <v>200</v>
      </c>
      <c r="P57" s="59">
        <v>200</v>
      </c>
      <c r="Q57" s="59">
        <v>200</v>
      </c>
      <c r="R57" s="59">
        <v>200</v>
      </c>
      <c r="S57" s="59">
        <v>200</v>
      </c>
      <c r="T57" s="59">
        <v>200</v>
      </c>
      <c r="U57" s="73">
        <f t="shared" si="13"/>
        <v>0</v>
      </c>
    </row>
    <row r="58" spans="1:21">
      <c r="A58" s="53">
        <v>5</v>
      </c>
      <c r="B58" s="96" t="s">
        <v>68</v>
      </c>
      <c r="C58" s="96"/>
      <c r="D58" s="96" t="s">
        <v>69</v>
      </c>
      <c r="E58" s="96"/>
      <c r="F58" s="110">
        <v>8</v>
      </c>
      <c r="G58" s="110"/>
      <c r="H58" s="110">
        <v>65</v>
      </c>
      <c r="I58" s="110"/>
      <c r="K58" s="64">
        <f t="shared" si="12"/>
        <v>520</v>
      </c>
      <c r="M58" s="59">
        <v>170</v>
      </c>
      <c r="N58" s="59">
        <v>50</v>
      </c>
      <c r="O58" s="59">
        <v>50</v>
      </c>
      <c r="P58" s="59">
        <v>50</v>
      </c>
      <c r="Q58" s="59">
        <v>50</v>
      </c>
      <c r="R58" s="59">
        <v>50</v>
      </c>
      <c r="S58" s="59">
        <v>50</v>
      </c>
      <c r="T58" s="59">
        <v>50</v>
      </c>
      <c r="U58" s="73">
        <f t="shared" si="13"/>
        <v>0</v>
      </c>
    </row>
    <row r="59" spans="1:21">
      <c r="A59" s="53">
        <v>6</v>
      </c>
      <c r="B59" s="96"/>
      <c r="C59" s="96"/>
      <c r="D59" s="96"/>
      <c r="E59" s="96"/>
      <c r="F59" s="110"/>
      <c r="G59" s="110"/>
      <c r="H59" s="110"/>
      <c r="I59" s="110"/>
      <c r="K59" s="64">
        <f t="shared" si="12"/>
        <v>0</v>
      </c>
      <c r="M59" s="59"/>
      <c r="N59" s="59"/>
      <c r="O59" s="59"/>
      <c r="P59" s="59"/>
      <c r="Q59" s="59"/>
      <c r="R59" s="59"/>
      <c r="S59" s="59"/>
      <c r="T59" s="59"/>
      <c r="U59" s="73">
        <f t="shared" si="13"/>
        <v>0</v>
      </c>
    </row>
    <row r="60" spans="1:21">
      <c r="A60" s="53">
        <v>7</v>
      </c>
      <c r="B60" s="96"/>
      <c r="C60" s="96"/>
      <c r="D60" s="96"/>
      <c r="E60" s="96"/>
      <c r="F60" s="110"/>
      <c r="G60" s="110"/>
      <c r="H60" s="110"/>
      <c r="I60" s="110"/>
      <c r="K60" s="64">
        <f t="shared" si="12"/>
        <v>0</v>
      </c>
      <c r="M60" s="59"/>
      <c r="N60" s="59"/>
      <c r="O60" s="59"/>
      <c r="P60" s="59"/>
      <c r="Q60" s="59"/>
      <c r="R60" s="59"/>
      <c r="S60" s="59"/>
      <c r="T60" s="59"/>
      <c r="U60" s="73">
        <f t="shared" si="13"/>
        <v>0</v>
      </c>
    </row>
    <row r="61" spans="1:21">
      <c r="A61" s="53">
        <v>8</v>
      </c>
      <c r="B61" s="96"/>
      <c r="C61" s="96"/>
      <c r="D61" s="96"/>
      <c r="E61" s="96"/>
      <c r="F61" s="110"/>
      <c r="G61" s="110"/>
      <c r="H61" s="110"/>
      <c r="I61" s="110"/>
      <c r="K61" s="64">
        <f t="shared" si="12"/>
        <v>0</v>
      </c>
      <c r="M61" s="59"/>
      <c r="N61" s="59"/>
      <c r="O61" s="59"/>
      <c r="P61" s="59"/>
      <c r="Q61" s="59"/>
      <c r="R61" s="59"/>
      <c r="S61" s="59"/>
      <c r="T61" s="59"/>
      <c r="U61" s="73">
        <f t="shared" si="13"/>
        <v>0</v>
      </c>
    </row>
    <row r="62" spans="1:21">
      <c r="A62" s="53">
        <v>9</v>
      </c>
      <c r="B62" s="96"/>
      <c r="C62" s="96"/>
      <c r="D62" s="96"/>
      <c r="E62" s="96"/>
      <c r="F62" s="110"/>
      <c r="G62" s="110"/>
      <c r="H62" s="110"/>
      <c r="I62" s="110"/>
      <c r="K62" s="64">
        <f t="shared" si="12"/>
        <v>0</v>
      </c>
      <c r="M62" s="59"/>
      <c r="N62" s="59"/>
      <c r="O62" s="59"/>
      <c r="P62" s="59"/>
      <c r="Q62" s="59"/>
      <c r="R62" s="59"/>
      <c r="S62" s="59"/>
      <c r="T62" s="59"/>
      <c r="U62" s="73">
        <f t="shared" si="13"/>
        <v>0</v>
      </c>
    </row>
    <row r="63" spans="1:21" ht="15" thickBot="1">
      <c r="A63" s="53">
        <v>10</v>
      </c>
      <c r="B63" s="96"/>
      <c r="C63" s="96"/>
      <c r="D63" s="96"/>
      <c r="E63" s="96"/>
      <c r="F63" s="110"/>
      <c r="G63" s="110"/>
      <c r="H63" s="110"/>
      <c r="I63" s="110"/>
      <c r="K63" s="64">
        <f t="shared" si="12"/>
        <v>0</v>
      </c>
      <c r="M63" s="59"/>
      <c r="N63" s="59"/>
      <c r="O63" s="59"/>
      <c r="P63" s="59"/>
      <c r="Q63" s="59"/>
      <c r="R63" s="59"/>
      <c r="S63" s="59"/>
      <c r="T63" s="59"/>
      <c r="U63" s="73">
        <f t="shared" si="13"/>
        <v>0</v>
      </c>
    </row>
    <row r="64" spans="1:21" ht="15.6" thickTop="1" thickBot="1">
      <c r="K64" s="68">
        <f>SUM(K54:K63)</f>
        <v>6400</v>
      </c>
      <c r="M64" s="68">
        <f>SUM(M54:M63)</f>
        <v>2050</v>
      </c>
      <c r="N64" s="68">
        <f t="shared" ref="N64:T64" si="14">SUM(N54:N63)</f>
        <v>1650</v>
      </c>
      <c r="O64" s="68">
        <f t="shared" si="14"/>
        <v>250</v>
      </c>
      <c r="P64" s="68">
        <f t="shared" si="14"/>
        <v>250</v>
      </c>
      <c r="Q64" s="68">
        <f t="shared" si="14"/>
        <v>1450</v>
      </c>
      <c r="R64" s="68">
        <f t="shared" si="14"/>
        <v>250</v>
      </c>
      <c r="S64" s="68">
        <f t="shared" si="14"/>
        <v>250</v>
      </c>
      <c r="T64" s="68">
        <f t="shared" si="14"/>
        <v>250</v>
      </c>
      <c r="U64" s="41"/>
    </row>
    <row r="65" spans="1:27" ht="15" thickTop="1"/>
    <row r="66" spans="1:27">
      <c r="B66" s="102" t="s">
        <v>70</v>
      </c>
      <c r="C66" s="102"/>
      <c r="D66" s="102"/>
      <c r="E66" s="102"/>
      <c r="M66" s="90" t="s">
        <v>44</v>
      </c>
      <c r="N66" s="91"/>
      <c r="O66" s="91"/>
      <c r="P66" s="62"/>
      <c r="Q66" s="47"/>
    </row>
    <row r="67" spans="1:27">
      <c r="B67" s="93" t="s">
        <v>45</v>
      </c>
      <c r="C67" s="93"/>
      <c r="D67" s="93" t="s">
        <v>71</v>
      </c>
      <c r="E67" s="93"/>
      <c r="K67" s="44" t="s">
        <v>14</v>
      </c>
      <c r="M67" s="44" t="s">
        <v>6</v>
      </c>
      <c r="N67" s="44" t="s">
        <v>7</v>
      </c>
      <c r="O67" s="44" t="s">
        <v>8</v>
      </c>
      <c r="P67" s="52" t="s">
        <v>9</v>
      </c>
      <c r="Q67" s="52" t="s">
        <v>10</v>
      </c>
      <c r="R67" s="44" t="s">
        <v>11</v>
      </c>
      <c r="S67" s="44" t="s">
        <v>12</v>
      </c>
      <c r="T67" s="44" t="s">
        <v>13</v>
      </c>
    </row>
    <row r="68" spans="1:27">
      <c r="A68" s="53">
        <v>1</v>
      </c>
      <c r="B68" s="96" t="s">
        <v>72</v>
      </c>
      <c r="C68" s="96"/>
      <c r="D68" s="114">
        <v>3100</v>
      </c>
      <c r="E68" s="114"/>
      <c r="K68" s="64">
        <f>D68</f>
        <v>3100</v>
      </c>
      <c r="M68" s="59">
        <v>387</v>
      </c>
      <c r="N68" s="59">
        <v>391</v>
      </c>
      <c r="O68" s="59">
        <v>387</v>
      </c>
      <c r="P68" s="59">
        <v>387</v>
      </c>
      <c r="Q68" s="59">
        <v>387</v>
      </c>
      <c r="R68" s="59">
        <v>387</v>
      </c>
      <c r="S68" s="59">
        <v>387</v>
      </c>
      <c r="T68" s="59">
        <v>387</v>
      </c>
      <c r="U68" s="60">
        <f>SUM(M68:T68)-K68</f>
        <v>0</v>
      </c>
    </row>
    <row r="69" spans="1:27">
      <c r="A69" s="53">
        <v>2</v>
      </c>
      <c r="B69" s="96" t="s">
        <v>73</v>
      </c>
      <c r="C69" s="96"/>
      <c r="D69" s="114">
        <v>3500</v>
      </c>
      <c r="E69" s="114"/>
      <c r="K69" s="64">
        <f t="shared" ref="K69:K77" si="15">D69</f>
        <v>3500</v>
      </c>
      <c r="M69" s="59">
        <v>441</v>
      </c>
      <c r="N69" s="59">
        <v>437</v>
      </c>
      <c r="O69" s="59">
        <v>437</v>
      </c>
      <c r="P69" s="59">
        <v>437</v>
      </c>
      <c r="Q69" s="59">
        <v>437</v>
      </c>
      <c r="R69" s="59">
        <v>437</v>
      </c>
      <c r="S69" s="59">
        <v>437</v>
      </c>
      <c r="T69" s="59">
        <v>437</v>
      </c>
      <c r="U69" s="60">
        <f t="shared" ref="U69:U77" si="16">SUM(M69:T69)-K69</f>
        <v>0</v>
      </c>
    </row>
    <row r="70" spans="1:27">
      <c r="A70" s="53">
        <v>3</v>
      </c>
      <c r="B70" s="96" t="s">
        <v>74</v>
      </c>
      <c r="C70" s="96"/>
      <c r="D70" s="114">
        <v>2700</v>
      </c>
      <c r="E70" s="114"/>
      <c r="K70" s="64">
        <f t="shared" si="15"/>
        <v>2700</v>
      </c>
      <c r="M70" s="59">
        <v>350</v>
      </c>
      <c r="N70" s="59">
        <v>350</v>
      </c>
      <c r="O70" s="59">
        <v>350</v>
      </c>
      <c r="P70" s="59">
        <v>350</v>
      </c>
      <c r="Q70" s="59">
        <v>325</v>
      </c>
      <c r="R70" s="59">
        <v>325</v>
      </c>
      <c r="S70" s="59">
        <v>325</v>
      </c>
      <c r="T70" s="59">
        <v>325</v>
      </c>
      <c r="U70" s="60">
        <f t="shared" si="16"/>
        <v>0</v>
      </c>
    </row>
    <row r="71" spans="1:27">
      <c r="A71" s="53">
        <v>4</v>
      </c>
      <c r="B71" s="96"/>
      <c r="C71" s="96"/>
      <c r="D71" s="114"/>
      <c r="E71" s="114"/>
      <c r="K71" s="64">
        <f t="shared" si="15"/>
        <v>0</v>
      </c>
      <c r="M71" s="59"/>
      <c r="N71" s="59"/>
      <c r="O71" s="59"/>
      <c r="P71" s="59"/>
      <c r="Q71" s="59"/>
      <c r="R71" s="59"/>
      <c r="S71" s="59"/>
      <c r="T71" s="59"/>
      <c r="U71" s="60">
        <f t="shared" si="16"/>
        <v>0</v>
      </c>
    </row>
    <row r="72" spans="1:27">
      <c r="A72" s="53">
        <v>5</v>
      </c>
      <c r="B72" s="96"/>
      <c r="C72" s="96"/>
      <c r="D72" s="114"/>
      <c r="E72" s="114"/>
      <c r="K72" s="64">
        <f t="shared" si="15"/>
        <v>0</v>
      </c>
      <c r="M72" s="59"/>
      <c r="N72" s="59"/>
      <c r="O72" s="59"/>
      <c r="P72" s="59"/>
      <c r="Q72" s="59"/>
      <c r="R72" s="59"/>
      <c r="S72" s="59"/>
      <c r="T72" s="59"/>
      <c r="U72" s="60">
        <f t="shared" si="16"/>
        <v>0</v>
      </c>
    </row>
    <row r="73" spans="1:27">
      <c r="A73" s="53">
        <v>6</v>
      </c>
      <c r="B73" s="96"/>
      <c r="C73" s="96"/>
      <c r="D73" s="114"/>
      <c r="E73" s="114"/>
      <c r="K73" s="64">
        <f t="shared" si="15"/>
        <v>0</v>
      </c>
      <c r="M73" s="59"/>
      <c r="N73" s="59"/>
      <c r="O73" s="59"/>
      <c r="P73" s="59"/>
      <c r="Q73" s="59"/>
      <c r="R73" s="59"/>
      <c r="S73" s="59"/>
      <c r="T73" s="59"/>
      <c r="U73" s="60">
        <f t="shared" si="16"/>
        <v>0</v>
      </c>
    </row>
    <row r="74" spans="1:27">
      <c r="A74" s="53">
        <v>7</v>
      </c>
      <c r="B74" s="96"/>
      <c r="C74" s="96"/>
      <c r="D74" s="114"/>
      <c r="E74" s="114"/>
      <c r="K74" s="64">
        <f t="shared" si="15"/>
        <v>0</v>
      </c>
      <c r="M74" s="59"/>
      <c r="N74" s="59"/>
      <c r="O74" s="59"/>
      <c r="P74" s="59"/>
      <c r="Q74" s="59"/>
      <c r="R74" s="59"/>
      <c r="S74" s="59"/>
      <c r="T74" s="59"/>
      <c r="U74" s="60">
        <f t="shared" si="16"/>
        <v>0</v>
      </c>
    </row>
    <row r="75" spans="1:27">
      <c r="A75" s="53">
        <v>8</v>
      </c>
      <c r="B75" s="96"/>
      <c r="C75" s="96"/>
      <c r="D75" s="114"/>
      <c r="E75" s="114"/>
      <c r="K75" s="64">
        <f t="shared" si="15"/>
        <v>0</v>
      </c>
      <c r="M75" s="59"/>
      <c r="N75" s="59"/>
      <c r="O75" s="59"/>
      <c r="P75" s="59"/>
      <c r="Q75" s="59"/>
      <c r="R75" s="59"/>
      <c r="S75" s="59"/>
      <c r="T75" s="59"/>
      <c r="U75" s="60">
        <f t="shared" si="16"/>
        <v>0</v>
      </c>
    </row>
    <row r="76" spans="1:27">
      <c r="A76" s="53">
        <v>9</v>
      </c>
      <c r="B76" s="96"/>
      <c r="C76" s="96"/>
      <c r="D76" s="114"/>
      <c r="E76" s="114"/>
      <c r="K76" s="64">
        <f t="shared" si="15"/>
        <v>0</v>
      </c>
      <c r="M76" s="59"/>
      <c r="N76" s="59"/>
      <c r="O76" s="59"/>
      <c r="P76" s="59"/>
      <c r="Q76" s="59"/>
      <c r="R76" s="59"/>
      <c r="S76" s="59"/>
      <c r="T76" s="59"/>
      <c r="U76" s="60">
        <f t="shared" si="16"/>
        <v>0</v>
      </c>
    </row>
    <row r="77" spans="1:27" ht="15" thickBot="1">
      <c r="A77" s="53">
        <v>10</v>
      </c>
      <c r="B77" s="96"/>
      <c r="C77" s="96"/>
      <c r="D77" s="114"/>
      <c r="E77" s="114"/>
      <c r="K77" s="64">
        <f t="shared" si="15"/>
        <v>0</v>
      </c>
      <c r="M77" s="59"/>
      <c r="N77" s="59"/>
      <c r="O77" s="59"/>
      <c r="P77" s="59"/>
      <c r="Q77" s="59"/>
      <c r="R77" s="59"/>
      <c r="S77" s="59"/>
      <c r="T77" s="59"/>
      <c r="U77" s="60">
        <f t="shared" si="16"/>
        <v>0</v>
      </c>
    </row>
    <row r="78" spans="1:27" ht="15.6" thickTop="1" thickBot="1">
      <c r="K78" s="68">
        <f>SUM(K68:K77)</f>
        <v>9300</v>
      </c>
      <c r="M78" s="68">
        <f>SUM(M68:M77)</f>
        <v>1178</v>
      </c>
      <c r="N78" s="68">
        <f t="shared" ref="N78:T78" si="17">SUM(N68:N77)</f>
        <v>1178</v>
      </c>
      <c r="O78" s="68">
        <f t="shared" si="17"/>
        <v>1174</v>
      </c>
      <c r="P78" s="68">
        <f t="shared" si="17"/>
        <v>1174</v>
      </c>
      <c r="Q78" s="68">
        <f t="shared" si="17"/>
        <v>1149</v>
      </c>
      <c r="R78" s="68">
        <f t="shared" si="17"/>
        <v>1149</v>
      </c>
      <c r="S78" s="68">
        <f t="shared" si="17"/>
        <v>1149</v>
      </c>
      <c r="T78" s="68">
        <f t="shared" si="17"/>
        <v>1149</v>
      </c>
    </row>
    <row r="79" spans="1:27" ht="15" thickTop="1"/>
    <row r="80" spans="1:27">
      <c r="B80" s="102" t="s">
        <v>75</v>
      </c>
      <c r="C80" s="102"/>
      <c r="D80" s="102"/>
      <c r="E80" s="102"/>
      <c r="M80" s="90" t="s">
        <v>76</v>
      </c>
      <c r="N80" s="91"/>
      <c r="O80" s="91"/>
      <c r="P80" s="62"/>
      <c r="Q80" s="47"/>
      <c r="W80" s="93" t="s">
        <v>77</v>
      </c>
      <c r="X80" s="93"/>
      <c r="Y80" s="93"/>
      <c r="Z80" s="47"/>
      <c r="AA80" s="47"/>
    </row>
    <row r="81" spans="1:31" ht="14.45" customHeight="1">
      <c r="B81" s="90" t="s">
        <v>78</v>
      </c>
      <c r="C81" s="91"/>
      <c r="D81" s="91"/>
      <c r="E81" s="92"/>
      <c r="K81" s="44" t="s">
        <v>47</v>
      </c>
      <c r="M81" s="44" t="s">
        <v>6</v>
      </c>
      <c r="N81" s="44" t="s">
        <v>7</v>
      </c>
      <c r="O81" s="44" t="s">
        <v>8</v>
      </c>
      <c r="P81" s="52" t="s">
        <v>9</v>
      </c>
      <c r="Q81" s="52" t="s">
        <v>10</v>
      </c>
      <c r="R81" s="44" t="s">
        <v>11</v>
      </c>
      <c r="S81" s="44" t="s">
        <v>12</v>
      </c>
      <c r="T81" s="44" t="s">
        <v>13</v>
      </c>
      <c r="W81" s="44" t="s">
        <v>6</v>
      </c>
      <c r="X81" s="44" t="s">
        <v>7</v>
      </c>
      <c r="Y81" s="44" t="s">
        <v>8</v>
      </c>
      <c r="Z81" s="52" t="s">
        <v>9</v>
      </c>
      <c r="AA81" s="52" t="s">
        <v>10</v>
      </c>
      <c r="AB81" s="44" t="s">
        <v>11</v>
      </c>
      <c r="AC81" s="44" t="s">
        <v>12</v>
      </c>
      <c r="AD81" s="44" t="s">
        <v>13</v>
      </c>
      <c r="AE81" s="44" t="s">
        <v>14</v>
      </c>
    </row>
    <row r="82" spans="1:31" ht="15" thickBot="1">
      <c r="A82" s="53">
        <v>1</v>
      </c>
      <c r="B82" s="87" t="s">
        <v>79</v>
      </c>
      <c r="C82" s="88"/>
      <c r="D82" s="88"/>
      <c r="E82" s="89"/>
      <c r="K82" s="55">
        <v>18</v>
      </c>
      <c r="M82" s="63">
        <v>0</v>
      </c>
      <c r="N82" s="63">
        <v>0</v>
      </c>
      <c r="O82" s="63">
        <v>0</v>
      </c>
      <c r="P82" s="63">
        <v>0</v>
      </c>
      <c r="Q82" s="63">
        <v>0</v>
      </c>
      <c r="R82" s="63">
        <v>0</v>
      </c>
      <c r="S82" s="63">
        <v>5</v>
      </c>
      <c r="T82" s="63">
        <v>8</v>
      </c>
      <c r="U82" s="60"/>
      <c r="W82" s="71">
        <f t="shared" ref="W82:AD83" si="18">M82*$K82</f>
        <v>0</v>
      </c>
      <c r="X82" s="71">
        <f t="shared" si="18"/>
        <v>0</v>
      </c>
      <c r="Y82" s="71">
        <f t="shared" si="18"/>
        <v>0</v>
      </c>
      <c r="Z82" s="71">
        <f t="shared" si="18"/>
        <v>0</v>
      </c>
      <c r="AA82" s="71">
        <f t="shared" si="18"/>
        <v>0</v>
      </c>
      <c r="AB82" s="71">
        <f t="shared" si="18"/>
        <v>0</v>
      </c>
      <c r="AC82" s="71">
        <f t="shared" si="18"/>
        <v>90</v>
      </c>
      <c r="AD82" s="71">
        <f t="shared" si="18"/>
        <v>144</v>
      </c>
      <c r="AE82" s="72">
        <f>SUM(W82:AD82)</f>
        <v>234</v>
      </c>
    </row>
    <row r="83" spans="1:31" ht="15.6" thickTop="1" thickBot="1">
      <c r="A83" s="53">
        <v>2</v>
      </c>
      <c r="B83" s="87" t="s">
        <v>80</v>
      </c>
      <c r="C83" s="88"/>
      <c r="D83" s="88"/>
      <c r="E83" s="89"/>
      <c r="K83" s="55"/>
      <c r="M83" s="63"/>
      <c r="N83" s="63"/>
      <c r="O83" s="63"/>
      <c r="P83" s="63"/>
      <c r="Q83" s="63"/>
      <c r="R83" s="63"/>
      <c r="S83" s="63"/>
      <c r="T83" s="63"/>
      <c r="U83" s="60"/>
      <c r="W83" s="71">
        <f t="shared" si="18"/>
        <v>0</v>
      </c>
      <c r="X83" s="71">
        <f t="shared" si="18"/>
        <v>0</v>
      </c>
      <c r="Y83" s="71">
        <f t="shared" si="18"/>
        <v>0</v>
      </c>
      <c r="Z83" s="71">
        <f t="shared" si="18"/>
        <v>0</v>
      </c>
      <c r="AA83" s="71">
        <f t="shared" si="18"/>
        <v>0</v>
      </c>
      <c r="AB83" s="71">
        <f t="shared" si="18"/>
        <v>0</v>
      </c>
      <c r="AC83" s="71">
        <f t="shared" si="18"/>
        <v>0</v>
      </c>
      <c r="AD83" s="71">
        <f t="shared" si="18"/>
        <v>0</v>
      </c>
      <c r="AE83" s="68">
        <f>SUM(W83:AD83)</f>
        <v>0</v>
      </c>
    </row>
    <row r="84" spans="1:31" ht="15.6" thickTop="1" thickBot="1">
      <c r="A84" s="53">
        <v>3</v>
      </c>
      <c r="B84" s="87"/>
      <c r="C84" s="88"/>
      <c r="D84" s="88"/>
      <c r="E84" s="89"/>
      <c r="K84" s="55"/>
      <c r="M84" s="63"/>
      <c r="N84" s="63"/>
      <c r="O84" s="63"/>
      <c r="P84" s="63"/>
      <c r="Q84" s="63"/>
      <c r="R84" s="63"/>
      <c r="S84" s="63"/>
      <c r="T84" s="63"/>
      <c r="U84" s="60"/>
      <c r="W84" s="71">
        <f t="shared" ref="W84:W91" si="19">M84*$K84</f>
        <v>0</v>
      </c>
      <c r="X84" s="71">
        <f t="shared" ref="X84:X91" si="20">N84*$K84</f>
        <v>0</v>
      </c>
      <c r="Y84" s="71">
        <f t="shared" ref="Y84:Y91" si="21">O84*$K84</f>
        <v>0</v>
      </c>
      <c r="Z84" s="71">
        <f t="shared" ref="Z84:Z91" si="22">P84*$K84</f>
        <v>0</v>
      </c>
      <c r="AA84" s="71">
        <f t="shared" ref="AA84:AA91" si="23">Q84*$K84</f>
        <v>0</v>
      </c>
      <c r="AB84" s="71">
        <f t="shared" ref="AB84:AB91" si="24">R84*$K84</f>
        <v>0</v>
      </c>
      <c r="AC84" s="71">
        <f t="shared" ref="AC84:AC91" si="25">S84*$K84</f>
        <v>0</v>
      </c>
      <c r="AD84" s="71">
        <f t="shared" ref="AD84:AD91" si="26">T84*$K84</f>
        <v>0</v>
      </c>
      <c r="AE84" s="68">
        <f t="shared" ref="AE84:AE91" si="27">SUM(W84:AD84)</f>
        <v>0</v>
      </c>
    </row>
    <row r="85" spans="1:31" ht="15.6" thickTop="1" thickBot="1">
      <c r="A85" s="53">
        <v>4</v>
      </c>
      <c r="B85" s="87"/>
      <c r="C85" s="88"/>
      <c r="D85" s="88"/>
      <c r="E85" s="89"/>
      <c r="K85" s="55"/>
      <c r="M85" s="63"/>
      <c r="N85" s="63"/>
      <c r="O85" s="63"/>
      <c r="P85" s="63"/>
      <c r="Q85" s="63"/>
      <c r="R85" s="63"/>
      <c r="S85" s="63"/>
      <c r="T85" s="63"/>
      <c r="U85" s="60"/>
      <c r="W85" s="71">
        <f t="shared" si="19"/>
        <v>0</v>
      </c>
      <c r="X85" s="71">
        <f t="shared" si="20"/>
        <v>0</v>
      </c>
      <c r="Y85" s="71">
        <f t="shared" si="21"/>
        <v>0</v>
      </c>
      <c r="Z85" s="71">
        <f t="shared" si="22"/>
        <v>0</v>
      </c>
      <c r="AA85" s="71">
        <f t="shared" si="23"/>
        <v>0</v>
      </c>
      <c r="AB85" s="71">
        <f t="shared" si="24"/>
        <v>0</v>
      </c>
      <c r="AC85" s="71">
        <f t="shared" si="25"/>
        <v>0</v>
      </c>
      <c r="AD85" s="71">
        <f t="shared" si="26"/>
        <v>0</v>
      </c>
      <c r="AE85" s="68">
        <f t="shared" si="27"/>
        <v>0</v>
      </c>
    </row>
    <row r="86" spans="1:31" ht="15.6" thickTop="1" thickBot="1">
      <c r="A86" s="53">
        <v>5</v>
      </c>
      <c r="B86" s="87"/>
      <c r="C86" s="88"/>
      <c r="D86" s="88"/>
      <c r="E86" s="89"/>
      <c r="K86" s="55"/>
      <c r="M86" s="63"/>
      <c r="N86" s="63"/>
      <c r="O86" s="63"/>
      <c r="P86" s="63"/>
      <c r="Q86" s="63"/>
      <c r="R86" s="63"/>
      <c r="S86" s="63"/>
      <c r="T86" s="63"/>
      <c r="U86" s="60"/>
      <c r="W86" s="71">
        <f t="shared" si="19"/>
        <v>0</v>
      </c>
      <c r="X86" s="71">
        <f t="shared" si="20"/>
        <v>0</v>
      </c>
      <c r="Y86" s="71">
        <f t="shared" si="21"/>
        <v>0</v>
      </c>
      <c r="Z86" s="71">
        <f t="shared" si="22"/>
        <v>0</v>
      </c>
      <c r="AA86" s="71">
        <f t="shared" si="23"/>
        <v>0</v>
      </c>
      <c r="AB86" s="71">
        <f t="shared" si="24"/>
        <v>0</v>
      </c>
      <c r="AC86" s="71">
        <f t="shared" si="25"/>
        <v>0</v>
      </c>
      <c r="AD86" s="71">
        <f t="shared" si="26"/>
        <v>0</v>
      </c>
      <c r="AE86" s="68">
        <f t="shared" si="27"/>
        <v>0</v>
      </c>
    </row>
    <row r="87" spans="1:31" ht="15.6" thickTop="1" thickBot="1">
      <c r="A87" s="53">
        <v>6</v>
      </c>
      <c r="B87" s="87"/>
      <c r="C87" s="88"/>
      <c r="D87" s="88"/>
      <c r="E87" s="89"/>
      <c r="K87" s="55"/>
      <c r="M87" s="63"/>
      <c r="N87" s="63"/>
      <c r="O87" s="63"/>
      <c r="P87" s="63"/>
      <c r="Q87" s="63"/>
      <c r="R87" s="63"/>
      <c r="S87" s="63"/>
      <c r="T87" s="63"/>
      <c r="U87" s="60"/>
      <c r="W87" s="71">
        <f t="shared" si="19"/>
        <v>0</v>
      </c>
      <c r="X87" s="71">
        <f t="shared" si="20"/>
        <v>0</v>
      </c>
      <c r="Y87" s="71">
        <f t="shared" si="21"/>
        <v>0</v>
      </c>
      <c r="Z87" s="71">
        <f t="shared" si="22"/>
        <v>0</v>
      </c>
      <c r="AA87" s="71">
        <f t="shared" si="23"/>
        <v>0</v>
      </c>
      <c r="AB87" s="71">
        <f t="shared" si="24"/>
        <v>0</v>
      </c>
      <c r="AC87" s="71">
        <f t="shared" si="25"/>
        <v>0</v>
      </c>
      <c r="AD87" s="71">
        <f t="shared" si="26"/>
        <v>0</v>
      </c>
      <c r="AE87" s="68">
        <f t="shared" si="27"/>
        <v>0</v>
      </c>
    </row>
    <row r="88" spans="1:31" ht="15.6" thickTop="1" thickBot="1">
      <c r="A88" s="53">
        <v>7</v>
      </c>
      <c r="B88" s="87"/>
      <c r="C88" s="88"/>
      <c r="D88" s="88"/>
      <c r="E88" s="89"/>
      <c r="K88" s="55"/>
      <c r="M88" s="63"/>
      <c r="N88" s="63"/>
      <c r="O88" s="63"/>
      <c r="P88" s="63"/>
      <c r="Q88" s="63"/>
      <c r="R88" s="63"/>
      <c r="S88" s="63"/>
      <c r="T88" s="63"/>
      <c r="U88" s="60"/>
      <c r="W88" s="71">
        <f t="shared" si="19"/>
        <v>0</v>
      </c>
      <c r="X88" s="71">
        <f t="shared" si="20"/>
        <v>0</v>
      </c>
      <c r="Y88" s="71">
        <f t="shared" si="21"/>
        <v>0</v>
      </c>
      <c r="Z88" s="71">
        <f t="shared" si="22"/>
        <v>0</v>
      </c>
      <c r="AA88" s="71">
        <f t="shared" si="23"/>
        <v>0</v>
      </c>
      <c r="AB88" s="71">
        <f t="shared" si="24"/>
        <v>0</v>
      </c>
      <c r="AC88" s="71">
        <f t="shared" si="25"/>
        <v>0</v>
      </c>
      <c r="AD88" s="71">
        <f t="shared" si="26"/>
        <v>0</v>
      </c>
      <c r="AE88" s="68">
        <f t="shared" si="27"/>
        <v>0</v>
      </c>
    </row>
    <row r="89" spans="1:31" ht="15.6" thickTop="1" thickBot="1">
      <c r="A89" s="53">
        <v>8</v>
      </c>
      <c r="B89" s="87"/>
      <c r="C89" s="88"/>
      <c r="D89" s="88"/>
      <c r="E89" s="89"/>
      <c r="K89" s="55"/>
      <c r="M89" s="63"/>
      <c r="N89" s="63"/>
      <c r="O89" s="63"/>
      <c r="P89" s="63"/>
      <c r="Q89" s="63"/>
      <c r="R89" s="63"/>
      <c r="S89" s="63"/>
      <c r="T89" s="63"/>
      <c r="U89" s="60"/>
      <c r="W89" s="71">
        <f t="shared" si="19"/>
        <v>0</v>
      </c>
      <c r="X89" s="71">
        <f t="shared" si="20"/>
        <v>0</v>
      </c>
      <c r="Y89" s="71">
        <f t="shared" si="21"/>
        <v>0</v>
      </c>
      <c r="Z89" s="71">
        <f t="shared" si="22"/>
        <v>0</v>
      </c>
      <c r="AA89" s="71">
        <f t="shared" si="23"/>
        <v>0</v>
      </c>
      <c r="AB89" s="71">
        <f t="shared" si="24"/>
        <v>0</v>
      </c>
      <c r="AC89" s="71">
        <f t="shared" si="25"/>
        <v>0</v>
      </c>
      <c r="AD89" s="71">
        <f t="shared" si="26"/>
        <v>0</v>
      </c>
      <c r="AE89" s="68">
        <f t="shared" si="27"/>
        <v>0</v>
      </c>
    </row>
    <row r="90" spans="1:31" ht="15.6" thickTop="1" thickBot="1">
      <c r="A90" s="53">
        <v>9</v>
      </c>
      <c r="B90" s="87"/>
      <c r="C90" s="88"/>
      <c r="D90" s="88"/>
      <c r="E90" s="89"/>
      <c r="K90" s="55"/>
      <c r="M90" s="63"/>
      <c r="N90" s="63"/>
      <c r="O90" s="63"/>
      <c r="P90" s="63"/>
      <c r="Q90" s="63"/>
      <c r="R90" s="63"/>
      <c r="S90" s="63"/>
      <c r="T90" s="63"/>
      <c r="U90" s="60"/>
      <c r="W90" s="71">
        <f t="shared" si="19"/>
        <v>0</v>
      </c>
      <c r="X90" s="71">
        <f t="shared" si="20"/>
        <v>0</v>
      </c>
      <c r="Y90" s="71">
        <f t="shared" si="21"/>
        <v>0</v>
      </c>
      <c r="Z90" s="71">
        <f t="shared" si="22"/>
        <v>0</v>
      </c>
      <c r="AA90" s="71">
        <f t="shared" si="23"/>
        <v>0</v>
      </c>
      <c r="AB90" s="71">
        <f t="shared" si="24"/>
        <v>0</v>
      </c>
      <c r="AC90" s="71">
        <f t="shared" si="25"/>
        <v>0</v>
      </c>
      <c r="AD90" s="71">
        <f t="shared" si="26"/>
        <v>0</v>
      </c>
      <c r="AE90" s="68">
        <f t="shared" si="27"/>
        <v>0</v>
      </c>
    </row>
    <row r="91" spans="1:31" ht="15.6" thickTop="1" thickBot="1">
      <c r="A91" s="53">
        <v>10</v>
      </c>
      <c r="B91" s="87"/>
      <c r="C91" s="88"/>
      <c r="D91" s="88"/>
      <c r="E91" s="89"/>
      <c r="K91" s="55"/>
      <c r="M91" s="63"/>
      <c r="N91" s="63"/>
      <c r="O91" s="63"/>
      <c r="P91" s="63"/>
      <c r="Q91" s="63"/>
      <c r="R91" s="63"/>
      <c r="S91" s="63"/>
      <c r="T91" s="63"/>
      <c r="U91" s="60"/>
      <c r="W91" s="71">
        <f t="shared" si="19"/>
        <v>0</v>
      </c>
      <c r="X91" s="71">
        <f t="shared" si="20"/>
        <v>0</v>
      </c>
      <c r="Y91" s="71">
        <f t="shared" si="21"/>
        <v>0</v>
      </c>
      <c r="Z91" s="71">
        <f t="shared" si="22"/>
        <v>0</v>
      </c>
      <c r="AA91" s="71">
        <f t="shared" si="23"/>
        <v>0</v>
      </c>
      <c r="AB91" s="71">
        <f t="shared" si="24"/>
        <v>0</v>
      </c>
      <c r="AC91" s="71">
        <f t="shared" si="25"/>
        <v>0</v>
      </c>
      <c r="AD91" s="71">
        <f t="shared" si="26"/>
        <v>0</v>
      </c>
      <c r="AE91" s="68">
        <f t="shared" si="27"/>
        <v>0</v>
      </c>
    </row>
    <row r="92" spans="1:31" ht="15.6" thickTop="1" thickBot="1">
      <c r="W92" s="72">
        <f t="shared" ref="W92:AD92" si="28">+SUM(W82:W91)</f>
        <v>0</v>
      </c>
      <c r="X92" s="72">
        <f t="shared" si="28"/>
        <v>0</v>
      </c>
      <c r="Y92" s="72">
        <f t="shared" si="28"/>
        <v>0</v>
      </c>
      <c r="Z92" s="72">
        <f t="shared" si="28"/>
        <v>0</v>
      </c>
      <c r="AA92" s="72">
        <f t="shared" si="28"/>
        <v>0</v>
      </c>
      <c r="AB92" s="72">
        <f t="shared" si="28"/>
        <v>0</v>
      </c>
      <c r="AC92" s="72">
        <f t="shared" si="28"/>
        <v>90</v>
      </c>
      <c r="AD92" s="72">
        <f t="shared" si="28"/>
        <v>144</v>
      </c>
      <c r="AE92" s="69">
        <f>SUM(W92:AD92)</f>
        <v>234</v>
      </c>
    </row>
    <row r="93" spans="1:31" ht="15" thickTop="1"/>
  </sheetData>
  <sheetProtection algorithmName="SHA-512" hashValue="DQKHqnhO/HFhgHQeGZ5R0BIrewKztBOiXZ/Sb31i7L3dbmOC/2UA2ZIaG6IR0C0tMoYgaMi2iVUEoTkjg+IMjw==" saltValue="6MYOQ2dUMboaAIDqTjTnvA==" spinCount="100000" sheet="1" objects="1" scenarios="1" formatCells="0" formatColumns="0" formatRows="0" insertColumns="0" insertRows="0" insertHyperlinks="0" deleteColumns="0" deleteRows="0" sort="0"/>
  <mergeCells count="174">
    <mergeCell ref="M66:O66"/>
    <mergeCell ref="M52:O52"/>
    <mergeCell ref="M38:O38"/>
    <mergeCell ref="W24:Y24"/>
    <mergeCell ref="W80:Y80"/>
    <mergeCell ref="B76:C76"/>
    <mergeCell ref="D76:E76"/>
    <mergeCell ref="B77:C77"/>
    <mergeCell ref="D77:E77"/>
    <mergeCell ref="B73:C73"/>
    <mergeCell ref="D73:E73"/>
    <mergeCell ref="B74:C74"/>
    <mergeCell ref="D74:E74"/>
    <mergeCell ref="B75:C75"/>
    <mergeCell ref="D75:E75"/>
    <mergeCell ref="B70:C70"/>
    <mergeCell ref="D70:E70"/>
    <mergeCell ref="B71:C71"/>
    <mergeCell ref="D71:E71"/>
    <mergeCell ref="B72:C72"/>
    <mergeCell ref="D72:E72"/>
    <mergeCell ref="B66:E66"/>
    <mergeCell ref="B67:C67"/>
    <mergeCell ref="D67:E67"/>
    <mergeCell ref="B68:C68"/>
    <mergeCell ref="D68:E68"/>
    <mergeCell ref="B69:C69"/>
    <mergeCell ref="D69:E69"/>
    <mergeCell ref="H58:I58"/>
    <mergeCell ref="H59:I59"/>
    <mergeCell ref="H60:I60"/>
    <mergeCell ref="H61:I61"/>
    <mergeCell ref="H62:I62"/>
    <mergeCell ref="H63:I63"/>
    <mergeCell ref="B58:C58"/>
    <mergeCell ref="D58:E58"/>
    <mergeCell ref="F58:G58"/>
    <mergeCell ref="H45:I45"/>
    <mergeCell ref="H53:I53"/>
    <mergeCell ref="H54:I54"/>
    <mergeCell ref="H55:I55"/>
    <mergeCell ref="H56:I56"/>
    <mergeCell ref="H57:I57"/>
    <mergeCell ref="H46:I46"/>
    <mergeCell ref="H47:I47"/>
    <mergeCell ref="H48:I48"/>
    <mergeCell ref="H49:I49"/>
    <mergeCell ref="H39:I39"/>
    <mergeCell ref="H40:I40"/>
    <mergeCell ref="H41:I41"/>
    <mergeCell ref="H42:I42"/>
    <mergeCell ref="H43:I43"/>
    <mergeCell ref="H44:I44"/>
    <mergeCell ref="B63:C63"/>
    <mergeCell ref="D63:E63"/>
    <mergeCell ref="F63:G63"/>
    <mergeCell ref="B61:C61"/>
    <mergeCell ref="D61:E61"/>
    <mergeCell ref="F61:G61"/>
    <mergeCell ref="B62:C62"/>
    <mergeCell ref="D62:E62"/>
    <mergeCell ref="F62:G62"/>
    <mergeCell ref="B59:C59"/>
    <mergeCell ref="D59:E59"/>
    <mergeCell ref="F59:G59"/>
    <mergeCell ref="B60:C60"/>
    <mergeCell ref="D60:E60"/>
    <mergeCell ref="F60:G60"/>
    <mergeCell ref="B57:C57"/>
    <mergeCell ref="D57:E57"/>
    <mergeCell ref="F57:G57"/>
    <mergeCell ref="D41:E41"/>
    <mergeCell ref="F41:G41"/>
    <mergeCell ref="B56:C56"/>
    <mergeCell ref="D56:E56"/>
    <mergeCell ref="F56:G56"/>
    <mergeCell ref="B52:G52"/>
    <mergeCell ref="B53:C53"/>
    <mergeCell ref="D53:E53"/>
    <mergeCell ref="F53:G53"/>
    <mergeCell ref="B54:C54"/>
    <mergeCell ref="D54:E54"/>
    <mergeCell ref="F54:G54"/>
    <mergeCell ref="B42:C42"/>
    <mergeCell ref="D42:E42"/>
    <mergeCell ref="F42:G42"/>
    <mergeCell ref="B43:C43"/>
    <mergeCell ref="D43:E43"/>
    <mergeCell ref="F43:G43"/>
    <mergeCell ref="B55:C55"/>
    <mergeCell ref="D55:E55"/>
    <mergeCell ref="F55:G55"/>
    <mergeCell ref="B48:C48"/>
    <mergeCell ref="D48:E48"/>
    <mergeCell ref="F48:G48"/>
    <mergeCell ref="B45:C45"/>
    <mergeCell ref="D45:E45"/>
    <mergeCell ref="F45:G45"/>
    <mergeCell ref="B46:C46"/>
    <mergeCell ref="D46:E46"/>
    <mergeCell ref="F46:G46"/>
    <mergeCell ref="B47:C47"/>
    <mergeCell ref="D47:E47"/>
    <mergeCell ref="F47:G47"/>
    <mergeCell ref="D14:G14"/>
    <mergeCell ref="D16:G16"/>
    <mergeCell ref="D17:G17"/>
    <mergeCell ref="B34:C34"/>
    <mergeCell ref="B33:C33"/>
    <mergeCell ref="B32:C32"/>
    <mergeCell ref="B31:C31"/>
    <mergeCell ref="D26:E26"/>
    <mergeCell ref="B27:C27"/>
    <mergeCell ref="B24:E24"/>
    <mergeCell ref="B14:C14"/>
    <mergeCell ref="B16:C16"/>
    <mergeCell ref="F25:G25"/>
    <mergeCell ref="F26:G26"/>
    <mergeCell ref="F27:G27"/>
    <mergeCell ref="F30:G30"/>
    <mergeCell ref="F31:G31"/>
    <mergeCell ref="F32:G32"/>
    <mergeCell ref="D31:E31"/>
    <mergeCell ref="D32:E32"/>
    <mergeCell ref="D33:E33"/>
    <mergeCell ref="D34:E34"/>
    <mergeCell ref="K17:L17"/>
    <mergeCell ref="K18:L18"/>
    <mergeCell ref="B80:E80"/>
    <mergeCell ref="M80:O80"/>
    <mergeCell ref="B28:C28"/>
    <mergeCell ref="B29:C29"/>
    <mergeCell ref="D29:E29"/>
    <mergeCell ref="D28:E28"/>
    <mergeCell ref="D27:E27"/>
    <mergeCell ref="B25:C25"/>
    <mergeCell ref="D25:E25"/>
    <mergeCell ref="B30:C30"/>
    <mergeCell ref="D30:E30"/>
    <mergeCell ref="B26:C26"/>
    <mergeCell ref="F33:G33"/>
    <mergeCell ref="F34:G34"/>
    <mergeCell ref="F35:G35"/>
    <mergeCell ref="M24:O24"/>
    <mergeCell ref="B35:C35"/>
    <mergeCell ref="B49:C49"/>
    <mergeCell ref="D49:E49"/>
    <mergeCell ref="F49:G49"/>
    <mergeCell ref="F28:G28"/>
    <mergeCell ref="F29:G29"/>
    <mergeCell ref="K19:L19"/>
    <mergeCell ref="B91:E91"/>
    <mergeCell ref="B81:E81"/>
    <mergeCell ref="B82:E82"/>
    <mergeCell ref="B83:E83"/>
    <mergeCell ref="B84:E84"/>
    <mergeCell ref="B85:E85"/>
    <mergeCell ref="B86:E86"/>
    <mergeCell ref="B87:E87"/>
    <mergeCell ref="B88:E88"/>
    <mergeCell ref="B89:E89"/>
    <mergeCell ref="B90:E90"/>
    <mergeCell ref="B39:C39"/>
    <mergeCell ref="D39:E39"/>
    <mergeCell ref="F39:G39"/>
    <mergeCell ref="B40:C40"/>
    <mergeCell ref="D40:E40"/>
    <mergeCell ref="F40:G40"/>
    <mergeCell ref="B38:G38"/>
    <mergeCell ref="D35:E35"/>
    <mergeCell ref="B44:C44"/>
    <mergeCell ref="D44:E44"/>
    <mergeCell ref="F44:G44"/>
    <mergeCell ref="B41:C41"/>
  </mergeCells>
  <conditionalFormatting sqref="M19:U19">
    <cfRule type="cellIs" dxfId="3" priority="4" operator="lessThan">
      <formula>0</formula>
    </cfRule>
    <cfRule type="cellIs" dxfId="2" priority="5" operator="greaterThan">
      <formula>0</formula>
    </cfRule>
  </conditionalFormatting>
  <conditionalFormatting sqref="U19">
    <cfRule type="cellIs" dxfId="1" priority="1" operator="lessThan">
      <formula>$M$13</formula>
    </cfRule>
    <cfRule type="cellIs" dxfId="0" priority="2" operator="greaterThan">
      <formula>$M$13</formula>
    </cfRule>
  </conditionalFormatting>
  <dataValidations count="1">
    <dataValidation type="decimal" allowBlank="1" showInputMessage="1" showErrorMessage="1" errorTitle="Грешка." error="Aнгажовање запосленог је између 0% и 100%." sqref="M26:T35" xr:uid="{00000000-0002-0000-00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63AE47FB-DF4E-4F18-96C6-68CF0B04BB8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U40:U49</xm:sqref>
        </x14:conditionalFormatting>
        <x14:conditionalFormatting xmlns:xm="http://schemas.microsoft.com/office/excel/2006/main">
          <x14:cfRule type="iconSet" priority="8" id="{70602C55-C7EF-4E97-889E-11878FD798A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U54:U63</xm:sqref>
        </x14:conditionalFormatting>
        <x14:conditionalFormatting xmlns:xm="http://schemas.microsoft.com/office/excel/2006/main">
          <x14:cfRule type="iconSet" priority="7" id="{6F36E4FB-2963-43F9-BB70-F425E779EA1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U68:U77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F8" sqref="F8"/>
    </sheetView>
  </sheetViews>
  <sheetFormatPr defaultColWidth="8.85546875" defaultRowHeight="14.45"/>
  <cols>
    <col min="1" max="16384" width="8.85546875" style="8"/>
  </cols>
  <sheetData>
    <row r="1" spans="1:1">
      <c r="A1" s="8" t="s">
        <v>81</v>
      </c>
    </row>
    <row r="2" spans="1:1">
      <c r="A2" s="8" t="s">
        <v>82</v>
      </c>
    </row>
    <row r="3" spans="1:1">
      <c r="A3" s="8" t="s">
        <v>83</v>
      </c>
    </row>
    <row r="4" spans="1:1">
      <c r="A4" s="8" t="s">
        <v>84</v>
      </c>
    </row>
    <row r="5" spans="1:1">
      <c r="A5" s="8" t="s">
        <v>85</v>
      </c>
    </row>
    <row r="6" spans="1:1">
      <c r="A6" s="8" t="s">
        <v>86</v>
      </c>
    </row>
    <row r="7" spans="1:1">
      <c r="A7" s="8" t="s">
        <v>87</v>
      </c>
    </row>
    <row r="8" spans="1:1">
      <c r="A8" s="8" t="s">
        <v>88</v>
      </c>
    </row>
    <row r="9" spans="1:1">
      <c r="A9" s="8" t="s">
        <v>89</v>
      </c>
    </row>
    <row r="10" spans="1:1">
      <c r="A10" s="8" t="s">
        <v>90</v>
      </c>
    </row>
    <row r="11" spans="1:1">
      <c r="A11" s="8" t="s">
        <v>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186"/>
  <sheetViews>
    <sheetView tabSelected="1" topLeftCell="A172" zoomScaleNormal="100" workbookViewId="0">
      <selection activeCell="AA195" sqref="AA195"/>
    </sheetView>
  </sheetViews>
  <sheetFormatPr defaultColWidth="9.140625" defaultRowHeight="14.45"/>
  <cols>
    <col min="1" max="2" width="9.140625" style="2"/>
    <col min="3" max="3" width="26.5703125" style="2" customWidth="1"/>
    <col min="4" max="6" width="9.140625" style="2"/>
    <col min="7" max="9" width="9.140625" style="2" customWidth="1"/>
    <col min="10" max="10" width="3.42578125" style="2" customWidth="1"/>
    <col min="11" max="34" width="3.5703125" style="2" customWidth="1"/>
    <col min="35" max="16384" width="9.140625" style="2"/>
  </cols>
  <sheetData>
    <row r="2" spans="2:30">
      <c r="K2" s="7"/>
      <c r="L2" s="7"/>
      <c r="M2" s="7"/>
      <c r="N2" s="7"/>
      <c r="O2" s="7"/>
      <c r="P2" s="7"/>
      <c r="Q2" s="7"/>
      <c r="R2" s="7"/>
      <c r="S2" s="7"/>
      <c r="T2" s="7"/>
    </row>
    <row r="3" spans="2:30">
      <c r="K3" s="7"/>
      <c r="L3" s="7"/>
      <c r="M3" s="7"/>
      <c r="N3" s="7"/>
      <c r="O3" s="7"/>
      <c r="P3" s="7"/>
      <c r="Q3" s="7"/>
      <c r="R3" s="7"/>
      <c r="S3" s="7"/>
      <c r="T3" s="7"/>
    </row>
    <row r="4" spans="2:30">
      <c r="K4" s="7"/>
      <c r="L4" s="7"/>
      <c r="M4" s="7"/>
      <c r="N4" s="7"/>
      <c r="O4" s="7"/>
      <c r="P4" s="7"/>
      <c r="Q4" s="7"/>
      <c r="R4" s="7"/>
      <c r="S4" s="7"/>
      <c r="T4" s="7"/>
    </row>
    <row r="5" spans="2:30">
      <c r="K5" s="7"/>
      <c r="L5" s="7"/>
      <c r="M5" s="7"/>
      <c r="N5" s="7"/>
      <c r="O5" s="7"/>
      <c r="P5" s="7"/>
      <c r="Q5" s="7"/>
      <c r="R5" s="7"/>
      <c r="S5" s="7"/>
      <c r="T5" s="7"/>
    </row>
    <row r="6" spans="2:30">
      <c r="K6" s="7"/>
      <c r="L6" s="7"/>
      <c r="M6" s="7"/>
      <c r="N6" s="7"/>
      <c r="O6" s="7"/>
      <c r="P6" s="7"/>
      <c r="Q6" s="7"/>
      <c r="R6" s="7"/>
      <c r="S6" s="7"/>
      <c r="T6" s="7"/>
    </row>
    <row r="7" spans="2:30">
      <c r="K7" s="7"/>
      <c r="L7" s="7"/>
      <c r="M7" s="7"/>
      <c r="N7" s="7"/>
      <c r="O7" s="7"/>
      <c r="P7" s="7"/>
      <c r="Q7" s="7"/>
      <c r="R7" s="7"/>
      <c r="S7" s="7"/>
      <c r="T7" s="7"/>
    </row>
    <row r="8" spans="2:30">
      <c r="K8" s="7"/>
      <c r="L8" s="7"/>
      <c r="M8" s="7"/>
      <c r="N8" s="7"/>
      <c r="O8" s="7"/>
      <c r="P8" s="7"/>
      <c r="Q8" s="7"/>
      <c r="R8" s="7"/>
      <c r="S8" s="7"/>
      <c r="T8" s="7"/>
    </row>
    <row r="9" spans="2:30">
      <c r="K9" s="7"/>
      <c r="L9" s="7"/>
      <c r="M9" s="7"/>
      <c r="N9" s="7"/>
      <c r="O9" s="7"/>
      <c r="P9" s="7"/>
      <c r="Q9" s="7"/>
      <c r="R9" s="7"/>
      <c r="S9" s="7"/>
      <c r="T9" s="7"/>
    </row>
    <row r="10" spans="2:30"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2:30"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2:30">
      <c r="K12" s="7"/>
      <c r="L12" s="7"/>
      <c r="M12" s="9"/>
      <c r="N12" s="7"/>
      <c r="O12" s="7"/>
      <c r="P12" s="7"/>
      <c r="Q12" s="7"/>
      <c r="R12" s="7"/>
      <c r="S12" s="7"/>
      <c r="T12" s="7"/>
    </row>
    <row r="13" spans="2:30"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2:30">
      <c r="B14" s="115" t="s">
        <v>1</v>
      </c>
      <c r="C14" s="116"/>
      <c r="D14" s="117" t="s">
        <v>2</v>
      </c>
      <c r="E14" s="117"/>
      <c r="F14" s="117"/>
      <c r="G14" s="117"/>
      <c r="H14" s="1"/>
      <c r="I14" s="1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2:30"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2:30">
      <c r="B16" s="115" t="s">
        <v>4</v>
      </c>
      <c r="C16" s="118"/>
      <c r="D16" s="117" t="s">
        <v>5</v>
      </c>
      <c r="E16" s="117"/>
      <c r="F16" s="117"/>
      <c r="G16" s="117"/>
      <c r="H16" s="1"/>
      <c r="I16" s="1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4">
      <c r="D17" s="117" t="s">
        <v>92</v>
      </c>
      <c r="E17" s="117"/>
      <c r="F17" s="117"/>
      <c r="G17" s="117"/>
      <c r="H17" s="1"/>
      <c r="I17" s="1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4"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4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34" ht="14.45" customHeight="1">
      <c r="B20" s="122" t="s">
        <v>93</v>
      </c>
      <c r="C20" s="123"/>
      <c r="D20" s="123"/>
      <c r="E20" s="123"/>
      <c r="F20" s="123"/>
      <c r="G20" s="123"/>
      <c r="H20" s="124"/>
      <c r="I20" s="12" t="s">
        <v>94</v>
      </c>
      <c r="J20" s="7"/>
      <c r="K20" s="10">
        <v>1</v>
      </c>
      <c r="L20" s="10">
        <v>2</v>
      </c>
      <c r="M20" s="10">
        <v>3</v>
      </c>
      <c r="N20" s="10">
        <v>4</v>
      </c>
      <c r="O20" s="10">
        <v>5</v>
      </c>
      <c r="P20" s="10">
        <v>6</v>
      </c>
      <c r="Q20" s="10">
        <v>7</v>
      </c>
      <c r="R20" s="10">
        <v>8</v>
      </c>
      <c r="S20" s="10">
        <v>9</v>
      </c>
      <c r="T20" s="10">
        <v>10</v>
      </c>
      <c r="U20" s="10">
        <v>11</v>
      </c>
      <c r="V20" s="10">
        <v>12</v>
      </c>
      <c r="W20" s="10">
        <v>13</v>
      </c>
      <c r="X20" s="10">
        <v>14</v>
      </c>
      <c r="Y20" s="10">
        <v>15</v>
      </c>
      <c r="Z20" s="10">
        <v>16</v>
      </c>
      <c r="AA20" s="10">
        <v>17</v>
      </c>
      <c r="AB20" s="10">
        <v>18</v>
      </c>
      <c r="AC20" s="10">
        <v>19</v>
      </c>
      <c r="AD20" s="10">
        <v>20</v>
      </c>
      <c r="AE20" s="10">
        <v>21</v>
      </c>
      <c r="AF20" s="10">
        <v>22</v>
      </c>
      <c r="AG20" s="10">
        <v>23</v>
      </c>
      <c r="AH20" s="10">
        <v>24</v>
      </c>
    </row>
    <row r="21" spans="1:34" ht="14.45" customHeight="1">
      <c r="C21" s="7"/>
      <c r="D21" s="7"/>
      <c r="E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4">
      <c r="A22" s="3"/>
      <c r="B22" s="119" t="s">
        <v>95</v>
      </c>
      <c r="C22" s="120"/>
      <c r="D22" s="120"/>
      <c r="E22" s="120"/>
      <c r="F22" s="120"/>
      <c r="G22" s="120"/>
      <c r="H22" s="120"/>
      <c r="I22" s="121"/>
      <c r="J22" s="7"/>
      <c r="K22" s="14"/>
      <c r="L22" s="15"/>
      <c r="M22" s="25"/>
      <c r="N22" s="15"/>
      <c r="O22" s="15"/>
      <c r="P22" s="2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>
      <c r="B23" s="119" t="s">
        <v>96</v>
      </c>
      <c r="C23" s="120"/>
      <c r="D23" s="120"/>
      <c r="E23" s="120"/>
      <c r="F23" s="120"/>
      <c r="G23" s="120"/>
      <c r="H23" s="120"/>
      <c r="I23" s="121"/>
      <c r="J23" s="7"/>
      <c r="K23" s="19"/>
      <c r="L23" s="7"/>
      <c r="M23" s="20"/>
      <c r="N23" s="7"/>
      <c r="O23" s="7"/>
      <c r="P23" s="20"/>
      <c r="Q23" s="7"/>
      <c r="R23" s="7"/>
      <c r="S23" s="20"/>
      <c r="T23" s="7"/>
      <c r="U23" s="7"/>
      <c r="V23" s="20"/>
      <c r="W23" s="7"/>
      <c r="X23" s="7"/>
      <c r="Y23" s="20"/>
      <c r="Z23" s="7"/>
      <c r="AA23" s="7"/>
      <c r="AB23" s="20"/>
      <c r="AC23" s="7"/>
      <c r="AD23" s="7"/>
      <c r="AE23" s="20"/>
      <c r="AF23" s="7"/>
      <c r="AG23" s="7"/>
      <c r="AH23" s="20"/>
    </row>
    <row r="24" spans="1:34">
      <c r="B24" s="119" t="s">
        <v>97</v>
      </c>
      <c r="C24" s="120"/>
      <c r="D24" s="120"/>
      <c r="E24" s="120"/>
      <c r="F24" s="120"/>
      <c r="G24" s="120"/>
      <c r="H24" s="120"/>
      <c r="I24" s="121"/>
      <c r="J24" s="7"/>
      <c r="K24" s="79"/>
      <c r="L24" s="7"/>
      <c r="M24" s="20"/>
      <c r="N24" s="7"/>
      <c r="O24" s="7"/>
      <c r="P24" s="20"/>
      <c r="Q24" s="7"/>
      <c r="R24" s="7"/>
      <c r="S24" s="20"/>
      <c r="T24" s="7"/>
      <c r="U24" s="7"/>
      <c r="V24" s="20"/>
      <c r="W24" s="7"/>
      <c r="X24" s="7"/>
      <c r="Y24" s="20"/>
      <c r="Z24" s="7"/>
      <c r="AA24" s="7"/>
      <c r="AB24" s="20"/>
      <c r="AC24" s="7"/>
      <c r="AD24" s="7"/>
      <c r="AE24" s="20"/>
      <c r="AF24" s="7"/>
      <c r="AG24" s="7"/>
      <c r="AH24" s="20"/>
    </row>
    <row r="25" spans="1:34">
      <c r="B25" s="119" t="s">
        <v>98</v>
      </c>
      <c r="C25" s="120"/>
      <c r="D25" s="120"/>
      <c r="E25" s="120"/>
      <c r="F25" s="120"/>
      <c r="G25" s="120"/>
      <c r="H25" s="120"/>
      <c r="I25" s="121"/>
      <c r="J25" s="7"/>
      <c r="K25" s="79"/>
      <c r="L25" s="7"/>
      <c r="M25" s="20"/>
      <c r="N25" s="7"/>
      <c r="O25" s="7"/>
      <c r="P25" s="20"/>
      <c r="Q25" s="7"/>
      <c r="R25" s="7"/>
      <c r="S25" s="20"/>
      <c r="T25" s="7"/>
      <c r="U25" s="7"/>
      <c r="V25" s="20"/>
      <c r="W25" s="7"/>
      <c r="X25" s="7"/>
      <c r="Y25" s="20"/>
      <c r="Z25" s="7"/>
      <c r="AA25" s="7"/>
      <c r="AB25" s="20"/>
      <c r="AC25" s="7"/>
      <c r="AD25" s="7"/>
      <c r="AE25" s="20"/>
      <c r="AF25" s="7"/>
      <c r="AG25" s="7"/>
      <c r="AH25" s="20"/>
    </row>
    <row r="26" spans="1:34" ht="14.45" customHeight="1">
      <c r="B26" s="74" t="s">
        <v>99</v>
      </c>
      <c r="C26" s="75"/>
      <c r="D26" s="75"/>
      <c r="E26" s="75"/>
      <c r="F26" s="75"/>
      <c r="G26" s="75"/>
      <c r="H26" s="75"/>
      <c r="I26" s="76"/>
      <c r="J26" s="7"/>
      <c r="K26" s="79"/>
      <c r="L26" s="7"/>
      <c r="M26" s="20"/>
      <c r="N26" s="7"/>
      <c r="O26" s="7"/>
      <c r="P26" s="20"/>
      <c r="Q26" s="7"/>
      <c r="R26" s="7"/>
      <c r="S26" s="20"/>
      <c r="T26" s="7"/>
      <c r="U26" s="7"/>
      <c r="V26" s="20"/>
      <c r="W26" s="7"/>
      <c r="X26" s="7"/>
      <c r="Y26" s="20"/>
      <c r="Z26" s="7"/>
      <c r="AA26" s="7"/>
      <c r="AB26" s="20"/>
      <c r="AC26" s="7"/>
      <c r="AD26" s="7"/>
      <c r="AE26" s="20"/>
      <c r="AF26" s="7"/>
      <c r="AG26" s="7"/>
      <c r="AH26" s="20"/>
    </row>
    <row r="27" spans="1:34">
      <c r="B27" s="74" t="s">
        <v>100</v>
      </c>
      <c r="C27" s="75"/>
      <c r="D27" s="75"/>
      <c r="E27" s="75"/>
      <c r="F27" s="75"/>
      <c r="G27" s="75"/>
      <c r="H27" s="75"/>
      <c r="I27" s="76"/>
      <c r="K27" s="79"/>
      <c r="L27" s="7"/>
      <c r="M27" s="20"/>
      <c r="N27" s="7"/>
      <c r="O27" s="7"/>
      <c r="P27" s="20"/>
      <c r="Q27" s="7"/>
      <c r="R27" s="7"/>
      <c r="S27" s="20"/>
      <c r="T27" s="7"/>
      <c r="U27" s="7"/>
      <c r="V27" s="20"/>
      <c r="W27" s="7"/>
      <c r="X27" s="7"/>
      <c r="Y27" s="20"/>
      <c r="Z27" s="7"/>
      <c r="AA27" s="7"/>
      <c r="AB27" s="20"/>
      <c r="AC27" s="7"/>
      <c r="AD27" s="7"/>
      <c r="AE27" s="20"/>
      <c r="AF27" s="7"/>
      <c r="AG27" s="7"/>
      <c r="AH27" s="20"/>
    </row>
    <row r="28" spans="1:34">
      <c r="B28" s="74" t="s">
        <v>101</v>
      </c>
      <c r="C28" s="75"/>
      <c r="D28" s="75"/>
      <c r="E28" s="75"/>
      <c r="F28" s="75"/>
      <c r="G28" s="75"/>
      <c r="H28" s="75"/>
      <c r="I28" s="76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26"/>
      <c r="Z28" s="7"/>
      <c r="AA28" s="7"/>
      <c r="AB28" s="20"/>
      <c r="AC28" s="7"/>
      <c r="AD28" s="7"/>
      <c r="AE28" s="20"/>
      <c r="AF28" s="7"/>
      <c r="AG28" s="7"/>
      <c r="AH28" s="20"/>
    </row>
    <row r="29" spans="1:34">
      <c r="B29" s="74" t="s">
        <v>102</v>
      </c>
      <c r="C29" s="75"/>
      <c r="D29" s="75"/>
      <c r="E29" s="75"/>
      <c r="F29" s="75"/>
      <c r="G29" s="75"/>
      <c r="H29" s="75"/>
      <c r="I29" s="76"/>
      <c r="K29" s="13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26"/>
    </row>
    <row r="30" spans="1:34">
      <c r="B30" s="74" t="s">
        <v>103</v>
      </c>
      <c r="C30" s="75"/>
      <c r="D30" s="75"/>
      <c r="E30" s="75"/>
      <c r="F30" s="75"/>
      <c r="G30" s="75"/>
      <c r="H30" s="75"/>
      <c r="I30" s="76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77"/>
      <c r="AH30" s="78"/>
    </row>
    <row r="31" spans="1:34" ht="14.45" customHeight="1">
      <c r="J31" s="7"/>
    </row>
    <row r="34" spans="2:34">
      <c r="B34" s="119" t="s">
        <v>104</v>
      </c>
      <c r="C34" s="120"/>
      <c r="D34" s="120"/>
      <c r="E34" s="120"/>
      <c r="F34" s="120"/>
      <c r="G34" s="120"/>
      <c r="H34" s="120"/>
      <c r="I34" s="121"/>
      <c r="K34" s="28"/>
      <c r="L34" s="16"/>
      <c r="M34" s="18"/>
      <c r="N34" s="16"/>
      <c r="O34" s="16"/>
      <c r="P34" s="18"/>
      <c r="Q34" s="16"/>
      <c r="R34" s="16"/>
      <c r="S34" s="18"/>
      <c r="T34" s="16"/>
      <c r="U34" s="16"/>
      <c r="V34" s="18"/>
      <c r="W34" s="16"/>
      <c r="X34" s="16"/>
      <c r="Y34" s="18"/>
      <c r="Z34" s="16"/>
      <c r="AA34" s="16"/>
      <c r="AB34" s="18"/>
      <c r="AC34" s="16"/>
      <c r="AD34" s="16"/>
      <c r="AE34" s="18"/>
      <c r="AF34" s="16"/>
      <c r="AG34" s="16"/>
      <c r="AH34" s="18"/>
    </row>
    <row r="35" spans="2:34">
      <c r="B35" s="119" t="s">
        <v>105</v>
      </c>
      <c r="C35" s="120"/>
      <c r="D35" s="120"/>
      <c r="E35" s="120"/>
      <c r="F35" s="120"/>
      <c r="G35" s="120"/>
      <c r="H35" s="120"/>
      <c r="I35" s="121"/>
      <c r="K35" s="19"/>
      <c r="M35" s="21"/>
      <c r="P35" s="21"/>
      <c r="S35" s="21"/>
      <c r="V35" s="21"/>
      <c r="Y35" s="21"/>
      <c r="AB35" s="21"/>
      <c r="AE35" s="21"/>
      <c r="AH35" s="21"/>
    </row>
    <row r="36" spans="2:34">
      <c r="B36" s="119" t="s">
        <v>106</v>
      </c>
      <c r="C36" s="120"/>
      <c r="D36" s="120"/>
      <c r="E36" s="120"/>
      <c r="F36" s="120"/>
      <c r="G36" s="120"/>
      <c r="H36" s="120"/>
      <c r="I36" s="121"/>
      <c r="K36" s="19"/>
      <c r="M36" s="21"/>
      <c r="P36" s="21"/>
      <c r="S36" s="21"/>
      <c r="V36" s="21"/>
      <c r="Y36" s="21"/>
      <c r="AB36" s="21"/>
      <c r="AE36" s="21"/>
      <c r="AH36" s="21"/>
    </row>
    <row r="37" spans="2:34">
      <c r="B37" s="119" t="s">
        <v>107</v>
      </c>
      <c r="C37" s="120"/>
      <c r="D37" s="120"/>
      <c r="E37" s="120"/>
      <c r="F37" s="120"/>
      <c r="G37" s="120"/>
      <c r="H37" s="120"/>
      <c r="I37" s="121"/>
      <c r="K37" s="19"/>
      <c r="M37" s="21"/>
      <c r="P37" s="21"/>
      <c r="S37" s="21"/>
      <c r="V37" s="21"/>
      <c r="Y37" s="21"/>
      <c r="AB37" s="21"/>
      <c r="AE37" s="21"/>
      <c r="AH37" s="21"/>
    </row>
    <row r="38" spans="2:34">
      <c r="B38" s="119" t="s">
        <v>108</v>
      </c>
      <c r="C38" s="120"/>
      <c r="D38" s="120"/>
      <c r="E38" s="120"/>
      <c r="F38" s="120"/>
      <c r="G38" s="120"/>
      <c r="H38" s="120"/>
      <c r="I38" s="121"/>
      <c r="K38" s="19"/>
      <c r="M38" s="21"/>
      <c r="P38" s="21"/>
      <c r="S38" s="21"/>
      <c r="V38" s="21"/>
      <c r="Y38" s="21"/>
      <c r="AB38" s="21"/>
      <c r="AE38" s="21"/>
      <c r="AH38" s="21"/>
    </row>
    <row r="39" spans="2:34">
      <c r="B39" s="119" t="s">
        <v>109</v>
      </c>
      <c r="C39" s="120"/>
      <c r="D39" s="120"/>
      <c r="E39" s="120"/>
      <c r="F39" s="120"/>
      <c r="G39" s="120"/>
      <c r="H39" s="120"/>
      <c r="I39" s="121"/>
      <c r="K39" s="19"/>
      <c r="L39" s="23"/>
      <c r="M39" s="24"/>
      <c r="N39" s="23"/>
      <c r="O39" s="23"/>
      <c r="P39" s="24"/>
      <c r="Q39" s="23"/>
      <c r="R39" s="23"/>
      <c r="S39" s="24"/>
      <c r="T39" s="23"/>
      <c r="U39" s="23"/>
      <c r="V39" s="24"/>
      <c r="W39" s="23"/>
      <c r="X39" s="23"/>
      <c r="Y39" s="24"/>
      <c r="Z39" s="23"/>
      <c r="AA39" s="23"/>
      <c r="AB39" s="24"/>
      <c r="AC39" s="23"/>
      <c r="AD39" s="23"/>
      <c r="AE39" s="24"/>
      <c r="AF39" s="23"/>
      <c r="AG39" s="23"/>
      <c r="AH39" s="24"/>
    </row>
    <row r="42" spans="2:34">
      <c r="B42" s="119" t="s">
        <v>110</v>
      </c>
      <c r="C42" s="120"/>
      <c r="D42" s="120"/>
      <c r="E42" s="120"/>
      <c r="F42" s="120"/>
      <c r="G42" s="120"/>
      <c r="H42" s="120"/>
      <c r="I42" s="121"/>
      <c r="K42" s="4"/>
      <c r="L42" s="29"/>
      <c r="M42" s="30"/>
      <c r="N42" s="16"/>
      <c r="O42" s="16"/>
      <c r="P42" s="18"/>
      <c r="Q42" s="16"/>
      <c r="R42" s="16"/>
      <c r="S42" s="18"/>
      <c r="T42" s="16"/>
      <c r="U42" s="16"/>
      <c r="V42" s="18"/>
      <c r="W42" s="16"/>
      <c r="X42" s="16"/>
      <c r="Y42" s="18"/>
      <c r="Z42" s="16"/>
      <c r="AA42" s="16"/>
      <c r="AB42" s="18"/>
      <c r="AC42" s="16"/>
      <c r="AD42" s="16"/>
      <c r="AE42" s="18"/>
      <c r="AF42" s="16"/>
      <c r="AG42" s="16"/>
      <c r="AH42" s="18"/>
    </row>
    <row r="43" spans="2:34">
      <c r="B43" s="119" t="s">
        <v>111</v>
      </c>
      <c r="C43" s="120"/>
      <c r="D43" s="120"/>
      <c r="E43" s="120"/>
      <c r="F43" s="120"/>
      <c r="G43" s="120"/>
      <c r="H43" s="120"/>
      <c r="I43" s="121"/>
      <c r="K43" s="11"/>
      <c r="L43" s="19"/>
      <c r="M43" s="21"/>
      <c r="P43" s="21"/>
      <c r="S43" s="21"/>
      <c r="V43" s="21"/>
      <c r="Y43" s="21"/>
      <c r="AB43" s="21"/>
      <c r="AE43" s="21"/>
      <c r="AH43" s="21"/>
    </row>
    <row r="44" spans="2:34">
      <c r="B44" s="119" t="s">
        <v>112</v>
      </c>
      <c r="C44" s="120"/>
      <c r="D44" s="120"/>
      <c r="E44" s="120"/>
      <c r="F44" s="120"/>
      <c r="G44" s="120"/>
      <c r="H44" s="120"/>
      <c r="I44" s="121"/>
      <c r="K44" s="11"/>
      <c r="L44" s="19"/>
      <c r="M44" s="21"/>
      <c r="P44" s="21"/>
      <c r="S44" s="21"/>
      <c r="V44" s="21"/>
      <c r="Y44" s="21"/>
      <c r="AB44" s="21"/>
      <c r="AE44" s="21"/>
      <c r="AH44" s="21"/>
    </row>
    <row r="45" spans="2:34">
      <c r="B45" s="119" t="s">
        <v>113</v>
      </c>
      <c r="C45" s="120"/>
      <c r="D45" s="120"/>
      <c r="E45" s="120"/>
      <c r="F45" s="120"/>
      <c r="G45" s="120"/>
      <c r="H45" s="120"/>
      <c r="I45" s="121"/>
      <c r="K45" s="11"/>
      <c r="L45" s="19"/>
      <c r="M45" s="21"/>
      <c r="P45" s="21"/>
      <c r="S45" s="21"/>
      <c r="V45" s="21"/>
      <c r="Y45" s="21"/>
      <c r="AB45" s="21"/>
      <c r="AE45" s="21"/>
      <c r="AH45" s="21"/>
    </row>
    <row r="46" spans="2:34">
      <c r="B46" s="119" t="s">
        <v>114</v>
      </c>
      <c r="C46" s="120"/>
      <c r="D46" s="120"/>
      <c r="E46" s="120"/>
      <c r="F46" s="120"/>
      <c r="G46" s="120"/>
      <c r="H46" s="120"/>
      <c r="I46" s="121"/>
      <c r="K46" s="11"/>
      <c r="L46" s="19"/>
      <c r="M46" s="21"/>
      <c r="P46" s="21"/>
      <c r="S46" s="21"/>
      <c r="V46" s="21"/>
      <c r="Y46" s="21"/>
      <c r="AB46" s="21"/>
      <c r="AE46" s="21"/>
      <c r="AH46" s="21"/>
    </row>
    <row r="47" spans="2:34">
      <c r="B47" s="119" t="s">
        <v>115</v>
      </c>
      <c r="C47" s="120"/>
      <c r="D47" s="120"/>
      <c r="E47" s="120"/>
      <c r="F47" s="120"/>
      <c r="G47" s="120"/>
      <c r="H47" s="120"/>
      <c r="I47" s="121"/>
      <c r="K47" s="11"/>
      <c r="M47" s="19"/>
      <c r="P47" s="21"/>
      <c r="S47" s="21"/>
      <c r="V47" s="21"/>
      <c r="Y47" s="21"/>
      <c r="AB47" s="21"/>
      <c r="AE47" s="21"/>
      <c r="AH47" s="21"/>
    </row>
    <row r="48" spans="2:34">
      <c r="B48" s="119" t="s">
        <v>116</v>
      </c>
      <c r="C48" s="120"/>
      <c r="D48" s="120"/>
      <c r="E48" s="120"/>
      <c r="F48" s="120"/>
      <c r="G48" s="120"/>
      <c r="H48" s="120"/>
      <c r="I48" s="121"/>
      <c r="K48" s="11"/>
      <c r="M48" s="79"/>
      <c r="P48" s="21"/>
      <c r="S48" s="21"/>
      <c r="V48" s="21"/>
      <c r="Y48" s="21"/>
      <c r="AB48" s="21"/>
      <c r="AE48" s="21"/>
      <c r="AH48" s="21"/>
    </row>
    <row r="49" spans="2:34">
      <c r="B49" s="119" t="s">
        <v>117</v>
      </c>
      <c r="C49" s="120"/>
      <c r="D49" s="120"/>
      <c r="E49" s="120"/>
      <c r="F49" s="120"/>
      <c r="G49" s="120"/>
      <c r="H49" s="120"/>
      <c r="I49" s="121"/>
      <c r="K49" s="11"/>
      <c r="M49" s="79"/>
      <c r="P49" s="21"/>
      <c r="S49" s="21"/>
      <c r="V49" s="21"/>
      <c r="Y49" s="21"/>
      <c r="AB49" s="21"/>
      <c r="AE49" s="21"/>
      <c r="AH49" s="21"/>
    </row>
    <row r="50" spans="2:34">
      <c r="B50" s="119" t="s">
        <v>118</v>
      </c>
      <c r="C50" s="120"/>
      <c r="D50" s="120"/>
      <c r="E50" s="120"/>
      <c r="F50" s="120"/>
      <c r="G50" s="120"/>
      <c r="H50" s="120"/>
      <c r="I50" s="121"/>
      <c r="K50" s="22"/>
      <c r="L50" s="23"/>
      <c r="M50" s="77"/>
      <c r="N50" s="23"/>
      <c r="O50" s="23"/>
      <c r="P50" s="24"/>
      <c r="Q50" s="23"/>
      <c r="R50" s="23"/>
      <c r="S50" s="24"/>
      <c r="T50" s="23"/>
      <c r="U50" s="23"/>
      <c r="V50" s="24"/>
      <c r="W50" s="23"/>
      <c r="X50" s="23"/>
      <c r="Y50" s="24"/>
      <c r="Z50" s="23"/>
      <c r="AA50" s="23"/>
      <c r="AB50" s="24"/>
      <c r="AC50" s="23"/>
      <c r="AD50" s="23"/>
      <c r="AE50" s="24"/>
      <c r="AF50" s="23"/>
      <c r="AG50" s="23"/>
      <c r="AH50" s="24"/>
    </row>
    <row r="53" spans="2:34">
      <c r="B53" s="119" t="s">
        <v>119</v>
      </c>
      <c r="C53" s="120"/>
      <c r="D53" s="120"/>
      <c r="E53" s="120"/>
      <c r="F53" s="120"/>
      <c r="G53" s="120"/>
      <c r="H53" s="120"/>
      <c r="I53" s="121"/>
      <c r="K53" s="4"/>
      <c r="L53" s="16"/>
      <c r="M53" s="30"/>
      <c r="N53" s="29"/>
      <c r="O53" s="29"/>
      <c r="P53" s="30"/>
      <c r="Q53" s="29"/>
      <c r="R53" s="29"/>
      <c r="S53" s="30"/>
      <c r="T53" s="29"/>
      <c r="U53" s="29"/>
      <c r="V53" s="30"/>
      <c r="W53" s="29"/>
      <c r="X53" s="29"/>
      <c r="Y53" s="30"/>
      <c r="Z53" s="29"/>
      <c r="AA53" s="29"/>
      <c r="AB53" s="29"/>
      <c r="AC53" s="29"/>
      <c r="AD53" s="16"/>
      <c r="AE53" s="18"/>
      <c r="AF53" s="16"/>
      <c r="AG53" s="16"/>
      <c r="AH53" s="18"/>
    </row>
    <row r="54" spans="2:34">
      <c r="B54" s="119" t="s">
        <v>120</v>
      </c>
      <c r="C54" s="120"/>
      <c r="D54" s="120"/>
      <c r="E54" s="120"/>
      <c r="F54" s="120"/>
      <c r="G54" s="120"/>
      <c r="H54" s="120"/>
      <c r="I54" s="121"/>
      <c r="K54" s="11"/>
      <c r="M54" s="19"/>
      <c r="N54" s="19"/>
      <c r="P54" s="21"/>
      <c r="S54" s="21"/>
      <c r="V54" s="21"/>
      <c r="Y54" s="21"/>
      <c r="AB54" s="21"/>
      <c r="AE54" s="21"/>
      <c r="AH54" s="21"/>
    </row>
    <row r="55" spans="2:34">
      <c r="B55" s="119" t="s">
        <v>121</v>
      </c>
      <c r="C55" s="120"/>
      <c r="D55" s="120"/>
      <c r="E55" s="120"/>
      <c r="F55" s="120"/>
      <c r="G55" s="120"/>
      <c r="H55" s="120"/>
      <c r="I55" s="121"/>
      <c r="K55" s="11"/>
      <c r="M55" s="21"/>
      <c r="O55" s="19"/>
      <c r="P55" s="26"/>
      <c r="Q55" s="19"/>
      <c r="R55" s="19"/>
      <c r="S55" s="26"/>
      <c r="T55" s="19"/>
      <c r="U55" s="19"/>
      <c r="V55" s="26"/>
      <c r="W55" s="19"/>
      <c r="X55" s="19"/>
      <c r="Y55" s="26"/>
      <c r="Z55" s="19"/>
      <c r="AA55" s="19"/>
      <c r="AB55" s="21"/>
      <c r="AE55" s="21"/>
      <c r="AH55" s="21"/>
    </row>
    <row r="56" spans="2:34">
      <c r="B56" s="119" t="s">
        <v>122</v>
      </c>
      <c r="C56" s="120"/>
      <c r="D56" s="120"/>
      <c r="E56" s="120"/>
      <c r="F56" s="120"/>
      <c r="G56" s="120"/>
      <c r="H56" s="120"/>
      <c r="I56" s="121"/>
      <c r="K56" s="11"/>
      <c r="M56" s="21"/>
      <c r="N56" s="11"/>
      <c r="P56" s="21"/>
      <c r="Q56" s="11"/>
      <c r="S56" s="21"/>
      <c r="T56" s="11"/>
      <c r="V56" s="21"/>
      <c r="W56" s="19"/>
      <c r="X56" s="19"/>
      <c r="Y56" s="26"/>
      <c r="Z56" s="19"/>
      <c r="AA56" s="19"/>
      <c r="AB56" s="21"/>
      <c r="AE56" s="21"/>
      <c r="AH56" s="21"/>
    </row>
    <row r="57" spans="2:34">
      <c r="B57" s="119" t="s">
        <v>123</v>
      </c>
      <c r="C57" s="120"/>
      <c r="D57" s="120"/>
      <c r="E57" s="120"/>
      <c r="F57" s="120"/>
      <c r="G57" s="120"/>
      <c r="H57" s="120"/>
      <c r="I57" s="121"/>
      <c r="K57" s="22"/>
      <c r="L57" s="23"/>
      <c r="M57" s="24"/>
      <c r="N57" s="23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26"/>
      <c r="Z57" s="19"/>
      <c r="AA57" s="19"/>
      <c r="AB57" s="24"/>
      <c r="AC57" s="23"/>
      <c r="AD57" s="23"/>
      <c r="AE57" s="24"/>
      <c r="AF57" s="23"/>
      <c r="AG57" s="23"/>
      <c r="AH57" s="24"/>
    </row>
    <row r="61" spans="2:34">
      <c r="B61" s="119" t="s">
        <v>124</v>
      </c>
      <c r="C61" s="120"/>
      <c r="D61" s="120"/>
      <c r="E61" s="120"/>
      <c r="F61" s="120"/>
      <c r="G61" s="120"/>
      <c r="H61" s="120"/>
      <c r="I61" s="121"/>
      <c r="K61" s="4"/>
      <c r="L61" s="16"/>
      <c r="M61" s="18"/>
      <c r="N61" s="16"/>
      <c r="O61" s="29"/>
      <c r="P61" s="30"/>
      <c r="Q61" s="29"/>
      <c r="R61" s="29"/>
      <c r="S61" s="30"/>
      <c r="T61" s="29"/>
      <c r="U61" s="29"/>
      <c r="V61" s="30"/>
      <c r="W61" s="29"/>
      <c r="X61" s="29"/>
      <c r="Y61" s="30"/>
      <c r="Z61" s="29"/>
      <c r="AA61" s="16"/>
      <c r="AB61" s="18"/>
      <c r="AC61" s="16"/>
      <c r="AD61" s="16"/>
      <c r="AE61" s="18"/>
      <c r="AF61" s="16"/>
      <c r="AG61" s="16"/>
      <c r="AH61" s="18"/>
    </row>
    <row r="62" spans="2:34">
      <c r="B62" s="119" t="s">
        <v>125</v>
      </c>
      <c r="C62" s="120"/>
      <c r="D62" s="120"/>
      <c r="E62" s="120"/>
      <c r="F62" s="120"/>
      <c r="G62" s="120"/>
      <c r="H62" s="120"/>
      <c r="I62" s="121"/>
      <c r="K62" s="11"/>
      <c r="M62" s="21"/>
      <c r="O62" s="19"/>
      <c r="P62" s="26"/>
      <c r="S62" s="21"/>
      <c r="V62" s="21"/>
      <c r="Y62" s="21"/>
      <c r="AB62" s="21"/>
      <c r="AE62" s="21"/>
      <c r="AH62" s="21"/>
    </row>
    <row r="63" spans="2:34">
      <c r="B63" s="119" t="s">
        <v>126</v>
      </c>
      <c r="C63" s="120"/>
      <c r="D63" s="120"/>
      <c r="E63" s="120"/>
      <c r="F63" s="120"/>
      <c r="G63" s="120"/>
      <c r="H63" s="120"/>
      <c r="I63" s="121"/>
      <c r="K63" s="11"/>
      <c r="M63" s="21"/>
      <c r="O63" s="19"/>
      <c r="P63" s="26"/>
      <c r="Q63" s="19"/>
      <c r="R63" s="19"/>
      <c r="S63" s="21"/>
      <c r="V63" s="21"/>
      <c r="Y63" s="21"/>
      <c r="AB63" s="21"/>
      <c r="AE63" s="21"/>
      <c r="AH63" s="21"/>
    </row>
    <row r="64" spans="2:34">
      <c r="B64" s="119" t="s">
        <v>127</v>
      </c>
      <c r="C64" s="120"/>
      <c r="D64" s="120"/>
      <c r="E64" s="120"/>
      <c r="F64" s="120"/>
      <c r="G64" s="120"/>
      <c r="H64" s="120"/>
      <c r="I64" s="121"/>
      <c r="K64" s="11"/>
      <c r="M64" s="21"/>
      <c r="N64" s="11"/>
      <c r="P64" s="21"/>
      <c r="Q64" s="19"/>
      <c r="R64" s="19"/>
      <c r="S64" s="26"/>
      <c r="V64" s="21"/>
      <c r="Y64" s="21"/>
      <c r="AB64" s="21"/>
      <c r="AE64" s="21"/>
      <c r="AH64" s="21"/>
    </row>
    <row r="65" spans="2:34">
      <c r="B65" s="119" t="s">
        <v>128</v>
      </c>
      <c r="C65" s="120"/>
      <c r="D65" s="120"/>
      <c r="E65" s="120"/>
      <c r="F65" s="120"/>
      <c r="G65" s="120"/>
      <c r="H65" s="120"/>
      <c r="I65" s="121"/>
      <c r="K65" s="11"/>
      <c r="M65" s="21"/>
      <c r="N65" s="11"/>
      <c r="P65" s="21"/>
      <c r="Q65" s="11"/>
      <c r="S65" s="26"/>
      <c r="T65" s="19"/>
      <c r="U65" s="19"/>
      <c r="V65" s="21"/>
      <c r="Y65" s="21"/>
      <c r="AB65" s="21"/>
      <c r="AE65" s="21"/>
      <c r="AH65" s="21"/>
    </row>
    <row r="66" spans="2:34">
      <c r="B66" s="119" t="s">
        <v>129</v>
      </c>
      <c r="C66" s="120"/>
      <c r="D66" s="120"/>
      <c r="E66" s="120"/>
      <c r="F66" s="120"/>
      <c r="G66" s="120"/>
      <c r="H66" s="120"/>
      <c r="I66" s="121"/>
      <c r="K66" s="11"/>
      <c r="M66" s="21"/>
      <c r="N66" s="11"/>
      <c r="P66" s="21"/>
      <c r="Q66" s="11"/>
      <c r="S66" s="21"/>
      <c r="T66" s="11"/>
      <c r="U66" s="19"/>
      <c r="V66" s="26"/>
      <c r="W66" s="19"/>
      <c r="Y66" s="21"/>
      <c r="AB66" s="21"/>
      <c r="AE66" s="21"/>
      <c r="AH66" s="21"/>
    </row>
    <row r="67" spans="2:34">
      <c r="B67" s="119" t="s">
        <v>130</v>
      </c>
      <c r="C67" s="120"/>
      <c r="D67" s="120"/>
      <c r="E67" s="120"/>
      <c r="F67" s="120"/>
      <c r="G67" s="120"/>
      <c r="H67" s="120"/>
      <c r="I67" s="121"/>
      <c r="K67" s="11"/>
      <c r="M67" s="21"/>
      <c r="N67" s="11"/>
      <c r="P67" s="21"/>
      <c r="Q67" s="11"/>
      <c r="S67" s="21"/>
      <c r="T67" s="11"/>
      <c r="V67" s="26"/>
      <c r="W67" s="19"/>
      <c r="Y67" s="21"/>
      <c r="AB67" s="21"/>
      <c r="AE67" s="21"/>
      <c r="AH67" s="21"/>
    </row>
    <row r="68" spans="2:34">
      <c r="B68" s="119" t="s">
        <v>131</v>
      </c>
      <c r="C68" s="120"/>
      <c r="D68" s="120"/>
      <c r="E68" s="120"/>
      <c r="F68" s="120"/>
      <c r="G68" s="120"/>
      <c r="H68" s="120"/>
      <c r="I68" s="121"/>
      <c r="K68" s="22"/>
      <c r="L68" s="23"/>
      <c r="M68" s="24"/>
      <c r="N68" s="22"/>
      <c r="O68" s="23"/>
      <c r="P68" s="24"/>
      <c r="Q68" s="22"/>
      <c r="R68" s="23"/>
      <c r="S68" s="24"/>
      <c r="T68" s="22"/>
      <c r="U68" s="23"/>
      <c r="V68" s="24"/>
      <c r="W68" s="19"/>
      <c r="X68" s="19"/>
      <c r="Y68" s="26"/>
      <c r="Z68" s="23"/>
      <c r="AA68" s="23"/>
      <c r="AB68" s="24"/>
      <c r="AC68" s="23"/>
      <c r="AD68" s="23"/>
      <c r="AE68" s="24"/>
      <c r="AF68" s="23"/>
      <c r="AG68" s="23"/>
      <c r="AH68" s="24"/>
    </row>
    <row r="71" spans="2:34">
      <c r="B71" s="119" t="s">
        <v>132</v>
      </c>
      <c r="C71" s="120"/>
      <c r="D71" s="120"/>
      <c r="E71" s="120"/>
      <c r="F71" s="120"/>
      <c r="G71" s="120"/>
      <c r="H71" s="120"/>
      <c r="I71" s="121"/>
      <c r="K71" s="4"/>
      <c r="L71" s="16"/>
      <c r="M71" s="18"/>
      <c r="N71" s="16"/>
      <c r="O71" s="29"/>
      <c r="P71" s="30"/>
      <c r="Q71" s="29"/>
      <c r="R71" s="29"/>
      <c r="S71" s="30"/>
      <c r="T71" s="29"/>
      <c r="U71" s="29"/>
      <c r="V71" s="30"/>
      <c r="W71" s="29"/>
      <c r="X71" s="29"/>
      <c r="Y71" s="30"/>
      <c r="Z71" s="29"/>
      <c r="AA71" s="29"/>
      <c r="AB71" s="30"/>
      <c r="AC71" s="29"/>
      <c r="AD71" s="29"/>
      <c r="AE71" s="30"/>
      <c r="AF71" s="16"/>
      <c r="AG71" s="16"/>
      <c r="AH71" s="18"/>
    </row>
    <row r="72" spans="2:34">
      <c r="B72" s="119" t="s">
        <v>133</v>
      </c>
      <c r="C72" s="120"/>
      <c r="D72" s="120"/>
      <c r="E72" s="120"/>
      <c r="F72" s="120"/>
      <c r="G72" s="120"/>
      <c r="H72" s="120"/>
      <c r="I72" s="121"/>
      <c r="K72" s="11"/>
      <c r="M72" s="21"/>
      <c r="O72" s="19"/>
      <c r="P72" s="26"/>
      <c r="S72" s="21"/>
      <c r="V72" s="21"/>
      <c r="Y72" s="21"/>
      <c r="AB72" s="21"/>
      <c r="AE72" s="21"/>
      <c r="AH72" s="21"/>
    </row>
    <row r="73" spans="2:34">
      <c r="B73" s="119" t="s">
        <v>134</v>
      </c>
      <c r="C73" s="120"/>
      <c r="D73" s="120"/>
      <c r="E73" s="120"/>
      <c r="F73" s="120"/>
      <c r="G73" s="120"/>
      <c r="H73" s="120"/>
      <c r="I73" s="121"/>
      <c r="K73" s="11"/>
      <c r="M73" s="21"/>
      <c r="N73" s="11"/>
      <c r="P73" s="21"/>
      <c r="Q73" s="19"/>
      <c r="R73" s="19"/>
      <c r="S73" s="21"/>
      <c r="V73" s="21"/>
      <c r="Y73" s="21"/>
      <c r="AB73" s="21"/>
      <c r="AE73" s="21"/>
      <c r="AH73" s="21"/>
    </row>
    <row r="74" spans="2:34">
      <c r="B74" s="119" t="s">
        <v>135</v>
      </c>
      <c r="C74" s="120"/>
      <c r="D74" s="120"/>
      <c r="E74" s="120"/>
      <c r="F74" s="120"/>
      <c r="G74" s="120"/>
      <c r="H74" s="120"/>
      <c r="I74" s="121"/>
      <c r="K74" s="11"/>
      <c r="M74" s="21"/>
      <c r="N74" s="11"/>
      <c r="P74" s="21"/>
      <c r="Q74" s="11"/>
      <c r="S74" s="26"/>
      <c r="T74" s="19"/>
      <c r="V74" s="21"/>
      <c r="Y74" s="21"/>
      <c r="AB74" s="21"/>
      <c r="AE74" s="21"/>
      <c r="AH74" s="21"/>
    </row>
    <row r="75" spans="2:34">
      <c r="B75" s="119" t="s">
        <v>136</v>
      </c>
      <c r="C75" s="120"/>
      <c r="D75" s="120"/>
      <c r="E75" s="120"/>
      <c r="F75" s="120"/>
      <c r="G75" s="120"/>
      <c r="H75" s="120"/>
      <c r="I75" s="121"/>
      <c r="K75" s="11"/>
      <c r="M75" s="21"/>
      <c r="N75" s="11"/>
      <c r="P75" s="21"/>
      <c r="Q75" s="11"/>
      <c r="S75" s="21"/>
      <c r="T75" s="11"/>
      <c r="U75" s="19"/>
      <c r="V75" s="21"/>
      <c r="Y75" s="21"/>
      <c r="AB75" s="21"/>
      <c r="AE75" s="21"/>
      <c r="AH75" s="21"/>
    </row>
    <row r="76" spans="2:34">
      <c r="B76" s="119" t="s">
        <v>137</v>
      </c>
      <c r="C76" s="120"/>
      <c r="D76" s="120"/>
      <c r="E76" s="120"/>
      <c r="F76" s="120"/>
      <c r="G76" s="120"/>
      <c r="H76" s="120"/>
      <c r="I76" s="121"/>
      <c r="K76" s="11"/>
      <c r="M76" s="21"/>
      <c r="N76" s="11"/>
      <c r="P76" s="21"/>
      <c r="Q76" s="11"/>
      <c r="S76" s="21"/>
      <c r="T76" s="11"/>
      <c r="V76" s="26"/>
      <c r="W76" s="19"/>
      <c r="Y76" s="21"/>
      <c r="AB76" s="21"/>
      <c r="AE76" s="21"/>
      <c r="AH76" s="21"/>
    </row>
    <row r="77" spans="2:34">
      <c r="B77" s="119" t="s">
        <v>138</v>
      </c>
      <c r="C77" s="120"/>
      <c r="D77" s="120"/>
      <c r="E77" s="120"/>
      <c r="F77" s="120"/>
      <c r="G77" s="120"/>
      <c r="H77" s="120"/>
      <c r="I77" s="121"/>
      <c r="K77" s="11"/>
      <c r="M77" s="21"/>
      <c r="N77" s="11"/>
      <c r="P77" s="21"/>
      <c r="Q77" s="11"/>
      <c r="S77" s="21"/>
      <c r="T77" s="11"/>
      <c r="V77" s="21"/>
      <c r="W77" s="11"/>
      <c r="X77" s="19"/>
      <c r="Y77" s="26"/>
      <c r="AB77" s="21"/>
      <c r="AE77" s="21"/>
      <c r="AH77" s="21"/>
    </row>
    <row r="78" spans="2:34">
      <c r="B78" s="119" t="s">
        <v>139</v>
      </c>
      <c r="C78" s="120"/>
      <c r="D78" s="120"/>
      <c r="E78" s="120"/>
      <c r="F78" s="120"/>
      <c r="G78" s="120"/>
      <c r="H78" s="120"/>
      <c r="I78" s="121"/>
      <c r="K78" s="11"/>
      <c r="M78" s="21"/>
      <c r="N78" s="11"/>
      <c r="P78" s="21"/>
      <c r="Q78" s="11"/>
      <c r="S78" s="21"/>
      <c r="T78" s="11"/>
      <c r="V78" s="21"/>
      <c r="W78" s="11"/>
      <c r="Y78" s="21"/>
      <c r="Z78" s="19"/>
      <c r="AA78" s="19"/>
      <c r="AB78" s="21"/>
      <c r="AE78" s="21"/>
      <c r="AH78" s="21"/>
    </row>
    <row r="79" spans="2:34">
      <c r="B79" s="119" t="s">
        <v>140</v>
      </c>
      <c r="C79" s="120"/>
      <c r="D79" s="120"/>
      <c r="E79" s="120"/>
      <c r="F79" s="120"/>
      <c r="G79" s="120"/>
      <c r="H79" s="120"/>
      <c r="I79" s="121"/>
      <c r="K79" s="11"/>
      <c r="M79" s="21"/>
      <c r="N79" s="11"/>
      <c r="P79" s="21"/>
      <c r="Q79" s="11"/>
      <c r="S79" s="21"/>
      <c r="T79" s="11"/>
      <c r="V79" s="21"/>
      <c r="W79" s="11"/>
      <c r="Y79" s="21"/>
      <c r="Z79" s="11"/>
      <c r="AB79" s="26"/>
      <c r="AE79" s="21"/>
      <c r="AH79" s="21"/>
    </row>
    <row r="80" spans="2:34">
      <c r="B80" s="119" t="s">
        <v>141</v>
      </c>
      <c r="C80" s="120"/>
      <c r="D80" s="120"/>
      <c r="E80" s="120"/>
      <c r="F80" s="120"/>
      <c r="G80" s="120"/>
      <c r="H80" s="120"/>
      <c r="I80" s="121"/>
      <c r="K80" s="11"/>
      <c r="M80" s="21"/>
      <c r="N80" s="11"/>
      <c r="P80" s="21"/>
      <c r="Q80" s="11"/>
      <c r="S80" s="21"/>
      <c r="T80" s="11"/>
      <c r="V80" s="21"/>
      <c r="W80" s="11"/>
      <c r="Y80" s="21"/>
      <c r="Z80" s="11"/>
      <c r="AB80" s="21"/>
      <c r="AC80" s="19"/>
      <c r="AE80" s="21"/>
      <c r="AH80" s="21"/>
    </row>
    <row r="81" spans="2:34">
      <c r="B81" s="119" t="s">
        <v>142</v>
      </c>
      <c r="C81" s="120"/>
      <c r="D81" s="120"/>
      <c r="E81" s="120"/>
      <c r="F81" s="120"/>
      <c r="G81" s="120"/>
      <c r="H81" s="120"/>
      <c r="I81" s="121"/>
      <c r="K81" s="22"/>
      <c r="L81" s="23"/>
      <c r="M81" s="24"/>
      <c r="N81" s="22"/>
      <c r="O81" s="23"/>
      <c r="P81" s="24"/>
      <c r="Q81" s="22"/>
      <c r="R81" s="23"/>
      <c r="S81" s="24"/>
      <c r="T81" s="22"/>
      <c r="U81" s="23"/>
      <c r="V81" s="24"/>
      <c r="W81" s="22"/>
      <c r="X81" s="23"/>
      <c r="Y81" s="24"/>
      <c r="Z81" s="22"/>
      <c r="AA81" s="23"/>
      <c r="AB81" s="24"/>
      <c r="AC81" s="22"/>
      <c r="AD81" s="19"/>
      <c r="AE81" s="26"/>
      <c r="AF81" s="23"/>
      <c r="AG81" s="23"/>
      <c r="AH81" s="24"/>
    </row>
    <row r="86" spans="2:34">
      <c r="B86" s="119" t="s">
        <v>143</v>
      </c>
      <c r="C86" s="120"/>
      <c r="D86" s="120"/>
      <c r="E86" s="120"/>
      <c r="F86" s="120"/>
      <c r="G86" s="120"/>
      <c r="H86" s="120"/>
      <c r="I86" s="121"/>
      <c r="K86" s="4"/>
      <c r="L86" s="16"/>
      <c r="M86" s="18"/>
      <c r="N86" s="16"/>
      <c r="O86" s="16"/>
      <c r="P86" s="18"/>
      <c r="Q86" s="16"/>
      <c r="R86" s="16"/>
      <c r="S86" s="18"/>
      <c r="T86" s="16"/>
      <c r="U86" s="16"/>
      <c r="V86" s="18"/>
      <c r="W86" s="16"/>
      <c r="X86" s="16"/>
      <c r="Y86" s="18"/>
      <c r="Z86" s="16"/>
      <c r="AA86" s="16"/>
      <c r="AB86" s="18"/>
      <c r="AC86" s="29"/>
      <c r="AD86" s="29"/>
      <c r="AE86" s="30"/>
      <c r="AF86" s="16"/>
      <c r="AG86" s="16"/>
      <c r="AH86" s="18"/>
    </row>
    <row r="87" spans="2:34">
      <c r="B87" s="119" t="s">
        <v>144</v>
      </c>
      <c r="C87" s="120"/>
      <c r="D87" s="120"/>
      <c r="E87" s="120"/>
      <c r="F87" s="120"/>
      <c r="G87" s="120"/>
      <c r="H87" s="120"/>
      <c r="I87" s="121"/>
      <c r="K87" s="11"/>
      <c r="M87" s="21"/>
      <c r="P87" s="21"/>
      <c r="S87" s="21"/>
      <c r="V87" s="21"/>
      <c r="Y87" s="21"/>
      <c r="AB87" s="21"/>
      <c r="AC87" s="77"/>
      <c r="AE87" s="21"/>
      <c r="AH87" s="21"/>
    </row>
    <row r="88" spans="2:34">
      <c r="B88" s="119" t="s">
        <v>145</v>
      </c>
      <c r="C88" s="120"/>
      <c r="D88" s="120"/>
      <c r="E88" s="120"/>
      <c r="F88" s="120"/>
      <c r="G88" s="120"/>
      <c r="H88" s="120"/>
      <c r="I88" s="121"/>
      <c r="K88" s="22"/>
      <c r="L88" s="23"/>
      <c r="M88" s="24"/>
      <c r="N88" s="22"/>
      <c r="O88" s="23"/>
      <c r="P88" s="24"/>
      <c r="Q88" s="22"/>
      <c r="R88" s="23"/>
      <c r="S88" s="24"/>
      <c r="T88" s="22"/>
      <c r="U88" s="23"/>
      <c r="V88" s="24"/>
      <c r="W88" s="22"/>
      <c r="X88" s="23"/>
      <c r="Y88" s="24"/>
      <c r="Z88" s="22"/>
      <c r="AA88" s="23"/>
      <c r="AB88" s="24"/>
      <c r="AC88" s="22"/>
      <c r="AD88" s="77"/>
      <c r="AE88" s="78"/>
      <c r="AF88" s="23"/>
      <c r="AG88" s="23"/>
      <c r="AH88" s="24"/>
    </row>
    <row r="92" spans="2:34">
      <c r="B92" s="119" t="s">
        <v>146</v>
      </c>
      <c r="C92" s="120"/>
      <c r="D92" s="120"/>
      <c r="E92" s="120"/>
      <c r="F92" s="120"/>
      <c r="G92" s="120"/>
      <c r="H92" s="120"/>
      <c r="I92" s="121"/>
      <c r="K92" s="4"/>
      <c r="L92" s="16"/>
      <c r="M92" s="18"/>
      <c r="N92" s="16"/>
      <c r="O92" s="16"/>
      <c r="P92" s="18"/>
      <c r="Q92" s="16"/>
      <c r="R92" s="16"/>
      <c r="S92" s="18"/>
      <c r="T92" s="16"/>
      <c r="U92" s="16"/>
      <c r="V92" s="18"/>
      <c r="W92" s="16"/>
      <c r="X92" s="16"/>
      <c r="Y92" s="18"/>
      <c r="Z92" s="16"/>
      <c r="AA92" s="29"/>
      <c r="AB92" s="30"/>
      <c r="AC92" s="29"/>
      <c r="AD92" s="29"/>
      <c r="AE92" s="30"/>
      <c r="AF92" s="29"/>
      <c r="AG92" s="29"/>
      <c r="AH92" s="30"/>
    </row>
    <row r="93" spans="2:34">
      <c r="B93" s="119" t="s">
        <v>147</v>
      </c>
      <c r="C93" s="120"/>
      <c r="D93" s="120"/>
      <c r="E93" s="120"/>
      <c r="F93" s="120"/>
      <c r="G93" s="120"/>
      <c r="H93" s="120"/>
      <c r="I93" s="121"/>
      <c r="K93" s="11"/>
      <c r="M93" s="21"/>
      <c r="P93" s="21"/>
      <c r="S93" s="21"/>
      <c r="V93" s="21"/>
      <c r="Y93" s="21"/>
      <c r="AA93" s="19"/>
      <c r="AB93" s="26"/>
      <c r="AE93" s="21"/>
      <c r="AH93" s="21"/>
    </row>
    <row r="94" spans="2:34">
      <c r="B94" s="119" t="s">
        <v>148</v>
      </c>
      <c r="C94" s="120"/>
      <c r="D94" s="120"/>
      <c r="E94" s="120"/>
      <c r="F94" s="120"/>
      <c r="G94" s="120"/>
      <c r="H94" s="120"/>
      <c r="I94" s="121"/>
      <c r="K94" s="11"/>
      <c r="M94" s="21"/>
      <c r="P94" s="21"/>
      <c r="S94" s="21"/>
      <c r="V94" s="21"/>
      <c r="Y94" s="21"/>
      <c r="AB94" s="26"/>
      <c r="AC94" s="80"/>
      <c r="AE94" s="21"/>
      <c r="AH94" s="21"/>
    </row>
    <row r="95" spans="2:34">
      <c r="B95" s="119" t="s">
        <v>149</v>
      </c>
      <c r="C95" s="120"/>
      <c r="D95" s="120"/>
      <c r="E95" s="120"/>
      <c r="F95" s="120"/>
      <c r="G95" s="120"/>
      <c r="H95" s="120"/>
      <c r="I95" s="121"/>
      <c r="K95" s="11"/>
      <c r="M95" s="21"/>
      <c r="P95" s="21"/>
      <c r="S95" s="21"/>
      <c r="V95" s="21"/>
      <c r="Y95" s="21"/>
      <c r="AB95" s="21"/>
      <c r="AC95" s="80"/>
      <c r="AD95" s="19"/>
      <c r="AE95" s="21"/>
      <c r="AH95" s="21"/>
    </row>
    <row r="96" spans="2:34">
      <c r="B96" s="119" t="s">
        <v>150</v>
      </c>
      <c r="C96" s="120"/>
      <c r="D96" s="120"/>
      <c r="E96" s="120"/>
      <c r="F96" s="120"/>
      <c r="G96" s="120"/>
      <c r="H96" s="120"/>
      <c r="I96" s="121"/>
      <c r="K96" s="11"/>
      <c r="M96" s="21"/>
      <c r="P96" s="21"/>
      <c r="S96" s="21"/>
      <c r="V96" s="21"/>
      <c r="Y96" s="21"/>
      <c r="AB96" s="21"/>
      <c r="AE96" s="26"/>
      <c r="AF96" s="80"/>
      <c r="AH96" s="21"/>
    </row>
    <row r="97" spans="2:34">
      <c r="B97" s="119" t="s">
        <v>151</v>
      </c>
      <c r="C97" s="120"/>
      <c r="D97" s="120"/>
      <c r="E97" s="120"/>
      <c r="F97" s="120"/>
      <c r="G97" s="120"/>
      <c r="H97" s="120"/>
      <c r="I97" s="121"/>
      <c r="K97" s="22"/>
      <c r="L97" s="23"/>
      <c r="M97" s="24"/>
      <c r="N97" s="22"/>
      <c r="O97" s="23"/>
      <c r="P97" s="24"/>
      <c r="Q97" s="22"/>
      <c r="R97" s="23"/>
      <c r="S97" s="24"/>
      <c r="T97" s="22"/>
      <c r="U97" s="23"/>
      <c r="V97" s="24"/>
      <c r="W97" s="22"/>
      <c r="X97" s="23"/>
      <c r="Y97" s="24"/>
      <c r="Z97" s="22"/>
      <c r="AA97" s="23"/>
      <c r="AB97" s="24"/>
      <c r="AC97" s="22"/>
      <c r="AD97" s="23"/>
      <c r="AE97" s="24"/>
      <c r="AF97" s="22"/>
      <c r="AG97" s="77"/>
      <c r="AH97" s="78"/>
    </row>
    <row r="111" spans="2:34">
      <c r="B111" s="122" t="s">
        <v>152</v>
      </c>
      <c r="C111" s="123"/>
      <c r="D111" s="123"/>
      <c r="E111" s="123"/>
      <c r="F111" s="123"/>
      <c r="G111" s="123"/>
      <c r="H111" s="124"/>
      <c r="I111" s="12" t="s">
        <v>94</v>
      </c>
      <c r="J111" s="7"/>
      <c r="K111" s="10">
        <v>1</v>
      </c>
      <c r="L111" s="10">
        <v>2</v>
      </c>
      <c r="M111" s="10">
        <v>3</v>
      </c>
      <c r="N111" s="10">
        <v>4</v>
      </c>
      <c r="O111" s="10">
        <v>5</v>
      </c>
      <c r="P111" s="10">
        <v>6</v>
      </c>
      <c r="Q111" s="10">
        <v>7</v>
      </c>
      <c r="R111" s="10">
        <v>8</v>
      </c>
      <c r="S111" s="10">
        <v>9</v>
      </c>
      <c r="T111" s="10">
        <v>10</v>
      </c>
      <c r="U111" s="10">
        <v>11</v>
      </c>
      <c r="V111" s="10">
        <v>12</v>
      </c>
      <c r="W111" s="10">
        <v>13</v>
      </c>
      <c r="X111" s="10">
        <v>14</v>
      </c>
      <c r="Y111" s="10">
        <v>15</v>
      </c>
      <c r="Z111" s="10">
        <v>16</v>
      </c>
      <c r="AA111" s="10">
        <v>17</v>
      </c>
      <c r="AB111" s="10">
        <v>18</v>
      </c>
      <c r="AC111" s="10">
        <v>19</v>
      </c>
      <c r="AD111" s="10">
        <v>20</v>
      </c>
      <c r="AE111" s="10">
        <v>21</v>
      </c>
      <c r="AF111" s="10">
        <v>22</v>
      </c>
      <c r="AG111" s="10">
        <v>23</v>
      </c>
      <c r="AH111" s="10">
        <v>24</v>
      </c>
    </row>
    <row r="113" spans="2:34">
      <c r="B113" s="119" t="s">
        <v>153</v>
      </c>
      <c r="C113" s="120"/>
      <c r="D113" s="120"/>
      <c r="E113" s="120"/>
      <c r="F113" s="120"/>
      <c r="G113" s="120"/>
      <c r="H113" s="120"/>
      <c r="I113" s="121"/>
      <c r="J113" s="7"/>
      <c r="K113" s="30"/>
      <c r="L113" s="16"/>
      <c r="M113" s="27"/>
      <c r="N113" s="16"/>
      <c r="O113" s="16"/>
      <c r="P113" s="27"/>
      <c r="Q113" s="17"/>
      <c r="R113" s="17"/>
      <c r="S113" s="27"/>
      <c r="T113" s="17"/>
      <c r="U113" s="17"/>
      <c r="V113" s="27"/>
      <c r="W113" s="17"/>
      <c r="X113" s="17"/>
      <c r="Y113" s="27"/>
      <c r="Z113" s="17"/>
      <c r="AA113" s="17"/>
      <c r="AB113" s="27"/>
      <c r="AC113" s="17"/>
      <c r="AD113" s="17"/>
      <c r="AE113" s="27"/>
      <c r="AF113" s="17"/>
      <c r="AG113" s="17"/>
      <c r="AH113" s="27"/>
    </row>
    <row r="114" spans="2:34">
      <c r="B114" s="119" t="s">
        <v>154</v>
      </c>
      <c r="C114" s="120"/>
      <c r="D114" s="120"/>
      <c r="E114" s="120"/>
      <c r="F114" s="120"/>
      <c r="G114" s="120"/>
      <c r="H114" s="120"/>
      <c r="I114" s="121"/>
      <c r="J114" s="7"/>
      <c r="K114" s="13"/>
      <c r="L114" s="7"/>
      <c r="M114" s="20"/>
      <c r="N114" s="7"/>
      <c r="P114" s="20"/>
      <c r="Q114" s="7"/>
      <c r="S114" s="20"/>
      <c r="T114" s="7"/>
      <c r="V114" s="20"/>
      <c r="W114" s="7"/>
      <c r="Y114" s="20"/>
      <c r="Z114" s="7"/>
      <c r="AB114" s="20"/>
      <c r="AC114" s="7"/>
      <c r="AE114" s="20"/>
      <c r="AF114" s="7"/>
      <c r="AH114" s="31"/>
    </row>
    <row r="115" spans="2:34">
      <c r="B115" s="119" t="s">
        <v>155</v>
      </c>
      <c r="C115" s="120"/>
      <c r="D115" s="120"/>
      <c r="E115" s="120"/>
      <c r="F115" s="120"/>
      <c r="G115" s="120"/>
      <c r="H115" s="120"/>
      <c r="I115" s="121"/>
      <c r="J115" s="7"/>
      <c r="K115" s="32"/>
      <c r="M115" s="21"/>
      <c r="P115" s="21"/>
      <c r="S115" s="21"/>
      <c r="V115" s="21"/>
      <c r="Y115" s="21"/>
      <c r="AB115" s="21"/>
      <c r="AE115" s="21"/>
      <c r="AH115" s="21"/>
    </row>
    <row r="116" spans="2:34">
      <c r="B116" s="119" t="s">
        <v>156</v>
      </c>
      <c r="C116" s="120"/>
      <c r="D116" s="120"/>
      <c r="E116" s="120"/>
      <c r="F116" s="120"/>
      <c r="G116" s="120"/>
      <c r="H116" s="120"/>
      <c r="I116" s="121"/>
      <c r="J116" s="7"/>
      <c r="K116" s="32"/>
      <c r="L116" s="32"/>
      <c r="M116" s="33"/>
      <c r="N116" s="32"/>
      <c r="O116" s="32"/>
      <c r="P116" s="33"/>
      <c r="Q116" s="32"/>
      <c r="R116" s="32"/>
      <c r="S116" s="33"/>
      <c r="T116" s="32"/>
      <c r="U116" s="32"/>
      <c r="V116" s="33"/>
      <c r="W116" s="32"/>
      <c r="X116" s="32"/>
      <c r="Y116" s="33"/>
      <c r="Z116" s="32"/>
      <c r="AA116" s="32"/>
      <c r="AB116" s="33"/>
      <c r="AC116" s="32"/>
      <c r="AD116" s="32"/>
      <c r="AE116" s="33"/>
      <c r="AF116" s="32"/>
      <c r="AG116" s="32"/>
      <c r="AH116" s="33"/>
    </row>
    <row r="117" spans="2:34">
      <c r="B117" s="119" t="s">
        <v>157</v>
      </c>
      <c r="C117" s="120"/>
      <c r="D117" s="120"/>
      <c r="E117" s="120"/>
      <c r="F117" s="120"/>
      <c r="G117" s="120"/>
      <c r="H117" s="120"/>
      <c r="I117" s="121"/>
      <c r="J117" s="7"/>
      <c r="K117" s="11"/>
      <c r="M117" s="33"/>
      <c r="P117" s="33"/>
      <c r="S117" s="33"/>
      <c r="V117" s="33"/>
      <c r="Y117" s="33"/>
      <c r="AB117" s="33"/>
      <c r="AE117" s="33"/>
      <c r="AH117" s="33"/>
    </row>
    <row r="118" spans="2:34">
      <c r="B118" s="119" t="s">
        <v>158</v>
      </c>
      <c r="C118" s="120"/>
      <c r="D118" s="120"/>
      <c r="E118" s="120"/>
      <c r="F118" s="120"/>
      <c r="G118" s="120"/>
      <c r="H118" s="120"/>
      <c r="I118" s="121"/>
      <c r="J118" s="7"/>
      <c r="K118" s="11"/>
      <c r="M118" s="21"/>
      <c r="P118" s="21"/>
      <c r="S118" s="21"/>
      <c r="V118" s="21"/>
      <c r="Y118" s="21"/>
      <c r="AB118" s="21"/>
      <c r="AE118" s="21"/>
      <c r="AH118" s="33"/>
    </row>
    <row r="119" spans="2:34">
      <c r="B119" s="119" t="s">
        <v>159</v>
      </c>
      <c r="C119" s="120"/>
      <c r="D119" s="120"/>
      <c r="E119" s="120"/>
      <c r="F119" s="120"/>
      <c r="G119" s="120"/>
      <c r="H119" s="120"/>
      <c r="I119" s="121"/>
      <c r="K119" s="22"/>
      <c r="L119" s="23"/>
      <c r="M119" s="24"/>
      <c r="N119" s="23"/>
      <c r="O119" s="23"/>
      <c r="P119" s="24"/>
      <c r="Q119" s="23"/>
      <c r="R119" s="23"/>
      <c r="S119" s="24"/>
      <c r="T119" s="23"/>
      <c r="U119" s="23"/>
      <c r="V119" s="24"/>
      <c r="W119" s="23"/>
      <c r="X119" s="23"/>
      <c r="Y119" s="24"/>
      <c r="Z119" s="23"/>
      <c r="AA119" s="23"/>
      <c r="AB119" s="24"/>
      <c r="AC119" s="23"/>
      <c r="AD119" s="23"/>
      <c r="AE119" s="24"/>
      <c r="AF119" s="23"/>
      <c r="AG119" s="23"/>
      <c r="AH119" s="33"/>
    </row>
    <row r="124" spans="2:34">
      <c r="B124" s="119" t="s">
        <v>160</v>
      </c>
      <c r="C124" s="120"/>
      <c r="D124" s="120"/>
      <c r="E124" s="120"/>
      <c r="F124" s="120"/>
      <c r="G124" s="120"/>
      <c r="H124" s="120"/>
      <c r="I124" s="121"/>
      <c r="K124" s="30"/>
      <c r="L124" s="16"/>
      <c r="M124" s="27"/>
      <c r="N124" s="16"/>
      <c r="O124" s="16"/>
      <c r="P124" s="27"/>
      <c r="Q124" s="17"/>
      <c r="R124" s="17"/>
      <c r="S124" s="27"/>
      <c r="T124" s="17"/>
      <c r="U124" s="17"/>
      <c r="V124" s="27"/>
      <c r="W124" s="17"/>
      <c r="X124" s="17"/>
      <c r="Y124" s="27"/>
      <c r="Z124" s="17"/>
      <c r="AA124" s="17"/>
      <c r="AB124" s="27"/>
      <c r="AC124" s="17"/>
      <c r="AD124" s="17"/>
      <c r="AE124" s="27"/>
      <c r="AF124" s="17"/>
      <c r="AG124" s="17"/>
      <c r="AH124" s="27"/>
    </row>
    <row r="125" spans="2:34">
      <c r="B125" s="119" t="s">
        <v>161</v>
      </c>
      <c r="C125" s="120"/>
      <c r="D125" s="120"/>
      <c r="E125" s="120"/>
      <c r="F125" s="120"/>
      <c r="G125" s="120"/>
      <c r="H125" s="120"/>
      <c r="I125" s="121"/>
      <c r="K125" s="33"/>
      <c r="M125" s="21"/>
      <c r="P125" s="21"/>
      <c r="S125" s="21"/>
      <c r="V125" s="21"/>
      <c r="Y125" s="21"/>
      <c r="AB125" s="21"/>
      <c r="AE125" s="21"/>
      <c r="AH125" s="21"/>
    </row>
    <row r="126" spans="2:34">
      <c r="B126" s="119" t="s">
        <v>162</v>
      </c>
      <c r="C126" s="120"/>
      <c r="D126" s="120"/>
      <c r="E126" s="120"/>
      <c r="F126" s="120"/>
      <c r="G126" s="120"/>
      <c r="H126" s="120"/>
      <c r="I126" s="121"/>
      <c r="K126" s="81"/>
      <c r="L126" s="23"/>
      <c r="M126" s="24"/>
      <c r="N126" s="23"/>
      <c r="O126" s="23"/>
      <c r="P126" s="24"/>
      <c r="Q126" s="23"/>
      <c r="R126" s="23"/>
      <c r="S126" s="24"/>
      <c r="T126" s="23"/>
      <c r="U126" s="23"/>
      <c r="V126" s="24"/>
      <c r="W126" s="23"/>
      <c r="X126" s="23"/>
      <c r="Y126" s="24"/>
      <c r="Z126" s="23"/>
      <c r="AA126" s="23"/>
      <c r="AB126" s="24"/>
      <c r="AC126" s="23"/>
      <c r="AD126" s="23"/>
      <c r="AE126" s="24"/>
      <c r="AF126" s="23"/>
      <c r="AG126" s="23"/>
      <c r="AH126" s="24"/>
    </row>
    <row r="134" spans="2:34">
      <c r="B134" s="119" t="s">
        <v>163</v>
      </c>
      <c r="C134" s="120"/>
      <c r="D134" s="120"/>
      <c r="E134" s="120"/>
      <c r="F134" s="120"/>
      <c r="G134" s="120"/>
      <c r="H134" s="120"/>
      <c r="I134" s="121"/>
      <c r="K134" s="4"/>
      <c r="L134" s="16"/>
      <c r="M134" s="30"/>
      <c r="N134" s="16"/>
      <c r="O134" s="16"/>
      <c r="P134" s="27"/>
      <c r="Q134" s="17"/>
      <c r="R134" s="17"/>
      <c r="S134" s="27"/>
      <c r="T134" s="17"/>
      <c r="U134" s="17"/>
      <c r="V134" s="27"/>
      <c r="W134" s="17"/>
      <c r="X134" s="17"/>
      <c r="Y134" s="27"/>
      <c r="Z134" s="17"/>
      <c r="AA134" s="17"/>
      <c r="AB134" s="27"/>
      <c r="AC134" s="17"/>
      <c r="AD134" s="17"/>
      <c r="AE134" s="27"/>
      <c r="AF134" s="17"/>
      <c r="AG134" s="17"/>
      <c r="AH134" s="27"/>
    </row>
    <row r="135" spans="2:34">
      <c r="B135" s="119" t="s">
        <v>164</v>
      </c>
      <c r="C135" s="120"/>
      <c r="D135" s="120"/>
      <c r="E135" s="120"/>
      <c r="F135" s="120"/>
      <c r="G135" s="120"/>
      <c r="H135" s="120"/>
      <c r="I135" s="121"/>
      <c r="K135" s="22"/>
      <c r="L135" s="23"/>
      <c r="M135" s="81"/>
      <c r="N135" s="23"/>
      <c r="O135" s="23"/>
      <c r="P135" s="24"/>
      <c r="Q135" s="23"/>
      <c r="R135" s="23"/>
      <c r="S135" s="24"/>
      <c r="T135" s="23"/>
      <c r="U135" s="23"/>
      <c r="V135" s="24"/>
      <c r="W135" s="23"/>
      <c r="X135" s="23"/>
      <c r="Y135" s="24"/>
      <c r="Z135" s="23"/>
      <c r="AA135" s="23"/>
      <c r="AB135" s="24"/>
      <c r="AC135" s="23"/>
      <c r="AD135" s="23"/>
      <c r="AE135" s="24"/>
      <c r="AF135" s="23"/>
      <c r="AG135" s="23"/>
      <c r="AH135" s="24"/>
    </row>
    <row r="140" spans="2:34">
      <c r="B140" s="119" t="s">
        <v>165</v>
      </c>
      <c r="C140" s="120"/>
      <c r="D140" s="120"/>
      <c r="E140" s="120"/>
      <c r="F140" s="120"/>
      <c r="G140" s="120"/>
      <c r="H140" s="120"/>
      <c r="I140" s="121"/>
      <c r="K140" s="4"/>
      <c r="L140" s="16"/>
      <c r="M140" s="18"/>
      <c r="N140" s="16"/>
      <c r="O140" s="16"/>
      <c r="P140" s="27"/>
      <c r="Q140" s="17"/>
      <c r="R140" s="17"/>
      <c r="S140" s="27"/>
      <c r="T140" s="17"/>
      <c r="U140" s="17"/>
      <c r="V140" s="27"/>
      <c r="W140" s="17"/>
      <c r="X140" s="17"/>
      <c r="Y140" s="27"/>
      <c r="Z140" s="17"/>
      <c r="AA140" s="28"/>
      <c r="AB140" s="27"/>
      <c r="AC140" s="17"/>
      <c r="AD140" s="17"/>
      <c r="AE140" s="27"/>
      <c r="AF140" s="17"/>
      <c r="AG140" s="17"/>
      <c r="AH140" s="27"/>
    </row>
    <row r="141" spans="2:34">
      <c r="B141" s="119" t="s">
        <v>166</v>
      </c>
      <c r="C141" s="120"/>
      <c r="D141" s="120"/>
      <c r="E141" s="120"/>
      <c r="F141" s="120"/>
      <c r="G141" s="120"/>
      <c r="H141" s="120"/>
      <c r="I141" s="121"/>
      <c r="K141" s="11"/>
      <c r="M141" s="21"/>
      <c r="N141" s="11"/>
      <c r="P141" s="21"/>
      <c r="S141" s="21"/>
      <c r="V141" s="21"/>
      <c r="Y141" s="21"/>
      <c r="AC141" s="84"/>
      <c r="AE141" s="21"/>
      <c r="AH141" s="21"/>
    </row>
    <row r="142" spans="2:34">
      <c r="B142" s="119" t="s">
        <v>167</v>
      </c>
      <c r="C142" s="120"/>
      <c r="D142" s="120"/>
      <c r="E142" s="120"/>
      <c r="F142" s="120"/>
      <c r="G142" s="120"/>
      <c r="H142" s="120"/>
      <c r="I142" s="121"/>
      <c r="K142" s="11"/>
      <c r="M142" s="21"/>
      <c r="N142" s="32"/>
      <c r="P142" s="21"/>
      <c r="S142" s="21"/>
      <c r="V142" s="21"/>
      <c r="Y142" s="21"/>
      <c r="AB142" s="21"/>
      <c r="AE142" s="21"/>
      <c r="AH142" s="21"/>
    </row>
    <row r="143" spans="2:34">
      <c r="B143" s="119" t="s">
        <v>168</v>
      </c>
      <c r="C143" s="120"/>
      <c r="D143" s="120"/>
      <c r="E143" s="120"/>
      <c r="F143" s="120"/>
      <c r="G143" s="120"/>
      <c r="H143" s="120"/>
      <c r="I143" s="121"/>
      <c r="K143" s="11"/>
      <c r="N143" s="11"/>
      <c r="Q143" s="11"/>
      <c r="T143" s="11"/>
      <c r="W143" s="11"/>
      <c r="Z143" s="11"/>
      <c r="AA143" s="32"/>
      <c r="AC143" s="11"/>
      <c r="AF143" s="11"/>
      <c r="AH143" s="21"/>
    </row>
    <row r="144" spans="2:34">
      <c r="B144" s="119" t="s">
        <v>169</v>
      </c>
      <c r="C144" s="120"/>
      <c r="D144" s="120"/>
      <c r="E144" s="120"/>
      <c r="F144" s="120"/>
      <c r="G144" s="120"/>
      <c r="H144" s="120"/>
      <c r="I144" s="121"/>
      <c r="K144" s="22"/>
      <c r="L144" s="23"/>
      <c r="M144" s="24"/>
      <c r="N144" s="23"/>
      <c r="O144" s="23"/>
      <c r="P144" s="24"/>
      <c r="Q144" s="23"/>
      <c r="R144" s="23"/>
      <c r="S144" s="24"/>
      <c r="T144" s="23"/>
      <c r="U144" s="23"/>
      <c r="V144" s="24"/>
      <c r="W144" s="23"/>
      <c r="X144" s="23"/>
      <c r="Y144" s="24"/>
      <c r="Z144" s="23"/>
      <c r="AA144" s="23"/>
      <c r="AB144" s="24"/>
      <c r="AC144" s="81"/>
      <c r="AD144" s="23"/>
      <c r="AE144" s="24"/>
      <c r="AF144" s="23"/>
      <c r="AG144" s="23"/>
      <c r="AH144" s="24"/>
    </row>
    <row r="149" spans="2:34">
      <c r="B149" s="119" t="s">
        <v>170</v>
      </c>
      <c r="C149" s="120"/>
      <c r="D149" s="120"/>
      <c r="E149" s="120"/>
      <c r="F149" s="120"/>
      <c r="G149" s="120"/>
      <c r="H149" s="120"/>
      <c r="I149" s="121"/>
      <c r="K149" s="4"/>
      <c r="L149" s="16"/>
      <c r="M149" s="18"/>
      <c r="N149" s="4"/>
      <c r="O149" s="16"/>
      <c r="P149" s="30"/>
      <c r="Q149" s="17"/>
      <c r="R149" s="17"/>
      <c r="S149" s="27"/>
      <c r="T149" s="17"/>
      <c r="U149" s="17"/>
      <c r="V149" s="27"/>
      <c r="W149" s="17"/>
      <c r="X149" s="17"/>
      <c r="Y149" s="27"/>
      <c r="Z149" s="17"/>
      <c r="AA149" s="17"/>
      <c r="AB149" s="27"/>
      <c r="AC149" s="17"/>
      <c r="AD149" s="17"/>
      <c r="AE149" s="27"/>
      <c r="AF149" s="17"/>
      <c r="AG149" s="17"/>
      <c r="AH149" s="27"/>
    </row>
    <row r="150" spans="2:34">
      <c r="B150" s="119" t="s">
        <v>171</v>
      </c>
      <c r="C150" s="120"/>
      <c r="D150" s="120"/>
      <c r="E150" s="120"/>
      <c r="F150" s="120"/>
      <c r="G150" s="120"/>
      <c r="H150" s="120"/>
      <c r="I150" s="121"/>
      <c r="K150" s="11"/>
      <c r="N150" s="11"/>
      <c r="Q150" s="11"/>
      <c r="R150" s="82"/>
      <c r="S150" s="21"/>
      <c r="V150" s="21"/>
      <c r="Y150" s="21"/>
      <c r="AB150" s="21"/>
      <c r="AE150" s="21"/>
      <c r="AH150" s="21"/>
    </row>
    <row r="151" spans="2:34">
      <c r="B151" s="119" t="s">
        <v>172</v>
      </c>
      <c r="C151" s="120"/>
      <c r="D151" s="120"/>
      <c r="E151" s="120"/>
      <c r="F151" s="120"/>
      <c r="G151" s="120"/>
      <c r="H151" s="120"/>
      <c r="I151" s="121"/>
      <c r="K151" s="11"/>
      <c r="M151" s="21"/>
      <c r="N151" s="11"/>
      <c r="P151" s="21"/>
      <c r="Q151" s="11"/>
      <c r="S151" s="83"/>
      <c r="V151" s="21"/>
      <c r="Y151" s="21"/>
      <c r="AB151" s="21"/>
      <c r="AE151" s="21"/>
      <c r="AH151" s="21"/>
    </row>
    <row r="152" spans="2:34">
      <c r="B152" s="119" t="s">
        <v>173</v>
      </c>
      <c r="C152" s="120"/>
      <c r="D152" s="120"/>
      <c r="E152" s="120"/>
      <c r="F152" s="120"/>
      <c r="G152" s="120"/>
      <c r="H152" s="120"/>
      <c r="I152" s="121"/>
      <c r="K152" s="11"/>
      <c r="M152" s="21"/>
      <c r="N152" s="11"/>
      <c r="P152" s="21"/>
      <c r="Q152" s="11"/>
      <c r="S152" s="21"/>
      <c r="T152" s="11"/>
      <c r="U152" s="82"/>
      <c r="V152" s="21"/>
      <c r="Y152" s="21"/>
      <c r="AB152" s="21"/>
      <c r="AE152" s="21"/>
      <c r="AH152" s="21"/>
    </row>
    <row r="153" spans="2:34">
      <c r="B153" s="119" t="s">
        <v>174</v>
      </c>
      <c r="C153" s="120"/>
      <c r="D153" s="120"/>
      <c r="E153" s="120"/>
      <c r="F153" s="120"/>
      <c r="G153" s="120"/>
      <c r="H153" s="120"/>
      <c r="I153" s="121"/>
      <c r="K153" s="11"/>
      <c r="M153" s="21"/>
      <c r="N153" s="11"/>
      <c r="P153" s="21"/>
      <c r="Q153" s="11"/>
      <c r="S153" s="21"/>
      <c r="T153" s="11"/>
      <c r="V153" s="21"/>
      <c r="W153" s="84"/>
      <c r="Y153" s="21"/>
      <c r="AB153" s="21"/>
      <c r="AE153" s="21"/>
      <c r="AH153" s="21"/>
    </row>
    <row r="154" spans="2:34">
      <c r="B154" s="119" t="s">
        <v>175</v>
      </c>
      <c r="C154" s="120"/>
      <c r="D154" s="120"/>
      <c r="E154" s="120"/>
      <c r="F154" s="120"/>
      <c r="G154" s="120"/>
      <c r="H154" s="120"/>
      <c r="I154" s="121"/>
      <c r="K154" s="11"/>
      <c r="M154" s="21"/>
      <c r="N154" s="11"/>
      <c r="P154" s="21"/>
      <c r="S154" s="21"/>
      <c r="V154" s="21"/>
      <c r="Y154" s="83"/>
      <c r="AB154" s="21"/>
      <c r="AE154" s="21"/>
      <c r="AH154" s="21"/>
    </row>
    <row r="155" spans="2:34">
      <c r="B155" s="119" t="s">
        <v>176</v>
      </c>
      <c r="C155" s="120"/>
      <c r="D155" s="120"/>
      <c r="E155" s="120"/>
      <c r="F155" s="120"/>
      <c r="G155" s="120"/>
      <c r="H155" s="120"/>
      <c r="I155" s="121"/>
      <c r="K155" s="11"/>
      <c r="M155" s="21"/>
      <c r="N155" s="11"/>
      <c r="P155" s="33"/>
      <c r="S155" s="21"/>
      <c r="V155" s="21"/>
      <c r="Y155" s="21"/>
      <c r="AB155" s="21"/>
      <c r="AE155" s="21"/>
      <c r="AH155" s="21"/>
    </row>
    <row r="156" spans="2:34">
      <c r="B156" s="74" t="s">
        <v>177</v>
      </c>
      <c r="C156" s="75"/>
      <c r="D156" s="75"/>
      <c r="E156" s="75"/>
      <c r="F156" s="75"/>
      <c r="G156" s="75"/>
      <c r="H156" s="75"/>
      <c r="I156" s="76"/>
      <c r="K156" s="11"/>
      <c r="M156" s="21"/>
      <c r="N156" s="11"/>
      <c r="P156" s="21"/>
      <c r="Q156" s="11"/>
      <c r="R156" s="32"/>
      <c r="S156" s="21"/>
      <c r="V156" s="21"/>
      <c r="Y156" s="21"/>
      <c r="AB156" s="21"/>
      <c r="AE156" s="21"/>
      <c r="AH156" s="21"/>
    </row>
    <row r="157" spans="2:34">
      <c r="B157" s="74" t="s">
        <v>178</v>
      </c>
      <c r="C157" s="75"/>
      <c r="D157" s="75"/>
      <c r="E157" s="75"/>
      <c r="F157" s="75"/>
      <c r="G157" s="75"/>
      <c r="H157" s="75"/>
      <c r="I157" s="76"/>
      <c r="K157" s="11"/>
      <c r="M157" s="21"/>
      <c r="N157" s="11"/>
      <c r="P157" s="21"/>
      <c r="Q157" s="11"/>
      <c r="S157" s="33"/>
      <c r="V157" s="21"/>
      <c r="Y157" s="21"/>
      <c r="AB157" s="21"/>
      <c r="AE157" s="21"/>
      <c r="AH157" s="21"/>
    </row>
    <row r="158" spans="2:34">
      <c r="B158" s="74" t="s">
        <v>179</v>
      </c>
      <c r="C158" s="75"/>
      <c r="D158" s="75"/>
      <c r="E158" s="75"/>
      <c r="F158" s="75"/>
      <c r="G158" s="75"/>
      <c r="H158" s="75"/>
      <c r="I158" s="76"/>
      <c r="K158" s="11"/>
      <c r="M158" s="21"/>
      <c r="N158" s="11"/>
      <c r="P158" s="21"/>
      <c r="Q158" s="11"/>
      <c r="S158" s="21"/>
      <c r="T158" s="11"/>
      <c r="U158" s="32"/>
      <c r="V158" s="21"/>
      <c r="Y158" s="21"/>
      <c r="AB158" s="21"/>
      <c r="AE158" s="21"/>
      <c r="AH158" s="21"/>
    </row>
    <row r="159" spans="2:34">
      <c r="B159" s="74" t="s">
        <v>180</v>
      </c>
      <c r="C159" s="75"/>
      <c r="D159" s="75"/>
      <c r="E159" s="75"/>
      <c r="F159" s="75"/>
      <c r="G159" s="75"/>
      <c r="H159" s="75"/>
      <c r="I159" s="76"/>
      <c r="K159" s="11"/>
      <c r="M159" s="21"/>
      <c r="N159" s="11"/>
      <c r="P159" s="21"/>
      <c r="Q159" s="11"/>
      <c r="S159" s="21"/>
      <c r="T159" s="11"/>
      <c r="V159" s="21"/>
      <c r="W159" s="32"/>
      <c r="Y159" s="21"/>
      <c r="AB159" s="21"/>
      <c r="AE159" s="21"/>
      <c r="AH159" s="21"/>
    </row>
    <row r="160" spans="2:34">
      <c r="B160" s="74" t="s">
        <v>181</v>
      </c>
      <c r="C160" s="75"/>
      <c r="D160" s="75"/>
      <c r="E160" s="75"/>
      <c r="F160" s="75"/>
      <c r="G160" s="75"/>
      <c r="H160" s="75"/>
      <c r="I160" s="76"/>
      <c r="K160" s="11"/>
      <c r="M160" s="21"/>
      <c r="N160" s="11"/>
      <c r="P160" s="21"/>
      <c r="Q160" s="11"/>
      <c r="S160" s="21"/>
      <c r="T160" s="11"/>
      <c r="V160" s="21"/>
      <c r="W160" s="32"/>
      <c r="Y160" s="21"/>
      <c r="AB160" s="21"/>
      <c r="AE160" s="21"/>
      <c r="AH160" s="21"/>
    </row>
    <row r="161" spans="2:34">
      <c r="B161" s="74" t="s">
        <v>182</v>
      </c>
      <c r="C161" s="75"/>
      <c r="D161" s="75"/>
      <c r="E161" s="75"/>
      <c r="F161" s="75"/>
      <c r="G161" s="75"/>
      <c r="H161" s="75"/>
      <c r="I161" s="76"/>
      <c r="K161" s="22"/>
      <c r="L161" s="23"/>
      <c r="M161" s="24"/>
      <c r="N161" s="22"/>
      <c r="O161" s="23"/>
      <c r="P161" s="24"/>
      <c r="Q161" s="22"/>
      <c r="R161" s="23"/>
      <c r="S161" s="24"/>
      <c r="T161" s="22"/>
      <c r="U161" s="23"/>
      <c r="V161" s="24"/>
      <c r="W161" s="22"/>
      <c r="X161" s="23"/>
      <c r="Y161" s="81"/>
      <c r="Z161" s="23"/>
      <c r="AA161" s="23"/>
      <c r="AB161" s="24"/>
      <c r="AC161" s="23"/>
      <c r="AD161" s="23"/>
      <c r="AE161" s="24"/>
      <c r="AF161" s="23"/>
      <c r="AG161" s="23"/>
      <c r="AH161" s="24"/>
    </row>
    <row r="165" spans="2:34">
      <c r="B165" s="119" t="s">
        <v>183</v>
      </c>
      <c r="C165" s="120"/>
      <c r="D165" s="120"/>
      <c r="E165" s="120"/>
      <c r="F165" s="120"/>
      <c r="G165" s="120"/>
      <c r="H165" s="120"/>
      <c r="I165" s="121"/>
      <c r="K165" s="4"/>
      <c r="L165" s="16"/>
      <c r="M165" s="18"/>
      <c r="N165" s="4"/>
      <c r="O165" s="16" t="s">
        <v>184</v>
      </c>
      <c r="P165" s="27"/>
      <c r="Q165" s="17"/>
      <c r="R165" s="17"/>
      <c r="S165" s="27"/>
      <c r="T165" s="17"/>
      <c r="U165" s="17"/>
      <c r="V165" s="27"/>
      <c r="W165" s="17"/>
      <c r="X165" s="17"/>
      <c r="Y165" s="27"/>
      <c r="Z165" s="17"/>
      <c r="AA165" s="17"/>
      <c r="AB165" s="27"/>
      <c r="AC165" s="17"/>
      <c r="AD165" s="17"/>
      <c r="AE165" s="30"/>
      <c r="AF165" s="17"/>
      <c r="AG165" s="17"/>
      <c r="AH165" s="27"/>
    </row>
    <row r="166" spans="2:34">
      <c r="B166" s="119" t="s">
        <v>185</v>
      </c>
      <c r="C166" s="120"/>
      <c r="D166" s="120"/>
      <c r="E166" s="120"/>
      <c r="F166" s="120"/>
      <c r="G166" s="120"/>
      <c r="H166" s="120"/>
      <c r="I166" s="121"/>
      <c r="K166" s="11"/>
      <c r="N166" s="11"/>
      <c r="Q166" s="11"/>
      <c r="S166" s="21"/>
      <c r="V166" s="21"/>
      <c r="Y166" s="21"/>
      <c r="AB166" s="21"/>
      <c r="AE166" s="83"/>
      <c r="AH166" s="21"/>
    </row>
    <row r="167" spans="2:34">
      <c r="B167" s="119" t="s">
        <v>186</v>
      </c>
      <c r="C167" s="120"/>
      <c r="D167" s="120"/>
      <c r="E167" s="120"/>
      <c r="F167" s="120"/>
      <c r="G167" s="120"/>
      <c r="H167" s="120"/>
      <c r="I167" s="121"/>
      <c r="K167" s="11"/>
      <c r="M167" s="21"/>
      <c r="N167" s="11"/>
      <c r="P167" s="21"/>
      <c r="S167" s="21"/>
      <c r="V167" s="21"/>
      <c r="Y167" s="21"/>
      <c r="AB167" s="21"/>
      <c r="AE167" s="33"/>
      <c r="AH167" s="21"/>
    </row>
    <row r="168" spans="2:34">
      <c r="B168" s="119" t="s">
        <v>187</v>
      </c>
      <c r="C168" s="120"/>
      <c r="D168" s="120"/>
      <c r="E168" s="120"/>
      <c r="F168" s="120"/>
      <c r="G168" s="120"/>
      <c r="H168" s="120"/>
      <c r="I168" s="121"/>
      <c r="K168" s="22"/>
      <c r="L168" s="23"/>
      <c r="M168" s="24"/>
      <c r="N168" s="22"/>
      <c r="O168" s="23"/>
      <c r="P168" s="24"/>
      <c r="Q168" s="22"/>
      <c r="R168" s="23"/>
      <c r="S168" s="24"/>
      <c r="T168" s="23"/>
      <c r="U168" s="23"/>
      <c r="V168" s="24"/>
      <c r="W168" s="23"/>
      <c r="X168" s="23"/>
      <c r="Y168" s="24"/>
      <c r="Z168" s="23"/>
      <c r="AA168" s="23"/>
      <c r="AB168" s="24"/>
      <c r="AC168" s="23"/>
      <c r="AD168" s="23"/>
      <c r="AE168" s="81"/>
      <c r="AF168" s="23"/>
      <c r="AG168" s="23"/>
      <c r="AH168" s="24"/>
    </row>
    <row r="174" spans="2:34">
      <c r="B174" s="119" t="s">
        <v>188</v>
      </c>
      <c r="C174" s="120"/>
      <c r="D174" s="120"/>
      <c r="E174" s="120"/>
      <c r="F174" s="120"/>
      <c r="G174" s="120"/>
      <c r="H174" s="120"/>
      <c r="I174" s="121"/>
      <c r="K174" s="4"/>
      <c r="L174" s="16"/>
      <c r="M174" s="18"/>
      <c r="N174" s="4"/>
      <c r="O174" s="16"/>
      <c r="P174" s="18"/>
      <c r="Q174" s="4"/>
      <c r="R174" s="16"/>
      <c r="S174" s="18"/>
      <c r="T174" s="16"/>
      <c r="U174" s="16"/>
      <c r="V174" s="18"/>
      <c r="W174" s="16"/>
      <c r="X174" s="16"/>
      <c r="Y174" s="18"/>
      <c r="Z174" s="16"/>
      <c r="AA174" s="16"/>
      <c r="AB174" s="18"/>
      <c r="AC174" s="28"/>
      <c r="AD174" s="16"/>
      <c r="AE174" s="18"/>
      <c r="AF174" s="16"/>
      <c r="AG174" s="16"/>
      <c r="AH174" s="18"/>
    </row>
    <row r="175" spans="2:34">
      <c r="B175" s="119" t="s">
        <v>189</v>
      </c>
      <c r="C175" s="120"/>
      <c r="D175" s="120"/>
      <c r="E175" s="120"/>
      <c r="F175" s="120"/>
      <c r="G175" s="120"/>
      <c r="H175" s="120"/>
      <c r="I175" s="121"/>
      <c r="K175" s="11"/>
      <c r="M175" s="21"/>
      <c r="N175" s="11"/>
      <c r="P175" s="21"/>
      <c r="Q175" s="11"/>
      <c r="S175" s="21"/>
      <c r="V175" s="21"/>
      <c r="Y175" s="21"/>
      <c r="AB175" s="21"/>
      <c r="AE175" s="83"/>
      <c r="AH175" s="21"/>
    </row>
    <row r="176" spans="2:34">
      <c r="B176" s="119" t="s">
        <v>190</v>
      </c>
      <c r="C176" s="120"/>
      <c r="D176" s="120"/>
      <c r="E176" s="120"/>
      <c r="F176" s="120"/>
      <c r="G176" s="120"/>
      <c r="H176" s="120"/>
      <c r="I176" s="121"/>
      <c r="K176" s="11"/>
      <c r="M176" s="21"/>
      <c r="N176" s="11"/>
      <c r="P176" s="21"/>
      <c r="S176" s="21"/>
      <c r="V176" s="21"/>
      <c r="Y176" s="21"/>
      <c r="AB176" s="21"/>
      <c r="AC176" s="32"/>
      <c r="AE176" s="21"/>
      <c r="AH176" s="21"/>
    </row>
    <row r="177" spans="2:34">
      <c r="B177" s="119" t="s">
        <v>191</v>
      </c>
      <c r="C177" s="120"/>
      <c r="D177" s="120"/>
      <c r="E177" s="120"/>
      <c r="F177" s="120"/>
      <c r="G177" s="120"/>
      <c r="H177" s="120"/>
      <c r="I177" s="121"/>
      <c r="K177" s="22"/>
      <c r="L177" s="23"/>
      <c r="M177" s="24"/>
      <c r="N177" s="22"/>
      <c r="O177" s="23"/>
      <c r="P177" s="24"/>
      <c r="Q177" s="22"/>
      <c r="R177" s="23"/>
      <c r="S177" s="24"/>
      <c r="T177" s="23"/>
      <c r="U177" s="23"/>
      <c r="V177" s="24"/>
      <c r="W177" s="23"/>
      <c r="X177" s="23"/>
      <c r="Y177" s="24"/>
      <c r="Z177" s="23"/>
      <c r="AA177" s="23"/>
      <c r="AB177" s="24"/>
      <c r="AC177" s="23"/>
      <c r="AD177" s="23"/>
      <c r="AE177" s="81"/>
      <c r="AF177" s="23"/>
      <c r="AG177" s="23"/>
      <c r="AH177" s="24"/>
    </row>
    <row r="182" spans="2:34">
      <c r="B182" s="119" t="s">
        <v>192</v>
      </c>
      <c r="C182" s="120"/>
      <c r="D182" s="120"/>
      <c r="E182" s="120"/>
      <c r="F182" s="120"/>
      <c r="G182" s="120"/>
      <c r="H182" s="120"/>
      <c r="I182" s="121"/>
      <c r="K182" s="4"/>
      <c r="L182" s="16"/>
      <c r="M182" s="18"/>
      <c r="N182" s="4"/>
      <c r="O182" s="16"/>
      <c r="P182" s="18"/>
      <c r="Q182" s="4"/>
      <c r="R182" s="16"/>
      <c r="S182" s="18"/>
      <c r="T182" s="16"/>
      <c r="U182" s="16"/>
      <c r="V182" s="18"/>
      <c r="W182" s="16"/>
      <c r="X182" s="16"/>
      <c r="Y182" s="18"/>
      <c r="Z182" s="16"/>
      <c r="AA182" s="29"/>
      <c r="AB182" s="18"/>
      <c r="AC182" s="16"/>
      <c r="AD182" s="16"/>
      <c r="AE182" s="18"/>
      <c r="AF182" s="16"/>
      <c r="AG182" s="16"/>
      <c r="AH182" s="18"/>
    </row>
    <row r="183" spans="2:34">
      <c r="B183" s="119" t="s">
        <v>193</v>
      </c>
      <c r="C183" s="120"/>
      <c r="D183" s="120"/>
      <c r="E183" s="120"/>
      <c r="F183" s="120"/>
      <c r="G183" s="120"/>
      <c r="H183" s="120"/>
      <c r="I183" s="121"/>
      <c r="K183" s="11"/>
      <c r="M183" s="21"/>
      <c r="N183" s="11"/>
      <c r="P183" s="21"/>
      <c r="Q183" s="11"/>
      <c r="S183" s="21"/>
      <c r="V183" s="21"/>
      <c r="Y183" s="21"/>
      <c r="AB183" s="21"/>
      <c r="AE183" s="21"/>
      <c r="AH183" s="83"/>
    </row>
    <row r="184" spans="2:34">
      <c r="B184" s="119" t="s">
        <v>194</v>
      </c>
      <c r="C184" s="120"/>
      <c r="D184" s="120"/>
      <c r="E184" s="120"/>
      <c r="F184" s="120"/>
      <c r="G184" s="120"/>
      <c r="H184" s="120"/>
      <c r="I184" s="121"/>
      <c r="K184" s="11"/>
      <c r="M184" s="21"/>
      <c r="N184" s="11"/>
      <c r="P184" s="21"/>
      <c r="S184" s="21"/>
      <c r="V184" s="21"/>
      <c r="Y184" s="21"/>
      <c r="AA184" s="32"/>
      <c r="AB184" s="21"/>
      <c r="AE184" s="21"/>
      <c r="AH184" s="21"/>
    </row>
    <row r="185" spans="2:34">
      <c r="B185" s="119" t="s">
        <v>195</v>
      </c>
      <c r="C185" s="120"/>
      <c r="D185" s="120"/>
      <c r="E185" s="120"/>
      <c r="F185" s="120"/>
      <c r="G185" s="120"/>
      <c r="H185" s="120"/>
      <c r="I185" s="121"/>
      <c r="K185" s="11"/>
      <c r="M185" s="21"/>
      <c r="N185" s="11"/>
      <c r="P185" s="21"/>
      <c r="S185" s="21"/>
      <c r="V185" s="21"/>
      <c r="Y185" s="21"/>
      <c r="AB185" s="21"/>
      <c r="AD185" s="32"/>
      <c r="AE185" s="21"/>
      <c r="AH185" s="21"/>
    </row>
    <row r="186" spans="2:34">
      <c r="B186" s="119" t="s">
        <v>196</v>
      </c>
      <c r="C186" s="120"/>
      <c r="D186" s="120"/>
      <c r="E186" s="120"/>
      <c r="F186" s="120"/>
      <c r="G186" s="120"/>
      <c r="H186" s="120"/>
      <c r="I186" s="121"/>
      <c r="K186" s="22"/>
      <c r="L186" s="23"/>
      <c r="M186" s="24"/>
      <c r="N186" s="22"/>
      <c r="O186" s="23"/>
      <c r="P186" s="24"/>
      <c r="Q186" s="22"/>
      <c r="R186" s="23"/>
      <c r="S186" s="24"/>
      <c r="T186" s="23"/>
      <c r="U186" s="23"/>
      <c r="V186" s="24"/>
      <c r="W186" s="23"/>
      <c r="X186" s="23"/>
      <c r="Y186" s="24"/>
      <c r="Z186" s="23"/>
      <c r="AA186" s="23"/>
      <c r="AB186" s="24"/>
      <c r="AC186" s="23"/>
      <c r="AD186" s="23"/>
      <c r="AE186" s="24"/>
      <c r="AF186" s="23"/>
      <c r="AG186" s="23"/>
      <c r="AH186" s="81"/>
    </row>
  </sheetData>
  <mergeCells count="96">
    <mergeCell ref="B152:I152"/>
    <mergeCell ref="B153:I153"/>
    <mergeCell ref="B142:I142"/>
    <mergeCell ref="B143:I143"/>
    <mergeCell ref="B144:I144"/>
    <mergeCell ref="B149:I149"/>
    <mergeCell ref="B150:I150"/>
    <mergeCell ref="B186:I186"/>
    <mergeCell ref="B174:I174"/>
    <mergeCell ref="B175:I175"/>
    <mergeCell ref="B176:I176"/>
    <mergeCell ref="B177:I177"/>
    <mergeCell ref="B182:I182"/>
    <mergeCell ref="B183:I183"/>
    <mergeCell ref="B184:I184"/>
    <mergeCell ref="B185:I185"/>
    <mergeCell ref="B95:I95"/>
    <mergeCell ref="B96:I96"/>
    <mergeCell ref="B97:I97"/>
    <mergeCell ref="B119:I119"/>
    <mergeCell ref="B124:I124"/>
    <mergeCell ref="B93:I93"/>
    <mergeCell ref="B94:I94"/>
    <mergeCell ref="B80:I80"/>
    <mergeCell ref="B81:I81"/>
    <mergeCell ref="B86:I86"/>
    <mergeCell ref="B87:I87"/>
    <mergeCell ref="B88:I88"/>
    <mergeCell ref="B76:I76"/>
    <mergeCell ref="B77:I77"/>
    <mergeCell ref="B78:I78"/>
    <mergeCell ref="B79:I79"/>
    <mergeCell ref="B92:I92"/>
    <mergeCell ref="B71:I71"/>
    <mergeCell ref="B72:I72"/>
    <mergeCell ref="B73:I73"/>
    <mergeCell ref="B74:I74"/>
    <mergeCell ref="B75:I75"/>
    <mergeCell ref="B38:I38"/>
    <mergeCell ref="B39:I39"/>
    <mergeCell ref="B50:I50"/>
    <mergeCell ref="B53:I53"/>
    <mergeCell ref="B54:I54"/>
    <mergeCell ref="B168:I168"/>
    <mergeCell ref="B113:I113"/>
    <mergeCell ref="B114:I114"/>
    <mergeCell ref="B115:I115"/>
    <mergeCell ref="B116:I116"/>
    <mergeCell ref="B117:I117"/>
    <mergeCell ref="B118:I118"/>
    <mergeCell ref="B165:I165"/>
    <mergeCell ref="B166:I166"/>
    <mergeCell ref="B167:I167"/>
    <mergeCell ref="B126:I126"/>
    <mergeCell ref="B134:I134"/>
    <mergeCell ref="B140:I140"/>
    <mergeCell ref="B154:I154"/>
    <mergeCell ref="B155:I155"/>
    <mergeCell ref="B151:I151"/>
    <mergeCell ref="B135:I135"/>
    <mergeCell ref="B141:I141"/>
    <mergeCell ref="B20:H20"/>
    <mergeCell ref="B111:H111"/>
    <mergeCell ref="B42:I42"/>
    <mergeCell ref="B43:I43"/>
    <mergeCell ref="B44:I44"/>
    <mergeCell ref="B45:I45"/>
    <mergeCell ref="B22:I22"/>
    <mergeCell ref="B23:I23"/>
    <mergeCell ref="B24:I24"/>
    <mergeCell ref="B25:I25"/>
    <mergeCell ref="B34:I34"/>
    <mergeCell ref="B35:I35"/>
    <mergeCell ref="B36:I36"/>
    <mergeCell ref="B37:I37"/>
    <mergeCell ref="B125:I125"/>
    <mergeCell ref="B46:I46"/>
    <mergeCell ref="B47:I47"/>
    <mergeCell ref="B48:I48"/>
    <mergeCell ref="B49:I49"/>
    <mergeCell ref="B62:I62"/>
    <mergeCell ref="B55:I55"/>
    <mergeCell ref="B56:I56"/>
    <mergeCell ref="B57:I57"/>
    <mergeCell ref="B61:I61"/>
    <mergeCell ref="B63:I63"/>
    <mergeCell ref="B64:I64"/>
    <mergeCell ref="B65:I65"/>
    <mergeCell ref="B66:I66"/>
    <mergeCell ref="B67:I67"/>
    <mergeCell ref="B68:I68"/>
    <mergeCell ref="B14:C14"/>
    <mergeCell ref="D14:G14"/>
    <mergeCell ref="B16:C16"/>
    <mergeCell ref="D16:G16"/>
    <mergeCell ref="D17:G1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eb2c9837-7b1c-43b5-85d4-009f20a6215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A6C573EA7DCD49B818F0BE447CE7DF" ma:contentTypeVersion="3" ma:contentTypeDescription="Create a new document." ma:contentTypeScope="" ma:versionID="ea5bc95d31532d2fe6b2b3db07c16256">
  <xsd:schema xmlns:xsd="http://www.w3.org/2001/XMLSchema" xmlns:xs="http://www.w3.org/2001/XMLSchema" xmlns:p="http://schemas.microsoft.com/office/2006/metadata/properties" xmlns:ns2="eb2c9837-7b1c-43b5-85d4-009f20a62158" targetNamespace="http://schemas.microsoft.com/office/2006/metadata/properties" ma:root="true" ma:fieldsID="94770d65316ad7d9033506a1c0832cdd" ns2:_="">
    <xsd:import namespace="eb2c9837-7b1c-43b5-85d4-009f20a6215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2c9837-7b1c-43b5-85d4-009f20a6215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A0E9DD-652F-4712-B7BA-1B99086BE15F}"/>
</file>

<file path=customXml/itemProps2.xml><?xml version="1.0" encoding="utf-8"?>
<ds:datastoreItem xmlns:ds="http://schemas.openxmlformats.org/officeDocument/2006/customXml" ds:itemID="{2D838932-03FA-4C09-B6D5-42C5D8A341D3}"/>
</file>

<file path=customXml/itemProps3.xml><?xml version="1.0" encoding="utf-8"?>
<ds:datastoreItem xmlns:ds="http://schemas.openxmlformats.org/officeDocument/2006/customXml" ds:itemID="{605266B7-24A1-445C-BD62-7D3CDF60AB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Marija</dc:creator>
  <cp:keywords/>
  <dc:description/>
  <cp:lastModifiedBy/>
  <cp:revision/>
  <dcterms:created xsi:type="dcterms:W3CDTF">2022-01-17T13:39:22Z</dcterms:created>
  <dcterms:modified xsi:type="dcterms:W3CDTF">2023-09-19T11:54:49Z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0x0101000F1E39471B856544B603E50A0C3B3846</vt:lpwstr>
  </property>
</Properties>
</file>