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ildlifereserves-my.sharepoint.com/personal/dajun_wang_mandai_com/Documents/Projects/Mekong-giant-catfish_Sandra/"/>
    </mc:Choice>
  </mc:AlternateContent>
  <xr:revisionPtr revIDLastSave="21" documentId="8_{3EF4BDC0-9C38-4D7E-B794-B346802563AE}" xr6:coauthVersionLast="47" xr6:coauthVersionMax="47" xr10:uidLastSave="{74C57AB0-9C4F-434D-A6A9-3CB364786091}"/>
  <bookViews>
    <workbookView xWindow="-108" yWindow="-108" windowWidth="23256" windowHeight="12720" xr2:uid="{35AA71B5-A2B3-3F4B-8B46-BB4C0303A32E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7" i="1" l="1"/>
  <c r="J17" i="1"/>
  <c r="G17" i="1"/>
  <c r="P17" i="1"/>
  <c r="S17" i="1"/>
  <c r="D17" i="1"/>
  <c r="S16" i="1"/>
  <c r="P16" i="1"/>
  <c r="M16" i="1"/>
  <c r="J16" i="1"/>
  <c r="G16" i="1"/>
  <c r="D16" i="1"/>
  <c r="R16" i="1"/>
  <c r="O16" i="1"/>
  <c r="L16" i="1"/>
  <c r="I16" i="1"/>
  <c r="F16" i="1"/>
  <c r="C16" i="1"/>
  <c r="Q16" i="1"/>
  <c r="N16" i="1"/>
  <c r="K16" i="1"/>
  <c r="H16" i="1"/>
  <c r="E16" i="1"/>
  <c r="B16" i="1"/>
  <c r="R5" i="1"/>
  <c r="O5" i="1"/>
  <c r="L5" i="1"/>
  <c r="I5" i="1"/>
  <c r="F5" i="1"/>
  <c r="C5" i="1"/>
  <c r="R7" i="1"/>
  <c r="R8" i="1"/>
  <c r="R9" i="1"/>
  <c r="R10" i="1"/>
  <c r="R11" i="1"/>
  <c r="R12" i="1"/>
  <c r="R13" i="1"/>
  <c r="R14" i="1"/>
  <c r="R6" i="1"/>
  <c r="O7" i="1"/>
  <c r="O8" i="1"/>
  <c r="O9" i="1"/>
  <c r="O10" i="1"/>
  <c r="O11" i="1"/>
  <c r="O12" i="1"/>
  <c r="O13" i="1"/>
  <c r="O14" i="1"/>
  <c r="O6" i="1"/>
  <c r="L7" i="1"/>
  <c r="L8" i="1"/>
  <c r="L9" i="1"/>
  <c r="L10" i="1"/>
  <c r="L11" i="1"/>
  <c r="L12" i="1"/>
  <c r="L13" i="1"/>
  <c r="L14" i="1"/>
  <c r="L6" i="1"/>
  <c r="F7" i="1"/>
  <c r="F8" i="1"/>
  <c r="F9" i="1"/>
  <c r="F10" i="1"/>
  <c r="F11" i="1"/>
  <c r="F12" i="1"/>
  <c r="F13" i="1"/>
  <c r="F14" i="1"/>
  <c r="F6" i="1"/>
  <c r="C7" i="1"/>
  <c r="C8" i="1"/>
  <c r="C9" i="1"/>
  <c r="C10" i="1"/>
  <c r="C11" i="1"/>
  <c r="C12" i="1"/>
  <c r="C13" i="1"/>
  <c r="C14" i="1"/>
  <c r="C6" i="1"/>
  <c r="I7" i="1"/>
  <c r="I8" i="1"/>
  <c r="I9" i="1"/>
  <c r="I10" i="1"/>
  <c r="I11" i="1"/>
  <c r="I12" i="1"/>
  <c r="I13" i="1"/>
  <c r="I14" i="1"/>
  <c r="I6" i="1"/>
</calcChain>
</file>

<file path=xl/sharedStrings.xml><?xml version="1.0" encoding="utf-8"?>
<sst xmlns="http://schemas.openxmlformats.org/spreadsheetml/2006/main" count="26" uniqueCount="11">
  <si>
    <t>Mekong Giant Catfish Swimming Behaviour Data 2022</t>
  </si>
  <si>
    <t>Date</t>
  </si>
  <si>
    <t>MGC 1</t>
  </si>
  <si>
    <t>MGC 2</t>
  </si>
  <si>
    <t>MGC 3</t>
  </si>
  <si>
    <t>MGC 4</t>
  </si>
  <si>
    <t>MGC 5</t>
  </si>
  <si>
    <t>MGC 6</t>
  </si>
  <si>
    <t>D(m)</t>
  </si>
  <si>
    <t>S (m/s)</t>
  </si>
  <si>
    <t>T.B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</si>
</sst>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2" borderId="1" xfId="0" applyFill="1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14" fontId="0" fillId="0" borderId="11" xfId="0" applyNumberFormat="1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0" fillId="4" borderId="13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2" fontId="0" fillId="2" borderId="12" xfId="0" applyNumberFormat="1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2" fontId="0" fillId="2" borderId="3" xfId="0" applyNumberFormat="1" applyFill="1" applyBorder="1" applyAlignment="1">
      <alignment horizontal="center" vertical="center"/>
    </xf>
    <xf numFmtId="0" fontId="1" fillId="0" borderId="0" xfId="0" applyFont="1"/>
    <xf numFmtId="14" fontId="0" fillId="0" borderId="17" xfId="0" applyNumberFormat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DB31B-2E34-4C43-8C4C-8A9A050EFC6D}">
  <dimension ref="A1:S17"/>
  <sheetViews>
    <sheetView tabSelected="1" zoomScale="93" zoomScaleNormal="93" workbookViewId="0">
      <selection activeCell="G20" sqref="G20"/>
    </sheetView>
  </sheetViews>
  <sheetFormatPr defaultColWidth="11" defaultRowHeight="15.75"/>
  <cols>
    <col min="4" max="4" width="11.875" bestFit="1" customWidth="1"/>
    <col min="6" max="6" width="11.625" bestFit="1" customWidth="1"/>
  </cols>
  <sheetData>
    <row r="1" spans="1:19">
      <c r="A1" s="19" t="s">
        <v>0</v>
      </c>
    </row>
    <row r="2" spans="1:19" ht="16.5" thickBot="1"/>
    <row r="3" spans="1:19" ht="16.5" thickBot="1">
      <c r="A3" s="26" t="s">
        <v>1</v>
      </c>
      <c r="B3" s="23" t="s">
        <v>2</v>
      </c>
      <c r="C3" s="24"/>
      <c r="D3" s="25"/>
      <c r="E3" s="23" t="s">
        <v>3</v>
      </c>
      <c r="F3" s="24"/>
      <c r="G3" s="25"/>
      <c r="H3" s="23" t="s">
        <v>4</v>
      </c>
      <c r="I3" s="24"/>
      <c r="J3" s="25"/>
      <c r="K3" s="23" t="s">
        <v>5</v>
      </c>
      <c r="L3" s="24"/>
      <c r="M3" s="25"/>
      <c r="N3" s="23" t="s">
        <v>6</v>
      </c>
      <c r="O3" s="24"/>
      <c r="P3" s="25"/>
      <c r="Q3" s="23" t="s">
        <v>7</v>
      </c>
      <c r="R3" s="24"/>
      <c r="S3" s="25"/>
    </row>
    <row r="4" spans="1:19" ht="16.5" thickBot="1">
      <c r="A4" s="27"/>
      <c r="B4" s="6" t="s">
        <v>8</v>
      </c>
      <c r="C4" s="7" t="s">
        <v>9</v>
      </c>
      <c r="D4" s="8" t="s">
        <v>10</v>
      </c>
      <c r="E4" s="6" t="s">
        <v>8</v>
      </c>
      <c r="F4" s="7" t="s">
        <v>9</v>
      </c>
      <c r="G4" s="8" t="s">
        <v>10</v>
      </c>
      <c r="H4" s="6" t="s">
        <v>8</v>
      </c>
      <c r="I4" s="7" t="s">
        <v>9</v>
      </c>
      <c r="J4" s="8" t="s">
        <v>10</v>
      </c>
      <c r="K4" s="6" t="s">
        <v>8</v>
      </c>
      <c r="L4" s="7" t="s">
        <v>9</v>
      </c>
      <c r="M4" s="8" t="s">
        <v>10</v>
      </c>
      <c r="N4" s="6" t="s">
        <v>8</v>
      </c>
      <c r="O4" s="7" t="s">
        <v>9</v>
      </c>
      <c r="P4" s="8" t="s">
        <v>10</v>
      </c>
      <c r="Q4" s="6" t="s">
        <v>8</v>
      </c>
      <c r="R4" s="7" t="s">
        <v>9</v>
      </c>
      <c r="S4" s="8" t="s">
        <v>10</v>
      </c>
    </row>
    <row r="5" spans="1:19">
      <c r="A5" s="2">
        <v>44822</v>
      </c>
      <c r="B5" s="9">
        <v>0</v>
      </c>
      <c r="C5" s="5">
        <f>B5/60</f>
        <v>0</v>
      </c>
      <c r="D5" s="10">
        <v>8</v>
      </c>
      <c r="E5" s="9">
        <v>27</v>
      </c>
      <c r="F5" s="16">
        <f>E5/60</f>
        <v>0.45</v>
      </c>
      <c r="G5" s="10">
        <v>40</v>
      </c>
      <c r="H5" s="9">
        <v>25</v>
      </c>
      <c r="I5" s="16">
        <f>H5/60</f>
        <v>0.41666666666666669</v>
      </c>
      <c r="J5" s="10">
        <v>40</v>
      </c>
      <c r="K5" s="9">
        <v>0</v>
      </c>
      <c r="L5" s="16">
        <f>K5/60</f>
        <v>0</v>
      </c>
      <c r="M5" s="10">
        <v>8</v>
      </c>
      <c r="N5" s="9">
        <v>27</v>
      </c>
      <c r="O5" s="16">
        <f>N5/60</f>
        <v>0.45</v>
      </c>
      <c r="P5" s="10">
        <v>35</v>
      </c>
      <c r="Q5" s="9">
        <v>20</v>
      </c>
      <c r="R5" s="16">
        <f>Q5/60</f>
        <v>0.33333333333333331</v>
      </c>
      <c r="S5" s="10">
        <v>34</v>
      </c>
    </row>
    <row r="6" spans="1:19">
      <c r="A6" s="20">
        <v>44823</v>
      </c>
      <c r="B6" s="9">
        <v>0</v>
      </c>
      <c r="C6" s="5">
        <f>B6/60</f>
        <v>0</v>
      </c>
      <c r="D6" s="10">
        <v>10</v>
      </c>
      <c r="E6" s="9">
        <v>0</v>
      </c>
      <c r="F6" s="16">
        <f>E6/60</f>
        <v>0</v>
      </c>
      <c r="G6" s="10">
        <v>10</v>
      </c>
      <c r="H6" s="9">
        <v>25</v>
      </c>
      <c r="I6" s="16">
        <f>H6/60</f>
        <v>0.41666666666666669</v>
      </c>
      <c r="J6" s="10">
        <v>43</v>
      </c>
      <c r="K6" s="9">
        <v>9</v>
      </c>
      <c r="L6" s="16">
        <f>K6/60</f>
        <v>0.15</v>
      </c>
      <c r="M6" s="10">
        <v>20</v>
      </c>
      <c r="N6" s="9">
        <v>0</v>
      </c>
      <c r="O6" s="16">
        <f>N6/60</f>
        <v>0</v>
      </c>
      <c r="P6" s="10">
        <v>12</v>
      </c>
      <c r="Q6" s="9">
        <v>0</v>
      </c>
      <c r="R6" s="16">
        <f>Q6/60</f>
        <v>0</v>
      </c>
      <c r="S6" s="10">
        <v>12</v>
      </c>
    </row>
    <row r="7" spans="1:19">
      <c r="A7" s="3">
        <v>44824</v>
      </c>
      <c r="B7" s="11">
        <v>0</v>
      </c>
      <c r="C7" s="1">
        <f t="shared" ref="C7:C14" si="0">B7/60</f>
        <v>0</v>
      </c>
      <c r="D7" s="12">
        <v>0</v>
      </c>
      <c r="E7" s="11">
        <v>0</v>
      </c>
      <c r="F7" s="17">
        <f t="shared" ref="F7:F14" si="1">E7/60</f>
        <v>0</v>
      </c>
      <c r="G7" s="12">
        <v>0</v>
      </c>
      <c r="H7" s="11">
        <v>0</v>
      </c>
      <c r="I7" s="17">
        <f t="shared" ref="I7:I14" si="2">H7/60</f>
        <v>0</v>
      </c>
      <c r="J7" s="12">
        <v>0</v>
      </c>
      <c r="K7" s="11">
        <v>0</v>
      </c>
      <c r="L7" s="17">
        <f t="shared" ref="L7:L14" si="3">K7/60</f>
        <v>0</v>
      </c>
      <c r="M7" s="12">
        <v>0</v>
      </c>
      <c r="N7" s="11">
        <v>0</v>
      </c>
      <c r="O7" s="17">
        <f t="shared" ref="O7:O14" si="4">N7/60</f>
        <v>0</v>
      </c>
      <c r="P7" s="12">
        <v>0</v>
      </c>
      <c r="Q7" s="11">
        <v>0</v>
      </c>
      <c r="R7" s="17">
        <f t="shared" ref="R7:R14" si="5">Q7/60</f>
        <v>0</v>
      </c>
      <c r="S7" s="12">
        <v>0</v>
      </c>
    </row>
    <row r="8" spans="1:19">
      <c r="A8" s="3">
        <v>44825</v>
      </c>
      <c r="B8" s="11">
        <v>0</v>
      </c>
      <c r="C8" s="1">
        <f t="shared" si="0"/>
        <v>0</v>
      </c>
      <c r="D8" s="12">
        <v>12</v>
      </c>
      <c r="E8" s="11">
        <v>0</v>
      </c>
      <c r="F8" s="17">
        <f t="shared" si="1"/>
        <v>0</v>
      </c>
      <c r="G8" s="12">
        <v>17</v>
      </c>
      <c r="H8" s="11">
        <v>25</v>
      </c>
      <c r="I8" s="17">
        <f t="shared" si="2"/>
        <v>0.41666666666666669</v>
      </c>
      <c r="J8" s="12">
        <v>40</v>
      </c>
      <c r="K8" s="11">
        <v>23</v>
      </c>
      <c r="L8" s="17">
        <f t="shared" si="3"/>
        <v>0.38333333333333336</v>
      </c>
      <c r="M8" s="12">
        <v>30</v>
      </c>
      <c r="N8" s="11">
        <v>27</v>
      </c>
      <c r="O8" s="17">
        <f t="shared" si="4"/>
        <v>0.45</v>
      </c>
      <c r="P8" s="12">
        <v>31</v>
      </c>
      <c r="Q8" s="11">
        <v>27</v>
      </c>
      <c r="R8" s="17">
        <f t="shared" si="5"/>
        <v>0.45</v>
      </c>
      <c r="S8" s="12">
        <v>30</v>
      </c>
    </row>
    <row r="9" spans="1:19">
      <c r="A9" s="3">
        <v>44826</v>
      </c>
      <c r="B9" s="11">
        <v>0</v>
      </c>
      <c r="C9" s="1">
        <f t="shared" si="0"/>
        <v>0</v>
      </c>
      <c r="D9" s="12">
        <v>14</v>
      </c>
      <c r="E9" s="11">
        <v>0</v>
      </c>
      <c r="F9" s="17">
        <f t="shared" si="1"/>
        <v>0</v>
      </c>
      <c r="G9" s="12">
        <v>12</v>
      </c>
      <c r="H9" s="11">
        <v>23</v>
      </c>
      <c r="I9" s="17">
        <f t="shared" si="2"/>
        <v>0.38333333333333336</v>
      </c>
      <c r="J9" s="12">
        <v>40</v>
      </c>
      <c r="K9" s="11">
        <v>0</v>
      </c>
      <c r="L9" s="17">
        <f t="shared" si="3"/>
        <v>0</v>
      </c>
      <c r="M9" s="12">
        <v>7</v>
      </c>
      <c r="N9" s="11">
        <v>0</v>
      </c>
      <c r="O9" s="17">
        <f t="shared" si="4"/>
        <v>0</v>
      </c>
      <c r="P9" s="12">
        <v>24</v>
      </c>
      <c r="Q9" s="11">
        <v>23</v>
      </c>
      <c r="R9" s="17">
        <f t="shared" si="5"/>
        <v>0.38333333333333336</v>
      </c>
      <c r="S9" s="12">
        <v>34</v>
      </c>
    </row>
    <row r="10" spans="1:19">
      <c r="A10" s="3">
        <v>44827</v>
      </c>
      <c r="B10" s="11">
        <v>0</v>
      </c>
      <c r="C10" s="1">
        <f t="shared" si="0"/>
        <v>0</v>
      </c>
      <c r="D10" s="12">
        <v>8</v>
      </c>
      <c r="E10" s="11">
        <v>0</v>
      </c>
      <c r="F10" s="17">
        <f t="shared" si="1"/>
        <v>0</v>
      </c>
      <c r="G10" s="12">
        <v>9</v>
      </c>
      <c r="H10" s="11">
        <v>23</v>
      </c>
      <c r="I10" s="17">
        <f t="shared" si="2"/>
        <v>0.38333333333333336</v>
      </c>
      <c r="J10" s="12">
        <v>41</v>
      </c>
      <c r="K10" s="11">
        <v>23</v>
      </c>
      <c r="L10" s="17">
        <f t="shared" si="3"/>
        <v>0.38333333333333336</v>
      </c>
      <c r="M10" s="12">
        <v>33</v>
      </c>
      <c r="N10" s="11">
        <v>25</v>
      </c>
      <c r="O10" s="17">
        <f t="shared" si="4"/>
        <v>0.41666666666666669</v>
      </c>
      <c r="P10" s="12">
        <v>26</v>
      </c>
      <c r="Q10" s="11">
        <v>23</v>
      </c>
      <c r="R10" s="17">
        <f t="shared" si="5"/>
        <v>0.38333333333333336</v>
      </c>
      <c r="S10" s="12">
        <v>30</v>
      </c>
    </row>
    <row r="11" spans="1:19">
      <c r="A11" s="3">
        <v>44828</v>
      </c>
      <c r="B11" s="11">
        <v>9</v>
      </c>
      <c r="C11" s="1">
        <f t="shared" si="0"/>
        <v>0.15</v>
      </c>
      <c r="D11" s="12">
        <v>12</v>
      </c>
      <c r="E11" s="11">
        <v>25</v>
      </c>
      <c r="F11" s="17">
        <f t="shared" si="1"/>
        <v>0.41666666666666669</v>
      </c>
      <c r="G11" s="12">
        <v>41</v>
      </c>
      <c r="H11" s="11">
        <v>20</v>
      </c>
      <c r="I11" s="17">
        <f t="shared" si="2"/>
        <v>0.33333333333333331</v>
      </c>
      <c r="J11" s="12">
        <v>42</v>
      </c>
      <c r="K11" s="11">
        <v>0</v>
      </c>
      <c r="L11" s="17">
        <f t="shared" si="3"/>
        <v>0</v>
      </c>
      <c r="M11" s="12">
        <v>7</v>
      </c>
      <c r="N11" s="11">
        <v>29</v>
      </c>
      <c r="O11" s="17">
        <f t="shared" si="4"/>
        <v>0.48333333333333334</v>
      </c>
      <c r="P11" s="12">
        <v>35</v>
      </c>
      <c r="Q11" s="11">
        <v>20</v>
      </c>
      <c r="R11" s="17">
        <f t="shared" si="5"/>
        <v>0.33333333333333331</v>
      </c>
      <c r="S11" s="12">
        <v>30</v>
      </c>
    </row>
    <row r="12" spans="1:19">
      <c r="A12" s="3">
        <v>44829</v>
      </c>
      <c r="B12" s="11">
        <v>0</v>
      </c>
      <c r="C12" s="1">
        <f t="shared" si="0"/>
        <v>0</v>
      </c>
      <c r="D12" s="12">
        <v>0</v>
      </c>
      <c r="E12" s="11">
        <v>0</v>
      </c>
      <c r="F12" s="17">
        <f t="shared" si="1"/>
        <v>0</v>
      </c>
      <c r="G12" s="12">
        <v>0</v>
      </c>
      <c r="H12" s="11">
        <v>0</v>
      </c>
      <c r="I12" s="17">
        <f t="shared" si="2"/>
        <v>0</v>
      </c>
      <c r="J12" s="12">
        <v>0</v>
      </c>
      <c r="K12" s="11">
        <v>0</v>
      </c>
      <c r="L12" s="17">
        <f t="shared" si="3"/>
        <v>0</v>
      </c>
      <c r="M12" s="12">
        <v>0</v>
      </c>
      <c r="N12" s="11">
        <v>0</v>
      </c>
      <c r="O12" s="17">
        <f t="shared" si="4"/>
        <v>0</v>
      </c>
      <c r="P12" s="12">
        <v>0</v>
      </c>
      <c r="Q12" s="11">
        <v>0</v>
      </c>
      <c r="R12" s="17">
        <f t="shared" si="5"/>
        <v>0</v>
      </c>
      <c r="S12" s="12">
        <v>0</v>
      </c>
    </row>
    <row r="13" spans="1:19">
      <c r="A13" s="3">
        <v>44830</v>
      </c>
      <c r="B13" s="11">
        <v>0</v>
      </c>
      <c r="C13" s="1">
        <f t="shared" si="0"/>
        <v>0</v>
      </c>
      <c r="D13" s="12">
        <v>0</v>
      </c>
      <c r="E13" s="11">
        <v>0</v>
      </c>
      <c r="F13" s="17">
        <f t="shared" si="1"/>
        <v>0</v>
      </c>
      <c r="G13" s="12">
        <v>0</v>
      </c>
      <c r="H13" s="11">
        <v>0</v>
      </c>
      <c r="I13" s="17">
        <f t="shared" si="2"/>
        <v>0</v>
      </c>
      <c r="J13" s="12">
        <v>0</v>
      </c>
      <c r="K13" s="11">
        <v>0</v>
      </c>
      <c r="L13" s="17">
        <f t="shared" si="3"/>
        <v>0</v>
      </c>
      <c r="M13" s="12">
        <v>0</v>
      </c>
      <c r="N13" s="11">
        <v>0</v>
      </c>
      <c r="O13" s="17">
        <f t="shared" si="4"/>
        <v>0</v>
      </c>
      <c r="P13" s="12">
        <v>0</v>
      </c>
      <c r="Q13" s="11">
        <v>0</v>
      </c>
      <c r="R13" s="17">
        <f t="shared" si="5"/>
        <v>0</v>
      </c>
      <c r="S13" s="12">
        <v>0</v>
      </c>
    </row>
    <row r="14" spans="1:19" ht="16.5" thickBot="1">
      <c r="A14" s="4">
        <v>44831</v>
      </c>
      <c r="B14" s="13">
        <v>0</v>
      </c>
      <c r="C14" s="14">
        <f t="shared" si="0"/>
        <v>0</v>
      </c>
      <c r="D14" s="15">
        <v>10</v>
      </c>
      <c r="E14" s="13">
        <v>23</v>
      </c>
      <c r="F14" s="18">
        <f t="shared" si="1"/>
        <v>0.38333333333333336</v>
      </c>
      <c r="G14" s="15">
        <v>30</v>
      </c>
      <c r="H14" s="13">
        <v>0</v>
      </c>
      <c r="I14" s="18">
        <f t="shared" si="2"/>
        <v>0</v>
      </c>
      <c r="J14" s="15">
        <v>8</v>
      </c>
      <c r="K14" s="13">
        <v>0</v>
      </c>
      <c r="L14" s="18">
        <f t="shared" si="3"/>
        <v>0</v>
      </c>
      <c r="M14" s="15">
        <v>7</v>
      </c>
      <c r="N14" s="13">
        <v>25</v>
      </c>
      <c r="O14" s="18">
        <f t="shared" si="4"/>
        <v>0.41666666666666669</v>
      </c>
      <c r="P14" s="15">
        <v>36</v>
      </c>
      <c r="Q14" s="13">
        <v>0</v>
      </c>
      <c r="R14" s="18">
        <f t="shared" si="5"/>
        <v>0</v>
      </c>
      <c r="S14" s="15">
        <v>20</v>
      </c>
    </row>
    <row r="16" spans="1:19">
      <c r="B16">
        <f>CORREL(B5:B14,D5:D14)</f>
        <v>0.29819877260735861</v>
      </c>
      <c r="C16" s="21">
        <f>CORREL(C5:C14,D5:D14)</f>
        <v>0.29819877260735866</v>
      </c>
      <c r="D16">
        <f>AVERAGE(D5:D14)</f>
        <v>7.4</v>
      </c>
      <c r="E16">
        <f>CORREL(E5:E14,G5:G14)</f>
        <v>0.92621680019266694</v>
      </c>
      <c r="F16" s="22">
        <f>CORREL(F5:F14,G5:G14)</f>
        <v>0.92621680019266694</v>
      </c>
      <c r="G16">
        <f>AVERAGE(G5:G14)</f>
        <v>15.9</v>
      </c>
      <c r="H16">
        <f>CORREL(H5:H14,J5:J14)</f>
        <v>0.98385214967776058</v>
      </c>
      <c r="I16" s="22">
        <f>CORREL(I5:I14,J5:J14)</f>
        <v>0.98385214967776047</v>
      </c>
      <c r="J16">
        <f>AVERAGE(J5:J14)</f>
        <v>25.4</v>
      </c>
      <c r="K16">
        <f xml:space="preserve"> CORREL(K5:K14,M5:M14)</f>
        <v>0.95481335196248041</v>
      </c>
      <c r="L16" s="22">
        <f>CORREL(L5:L14,M5:M14)</f>
        <v>0.95481335196248041</v>
      </c>
      <c r="M16">
        <f>AVERAGE(M5:M14)</f>
        <v>11.2</v>
      </c>
      <c r="N16">
        <f xml:space="preserve"> CORREL(N5:N14,P5:P14)</f>
        <v>0.87056740427639479</v>
      </c>
      <c r="O16" s="22">
        <f>CORREL(O5:O14,P5:P14)</f>
        <v>0.8705674042763949</v>
      </c>
      <c r="P16">
        <f>AVERAGE(P4:P14)</f>
        <v>19.899999999999999</v>
      </c>
      <c r="Q16">
        <f>CORREL(Q5:Q14,S5:S14)</f>
        <v>0.88620214845386303</v>
      </c>
      <c r="R16" s="22">
        <f>CORREL(R5:R14,S5:S14)</f>
        <v>0.8862021484538628</v>
      </c>
      <c r="S16">
        <f>AVERAGE(S5:S14)</f>
        <v>19</v>
      </c>
    </row>
    <row r="17" spans="4:19">
      <c r="D17">
        <f>_xlfn.STDEV.P(D5:D14)</f>
        <v>5.1419840528729761</v>
      </c>
      <c r="G17">
        <f t="shared" ref="E17:S17" si="6">_xlfn.STDEV.P(G5:G14)</f>
        <v>15.05622794726488</v>
      </c>
      <c r="J17">
        <f t="shared" si="6"/>
        <v>19.252012881774206</v>
      </c>
      <c r="M17">
        <f t="shared" si="6"/>
        <v>11.6</v>
      </c>
      <c r="P17">
        <f t="shared" si="6"/>
        <v>14.638647478507021</v>
      </c>
      <c r="S17">
        <f t="shared" si="6"/>
        <v>13.949910393977447</v>
      </c>
    </row>
  </sheetData>
  <mergeCells count="7">
    <mergeCell ref="Q3:S3"/>
    <mergeCell ref="B3:D3"/>
    <mergeCell ref="A3:A4"/>
    <mergeCell ref="E3:G3"/>
    <mergeCell ref="H3:J3"/>
    <mergeCell ref="K3:M3"/>
    <mergeCell ref="N3:P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Lianne Podmore</cp:lastModifiedBy>
  <cp:revision/>
  <dcterms:created xsi:type="dcterms:W3CDTF">2022-09-27T10:36:40Z</dcterms:created>
  <dcterms:modified xsi:type="dcterms:W3CDTF">2023-01-17T09:45:04Z</dcterms:modified>
  <cp:category/>
  <cp:contentStatus/>
</cp:coreProperties>
</file>