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\Desktop\"/>
    </mc:Choice>
  </mc:AlternateContent>
  <xr:revisionPtr revIDLastSave="134" documentId="13_ncr:1_{29B3BD59-3E5E-4A3E-BDBE-5655816445E5}" xr6:coauthVersionLast="47" xr6:coauthVersionMax="47" xr10:uidLastSave="{9FBF2BF4-D9F1-4BD3-8CD2-37C2C33416AA}"/>
  <bookViews>
    <workbookView xWindow="-108" yWindow="-108" windowWidth="23256" windowHeight="12576" firstSheet="3" xr2:uid="{E9D980E2-7058-4183-B8A3-9F34BD5ECBDC}"/>
  </bookViews>
  <sheets>
    <sheet name="Dhole (6.0) Baseline and graph" sheetId="1" r:id="rId1"/>
    <sheet name="Sheet4 (DJ)" sheetId="5" r:id="rId2"/>
    <sheet name="Sheet4" sheetId="4" r:id="rId3"/>
    <sheet name="Sheet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" i="2" l="1"/>
  <c r="M6" i="2"/>
  <c r="J42" i="5" a="1"/>
  <c r="J42" i="5"/>
  <c r="S28" i="5"/>
  <c r="S25" i="5"/>
  <c r="P25" i="5"/>
  <c r="S6" i="5"/>
  <c r="S3" i="5"/>
  <c r="E3" i="5"/>
  <c r="F3" i="5" s="1"/>
  <c r="E41" i="5"/>
  <c r="F41" i="5" s="1"/>
  <c r="E40" i="5"/>
  <c r="F40" i="5" s="1"/>
  <c r="E39" i="5"/>
  <c r="F39" i="5" s="1"/>
  <c r="E38" i="5"/>
  <c r="F38" i="5" s="1"/>
  <c r="E37" i="5"/>
  <c r="F37" i="5" s="1"/>
  <c r="E36" i="5"/>
  <c r="F36" i="5" s="1"/>
  <c r="E35" i="5"/>
  <c r="F35" i="5" s="1"/>
  <c r="E34" i="5"/>
  <c r="F34" i="5" s="1"/>
  <c r="E33" i="5"/>
  <c r="F33" i="5" s="1"/>
  <c r="E32" i="5"/>
  <c r="F32" i="5" s="1"/>
  <c r="L31" i="5"/>
  <c r="E31" i="5"/>
  <c r="F31" i="5" s="1"/>
  <c r="E30" i="5"/>
  <c r="F30" i="5" s="1"/>
  <c r="E29" i="5"/>
  <c r="F29" i="5" s="1"/>
  <c r="L28" i="5"/>
  <c r="E28" i="5"/>
  <c r="F28" i="5" s="1"/>
  <c r="E27" i="5"/>
  <c r="F27" i="5" s="1"/>
  <c r="E26" i="5"/>
  <c r="F26" i="5" s="1"/>
  <c r="L25" i="5"/>
  <c r="E25" i="5"/>
  <c r="F25" i="5" s="1"/>
  <c r="E24" i="5"/>
  <c r="F24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L9" i="5"/>
  <c r="E9" i="5"/>
  <c r="F9" i="5" s="1"/>
  <c r="E8" i="5"/>
  <c r="F8" i="5" s="1"/>
  <c r="E7" i="5"/>
  <c r="F7" i="5" s="1"/>
  <c r="L6" i="5"/>
  <c r="E6" i="5"/>
  <c r="F6" i="5" s="1"/>
  <c r="E5" i="5"/>
  <c r="F5" i="5" s="1"/>
  <c r="E4" i="5"/>
  <c r="F4" i="5" s="1"/>
  <c r="L3" i="5"/>
  <c r="K31" i="4"/>
  <c r="K28" i="4"/>
  <c r="K25" i="4"/>
  <c r="K9" i="4"/>
  <c r="K6" i="4"/>
  <c r="K3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H77" i="1"/>
  <c r="S4" i="1"/>
  <c r="X4" i="1"/>
  <c r="S5" i="1"/>
  <c r="X5" i="1"/>
  <c r="S6" i="1"/>
  <c r="X6" i="1"/>
  <c r="S7" i="1"/>
  <c r="X7" i="1"/>
  <c r="S8" i="1"/>
  <c r="X8" i="1"/>
  <c r="S9" i="1"/>
  <c r="X9" i="1"/>
  <c r="S10" i="1"/>
  <c r="X10" i="1"/>
  <c r="S11" i="1"/>
  <c r="X11" i="1"/>
  <c r="S12" i="1"/>
  <c r="X12" i="1"/>
  <c r="S13" i="1"/>
  <c r="X13" i="1"/>
  <c r="S14" i="1"/>
  <c r="X14" i="1"/>
  <c r="S15" i="1"/>
  <c r="X15" i="1"/>
  <c r="S16" i="1"/>
  <c r="X16" i="1"/>
  <c r="S17" i="1"/>
  <c r="X17" i="1"/>
  <c r="S18" i="1"/>
  <c r="X18" i="1"/>
  <c r="S19" i="1"/>
  <c r="X19" i="1"/>
  <c r="S20" i="1"/>
  <c r="X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X21" i="1"/>
  <c r="S26" i="1"/>
  <c r="X26" i="1"/>
  <c r="S27" i="1"/>
  <c r="X27" i="1"/>
  <c r="S28" i="1"/>
  <c r="X28" i="1"/>
  <c r="S29" i="1"/>
  <c r="X29" i="1"/>
  <c r="S30" i="1"/>
  <c r="X30" i="1"/>
  <c r="S31" i="1"/>
  <c r="X31" i="1"/>
  <c r="S32" i="1"/>
  <c r="X32" i="1"/>
  <c r="S33" i="1"/>
  <c r="X33" i="1"/>
  <c r="S34" i="1"/>
  <c r="X34" i="1"/>
  <c r="S35" i="1"/>
  <c r="X35" i="1"/>
  <c r="S36" i="1"/>
  <c r="X36" i="1"/>
  <c r="S37" i="1"/>
  <c r="X37" i="1"/>
  <c r="S38" i="1"/>
  <c r="X38" i="1"/>
  <c r="S39" i="1"/>
  <c r="X39" i="1"/>
  <c r="S40" i="1"/>
  <c r="X40" i="1"/>
  <c r="S41" i="1"/>
  <c r="X41" i="1"/>
  <c r="S42" i="1"/>
  <c r="X42" i="1"/>
  <c r="S43" i="1"/>
  <c r="X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X44" i="1"/>
  <c r="B45" i="1"/>
  <c r="D45" i="1"/>
  <c r="F45" i="1"/>
  <c r="H45" i="1"/>
  <c r="J45" i="1"/>
  <c r="L45" i="1"/>
  <c r="N45" i="1"/>
  <c r="P45" i="1"/>
  <c r="R45" i="1"/>
  <c r="N5" i="2" l="1"/>
  <c r="N4" i="2"/>
  <c r="R5" i="2"/>
  <c r="R4" i="2"/>
  <c r="Q4" i="5"/>
  <c r="P4" i="5"/>
  <c r="Q5" i="5"/>
  <c r="P5" i="5"/>
  <c r="Q6" i="5"/>
  <c r="P6" i="5"/>
  <c r="Q7" i="5"/>
  <c r="P7" i="5"/>
  <c r="Q8" i="5"/>
  <c r="P8" i="5"/>
  <c r="Q9" i="5"/>
  <c r="P9" i="5"/>
  <c r="Q10" i="5"/>
  <c r="P10" i="5"/>
  <c r="Q11" i="5"/>
  <c r="P11" i="5"/>
  <c r="Q12" i="5"/>
  <c r="P12" i="5"/>
  <c r="Q13" i="5"/>
  <c r="P13" i="5"/>
  <c r="Q14" i="5"/>
  <c r="P14" i="5"/>
  <c r="Q15" i="5"/>
  <c r="P15" i="5"/>
  <c r="Q16" i="5"/>
  <c r="P16" i="5"/>
  <c r="Q17" i="5"/>
  <c r="P17" i="5"/>
  <c r="Q18" i="5"/>
  <c r="P18" i="5"/>
  <c r="Q19" i="5"/>
  <c r="P19" i="5"/>
  <c r="Q20" i="5"/>
  <c r="P20" i="5"/>
  <c r="Q24" i="5"/>
  <c r="P24" i="5"/>
  <c r="Q25" i="5"/>
  <c r="Q26" i="5"/>
  <c r="P26" i="5"/>
  <c r="Q27" i="5"/>
  <c r="P27" i="5"/>
  <c r="Q28" i="5"/>
  <c r="P28" i="5"/>
  <c r="Q29" i="5"/>
  <c r="P29" i="5"/>
  <c r="Q30" i="5"/>
  <c r="P30" i="5"/>
  <c r="Q31" i="5"/>
  <c r="P31" i="5"/>
  <c r="Q32" i="5"/>
  <c r="P32" i="5"/>
  <c r="Q33" i="5"/>
  <c r="P33" i="5"/>
  <c r="Q34" i="5"/>
  <c r="P34" i="5"/>
  <c r="Q35" i="5"/>
  <c r="P35" i="5"/>
  <c r="Q36" i="5"/>
  <c r="P36" i="5"/>
  <c r="Q37" i="5"/>
  <c r="P37" i="5"/>
  <c r="Q38" i="5"/>
  <c r="P38" i="5"/>
  <c r="Q39" i="5"/>
  <c r="P39" i="5"/>
  <c r="Q40" i="5"/>
  <c r="P40" i="5"/>
  <c r="Q41" i="5"/>
  <c r="P41" i="5"/>
  <c r="Q3" i="5"/>
  <c r="P3" i="5"/>
  <c r="J3" i="5"/>
  <c r="I3" i="5"/>
  <c r="H3" i="5"/>
  <c r="J4" i="5"/>
  <c r="I4" i="5"/>
  <c r="H4" i="5"/>
  <c r="J5" i="5"/>
  <c r="I5" i="5"/>
  <c r="H5" i="5"/>
  <c r="J6" i="5"/>
  <c r="I6" i="5"/>
  <c r="H6" i="5"/>
  <c r="J7" i="5"/>
  <c r="I7" i="5"/>
  <c r="H7" i="5"/>
  <c r="J8" i="5"/>
  <c r="I8" i="5"/>
  <c r="H8" i="5"/>
  <c r="J9" i="5"/>
  <c r="I9" i="5"/>
  <c r="H9" i="5"/>
  <c r="J10" i="5"/>
  <c r="I10" i="5"/>
  <c r="H10" i="5"/>
  <c r="J11" i="5"/>
  <c r="I11" i="5"/>
  <c r="H11" i="5"/>
  <c r="J12" i="5"/>
  <c r="I12" i="5"/>
  <c r="H12" i="5"/>
  <c r="J13" i="5"/>
  <c r="I13" i="5"/>
  <c r="H13" i="5"/>
  <c r="J14" i="5"/>
  <c r="I14" i="5"/>
  <c r="H14" i="5"/>
  <c r="J15" i="5"/>
  <c r="I15" i="5"/>
  <c r="H15" i="5"/>
  <c r="J16" i="5"/>
  <c r="I16" i="5"/>
  <c r="H16" i="5"/>
  <c r="J17" i="5"/>
  <c r="I17" i="5"/>
  <c r="H17" i="5"/>
  <c r="J18" i="5"/>
  <c r="I18" i="5"/>
  <c r="H18" i="5"/>
  <c r="J19" i="5"/>
  <c r="I19" i="5"/>
  <c r="H19" i="5"/>
  <c r="J20" i="5"/>
  <c r="I20" i="5"/>
  <c r="H20" i="5"/>
  <c r="J24" i="5"/>
  <c r="I24" i="5"/>
  <c r="H24" i="5"/>
  <c r="J25" i="5"/>
  <c r="I25" i="5"/>
  <c r="H25" i="5"/>
  <c r="J26" i="5"/>
  <c r="I26" i="5"/>
  <c r="H26" i="5"/>
  <c r="J27" i="5"/>
  <c r="I27" i="5"/>
  <c r="H27" i="5"/>
  <c r="J28" i="5"/>
  <c r="I28" i="5"/>
  <c r="H28" i="5"/>
  <c r="J29" i="5"/>
  <c r="I29" i="5"/>
  <c r="H29" i="5"/>
  <c r="J30" i="5"/>
  <c r="I30" i="5"/>
  <c r="H30" i="5"/>
  <c r="J31" i="5"/>
  <c r="I31" i="5"/>
  <c r="H31" i="5"/>
  <c r="J32" i="5"/>
  <c r="I32" i="5"/>
  <c r="H32" i="5"/>
  <c r="J33" i="5"/>
  <c r="I33" i="5"/>
  <c r="H33" i="5"/>
  <c r="J34" i="5"/>
  <c r="I34" i="5"/>
  <c r="H34" i="5"/>
  <c r="J35" i="5"/>
  <c r="I35" i="5"/>
  <c r="H35" i="5"/>
  <c r="J36" i="5"/>
  <c r="I36" i="5"/>
  <c r="H36" i="5"/>
  <c r="J37" i="5"/>
  <c r="I37" i="5"/>
  <c r="H37" i="5"/>
  <c r="J38" i="5"/>
  <c r="I38" i="5"/>
  <c r="H38" i="5"/>
  <c r="J39" i="5"/>
  <c r="I39" i="5"/>
  <c r="H39" i="5"/>
  <c r="J40" i="5"/>
  <c r="I40" i="5"/>
  <c r="H40" i="5"/>
  <c r="J41" i="5"/>
  <c r="I41" i="5"/>
  <c r="H41" i="5"/>
  <c r="Q45" i="1"/>
  <c r="O45" i="1"/>
  <c r="M45" i="1"/>
  <c r="K45" i="1"/>
  <c r="I45" i="1"/>
  <c r="G45" i="1"/>
  <c r="E45" i="1"/>
  <c r="C45" i="1"/>
  <c r="I3" i="4"/>
  <c r="H3" i="4"/>
  <c r="G3" i="4"/>
  <c r="I4" i="4"/>
  <c r="H4" i="4"/>
  <c r="G4" i="4"/>
  <c r="I5" i="4"/>
  <c r="H5" i="4"/>
  <c r="G5" i="4"/>
  <c r="I6" i="4"/>
  <c r="H6" i="4"/>
  <c r="G6" i="4"/>
  <c r="I7" i="4"/>
  <c r="H7" i="4"/>
  <c r="G7" i="4"/>
  <c r="I8" i="4"/>
  <c r="H8" i="4"/>
  <c r="G8" i="4"/>
  <c r="I9" i="4"/>
  <c r="H9" i="4"/>
  <c r="G9" i="4"/>
  <c r="I10" i="4"/>
  <c r="H10" i="4"/>
  <c r="G10" i="4"/>
  <c r="I11" i="4"/>
  <c r="H11" i="4"/>
  <c r="G11" i="4"/>
  <c r="I12" i="4"/>
  <c r="H12" i="4"/>
  <c r="G12" i="4"/>
  <c r="I13" i="4"/>
  <c r="H13" i="4"/>
  <c r="G13" i="4"/>
  <c r="I14" i="4"/>
  <c r="H14" i="4"/>
  <c r="G14" i="4"/>
  <c r="I15" i="4"/>
  <c r="H15" i="4"/>
  <c r="G15" i="4"/>
  <c r="I16" i="4"/>
  <c r="H16" i="4"/>
  <c r="G16" i="4"/>
  <c r="I17" i="4"/>
  <c r="H17" i="4"/>
  <c r="G17" i="4"/>
  <c r="I18" i="4"/>
  <c r="H18" i="4"/>
  <c r="G18" i="4"/>
  <c r="I19" i="4"/>
  <c r="H19" i="4"/>
  <c r="G19" i="4"/>
  <c r="I20" i="4"/>
  <c r="H20" i="4"/>
  <c r="G20" i="4"/>
  <c r="I24" i="4"/>
  <c r="H24" i="4"/>
  <c r="G24" i="4"/>
  <c r="I25" i="4"/>
  <c r="H25" i="4"/>
  <c r="G25" i="4"/>
  <c r="I26" i="4"/>
  <c r="H26" i="4"/>
  <c r="G26" i="4"/>
  <c r="I27" i="4"/>
  <c r="H27" i="4"/>
  <c r="G27" i="4"/>
  <c r="I28" i="4"/>
  <c r="H28" i="4"/>
  <c r="G28" i="4"/>
  <c r="I29" i="4"/>
  <c r="H29" i="4"/>
  <c r="G29" i="4"/>
  <c r="I30" i="4"/>
  <c r="H30" i="4"/>
  <c r="G30" i="4"/>
  <c r="I31" i="4"/>
  <c r="H31" i="4"/>
  <c r="G31" i="4"/>
  <c r="I32" i="4"/>
  <c r="H32" i="4"/>
  <c r="G32" i="4"/>
  <c r="I33" i="4"/>
  <c r="H33" i="4"/>
  <c r="G33" i="4"/>
  <c r="I34" i="4"/>
  <c r="H34" i="4"/>
  <c r="G34" i="4"/>
  <c r="I35" i="4"/>
  <c r="H35" i="4"/>
  <c r="G35" i="4"/>
  <c r="I36" i="4"/>
  <c r="H36" i="4"/>
  <c r="G36" i="4"/>
  <c r="I37" i="4"/>
  <c r="H37" i="4"/>
  <c r="G37" i="4"/>
  <c r="I38" i="4"/>
  <c r="H38" i="4"/>
  <c r="G38" i="4"/>
  <c r="I39" i="4"/>
  <c r="H39" i="4"/>
  <c r="G39" i="4"/>
  <c r="I40" i="4"/>
  <c r="H40" i="4"/>
  <c r="G40" i="4"/>
  <c r="I41" i="4"/>
  <c r="H41" i="4"/>
  <c r="G41" i="4"/>
  <c r="W76" i="1"/>
  <c r="AA27" i="1"/>
  <c r="X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<sst xmlns="http://schemas.openxmlformats.org/spreadsheetml/2006/main" count="276" uniqueCount="67">
  <si>
    <t>Dhole (6.0) Baseline (Indian Wolf)</t>
  </si>
  <si>
    <t>IA</t>
  </si>
  <si>
    <t>Date</t>
  </si>
  <si>
    <t>C</t>
  </si>
  <si>
    <t>De</t>
  </si>
  <si>
    <t>F</t>
  </si>
  <si>
    <t>Gr</t>
  </si>
  <si>
    <t>In</t>
  </si>
  <si>
    <t>L</t>
  </si>
  <si>
    <t>Lo</t>
  </si>
  <si>
    <t>OOS</t>
  </si>
  <si>
    <t>P</t>
  </si>
  <si>
    <t>Ru</t>
  </si>
  <si>
    <t>S</t>
  </si>
  <si>
    <t>Scm</t>
  </si>
  <si>
    <t>Sl</t>
  </si>
  <si>
    <t>Sm</t>
  </si>
  <si>
    <t>Str</t>
  </si>
  <si>
    <t>T</t>
  </si>
  <si>
    <t>Vo</t>
  </si>
  <si>
    <t>A</t>
  </si>
  <si>
    <t>Day 1</t>
  </si>
  <si>
    <t>Day 2</t>
  </si>
  <si>
    <t>Day 3</t>
  </si>
  <si>
    <t>Day 4</t>
  </si>
  <si>
    <t>Day 5</t>
  </si>
  <si>
    <t>Day 6</t>
  </si>
  <si>
    <t>Day 7</t>
  </si>
  <si>
    <t xml:space="preserve"> 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</si>
  <si>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</si>
  <si>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</si>
  <si>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</si>
  <si>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</si>
  <si>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</si>
  <si>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</si>
  <si>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</si>
  <si>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</si>
  <si>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</si>
  <si>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</si>
  <si>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</si>
  <si>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Totals (18)</t>
  </si>
  <si>
    <t>Dhole (6.0) Baseline (Red Dhole)</t>
  </si>
  <si>
    <t>Day</t>
  </si>
  <si>
    <t>Total Data Points</t>
  </si>
  <si>
    <t>(%)</t>
  </si>
  <si>
    <t>R Square</t>
  </si>
  <si>
    <t>R value</t>
  </si>
  <si>
    <t xml:space="preserve">R value </t>
  </si>
  <si>
    <t>Indian Wolf</t>
  </si>
  <si>
    <t>D&amp;N</t>
  </si>
  <si>
    <t xml:space="preserve">Day </t>
  </si>
  <si>
    <t>Total</t>
  </si>
  <si>
    <t>N.Total</t>
  </si>
  <si>
    <t>Standard Deviation for A</t>
  </si>
  <si>
    <t>Standard Deviation for IA</t>
  </si>
  <si>
    <t>Standard Deviation for OOS</t>
  </si>
  <si>
    <t>Red Dhole</t>
  </si>
  <si>
    <t>Red Dhole Enclosure</t>
  </si>
  <si>
    <t>Indian Wolf Enclosure</t>
  </si>
  <si>
    <t>Behaviour</t>
  </si>
  <si>
    <t>Count</t>
  </si>
  <si>
    <t>Counts</t>
  </si>
  <si>
    <t>RD</t>
  </si>
  <si>
    <t>IW</t>
  </si>
  <si>
    <t>Exhibit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</si>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</sst>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%"/>
  </numFmts>
  <fonts count="7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9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" fontId="0" fillId="0" borderId="13" xfId="0" applyNumberFormat="1" applyBorder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164" fontId="0" fillId="0" borderId="0" xfId="0" applyNumberFormat="1"/>
    <xf numFmtId="9" fontId="2" fillId="0" borderId="0" xfId="1" applyFont="1"/>
    <xf numFmtId="9" fontId="0" fillId="0" borderId="0" xfId="1" applyFont="1"/>
    <xf numFmtId="0" fontId="0" fillId="0" borderId="17" xfId="0" applyBorder="1"/>
    <xf numFmtId="0" fontId="5" fillId="0" borderId="17" xfId="0" applyFont="1" applyBorder="1" applyAlignment="1">
      <alignment horizontal="left" wrapText="1"/>
    </xf>
    <xf numFmtId="0" fontId="2" fillId="0" borderId="21" xfId="0" applyFont="1" applyBorder="1"/>
    <xf numFmtId="0" fontId="0" fillId="0" borderId="22" xfId="0" applyBorder="1"/>
    <xf numFmtId="164" fontId="2" fillId="0" borderId="21" xfId="0" applyNumberFormat="1" applyFont="1" applyBorder="1"/>
    <xf numFmtId="164" fontId="0" fillId="2" borderId="23" xfId="0" applyNumberFormat="1" applyFill="1" applyBorder="1"/>
    <xf numFmtId="0" fontId="0" fillId="2" borderId="24" xfId="0" applyFill="1" applyBorder="1"/>
    <xf numFmtId="0" fontId="0" fillId="2" borderId="25" xfId="0" applyFill="1" applyBorder="1"/>
    <xf numFmtId="0" fontId="3" fillId="2" borderId="18" xfId="0" applyFont="1" applyFill="1" applyBorder="1"/>
    <xf numFmtId="0" fontId="4" fillId="2" borderId="19" xfId="0" applyFont="1" applyFill="1" applyBorder="1" applyAlignment="1">
      <alignment horizontal="left" wrapText="1"/>
    </xf>
    <xf numFmtId="0" fontId="3" fillId="2" borderId="20" xfId="0" applyFont="1" applyFill="1" applyBorder="1"/>
    <xf numFmtId="165" fontId="0" fillId="0" borderId="0" xfId="0" applyNumberFormat="1"/>
    <xf numFmtId="10" fontId="0" fillId="2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Activity</a:t>
            </a:r>
            <a:r>
              <a:rPr lang="en-MY" baseline="0"/>
              <a:t> level between two enclosures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Indian Wolf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'Dhole (6.0) Baseline and graph'!$A$3:$A$20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xVal>
          <c:yVal>
            <c:numRef>
              <c:f>'Dhole (6.0) Baseline and graph'!$U$3:$U$20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18</c:v>
                </c:pt>
                <c:pt idx="10">
                  <c:v>4</c:v>
                </c:pt>
                <c:pt idx="11">
                  <c:v>2</c:v>
                </c:pt>
                <c:pt idx="12">
                  <c:v>15</c:v>
                </c:pt>
                <c:pt idx="13">
                  <c:v>12</c:v>
                </c:pt>
                <c:pt idx="14">
                  <c:v>8</c:v>
                </c:pt>
                <c:pt idx="15">
                  <c:v>22</c:v>
                </c:pt>
                <c:pt idx="16">
                  <c:v>0</c:v>
                </c:pt>
                <c:pt idx="17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B2-4141-9710-089B55B5297F}"/>
            </c:ext>
          </c:extLst>
        </c:ser>
        <c:ser>
          <c:idx val="1"/>
          <c:order val="1"/>
          <c:tx>
            <c:v>Red Dhole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'Dhole (6.0) Baseline and graph'!$A$3:$A$20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xVal>
          <c:yVal>
            <c:numRef>
              <c:f>'Dhole (6.0) Baseline and graph'!$Z$3:$Z$20</c:f>
              <c:numCache>
                <c:formatCode>General</c:formatCode>
                <c:ptCount val="18"/>
                <c:pt idx="0">
                  <c:v>7</c:v>
                </c:pt>
                <c:pt idx="1">
                  <c:v>16</c:v>
                </c:pt>
                <c:pt idx="2">
                  <c:v>5</c:v>
                </c:pt>
                <c:pt idx="3">
                  <c:v>38</c:v>
                </c:pt>
                <c:pt idx="4">
                  <c:v>6</c:v>
                </c:pt>
                <c:pt idx="5">
                  <c:v>0</c:v>
                </c:pt>
                <c:pt idx="6">
                  <c:v>29</c:v>
                </c:pt>
                <c:pt idx="7">
                  <c:v>39</c:v>
                </c:pt>
                <c:pt idx="8">
                  <c:v>12</c:v>
                </c:pt>
                <c:pt idx="9">
                  <c:v>14</c:v>
                </c:pt>
                <c:pt idx="10">
                  <c:v>18</c:v>
                </c:pt>
                <c:pt idx="11">
                  <c:v>14</c:v>
                </c:pt>
                <c:pt idx="12">
                  <c:v>35</c:v>
                </c:pt>
                <c:pt idx="13">
                  <c:v>67</c:v>
                </c:pt>
                <c:pt idx="14">
                  <c:v>6</c:v>
                </c:pt>
                <c:pt idx="15">
                  <c:v>51</c:v>
                </c:pt>
                <c:pt idx="16">
                  <c:v>26</c:v>
                </c:pt>
                <c:pt idx="1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B2-4141-9710-089B55B52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722424"/>
        <c:axId val="324720784"/>
      </c:scatterChart>
      <c:valAx>
        <c:axId val="32472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</a:t>
                </a:r>
                <a:r>
                  <a:rPr lang="en-MY" baseline="0"/>
                  <a:t> of Days</a:t>
                </a:r>
                <a:endParaRPr lang="en-MY"/>
              </a:p>
            </c:rich>
          </c:tx>
          <c:layout>
            <c:manualLayout>
              <c:xMode val="edge"/>
              <c:yMode val="edge"/>
              <c:x val="0.45045611155283116"/>
              <c:y val="0.85522077439435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20784"/>
        <c:crosses val="autoZero"/>
        <c:crossBetween val="midCat"/>
      </c:valAx>
      <c:valAx>
        <c:axId val="324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Total</a:t>
                </a:r>
                <a:r>
                  <a:rPr lang="en-MY" baseline="0"/>
                  <a:t> data point/Activity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22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 Inactivity</a:t>
            </a:r>
            <a:r>
              <a:rPr lang="en-MY" baseline="0"/>
              <a:t> level between two enclosures</a:t>
            </a:r>
            <a:endParaRPr lang="en-MY"/>
          </a:p>
        </c:rich>
      </c:tx>
      <c:layout>
        <c:manualLayout>
          <c:xMode val="edge"/>
          <c:yMode val="edge"/>
          <c:x val="0.31533110939494546"/>
          <c:y val="2.11352657004830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Indian Wolf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'Dhole (6.0) Baseline and graph'!$A$3:$A$20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xVal>
          <c:yVal>
            <c:numRef>
              <c:f>'Dhole (6.0) Baseline and graph'!$V$3:$V$20</c:f>
              <c:numCache>
                <c:formatCode>General</c:formatCode>
                <c:ptCount val="18"/>
                <c:pt idx="0">
                  <c:v>120</c:v>
                </c:pt>
                <c:pt idx="1">
                  <c:v>120</c:v>
                </c:pt>
                <c:pt idx="2">
                  <c:v>100</c:v>
                </c:pt>
                <c:pt idx="3">
                  <c:v>115</c:v>
                </c:pt>
                <c:pt idx="4">
                  <c:v>120</c:v>
                </c:pt>
                <c:pt idx="5">
                  <c:v>117</c:v>
                </c:pt>
                <c:pt idx="6">
                  <c:v>103</c:v>
                </c:pt>
                <c:pt idx="7">
                  <c:v>103</c:v>
                </c:pt>
                <c:pt idx="8">
                  <c:v>94</c:v>
                </c:pt>
                <c:pt idx="9">
                  <c:v>81</c:v>
                </c:pt>
                <c:pt idx="10">
                  <c:v>91</c:v>
                </c:pt>
                <c:pt idx="11">
                  <c:v>118</c:v>
                </c:pt>
                <c:pt idx="12">
                  <c:v>98</c:v>
                </c:pt>
                <c:pt idx="13">
                  <c:v>108</c:v>
                </c:pt>
                <c:pt idx="14">
                  <c:v>108</c:v>
                </c:pt>
                <c:pt idx="15">
                  <c:v>93</c:v>
                </c:pt>
                <c:pt idx="16">
                  <c:v>118</c:v>
                </c:pt>
                <c:pt idx="17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A3-48C5-AD5E-131700169CF3}"/>
            </c:ext>
          </c:extLst>
        </c:ser>
        <c:ser>
          <c:idx val="1"/>
          <c:order val="1"/>
          <c:tx>
            <c:v>Red Dhole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'Dhole (6.0) Baseline and graph'!$A$3:$A$20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xVal>
          <c:yVal>
            <c:numRef>
              <c:f>'Dhole (6.0) Baseline and graph'!$AA$3:$AA$20</c:f>
              <c:numCache>
                <c:formatCode>General</c:formatCode>
                <c:ptCount val="18"/>
                <c:pt idx="0">
                  <c:v>87</c:v>
                </c:pt>
                <c:pt idx="1">
                  <c:v>69</c:v>
                </c:pt>
                <c:pt idx="2">
                  <c:v>98</c:v>
                </c:pt>
                <c:pt idx="3">
                  <c:v>44</c:v>
                </c:pt>
                <c:pt idx="4">
                  <c:v>82</c:v>
                </c:pt>
                <c:pt idx="5">
                  <c:v>98</c:v>
                </c:pt>
                <c:pt idx="6">
                  <c:v>60</c:v>
                </c:pt>
                <c:pt idx="7">
                  <c:v>48</c:v>
                </c:pt>
                <c:pt idx="8">
                  <c:v>94</c:v>
                </c:pt>
                <c:pt idx="9">
                  <c:v>68</c:v>
                </c:pt>
                <c:pt idx="10">
                  <c:v>87</c:v>
                </c:pt>
                <c:pt idx="11">
                  <c:v>81</c:v>
                </c:pt>
                <c:pt idx="12">
                  <c:v>56</c:v>
                </c:pt>
                <c:pt idx="13">
                  <c:v>18</c:v>
                </c:pt>
                <c:pt idx="14">
                  <c:v>78</c:v>
                </c:pt>
                <c:pt idx="15">
                  <c:v>32</c:v>
                </c:pt>
                <c:pt idx="16">
                  <c:v>77</c:v>
                </c:pt>
                <c:pt idx="17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A3-48C5-AD5E-131700169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07952"/>
        <c:axId val="398011560"/>
      </c:scatterChart>
      <c:valAx>
        <c:axId val="39800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 of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11560"/>
        <c:crosses val="autoZero"/>
        <c:crossBetween val="midCat"/>
      </c:valAx>
      <c:valAx>
        <c:axId val="39801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Total data points/Inactivity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OOS</a:t>
            </a:r>
            <a:r>
              <a:rPr lang="en-MY" baseline="0"/>
              <a:t> between two enclosures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Indian Wolf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'Dhole (6.0) Baseline and graph'!$A$3:$A$20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xVal>
          <c:yVal>
            <c:numRef>
              <c:f>'Dhole (6.0) Baseline and graph'!$W$3:$W$20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9</c:v>
                </c:pt>
                <c:pt idx="8">
                  <c:v>20</c:v>
                </c:pt>
                <c:pt idx="9">
                  <c:v>21</c:v>
                </c:pt>
                <c:pt idx="10">
                  <c:v>25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9C-4A5E-8432-C503F2209873}"/>
            </c:ext>
          </c:extLst>
        </c:ser>
        <c:ser>
          <c:idx val="1"/>
          <c:order val="1"/>
          <c:tx>
            <c:v>Red Dhole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'Dhole (6.0) Baseline and graph'!$A$3:$A$20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xVal>
          <c:yVal>
            <c:numRef>
              <c:f>'Dhole (6.0) Baseline and graph'!$AB$3:$AB$20</c:f>
              <c:numCache>
                <c:formatCode>General</c:formatCode>
                <c:ptCount val="18"/>
                <c:pt idx="0">
                  <c:v>26</c:v>
                </c:pt>
                <c:pt idx="1">
                  <c:v>35</c:v>
                </c:pt>
                <c:pt idx="2">
                  <c:v>17</c:v>
                </c:pt>
                <c:pt idx="3">
                  <c:v>38</c:v>
                </c:pt>
                <c:pt idx="4">
                  <c:v>32</c:v>
                </c:pt>
                <c:pt idx="5">
                  <c:v>22</c:v>
                </c:pt>
                <c:pt idx="6">
                  <c:v>31</c:v>
                </c:pt>
                <c:pt idx="7">
                  <c:v>33</c:v>
                </c:pt>
                <c:pt idx="8">
                  <c:v>14</c:v>
                </c:pt>
                <c:pt idx="9">
                  <c:v>38</c:v>
                </c:pt>
                <c:pt idx="10">
                  <c:v>15</c:v>
                </c:pt>
                <c:pt idx="11">
                  <c:v>25</c:v>
                </c:pt>
                <c:pt idx="12">
                  <c:v>29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17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9C-4A5E-8432-C503F2209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099032"/>
        <c:axId val="512101000"/>
      </c:scatterChart>
      <c:valAx>
        <c:axId val="51209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Number of</a:t>
                </a:r>
                <a:r>
                  <a:rPr lang="en-MY" baseline="0"/>
                  <a:t> Days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01000"/>
        <c:crosses val="autoZero"/>
        <c:crossBetween val="midCat"/>
      </c:valAx>
      <c:valAx>
        <c:axId val="51210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 Total</a:t>
                </a:r>
                <a:r>
                  <a:rPr lang="en-MY" baseline="0"/>
                  <a:t> data points/OOS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99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Activity levels in two enclosures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92825896762903"/>
          <c:y val="0.17634259259259263"/>
          <c:w val="0.83129396325459315"/>
          <c:h val="0.706967410323709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7279752704791814E-3"/>
                  <c:y val="0.68961660166310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Red</a:t>
                    </a:r>
                    <a:r>
                      <a:rPr lang="en-US" baseline="0"/>
                      <a:t> Dhole 1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F8F-45FF-B7DE-50D9C3505F2E}"/>
                </c:ext>
              </c:extLst>
            </c:dLbl>
            <c:dLbl>
              <c:idx val="1"/>
              <c:layout>
                <c:manualLayout>
                  <c:x val="-2.5759917568264727E-3"/>
                  <c:y val="0.2609034267912772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  <a:r>
                      <a:rPr lang="en-US" baseline="0"/>
                      <a:t>n Wolf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1F8F-45FF-B7DE-50D9C3505F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Red Dhole 1</c:v>
              </c:pt>
            </c:strLit>
          </c:cat>
          <c:val>
            <c:numRef>
              <c:f>(Sheet2!$B$4,Sheet2!$E$4)</c:f>
              <c:numCache>
                <c:formatCode>General</c:formatCode>
                <c:ptCount val="2"/>
                <c:pt idx="0">
                  <c:v>389</c:v>
                </c:pt>
                <c:pt idx="1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F-45FF-B7DE-50D9C3505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432360"/>
        <c:axId val="690432688"/>
      </c:barChart>
      <c:catAx>
        <c:axId val="6904323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Enclosures</a:t>
                </a:r>
              </a:p>
            </c:rich>
          </c:tx>
          <c:layout>
            <c:manualLayout>
              <c:xMode val="edge"/>
              <c:yMode val="edge"/>
              <c:x val="0.44905966159176008"/>
              <c:y val="0.93092886116508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90432688"/>
        <c:crosses val="autoZero"/>
        <c:auto val="1"/>
        <c:lblAlgn val="ctr"/>
        <c:lblOffset val="100"/>
        <c:noMultiLvlLbl val="0"/>
      </c:catAx>
      <c:valAx>
        <c:axId val="6904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Total</a:t>
                </a:r>
                <a:r>
                  <a:rPr lang="en-MY" baseline="0"/>
                  <a:t> Data Points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3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Inactivity</a:t>
            </a:r>
            <a:r>
              <a:rPr lang="en-MY" baseline="0"/>
              <a:t> levels in two enclosures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9873360625293254E-8"/>
                  <c:y val="0.4712534974991333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Red</a:t>
                    </a:r>
                    <a:r>
                      <a:rPr lang="en-US" baseline="0"/>
                      <a:t> Dhole 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252156265854895"/>
                      <c:h val="6.9806987569949977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662-4FEB-B59E-FC651203B611}"/>
                </c:ext>
              </c:extLst>
            </c:dLbl>
            <c:dLbl>
              <c:idx val="1"/>
              <c:layout>
                <c:manualLayout>
                  <c:x val="-2.5367833587011668E-3"/>
                  <c:y val="0.648584905660377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Indian</a:t>
                    </a:r>
                    <a:r>
                      <a:rPr lang="en-US" baseline="0"/>
                      <a:t> Wolf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662-4FEB-B59E-FC651203B6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Red Dhole 1</c:v>
              </c:pt>
            </c:strLit>
          </c:cat>
          <c:val>
            <c:numRef>
              <c:f>(Sheet2!$B$5,Sheet2!$E$5)</c:f>
              <c:numCache>
                <c:formatCode>General</c:formatCode>
                <c:ptCount val="2"/>
                <c:pt idx="0">
                  <c:v>1296</c:v>
                </c:pt>
                <c:pt idx="1">
                  <c:v>1916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2-4FEB-B59E-FC651203B6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4146288"/>
        <c:axId val="614143664"/>
      </c:barChart>
      <c:catAx>
        <c:axId val="614146288"/>
        <c:scaling>
          <c:orientation val="minMax"/>
        </c:scaling>
        <c:delete val="1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 Enclosures</a:t>
                </a:r>
              </a:p>
            </c:rich>
          </c:tx>
          <c:layout>
            <c:manualLayout>
              <c:xMode val="edge"/>
              <c:yMode val="edge"/>
              <c:x val="0.44109469193063194"/>
              <c:y val="0.9402317634823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14143664"/>
        <c:crosses val="autoZero"/>
        <c:auto val="1"/>
        <c:lblAlgn val="ctr"/>
        <c:lblOffset val="100"/>
        <c:noMultiLvlLbl val="0"/>
      </c:catAx>
      <c:valAx>
        <c:axId val="6141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Total</a:t>
                </a:r>
                <a:r>
                  <a:rPr lang="en-MY" baseline="0"/>
                  <a:t> Data Points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 OOS</a:t>
            </a:r>
            <a:r>
              <a:rPr lang="en-MY" baseline="0"/>
              <a:t> in two enclosures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5266497461928935"/>
          <c:w val="0.83129396325459315"/>
          <c:h val="0.732254486590191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0.7614213197969542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Red</a:t>
                    </a:r>
                    <a:r>
                      <a:rPr lang="en-US" baseline="0"/>
                      <a:t> Dhole 1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38C-4F64-9BEC-3A6EDEC3DBFB}"/>
                </c:ext>
              </c:extLst>
            </c:dLbl>
            <c:dLbl>
              <c:idx val="1"/>
              <c:layout>
                <c:manualLayout>
                  <c:x val="5.5555555555554534E-3"/>
                  <c:y val="0.25803722504230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Indian</a:t>
                    </a:r>
                    <a:r>
                      <a:rPr lang="en-US" baseline="0"/>
                      <a:t> Wolf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38C-4F64-9BEC-3A6EDEC3DB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(Sheet2!$B$6,Sheet2!$E$6)</c:f>
              <c:numCache>
                <c:formatCode>General</c:formatCode>
                <c:ptCount val="2"/>
                <c:pt idx="0">
                  <c:v>475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C-4F64-9BEC-3A6EDEC3DB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4126936"/>
        <c:axId val="614123656"/>
      </c:barChart>
      <c:catAx>
        <c:axId val="6141269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Enclosures</a:t>
                </a:r>
              </a:p>
            </c:rich>
          </c:tx>
          <c:layout>
            <c:manualLayout>
              <c:xMode val="edge"/>
              <c:yMode val="edge"/>
              <c:x val="0.47952646544181976"/>
              <c:y val="0.92722064564264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614123656"/>
        <c:crosses val="autoZero"/>
        <c:auto val="1"/>
        <c:lblAlgn val="ctr"/>
        <c:lblOffset val="100"/>
        <c:noMultiLvlLbl val="0"/>
      </c:catAx>
      <c:valAx>
        <c:axId val="6141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 Total</a:t>
                </a:r>
                <a:r>
                  <a:rPr lang="en-MY" baseline="0"/>
                  <a:t> Data Points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2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leves in two enclosures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Sheet2!$U$4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Sheet2!$V$3:$W$3</c:f>
              <c:strCache>
                <c:ptCount val="2"/>
                <c:pt idx="0">
                  <c:v>RD</c:v>
                </c:pt>
                <c:pt idx="1">
                  <c:v>IW</c:v>
                </c:pt>
              </c:strCache>
            </c:strRef>
          </c:cat>
          <c:val>
            <c:numRef>
              <c:f>Sheet2!$V$4:$W$4</c:f>
              <c:numCache>
                <c:formatCode>0.00%</c:formatCode>
                <c:ptCount val="2"/>
                <c:pt idx="0">
                  <c:v>0.231547619047619</c:v>
                </c:pt>
                <c:pt idx="1">
                  <c:v>5.8939096267190572E-2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8-4F31-B4E4-51AA2425B774}"/>
            </c:ext>
          </c:extLst>
        </c:ser>
        <c:ser>
          <c:idx val="1"/>
          <c:order val="1"/>
          <c:tx>
            <c:strRef>
              <c:f>Sheet2!$U$5</c:f>
              <c:strCache>
                <c:ptCount val="1"/>
                <c:pt idx="0">
                  <c:v>Inactive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Sheet2!$V$3:$W$3</c:f>
              <c:strCache>
                <c:ptCount val="2"/>
                <c:pt idx="0">
                  <c:v>RD</c:v>
                </c:pt>
                <c:pt idx="1">
                  <c:v>IW</c:v>
                </c:pt>
              </c:strCache>
            </c:strRef>
          </c:cat>
          <c:val>
            <c:numRef>
              <c:f>Sheet2!$V$5:$W$5</c:f>
              <c:numCache>
                <c:formatCode>0.00%</c:formatCode>
                <c:ptCount val="2"/>
                <c:pt idx="0">
                  <c:v>0.768452380952381</c:v>
                </c:pt>
                <c:pt idx="1">
                  <c:v>0.94106090373280948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8-4F31-B4E4-51AA2425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4425624"/>
        <c:axId val="235332407"/>
      </c:barChart>
      <c:catAx>
        <c:axId val="117442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32407"/>
        <c:crosses val="autoZero"/>
        <c:auto val="1"/>
        <c:lblAlgn val="ctr"/>
        <c:lblOffset val="100"/>
        <c:noMultiLvlLbl val="0"/>
      </c:catAx>
      <c:valAx>
        <c:axId val="2353324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2562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in IW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Sheet2!$Z$4:$Z$21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4.1666666666666664E-2</c:v>
                </c:pt>
                <c:pt idx="4">
                  <c:v>0</c:v>
                </c:pt>
                <c:pt idx="5">
                  <c:v>2.5000000000000001E-2</c:v>
                </c:pt>
                <c:pt idx="6">
                  <c:v>7.2072072072072071E-2</c:v>
                </c:pt>
                <c:pt idx="7">
                  <c:v>7.2072072072072071E-2</c:v>
                </c:pt>
                <c:pt idx="8">
                  <c:v>0.06</c:v>
                </c:pt>
                <c:pt idx="9">
                  <c:v>0.18181818181818182</c:v>
                </c:pt>
                <c:pt idx="10">
                  <c:v>4.2105263157894736E-2</c:v>
                </c:pt>
                <c:pt idx="11">
                  <c:v>1.6666666666666666E-2</c:v>
                </c:pt>
                <c:pt idx="12">
                  <c:v>0.13274336283185842</c:v>
                </c:pt>
                <c:pt idx="13">
                  <c:v>0.1</c:v>
                </c:pt>
                <c:pt idx="14">
                  <c:v>6.8965517241379309E-2</c:v>
                </c:pt>
                <c:pt idx="15">
                  <c:v>0.19130434782608696</c:v>
                </c:pt>
                <c:pt idx="16">
                  <c:v>0</c:v>
                </c:pt>
                <c:pt idx="17">
                  <c:v>7.6271186440677971E-2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47-48C3-BDB7-FC8AF0EB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140408"/>
        <c:axId val="1710776136"/>
      </c:scatterChart>
      <c:valAx>
        <c:axId val="111214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776136"/>
        <c:crosses val="autoZero"/>
        <c:crossBetween val="midCat"/>
      </c:valAx>
      <c:valAx>
        <c:axId val="17107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140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in 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Sheet2!$Z$22:$Z$39</c:f>
              <c:numCache>
                <c:formatCode>0.0%</c:formatCode>
                <c:ptCount val="18"/>
                <c:pt idx="0">
                  <c:v>7.4468085106382975E-2</c:v>
                </c:pt>
                <c:pt idx="1">
                  <c:v>0.18823529411764706</c:v>
                </c:pt>
                <c:pt idx="2">
                  <c:v>4.8543689320388349E-2</c:v>
                </c:pt>
                <c:pt idx="3">
                  <c:v>0.46341463414634149</c:v>
                </c:pt>
                <c:pt idx="4">
                  <c:v>6.8181818181818177E-2</c:v>
                </c:pt>
                <c:pt idx="5">
                  <c:v>0</c:v>
                </c:pt>
                <c:pt idx="6">
                  <c:v>0.3258426966292135</c:v>
                </c:pt>
                <c:pt idx="7">
                  <c:v>0.44827586206896552</c:v>
                </c:pt>
                <c:pt idx="8">
                  <c:v>0.11320754716981132</c:v>
                </c:pt>
                <c:pt idx="9">
                  <c:v>0.17073170731707318</c:v>
                </c:pt>
                <c:pt idx="10">
                  <c:v>0.17142857142857143</c:v>
                </c:pt>
                <c:pt idx="11">
                  <c:v>0.14736842105263157</c:v>
                </c:pt>
                <c:pt idx="12">
                  <c:v>0.38461538461538464</c:v>
                </c:pt>
                <c:pt idx="13">
                  <c:v>0.78823529411764703</c:v>
                </c:pt>
                <c:pt idx="14">
                  <c:v>7.1428571428571425E-2</c:v>
                </c:pt>
                <c:pt idx="15">
                  <c:v>0.61445783132530118</c:v>
                </c:pt>
                <c:pt idx="16">
                  <c:v>0.25242718446601942</c:v>
                </c:pt>
                <c:pt idx="17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D5-4E05-B05E-AF215FC3E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097448"/>
        <c:axId val="975112392"/>
      </c:scatterChart>
      <c:valAx>
        <c:axId val="40009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12392"/>
        <c:crosses val="autoZero"/>
        <c:crossBetween val="midCat"/>
      </c:valAx>
      <c:valAx>
        <c:axId val="97511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97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48</xdr:row>
      <xdr:rowOff>38100</xdr:rowOff>
    </xdr:from>
    <xdr:to>
      <xdr:col>15</xdr:col>
      <xdr:colOff>205740</xdr:colOff>
      <xdr:row>73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4C752-8CF6-4ED0-93E4-9C5B2931B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106680</xdr:colOff>
      <xdr:row>48</xdr:row>
      <xdr:rowOff>76200</xdr:rowOff>
    </xdr:from>
    <xdr:to>
      <xdr:col>28</xdr:col>
      <xdr:colOff>327660</xdr:colOff>
      <xdr:row>73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3D52EB-26D7-4BE2-B14F-92A53529914F}"/>
            </a:ext>
            <a:ext uri="{147F2762-F138-4A5C-976F-8EAC2B608ADB}">
              <a16:predDERef xmlns:a16="http://schemas.microsoft.com/office/drawing/2014/main" pred="{1BA4C752-8CF6-4ED0-93E4-9C5B2931B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457200</xdr:colOff>
      <xdr:row>82</xdr:row>
      <xdr:rowOff>129540</xdr:rowOff>
    </xdr:from>
    <xdr:to>
      <xdr:col>17</xdr:col>
      <xdr:colOff>198120</xdr:colOff>
      <xdr:row>101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62C45D-9475-4858-96E0-36C987001FE7}"/>
            </a:ext>
            <a:ext uri="{147F2762-F138-4A5C-976F-8EAC2B608ADB}">
              <a16:predDERef xmlns:a16="http://schemas.microsoft.com/office/drawing/2014/main" pred="{B43D52EB-26D7-4BE2-B14F-92A535299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9</xdr:row>
      <xdr:rowOff>76200</xdr:rowOff>
    </xdr:from>
    <xdr:to>
      <xdr:col>8</xdr:col>
      <xdr:colOff>441960</xdr:colOff>
      <xdr:row>28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A43049-BFA9-4CCD-A3F7-CDFAD5080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321945</xdr:colOff>
      <xdr:row>30</xdr:row>
      <xdr:rowOff>76200</xdr:rowOff>
    </xdr:from>
    <xdr:to>
      <xdr:col>8</xdr:col>
      <xdr:colOff>451485</xdr:colOff>
      <xdr:row>49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26B961-D9A4-48E2-8319-BCCF7F91FFF9}"/>
            </a:ext>
            <a:ext uri="{147F2762-F138-4A5C-976F-8EAC2B608ADB}">
              <a16:predDERef xmlns:a16="http://schemas.microsoft.com/office/drawing/2014/main" pred="{E1A43049-BFA9-4CCD-A3F7-CDFAD5080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339090</xdr:colOff>
      <xdr:row>50</xdr:row>
      <xdr:rowOff>129540</xdr:rowOff>
    </xdr:from>
    <xdr:to>
      <xdr:col>8</xdr:col>
      <xdr:colOff>34290</xdr:colOff>
      <xdr:row>68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E63B1F-61A6-486A-B3DE-903F2BFD5BA5}"/>
            </a:ext>
            <a:ext uri="{147F2762-F138-4A5C-976F-8EAC2B608ADB}">
              <a16:predDERef xmlns:a16="http://schemas.microsoft.com/office/drawing/2014/main" pred="{0926B961-D9A4-48E2-8319-BCCF7F91F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514350</xdr:colOff>
      <xdr:row>7</xdr:row>
      <xdr:rowOff>104775</xdr:rowOff>
    </xdr:from>
    <xdr:to>
      <xdr:col>20</xdr:col>
      <xdr:colOff>257175</xdr:colOff>
      <xdr:row>32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A5EA9-6074-41C6-BF12-369096A341C3}"/>
            </a:ext>
            <a:ext uri="{147F2762-F138-4A5C-976F-8EAC2B608ADB}">
              <a16:predDERef xmlns:a16="http://schemas.microsoft.com/office/drawing/2014/main" pred="{65E63B1F-61A6-486A-B3DE-903F2BFD5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590550</xdr:colOff>
      <xdr:row>1</xdr:row>
      <xdr:rowOff>142875</xdr:rowOff>
    </xdr:from>
    <xdr:to>
      <xdr:col>35</xdr:col>
      <xdr:colOff>285750</xdr:colOff>
      <xdr:row>18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E15AB1A-673A-4537-B05C-60DF119E1A84}"/>
            </a:ext>
            <a:ext uri="{147F2762-F138-4A5C-976F-8EAC2B608ADB}">
              <a16:predDERef xmlns:a16="http://schemas.microsoft.com/office/drawing/2014/main" pred="{63DA5EA9-6074-41C6-BF12-369096A34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47625</xdr:colOff>
      <xdr:row>20</xdr:row>
      <xdr:rowOff>9525</xdr:rowOff>
    </xdr:from>
    <xdr:to>
      <xdr:col>35</xdr:col>
      <xdr:colOff>352425</xdr:colOff>
      <xdr:row>37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31D20A7-A7D3-4450-AE41-EA57A07B2E1A}"/>
            </a:ext>
            <a:ext uri="{147F2762-F138-4A5C-976F-8EAC2B608ADB}">
              <a16:predDERef xmlns:a16="http://schemas.microsoft.com/office/drawing/2014/main" pred="{3E15AB1A-673A-4537-B05C-60DF119E1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4BB1-E579-4463-A980-B2419D022BB7}">
  <dimension ref="A1:AC77"/>
  <sheetViews>
    <sheetView tabSelected="1" topLeftCell="A16" workbookViewId="0">
      <selection activeCell="E9" sqref="E9"/>
    </sheetView>
  </sheetViews>
  <sheetFormatPr defaultRowHeight="13.15"/>
  <cols>
    <col min="1" max="1" width="11.42578125" customWidth="1"/>
  </cols>
  <sheetData>
    <row r="1" spans="1:29" ht="13.9" thickBot="1">
      <c r="A1" t="s">
        <v>0</v>
      </c>
      <c r="L1" s="21" t="s">
        <v>1</v>
      </c>
      <c r="N1" s="21" t="s">
        <v>1</v>
      </c>
    </row>
    <row r="2" spans="1:29" ht="14.45">
      <c r="A2" s="37" t="s">
        <v>2</v>
      </c>
      <c r="B2" s="38" t="s">
        <v>3</v>
      </c>
      <c r="C2" s="38" t="s">
        <v>4</v>
      </c>
      <c r="D2" s="38" t="s">
        <v>5</v>
      </c>
      <c r="E2" s="38" t="s">
        <v>6</v>
      </c>
      <c r="F2" s="38" t="s">
        <v>7</v>
      </c>
      <c r="G2" s="38" t="s">
        <v>8</v>
      </c>
      <c r="H2" s="38" t="s">
        <v>9</v>
      </c>
      <c r="I2" s="38" t="s">
        <v>10</v>
      </c>
      <c r="J2" s="38" t="s">
        <v>11</v>
      </c>
      <c r="K2" s="38" t="s">
        <v>12</v>
      </c>
      <c r="L2" s="38" t="s">
        <v>13</v>
      </c>
      <c r="M2" s="38" t="s">
        <v>14</v>
      </c>
      <c r="N2" s="38" t="s">
        <v>15</v>
      </c>
      <c r="O2" s="38" t="s">
        <v>16</v>
      </c>
      <c r="P2" s="38" t="s">
        <v>17</v>
      </c>
      <c r="Q2" s="38" t="s">
        <v>18</v>
      </c>
      <c r="R2" s="38" t="s">
        <v>19</v>
      </c>
      <c r="S2" s="39"/>
      <c r="U2" s="21" t="s">
        <v>20</v>
      </c>
      <c r="V2" s="21" t="s">
        <v>1</v>
      </c>
      <c r="W2" s="21" t="s">
        <v>10</v>
      </c>
      <c r="Z2" s="21" t="s">
        <v>20</v>
      </c>
      <c r="AA2" s="21" t="s">
        <v>1</v>
      </c>
      <c r="AB2" s="21" t="s">
        <v>10</v>
      </c>
    </row>
    <row r="3" spans="1:29" ht="14.45">
      <c r="A3" s="31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>
        <v>120</v>
      </c>
      <c r="O3" s="30"/>
      <c r="P3" s="30"/>
      <c r="Q3" s="30"/>
      <c r="R3" s="30"/>
      <c r="S3" s="32">
        <v>120</v>
      </c>
      <c r="U3">
        <v>0</v>
      </c>
      <c r="V3">
        <v>120</v>
      </c>
      <c r="W3">
        <v>0</v>
      </c>
      <c r="X3">
        <f t="shared" ref="X3:X21" si="0">SUM(U3:W3)</f>
        <v>120</v>
      </c>
      <c r="Z3">
        <v>7</v>
      </c>
      <c r="AA3">
        <v>87</v>
      </c>
      <c r="AB3">
        <v>26</v>
      </c>
      <c r="AC3">
        <f t="shared" ref="AC3:AC20" si="1">SUM(Z3:AB3)</f>
        <v>120</v>
      </c>
    </row>
    <row r="4" spans="1:29">
      <c r="A4" s="33" t="s">
        <v>22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>
        <v>120</v>
      </c>
      <c r="O4" s="29"/>
      <c r="P4" s="29"/>
      <c r="Q4" s="29"/>
      <c r="R4" s="29"/>
      <c r="S4" s="32">
        <f t="shared" ref="S4:S20" si="2">SUM(B4:R4)</f>
        <v>120</v>
      </c>
      <c r="U4">
        <v>0</v>
      </c>
      <c r="V4">
        <v>120</v>
      </c>
      <c r="W4">
        <v>0</v>
      </c>
      <c r="X4">
        <f t="shared" si="0"/>
        <v>120</v>
      </c>
      <c r="Z4">
        <v>16</v>
      </c>
      <c r="AA4">
        <v>69</v>
      </c>
      <c r="AB4">
        <v>35</v>
      </c>
      <c r="AC4">
        <f t="shared" si="1"/>
        <v>120</v>
      </c>
    </row>
    <row r="5" spans="1:29">
      <c r="A5" s="33" t="s">
        <v>23</v>
      </c>
      <c r="B5" s="29"/>
      <c r="C5" s="29"/>
      <c r="D5" s="29"/>
      <c r="E5" s="29"/>
      <c r="F5" s="29"/>
      <c r="G5" s="29"/>
      <c r="H5" s="29"/>
      <c r="I5" s="29">
        <v>20</v>
      </c>
      <c r="J5" s="29"/>
      <c r="K5" s="29"/>
      <c r="L5" s="29">
        <v>1</v>
      </c>
      <c r="M5" s="29"/>
      <c r="N5" s="29">
        <v>99</v>
      </c>
      <c r="O5" s="29"/>
      <c r="P5" s="29"/>
      <c r="Q5" s="29"/>
      <c r="R5" s="29"/>
      <c r="S5" s="32">
        <f t="shared" si="2"/>
        <v>120</v>
      </c>
      <c r="U5">
        <v>0</v>
      </c>
      <c r="V5">
        <v>100</v>
      </c>
      <c r="W5">
        <v>20</v>
      </c>
      <c r="X5">
        <f t="shared" si="0"/>
        <v>120</v>
      </c>
      <c r="Z5">
        <v>5</v>
      </c>
      <c r="AA5">
        <v>98</v>
      </c>
      <c r="AB5">
        <v>17</v>
      </c>
      <c r="AC5">
        <f t="shared" si="1"/>
        <v>120</v>
      </c>
    </row>
    <row r="6" spans="1:29">
      <c r="A6" s="33" t="s">
        <v>24</v>
      </c>
      <c r="B6" s="29"/>
      <c r="C6" s="29"/>
      <c r="D6" s="29"/>
      <c r="E6" s="29"/>
      <c r="F6" s="29"/>
      <c r="G6" s="29"/>
      <c r="H6" s="29">
        <v>1</v>
      </c>
      <c r="I6" s="29">
        <v>3</v>
      </c>
      <c r="J6" s="29"/>
      <c r="K6" s="29"/>
      <c r="L6" s="29">
        <v>3</v>
      </c>
      <c r="M6" s="29"/>
      <c r="N6" s="29">
        <v>112</v>
      </c>
      <c r="O6" s="29">
        <v>1</v>
      </c>
      <c r="P6" s="29"/>
      <c r="Q6" s="29"/>
      <c r="R6" s="29"/>
      <c r="S6" s="32">
        <f t="shared" si="2"/>
        <v>120</v>
      </c>
      <c r="U6">
        <v>5</v>
      </c>
      <c r="V6">
        <v>115</v>
      </c>
      <c r="W6">
        <v>0</v>
      </c>
      <c r="X6">
        <f t="shared" si="0"/>
        <v>120</v>
      </c>
      <c r="Z6">
        <v>38</v>
      </c>
      <c r="AA6">
        <v>44</v>
      </c>
      <c r="AB6">
        <v>38</v>
      </c>
      <c r="AC6">
        <f t="shared" si="1"/>
        <v>120</v>
      </c>
    </row>
    <row r="7" spans="1:29">
      <c r="A7" s="33" t="s">
        <v>25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>
        <v>120</v>
      </c>
      <c r="O7" s="29"/>
      <c r="P7" s="29"/>
      <c r="Q7" s="29"/>
      <c r="R7" s="29"/>
      <c r="S7" s="32">
        <f t="shared" si="2"/>
        <v>120</v>
      </c>
      <c r="U7">
        <v>0</v>
      </c>
      <c r="V7">
        <v>120</v>
      </c>
      <c r="W7">
        <v>0</v>
      </c>
      <c r="X7">
        <f t="shared" si="0"/>
        <v>120</v>
      </c>
      <c r="Z7">
        <v>6</v>
      </c>
      <c r="AA7">
        <v>82</v>
      </c>
      <c r="AB7">
        <v>32</v>
      </c>
      <c r="AC7">
        <f t="shared" si="1"/>
        <v>120</v>
      </c>
    </row>
    <row r="8" spans="1:29">
      <c r="A8" s="33" t="s">
        <v>26</v>
      </c>
      <c r="B8" s="29"/>
      <c r="C8" s="29"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>
        <v>117</v>
      </c>
      <c r="O8" s="29">
        <v>2</v>
      </c>
      <c r="P8" s="29"/>
      <c r="Q8" s="29"/>
      <c r="R8" s="29"/>
      <c r="S8" s="32">
        <f t="shared" si="2"/>
        <v>120</v>
      </c>
      <c r="U8">
        <v>3</v>
      </c>
      <c r="V8">
        <v>117</v>
      </c>
      <c r="W8">
        <v>0</v>
      </c>
      <c r="X8">
        <f t="shared" si="0"/>
        <v>120</v>
      </c>
      <c r="Z8">
        <v>0</v>
      </c>
      <c r="AA8">
        <v>98</v>
      </c>
      <c r="AB8">
        <v>22</v>
      </c>
      <c r="AC8">
        <f t="shared" si="1"/>
        <v>120</v>
      </c>
    </row>
    <row r="9" spans="1:29">
      <c r="A9" s="33" t="s">
        <v>27</v>
      </c>
      <c r="B9" s="29"/>
      <c r="C9" s="29"/>
      <c r="D9" s="29"/>
      <c r="E9" s="29" t="s">
        <v>28</v>
      </c>
      <c r="F9" s="29"/>
      <c r="G9" s="29"/>
      <c r="H9" s="29">
        <v>3</v>
      </c>
      <c r="I9" s="29">
        <v>9</v>
      </c>
      <c r="J9" s="29"/>
      <c r="K9" s="29"/>
      <c r="L9" s="29">
        <v>2</v>
      </c>
      <c r="M9" s="29"/>
      <c r="N9" s="29">
        <v>101</v>
      </c>
      <c r="O9" s="29">
        <v>3</v>
      </c>
      <c r="P9" s="29"/>
      <c r="Q9" s="29"/>
      <c r="R9" s="29"/>
      <c r="S9" s="32">
        <f t="shared" si="2"/>
        <v>118</v>
      </c>
      <c r="U9">
        <v>8</v>
      </c>
      <c r="V9">
        <v>103</v>
      </c>
      <c r="W9">
        <v>9</v>
      </c>
      <c r="X9">
        <f t="shared" si="0"/>
        <v>120</v>
      </c>
      <c r="Z9">
        <v>29</v>
      </c>
      <c r="AA9">
        <v>60</v>
      </c>
      <c r="AB9">
        <v>31</v>
      </c>
      <c r="AC9">
        <f t="shared" si="1"/>
        <v>120</v>
      </c>
    </row>
    <row r="10" spans="1:29">
      <c r="A10" s="33" t="s">
        <v>29</v>
      </c>
      <c r="B10" s="29"/>
      <c r="C10" s="29"/>
      <c r="D10" s="29"/>
      <c r="E10" s="29"/>
      <c r="F10" s="29"/>
      <c r="G10" s="29"/>
      <c r="H10" s="29">
        <v>5</v>
      </c>
      <c r="I10" s="29">
        <v>9</v>
      </c>
      <c r="J10" s="29"/>
      <c r="K10" s="29"/>
      <c r="L10" s="29">
        <v>4</v>
      </c>
      <c r="M10" s="29"/>
      <c r="N10" s="29">
        <v>99</v>
      </c>
      <c r="O10" s="29">
        <v>3</v>
      </c>
      <c r="P10" s="29"/>
      <c r="Q10" s="29"/>
      <c r="R10" s="29"/>
      <c r="S10" s="32">
        <f t="shared" si="2"/>
        <v>120</v>
      </c>
      <c r="U10">
        <v>8</v>
      </c>
      <c r="V10">
        <v>103</v>
      </c>
      <c r="W10">
        <v>9</v>
      </c>
      <c r="X10">
        <f t="shared" si="0"/>
        <v>120</v>
      </c>
      <c r="Z10">
        <v>39</v>
      </c>
      <c r="AA10">
        <v>48</v>
      </c>
      <c r="AB10">
        <v>33</v>
      </c>
      <c r="AC10">
        <f t="shared" si="1"/>
        <v>120</v>
      </c>
    </row>
    <row r="11" spans="1:29">
      <c r="A11" s="33" t="s">
        <v>30</v>
      </c>
      <c r="B11" s="29"/>
      <c r="C11" s="29"/>
      <c r="D11" s="29"/>
      <c r="E11" s="29"/>
      <c r="F11" s="29"/>
      <c r="G11" s="29"/>
      <c r="H11" s="29">
        <v>6</v>
      </c>
      <c r="I11" s="29">
        <v>20</v>
      </c>
      <c r="J11" s="29"/>
      <c r="K11" s="29"/>
      <c r="L11" s="29">
        <v>2</v>
      </c>
      <c r="M11" s="29"/>
      <c r="N11" s="29">
        <v>92</v>
      </c>
      <c r="O11" s="29"/>
      <c r="P11" s="29"/>
      <c r="Q11" s="29"/>
      <c r="R11" s="29"/>
      <c r="S11" s="32">
        <f t="shared" si="2"/>
        <v>120</v>
      </c>
      <c r="U11">
        <v>6</v>
      </c>
      <c r="V11">
        <v>94</v>
      </c>
      <c r="W11">
        <v>20</v>
      </c>
      <c r="X11">
        <f t="shared" si="0"/>
        <v>120</v>
      </c>
      <c r="Z11">
        <v>12</v>
      </c>
      <c r="AA11">
        <v>94</v>
      </c>
      <c r="AB11">
        <v>14</v>
      </c>
      <c r="AC11">
        <f t="shared" si="1"/>
        <v>120</v>
      </c>
    </row>
    <row r="12" spans="1:29">
      <c r="A12" s="33" t="s">
        <v>31</v>
      </c>
      <c r="B12" s="29"/>
      <c r="C12" s="29">
        <v>1</v>
      </c>
      <c r="D12" s="29"/>
      <c r="E12" s="29"/>
      <c r="F12" s="29"/>
      <c r="G12" s="29"/>
      <c r="H12" s="29">
        <v>16</v>
      </c>
      <c r="I12" s="29">
        <v>21</v>
      </c>
      <c r="J12" s="29"/>
      <c r="K12" s="29"/>
      <c r="L12" s="29">
        <v>1</v>
      </c>
      <c r="M12" s="29"/>
      <c r="N12" s="29">
        <v>80</v>
      </c>
      <c r="O12" s="29">
        <v>1</v>
      </c>
      <c r="P12" s="29"/>
      <c r="Q12" s="29"/>
      <c r="R12" s="29"/>
      <c r="S12" s="32">
        <f t="shared" si="2"/>
        <v>120</v>
      </c>
      <c r="U12">
        <v>18</v>
      </c>
      <c r="V12">
        <v>81</v>
      </c>
      <c r="W12">
        <v>21</v>
      </c>
      <c r="X12">
        <f t="shared" si="0"/>
        <v>120</v>
      </c>
      <c r="Z12">
        <v>14</v>
      </c>
      <c r="AA12">
        <v>68</v>
      </c>
      <c r="AB12">
        <v>38</v>
      </c>
      <c r="AC12">
        <f t="shared" si="1"/>
        <v>120</v>
      </c>
    </row>
    <row r="13" spans="1:29">
      <c r="A13" s="33" t="s">
        <v>32</v>
      </c>
      <c r="B13" s="29"/>
      <c r="C13" s="29"/>
      <c r="D13" s="29"/>
      <c r="E13" s="29"/>
      <c r="F13" s="29"/>
      <c r="G13" s="29"/>
      <c r="H13" s="29">
        <v>2</v>
      </c>
      <c r="I13" s="29">
        <v>25</v>
      </c>
      <c r="J13" s="29"/>
      <c r="K13" s="29"/>
      <c r="L13" s="29">
        <v>1</v>
      </c>
      <c r="M13" s="29"/>
      <c r="N13" s="29">
        <v>90</v>
      </c>
      <c r="O13" s="29">
        <v>2</v>
      </c>
      <c r="P13" s="29"/>
      <c r="Q13" s="29"/>
      <c r="R13" s="29"/>
      <c r="S13" s="32">
        <f t="shared" si="2"/>
        <v>120</v>
      </c>
      <c r="U13">
        <v>4</v>
      </c>
      <c r="V13">
        <v>91</v>
      </c>
      <c r="W13">
        <v>25</v>
      </c>
      <c r="X13">
        <f t="shared" si="0"/>
        <v>120</v>
      </c>
      <c r="Z13">
        <v>18</v>
      </c>
      <c r="AA13">
        <v>87</v>
      </c>
      <c r="AB13">
        <v>15</v>
      </c>
      <c r="AC13">
        <f t="shared" si="1"/>
        <v>120</v>
      </c>
    </row>
    <row r="14" spans="1:29">
      <c r="A14" s="33" t="s">
        <v>33</v>
      </c>
      <c r="B14" s="29"/>
      <c r="C14" s="29"/>
      <c r="D14" s="29"/>
      <c r="E14" s="29"/>
      <c r="F14" s="29"/>
      <c r="G14" s="29"/>
      <c r="H14" s="29">
        <v>1</v>
      </c>
      <c r="I14" s="29"/>
      <c r="J14" s="29"/>
      <c r="K14" s="29"/>
      <c r="L14" s="29">
        <v>3</v>
      </c>
      <c r="M14" s="29"/>
      <c r="N14" s="29">
        <v>115</v>
      </c>
      <c r="O14" s="29">
        <v>1</v>
      </c>
      <c r="P14" s="29"/>
      <c r="Q14" s="29"/>
      <c r="R14" s="29"/>
      <c r="S14" s="32">
        <f t="shared" si="2"/>
        <v>120</v>
      </c>
      <c r="U14">
        <v>2</v>
      </c>
      <c r="V14">
        <v>118</v>
      </c>
      <c r="W14">
        <v>0</v>
      </c>
      <c r="X14">
        <f t="shared" si="0"/>
        <v>120</v>
      </c>
      <c r="Z14">
        <v>14</v>
      </c>
      <c r="AA14">
        <v>81</v>
      </c>
      <c r="AB14">
        <v>25</v>
      </c>
      <c r="AC14">
        <f t="shared" si="1"/>
        <v>120</v>
      </c>
    </row>
    <row r="15" spans="1:29">
      <c r="A15" s="33" t="s">
        <v>34</v>
      </c>
      <c r="B15" s="29"/>
      <c r="C15" s="29"/>
      <c r="D15" s="29"/>
      <c r="E15" s="29"/>
      <c r="F15" s="29">
        <v>2</v>
      </c>
      <c r="G15" s="29"/>
      <c r="H15" s="29">
        <v>10</v>
      </c>
      <c r="I15" s="29">
        <v>7</v>
      </c>
      <c r="J15" s="29"/>
      <c r="K15" s="29"/>
      <c r="L15" s="29">
        <v>1</v>
      </c>
      <c r="M15" s="29"/>
      <c r="N15" s="29">
        <v>97</v>
      </c>
      <c r="O15" s="29">
        <v>3</v>
      </c>
      <c r="P15" s="29"/>
      <c r="Q15" s="29"/>
      <c r="R15" s="29"/>
      <c r="S15" s="32">
        <f t="shared" si="2"/>
        <v>120</v>
      </c>
      <c r="U15">
        <v>15</v>
      </c>
      <c r="V15">
        <v>98</v>
      </c>
      <c r="W15">
        <v>7</v>
      </c>
      <c r="X15">
        <f t="shared" si="0"/>
        <v>120</v>
      </c>
      <c r="Z15">
        <v>35</v>
      </c>
      <c r="AA15">
        <v>56</v>
      </c>
      <c r="AB15">
        <v>29</v>
      </c>
      <c r="AC15">
        <f t="shared" si="1"/>
        <v>120</v>
      </c>
    </row>
    <row r="16" spans="1:29">
      <c r="A16" s="33" t="s">
        <v>35</v>
      </c>
      <c r="B16" s="29"/>
      <c r="C16" s="29"/>
      <c r="D16" s="29"/>
      <c r="E16" s="29"/>
      <c r="F16" s="29"/>
      <c r="G16" s="29"/>
      <c r="H16" s="29">
        <v>12</v>
      </c>
      <c r="I16" s="29"/>
      <c r="J16" s="29"/>
      <c r="K16" s="29"/>
      <c r="L16" s="29">
        <v>1</v>
      </c>
      <c r="M16" s="29"/>
      <c r="N16" s="29">
        <v>107</v>
      </c>
      <c r="O16" s="29"/>
      <c r="P16" s="29"/>
      <c r="Q16" s="29"/>
      <c r="R16" s="29"/>
      <c r="S16" s="32">
        <f t="shared" si="2"/>
        <v>120</v>
      </c>
      <c r="U16">
        <v>12</v>
      </c>
      <c r="V16">
        <v>108</v>
      </c>
      <c r="W16">
        <v>0</v>
      </c>
      <c r="X16">
        <f t="shared" si="0"/>
        <v>120</v>
      </c>
      <c r="Z16">
        <v>67</v>
      </c>
      <c r="AA16">
        <v>18</v>
      </c>
      <c r="AB16">
        <v>35</v>
      </c>
      <c r="AC16">
        <f t="shared" si="1"/>
        <v>120</v>
      </c>
    </row>
    <row r="17" spans="1:29">
      <c r="A17" s="33" t="s">
        <v>36</v>
      </c>
      <c r="B17" s="29"/>
      <c r="C17" s="29"/>
      <c r="D17" s="29"/>
      <c r="E17" s="29"/>
      <c r="F17" s="29"/>
      <c r="G17" s="29"/>
      <c r="H17" s="29">
        <v>7</v>
      </c>
      <c r="I17" s="29">
        <v>4</v>
      </c>
      <c r="J17" s="29"/>
      <c r="K17" s="29"/>
      <c r="L17" s="29">
        <v>5</v>
      </c>
      <c r="M17" s="29"/>
      <c r="N17" s="29">
        <v>103</v>
      </c>
      <c r="O17" s="29">
        <v>1</v>
      </c>
      <c r="P17" s="29"/>
      <c r="Q17" s="29"/>
      <c r="R17" s="29"/>
      <c r="S17" s="32">
        <f t="shared" si="2"/>
        <v>120</v>
      </c>
      <c r="U17">
        <v>8</v>
      </c>
      <c r="V17">
        <v>108</v>
      </c>
      <c r="W17">
        <v>4</v>
      </c>
      <c r="X17">
        <f t="shared" si="0"/>
        <v>120</v>
      </c>
      <c r="Z17">
        <v>6</v>
      </c>
      <c r="AA17">
        <v>78</v>
      </c>
      <c r="AB17">
        <v>36</v>
      </c>
      <c r="AC17">
        <f t="shared" si="1"/>
        <v>120</v>
      </c>
    </row>
    <row r="18" spans="1:29">
      <c r="A18" s="33" t="s">
        <v>37</v>
      </c>
      <c r="B18" s="29"/>
      <c r="C18" s="29"/>
      <c r="D18" s="29"/>
      <c r="E18" s="29"/>
      <c r="F18" s="29"/>
      <c r="G18" s="29"/>
      <c r="H18" s="29">
        <v>22</v>
      </c>
      <c r="I18" s="29">
        <v>5</v>
      </c>
      <c r="J18" s="29"/>
      <c r="K18" s="29"/>
      <c r="L18" s="29">
        <v>3</v>
      </c>
      <c r="M18" s="29"/>
      <c r="N18" s="29">
        <v>90</v>
      </c>
      <c r="O18" s="29"/>
      <c r="P18" s="29"/>
      <c r="Q18" s="29"/>
      <c r="R18" s="29"/>
      <c r="S18" s="32">
        <f t="shared" si="2"/>
        <v>120</v>
      </c>
      <c r="U18">
        <v>22</v>
      </c>
      <c r="V18">
        <v>93</v>
      </c>
      <c r="W18">
        <v>5</v>
      </c>
      <c r="X18">
        <f t="shared" si="0"/>
        <v>120</v>
      </c>
      <c r="Z18">
        <v>51</v>
      </c>
      <c r="AA18">
        <v>32</v>
      </c>
      <c r="AB18">
        <v>37</v>
      </c>
      <c r="AC18">
        <f t="shared" si="1"/>
        <v>120</v>
      </c>
    </row>
    <row r="19" spans="1:29">
      <c r="A19" s="33" t="s">
        <v>38</v>
      </c>
      <c r="B19" s="29"/>
      <c r="C19" s="29"/>
      <c r="D19" s="29"/>
      <c r="E19" s="29"/>
      <c r="F19" s="29"/>
      <c r="G19" s="29"/>
      <c r="H19" s="29">
        <v>2</v>
      </c>
      <c r="I19" s="29"/>
      <c r="J19" s="29"/>
      <c r="K19" s="29"/>
      <c r="L19" s="29">
        <v>1</v>
      </c>
      <c r="M19" s="29"/>
      <c r="N19" s="29">
        <v>117</v>
      </c>
      <c r="O19" s="29"/>
      <c r="P19" s="29"/>
      <c r="Q19" s="29"/>
      <c r="R19" s="29"/>
      <c r="S19" s="32">
        <f t="shared" si="2"/>
        <v>120</v>
      </c>
      <c r="U19">
        <v>0</v>
      </c>
      <c r="V19">
        <v>118</v>
      </c>
      <c r="W19">
        <v>2</v>
      </c>
      <c r="X19">
        <f t="shared" si="0"/>
        <v>120</v>
      </c>
      <c r="Z19">
        <v>26</v>
      </c>
      <c r="AA19">
        <v>77</v>
      </c>
      <c r="AB19">
        <v>17</v>
      </c>
      <c r="AC19">
        <f t="shared" si="1"/>
        <v>120</v>
      </c>
    </row>
    <row r="20" spans="1:29">
      <c r="A20" s="33" t="s">
        <v>39</v>
      </c>
      <c r="B20" s="29"/>
      <c r="C20" s="29">
        <v>1</v>
      </c>
      <c r="D20" s="29"/>
      <c r="E20" s="29"/>
      <c r="F20" s="29"/>
      <c r="G20" s="29"/>
      <c r="H20" s="29">
        <v>8</v>
      </c>
      <c r="I20" s="29">
        <v>2</v>
      </c>
      <c r="J20" s="29"/>
      <c r="K20" s="29"/>
      <c r="L20" s="29">
        <v>1</v>
      </c>
      <c r="M20" s="29"/>
      <c r="N20" s="29">
        <v>108</v>
      </c>
      <c r="O20" s="29"/>
      <c r="P20" s="29"/>
      <c r="Q20" s="29"/>
      <c r="R20" s="29"/>
      <c r="S20" s="32">
        <f t="shared" si="2"/>
        <v>120</v>
      </c>
      <c r="U20">
        <v>9</v>
      </c>
      <c r="V20">
        <v>109</v>
      </c>
      <c r="W20">
        <v>2</v>
      </c>
      <c r="X20">
        <f t="shared" si="0"/>
        <v>120</v>
      </c>
      <c r="Z20">
        <v>6</v>
      </c>
      <c r="AA20">
        <v>114</v>
      </c>
      <c r="AB20">
        <v>0</v>
      </c>
      <c r="AC20">
        <f t="shared" si="1"/>
        <v>120</v>
      </c>
    </row>
    <row r="21" spans="1:29" ht="13.9" thickBot="1">
      <c r="A21" s="34" t="s">
        <v>40</v>
      </c>
      <c r="B21" s="35">
        <f t="shared" ref="B21:M21" si="3">SUM(B4:B20)</f>
        <v>0</v>
      </c>
      <c r="C21" s="35">
        <f t="shared" si="3"/>
        <v>3</v>
      </c>
      <c r="D21" s="35">
        <f t="shared" si="3"/>
        <v>0</v>
      </c>
      <c r="E21" s="35">
        <f t="shared" si="3"/>
        <v>0</v>
      </c>
      <c r="F21" s="35">
        <f t="shared" si="3"/>
        <v>2</v>
      </c>
      <c r="G21" s="35">
        <f t="shared" si="3"/>
        <v>0</v>
      </c>
      <c r="H21" s="35">
        <f t="shared" si="3"/>
        <v>95</v>
      </c>
      <c r="I21" s="35">
        <f t="shared" si="3"/>
        <v>125</v>
      </c>
      <c r="J21" s="35">
        <f t="shared" si="3"/>
        <v>0</v>
      </c>
      <c r="K21" s="35">
        <f t="shared" si="3"/>
        <v>0</v>
      </c>
      <c r="L21" s="35">
        <f t="shared" si="3"/>
        <v>29</v>
      </c>
      <c r="M21" s="35">
        <f t="shared" si="3"/>
        <v>0</v>
      </c>
      <c r="N21" s="35">
        <f>SUM(N3:N20)</f>
        <v>1887</v>
      </c>
      <c r="O21" s="35">
        <f>SUM(O4:O20)</f>
        <v>17</v>
      </c>
      <c r="P21" s="35">
        <f>SUM(P4:P20)</f>
        <v>0</v>
      </c>
      <c r="Q21" s="35">
        <f>SUM(Q4:Q20)</f>
        <v>0</v>
      </c>
      <c r="R21" s="35">
        <f>SUM(R4:R20)</f>
        <v>0</v>
      </c>
      <c r="S21" s="36">
        <f>SUM(S3:S20)</f>
        <v>2158</v>
      </c>
      <c r="X21">
        <f t="shared" si="0"/>
        <v>0</v>
      </c>
    </row>
    <row r="22" spans="1:29">
      <c r="A22" s="26"/>
    </row>
    <row r="23" spans="1:29">
      <c r="A23" s="26"/>
    </row>
    <row r="24" spans="1:29" ht="13.9" thickBot="1">
      <c r="A24" t="s">
        <v>41</v>
      </c>
      <c r="L24" s="21" t="s">
        <v>1</v>
      </c>
      <c r="N24" s="21" t="s">
        <v>1</v>
      </c>
    </row>
    <row r="25" spans="1:29" ht="15" thickBot="1">
      <c r="A25" s="22" t="s">
        <v>42</v>
      </c>
      <c r="B25" s="25" t="s">
        <v>3</v>
      </c>
      <c r="C25" s="24" t="s">
        <v>4</v>
      </c>
      <c r="D25" s="24" t="s">
        <v>5</v>
      </c>
      <c r="E25" s="24" t="s">
        <v>6</v>
      </c>
      <c r="F25" s="24" t="s">
        <v>7</v>
      </c>
      <c r="G25" s="24" t="s">
        <v>8</v>
      </c>
      <c r="H25" s="24" t="s">
        <v>9</v>
      </c>
      <c r="I25" s="24" t="s">
        <v>10</v>
      </c>
      <c r="J25" s="24" t="s">
        <v>11</v>
      </c>
      <c r="K25" s="24" t="s">
        <v>12</v>
      </c>
      <c r="L25" s="24" t="s">
        <v>13</v>
      </c>
      <c r="M25" s="24" t="s">
        <v>14</v>
      </c>
      <c r="N25" s="24" t="s">
        <v>15</v>
      </c>
      <c r="O25" s="24" t="s">
        <v>16</v>
      </c>
      <c r="P25" s="24" t="s">
        <v>17</v>
      </c>
      <c r="Q25" s="24" t="s">
        <v>18</v>
      </c>
      <c r="R25" s="23" t="s">
        <v>19</v>
      </c>
      <c r="S25" s="22" t="s">
        <v>43</v>
      </c>
      <c r="U25" s="21" t="s">
        <v>20</v>
      </c>
      <c r="V25" s="21" t="s">
        <v>1</v>
      </c>
      <c r="W25" s="21" t="s">
        <v>10</v>
      </c>
    </row>
    <row r="26" spans="1:29">
      <c r="A26" s="20">
        <v>44126</v>
      </c>
      <c r="B26" s="19"/>
      <c r="C26" s="18"/>
      <c r="D26" s="18"/>
      <c r="E26" s="18"/>
      <c r="F26" s="18">
        <v>2</v>
      </c>
      <c r="G26" s="18"/>
      <c r="H26" s="18">
        <v>3</v>
      </c>
      <c r="I26" s="18">
        <v>26</v>
      </c>
      <c r="J26" s="18"/>
      <c r="K26" s="18"/>
      <c r="L26" s="18"/>
      <c r="M26" s="18"/>
      <c r="N26" s="18">
        <v>87</v>
      </c>
      <c r="O26" s="18">
        <v>2</v>
      </c>
      <c r="P26" s="18"/>
      <c r="Q26" s="18"/>
      <c r="R26" s="17"/>
      <c r="S26" s="16">
        <f t="shared" ref="S26:S43" si="4">SUM(B26:R26)</f>
        <v>120</v>
      </c>
      <c r="U26">
        <v>7</v>
      </c>
      <c r="V26">
        <v>87</v>
      </c>
      <c r="W26">
        <v>26</v>
      </c>
      <c r="X26">
        <f t="shared" ref="X26:X44" si="5">SUM(U26:W26)</f>
        <v>120</v>
      </c>
    </row>
    <row r="27" spans="1:29">
      <c r="A27" s="15">
        <v>44127</v>
      </c>
      <c r="B27" s="14"/>
      <c r="C27" s="13"/>
      <c r="D27" s="13"/>
      <c r="E27" s="13"/>
      <c r="F27" s="13">
        <v>5</v>
      </c>
      <c r="G27" s="13"/>
      <c r="H27" s="13">
        <v>11</v>
      </c>
      <c r="I27" s="13">
        <v>35</v>
      </c>
      <c r="J27" s="13"/>
      <c r="K27" s="13"/>
      <c r="L27" s="13"/>
      <c r="M27" s="13"/>
      <c r="N27" s="13">
        <v>69</v>
      </c>
      <c r="O27" s="13"/>
      <c r="P27" s="13"/>
      <c r="Q27" s="13"/>
      <c r="R27" s="12"/>
      <c r="S27" s="11">
        <f t="shared" si="4"/>
        <v>120</v>
      </c>
      <c r="U27">
        <v>16</v>
      </c>
      <c r="V27">
        <v>69</v>
      </c>
      <c r="W27">
        <v>35</v>
      </c>
      <c r="X27">
        <f t="shared" si="5"/>
        <v>120</v>
      </c>
      <c r="AA27">
        <f>CORREL(V3:V20,AA3:AA20)</f>
        <v>0.15026024254699907</v>
      </c>
    </row>
    <row r="28" spans="1:29">
      <c r="A28" s="15">
        <v>44128</v>
      </c>
      <c r="B28" s="14"/>
      <c r="C28" s="13"/>
      <c r="D28" s="13"/>
      <c r="E28" s="13"/>
      <c r="F28" s="13"/>
      <c r="G28" s="13"/>
      <c r="H28" s="13">
        <v>5</v>
      </c>
      <c r="I28" s="13">
        <v>17</v>
      </c>
      <c r="J28" s="13"/>
      <c r="K28" s="13"/>
      <c r="L28" s="13"/>
      <c r="M28" s="13"/>
      <c r="N28" s="13">
        <v>98</v>
      </c>
      <c r="O28" s="13"/>
      <c r="P28" s="13"/>
      <c r="Q28" s="13"/>
      <c r="R28" s="12"/>
      <c r="S28" s="11">
        <f t="shared" si="4"/>
        <v>120</v>
      </c>
      <c r="U28">
        <v>5</v>
      </c>
      <c r="V28">
        <v>98</v>
      </c>
      <c r="W28">
        <v>17</v>
      </c>
      <c r="X28">
        <f t="shared" si="5"/>
        <v>120</v>
      </c>
    </row>
    <row r="29" spans="1:29">
      <c r="A29" s="15">
        <v>44129</v>
      </c>
      <c r="B29" s="14"/>
      <c r="C29" s="13">
        <v>1</v>
      </c>
      <c r="D29" s="13"/>
      <c r="E29" s="13">
        <v>1</v>
      </c>
      <c r="F29" s="13">
        <v>2</v>
      </c>
      <c r="G29" s="13"/>
      <c r="H29" s="13">
        <v>34</v>
      </c>
      <c r="I29" s="13">
        <v>38</v>
      </c>
      <c r="J29" s="13"/>
      <c r="K29" s="13"/>
      <c r="L29" s="13"/>
      <c r="M29" s="13"/>
      <c r="N29" s="13">
        <v>44</v>
      </c>
      <c r="O29" s="13"/>
      <c r="P29" s="13"/>
      <c r="Q29" s="13"/>
      <c r="R29" s="12"/>
      <c r="S29" s="11">
        <f t="shared" si="4"/>
        <v>120</v>
      </c>
      <c r="U29">
        <v>38</v>
      </c>
      <c r="V29">
        <v>44</v>
      </c>
      <c r="W29">
        <v>38</v>
      </c>
      <c r="X29">
        <f t="shared" si="5"/>
        <v>120</v>
      </c>
    </row>
    <row r="30" spans="1:29">
      <c r="A30" s="15">
        <v>44130</v>
      </c>
      <c r="B30" s="14"/>
      <c r="C30" s="13">
        <v>2</v>
      </c>
      <c r="D30" s="13"/>
      <c r="E30" s="13"/>
      <c r="F30" s="13">
        <v>1</v>
      </c>
      <c r="G30" s="13"/>
      <c r="H30" s="13">
        <v>3</v>
      </c>
      <c r="I30" s="13">
        <v>32</v>
      </c>
      <c r="J30" s="13"/>
      <c r="K30" s="13"/>
      <c r="L30" s="13"/>
      <c r="M30" s="13"/>
      <c r="N30" s="13">
        <v>82</v>
      </c>
      <c r="O30" s="13"/>
      <c r="P30" s="13"/>
      <c r="Q30" s="13"/>
      <c r="R30" s="12"/>
      <c r="S30" s="11">
        <f t="shared" si="4"/>
        <v>120</v>
      </c>
      <c r="U30">
        <v>6</v>
      </c>
      <c r="V30">
        <v>82</v>
      </c>
      <c r="W30">
        <v>32</v>
      </c>
      <c r="X30">
        <f t="shared" si="5"/>
        <v>120</v>
      </c>
    </row>
    <row r="31" spans="1:29">
      <c r="A31" s="15">
        <v>44132</v>
      </c>
      <c r="B31" s="14"/>
      <c r="C31" s="13"/>
      <c r="D31" s="13"/>
      <c r="E31" s="13"/>
      <c r="F31" s="13"/>
      <c r="G31" s="13"/>
      <c r="H31" s="13"/>
      <c r="I31" s="13">
        <v>22</v>
      </c>
      <c r="J31" s="13"/>
      <c r="K31" s="13"/>
      <c r="L31" s="13"/>
      <c r="M31" s="13"/>
      <c r="N31" s="13">
        <v>98</v>
      </c>
      <c r="O31" s="13"/>
      <c r="P31" s="13"/>
      <c r="Q31" s="13"/>
      <c r="R31" s="12"/>
      <c r="S31" s="11">
        <f t="shared" si="4"/>
        <v>120</v>
      </c>
      <c r="U31">
        <v>0</v>
      </c>
      <c r="V31">
        <v>98</v>
      </c>
      <c r="W31">
        <v>22</v>
      </c>
      <c r="X31">
        <f t="shared" si="5"/>
        <v>120</v>
      </c>
    </row>
    <row r="32" spans="1:29">
      <c r="A32" s="15">
        <v>44241</v>
      </c>
      <c r="B32" s="14"/>
      <c r="C32" s="13"/>
      <c r="D32" s="13"/>
      <c r="E32" s="13"/>
      <c r="F32" s="13">
        <v>1</v>
      </c>
      <c r="G32" s="13"/>
      <c r="H32" s="13">
        <v>28</v>
      </c>
      <c r="I32" s="13">
        <v>31</v>
      </c>
      <c r="J32" s="13"/>
      <c r="K32" s="13"/>
      <c r="L32" s="13"/>
      <c r="M32" s="13"/>
      <c r="N32" s="13">
        <v>60</v>
      </c>
      <c r="O32" s="13"/>
      <c r="P32" s="13"/>
      <c r="Q32" s="13"/>
      <c r="R32" s="12"/>
      <c r="S32" s="11">
        <f t="shared" si="4"/>
        <v>120</v>
      </c>
      <c r="U32">
        <v>29</v>
      </c>
      <c r="V32">
        <v>60</v>
      </c>
      <c r="W32">
        <v>31</v>
      </c>
      <c r="X32">
        <f t="shared" si="5"/>
        <v>120</v>
      </c>
    </row>
    <row r="33" spans="1:24">
      <c r="A33" s="15">
        <v>44245</v>
      </c>
      <c r="B33" s="14"/>
      <c r="C33" s="13"/>
      <c r="D33" s="13"/>
      <c r="E33" s="13"/>
      <c r="F33" s="13"/>
      <c r="G33" s="13"/>
      <c r="H33" s="13">
        <v>39</v>
      </c>
      <c r="I33" s="13">
        <v>33</v>
      </c>
      <c r="J33" s="13"/>
      <c r="K33" s="13"/>
      <c r="L33" s="13"/>
      <c r="M33" s="13"/>
      <c r="N33" s="13">
        <v>48</v>
      </c>
      <c r="O33" s="13"/>
      <c r="P33" s="13"/>
      <c r="Q33" s="13"/>
      <c r="R33" s="12"/>
      <c r="S33" s="11">
        <f t="shared" si="4"/>
        <v>120</v>
      </c>
      <c r="U33">
        <v>39</v>
      </c>
      <c r="V33">
        <v>48</v>
      </c>
      <c r="W33">
        <v>33</v>
      </c>
      <c r="X33">
        <f t="shared" si="5"/>
        <v>120</v>
      </c>
    </row>
    <row r="34" spans="1:24">
      <c r="A34" s="15">
        <v>44247</v>
      </c>
      <c r="B34" s="14"/>
      <c r="C34" s="13"/>
      <c r="D34" s="13"/>
      <c r="E34" s="13">
        <v>4</v>
      </c>
      <c r="F34" s="13"/>
      <c r="G34" s="13"/>
      <c r="H34" s="13">
        <v>8</v>
      </c>
      <c r="I34" s="13">
        <v>14</v>
      </c>
      <c r="J34" s="13"/>
      <c r="K34" s="13"/>
      <c r="L34" s="13"/>
      <c r="M34" s="13"/>
      <c r="N34" s="13">
        <v>94</v>
      </c>
      <c r="O34" s="13"/>
      <c r="P34" s="13"/>
      <c r="Q34" s="13"/>
      <c r="R34" s="12"/>
      <c r="S34" s="11">
        <f t="shared" si="4"/>
        <v>120</v>
      </c>
      <c r="U34">
        <v>12</v>
      </c>
      <c r="V34">
        <v>94</v>
      </c>
      <c r="W34">
        <v>14</v>
      </c>
      <c r="X34">
        <f t="shared" si="5"/>
        <v>120</v>
      </c>
    </row>
    <row r="35" spans="1:24">
      <c r="A35" s="15">
        <v>44249</v>
      </c>
      <c r="B35" s="14"/>
      <c r="C35" s="13"/>
      <c r="D35" s="13"/>
      <c r="E35" s="13"/>
      <c r="F35" s="13"/>
      <c r="G35" s="13"/>
      <c r="H35" s="13">
        <v>12</v>
      </c>
      <c r="I35" s="13">
        <v>38</v>
      </c>
      <c r="J35" s="13"/>
      <c r="K35" s="13"/>
      <c r="L35" s="13"/>
      <c r="M35" s="13"/>
      <c r="N35" s="13">
        <v>68</v>
      </c>
      <c r="O35" s="13">
        <v>2</v>
      </c>
      <c r="P35" s="13"/>
      <c r="Q35" s="13"/>
      <c r="R35" s="12"/>
      <c r="S35" s="11">
        <f t="shared" si="4"/>
        <v>120</v>
      </c>
      <c r="U35">
        <v>14</v>
      </c>
      <c r="V35">
        <v>68</v>
      </c>
      <c r="W35">
        <v>38</v>
      </c>
      <c r="X35">
        <f t="shared" si="5"/>
        <v>120</v>
      </c>
    </row>
    <row r="36" spans="1:24">
      <c r="A36" s="15">
        <v>44250</v>
      </c>
      <c r="B36" s="14"/>
      <c r="C36" s="13"/>
      <c r="D36" s="13"/>
      <c r="E36" s="13">
        <v>1</v>
      </c>
      <c r="F36" s="13">
        <v>4</v>
      </c>
      <c r="G36" s="13"/>
      <c r="H36" s="13">
        <v>13</v>
      </c>
      <c r="I36" s="13">
        <v>15</v>
      </c>
      <c r="J36" s="13"/>
      <c r="K36" s="13"/>
      <c r="L36" s="13"/>
      <c r="M36" s="13"/>
      <c r="N36" s="13">
        <v>87</v>
      </c>
      <c r="O36" s="13"/>
      <c r="P36" s="13"/>
      <c r="Q36" s="13"/>
      <c r="R36" s="12"/>
      <c r="S36" s="11">
        <f t="shared" si="4"/>
        <v>120</v>
      </c>
      <c r="U36">
        <v>18</v>
      </c>
      <c r="V36">
        <v>87</v>
      </c>
      <c r="W36">
        <v>15</v>
      </c>
      <c r="X36">
        <f t="shared" si="5"/>
        <v>120</v>
      </c>
    </row>
    <row r="37" spans="1:24">
      <c r="A37" s="15">
        <v>44252</v>
      </c>
      <c r="B37" s="14"/>
      <c r="C37" s="13">
        <v>1</v>
      </c>
      <c r="D37" s="13"/>
      <c r="E37" s="13"/>
      <c r="F37" s="13">
        <v>4</v>
      </c>
      <c r="G37" s="13"/>
      <c r="H37" s="13">
        <v>9</v>
      </c>
      <c r="I37" s="13">
        <v>25</v>
      </c>
      <c r="J37" s="13"/>
      <c r="K37" s="13"/>
      <c r="L37" s="13"/>
      <c r="M37" s="13"/>
      <c r="N37" s="13">
        <v>81</v>
      </c>
      <c r="O37" s="13"/>
      <c r="P37" s="13"/>
      <c r="Q37" s="13"/>
      <c r="R37" s="12"/>
      <c r="S37" s="11">
        <f t="shared" si="4"/>
        <v>120</v>
      </c>
      <c r="U37">
        <v>14</v>
      </c>
      <c r="V37">
        <v>81</v>
      </c>
      <c r="W37">
        <v>25</v>
      </c>
      <c r="X37">
        <f t="shared" si="5"/>
        <v>120</v>
      </c>
    </row>
    <row r="38" spans="1:24">
      <c r="A38" s="15">
        <v>44258</v>
      </c>
      <c r="B38" s="14"/>
      <c r="C38" s="13"/>
      <c r="D38" s="13"/>
      <c r="E38" s="13">
        <v>1</v>
      </c>
      <c r="F38" s="13"/>
      <c r="G38" s="13"/>
      <c r="H38" s="13">
        <v>34</v>
      </c>
      <c r="I38" s="13">
        <v>29</v>
      </c>
      <c r="J38" s="13"/>
      <c r="K38" s="13"/>
      <c r="L38" s="13"/>
      <c r="M38" s="13"/>
      <c r="N38" s="13">
        <v>56</v>
      </c>
      <c r="O38" s="13"/>
      <c r="P38" s="13"/>
      <c r="Q38" s="13"/>
      <c r="R38" s="12"/>
      <c r="S38" s="11">
        <f t="shared" si="4"/>
        <v>120</v>
      </c>
      <c r="U38">
        <v>35</v>
      </c>
      <c r="V38">
        <v>56</v>
      </c>
      <c r="W38">
        <v>29</v>
      </c>
      <c r="X38">
        <f t="shared" si="5"/>
        <v>120</v>
      </c>
    </row>
    <row r="39" spans="1:24">
      <c r="A39" s="15">
        <v>44259</v>
      </c>
      <c r="B39" s="14"/>
      <c r="C39" s="13"/>
      <c r="D39" s="13"/>
      <c r="E39" s="13"/>
      <c r="F39" s="13"/>
      <c r="G39" s="13"/>
      <c r="H39" s="13">
        <v>66</v>
      </c>
      <c r="I39" s="13">
        <v>35</v>
      </c>
      <c r="J39" s="13"/>
      <c r="K39" s="13"/>
      <c r="L39" s="13"/>
      <c r="M39" s="13"/>
      <c r="N39" s="13">
        <v>18</v>
      </c>
      <c r="O39" s="13">
        <v>1</v>
      </c>
      <c r="P39" s="13"/>
      <c r="Q39" s="13"/>
      <c r="R39" s="12"/>
      <c r="S39" s="11">
        <f t="shared" si="4"/>
        <v>120</v>
      </c>
      <c r="U39">
        <v>67</v>
      </c>
      <c r="V39">
        <v>18</v>
      </c>
      <c r="W39">
        <v>35</v>
      </c>
      <c r="X39">
        <f t="shared" si="5"/>
        <v>120</v>
      </c>
    </row>
    <row r="40" spans="1:24">
      <c r="A40" s="15">
        <v>44260</v>
      </c>
      <c r="B40" s="14"/>
      <c r="C40" s="13"/>
      <c r="D40" s="13"/>
      <c r="E40" s="13"/>
      <c r="F40" s="13"/>
      <c r="G40" s="13"/>
      <c r="H40" s="13">
        <v>6</v>
      </c>
      <c r="I40" s="13">
        <v>36</v>
      </c>
      <c r="J40" s="13"/>
      <c r="K40" s="13"/>
      <c r="L40" s="13"/>
      <c r="M40" s="13"/>
      <c r="N40" s="13">
        <v>78</v>
      </c>
      <c r="O40" s="13"/>
      <c r="P40" s="13"/>
      <c r="Q40" s="13"/>
      <c r="R40" s="12"/>
      <c r="S40" s="11">
        <f t="shared" si="4"/>
        <v>120</v>
      </c>
      <c r="U40">
        <v>6</v>
      </c>
      <c r="V40">
        <v>78</v>
      </c>
      <c r="W40">
        <v>36</v>
      </c>
      <c r="X40">
        <f t="shared" si="5"/>
        <v>120</v>
      </c>
    </row>
    <row r="41" spans="1:24">
      <c r="A41" s="15">
        <v>44261</v>
      </c>
      <c r="B41" s="14"/>
      <c r="C41" s="13">
        <v>2</v>
      </c>
      <c r="D41" s="13"/>
      <c r="E41" s="13"/>
      <c r="F41" s="13"/>
      <c r="G41" s="13"/>
      <c r="H41" s="13">
        <v>49</v>
      </c>
      <c r="I41" s="13">
        <v>32</v>
      </c>
      <c r="J41" s="13"/>
      <c r="K41" s="13"/>
      <c r="L41" s="13"/>
      <c r="M41" s="13"/>
      <c r="N41" s="13">
        <v>37</v>
      </c>
      <c r="O41" s="13"/>
      <c r="P41" s="13"/>
      <c r="Q41" s="13"/>
      <c r="R41" s="12"/>
      <c r="S41" s="11">
        <f t="shared" si="4"/>
        <v>120</v>
      </c>
      <c r="U41">
        <v>51</v>
      </c>
      <c r="V41">
        <v>32</v>
      </c>
      <c r="W41">
        <v>37</v>
      </c>
      <c r="X41">
        <f t="shared" si="5"/>
        <v>120</v>
      </c>
    </row>
    <row r="42" spans="1:24">
      <c r="A42" s="15">
        <v>44265</v>
      </c>
      <c r="B42" s="14"/>
      <c r="C42" s="13"/>
      <c r="D42" s="13"/>
      <c r="E42" s="13">
        <v>3</v>
      </c>
      <c r="F42" s="13">
        <v>1</v>
      </c>
      <c r="G42" s="13"/>
      <c r="H42" s="13">
        <v>19</v>
      </c>
      <c r="I42" s="13">
        <v>17</v>
      </c>
      <c r="J42" s="13"/>
      <c r="K42" s="13">
        <v>3</v>
      </c>
      <c r="L42" s="13"/>
      <c r="M42" s="13"/>
      <c r="N42" s="13">
        <v>77</v>
      </c>
      <c r="O42" s="13"/>
      <c r="P42" s="13"/>
      <c r="Q42" s="13"/>
      <c r="R42" s="12"/>
      <c r="S42" s="11">
        <f t="shared" si="4"/>
        <v>120</v>
      </c>
      <c r="U42">
        <v>26</v>
      </c>
      <c r="V42">
        <v>77</v>
      </c>
      <c r="W42">
        <v>17</v>
      </c>
      <c r="X42">
        <f t="shared" si="5"/>
        <v>120</v>
      </c>
    </row>
    <row r="43" spans="1:24" ht="13.9" thickBot="1">
      <c r="A43" s="10">
        <v>44266</v>
      </c>
      <c r="B43" s="9"/>
      <c r="C43" s="8"/>
      <c r="D43" s="8"/>
      <c r="E43" s="8"/>
      <c r="F43" s="8">
        <v>4</v>
      </c>
      <c r="G43" s="8"/>
      <c r="H43" s="8">
        <v>2</v>
      </c>
      <c r="I43" s="8"/>
      <c r="J43" s="8"/>
      <c r="K43" s="8"/>
      <c r="L43" s="8"/>
      <c r="M43" s="8"/>
      <c r="N43" s="8">
        <v>114</v>
      </c>
      <c r="O43" s="8"/>
      <c r="P43" s="8"/>
      <c r="Q43" s="8"/>
      <c r="R43" s="7"/>
      <c r="S43" s="6">
        <f t="shared" si="4"/>
        <v>120</v>
      </c>
      <c r="U43">
        <v>6</v>
      </c>
      <c r="V43">
        <v>114</v>
      </c>
      <c r="X43">
        <f t="shared" si="5"/>
        <v>120</v>
      </c>
    </row>
    <row r="44" spans="1:24" ht="13.9" thickBot="1">
      <c r="A44" s="2" t="s">
        <v>40</v>
      </c>
      <c r="B44" s="5">
        <f t="shared" ref="B44:S44" si="6">SUM(B26:B43)</f>
        <v>0</v>
      </c>
      <c r="C44" s="4">
        <f t="shared" si="6"/>
        <v>6</v>
      </c>
      <c r="D44" s="4">
        <f t="shared" si="6"/>
        <v>0</v>
      </c>
      <c r="E44" s="4">
        <f t="shared" si="6"/>
        <v>10</v>
      </c>
      <c r="F44" s="4">
        <f t="shared" si="6"/>
        <v>24</v>
      </c>
      <c r="G44" s="4">
        <f t="shared" si="6"/>
        <v>0</v>
      </c>
      <c r="H44" s="4">
        <f t="shared" si="6"/>
        <v>341</v>
      </c>
      <c r="I44" s="4">
        <f t="shared" si="6"/>
        <v>475</v>
      </c>
      <c r="J44" s="4">
        <f t="shared" si="6"/>
        <v>0</v>
      </c>
      <c r="K44" s="4">
        <f t="shared" si="6"/>
        <v>3</v>
      </c>
      <c r="L44" s="4">
        <f t="shared" si="6"/>
        <v>0</v>
      </c>
      <c r="M44" s="4">
        <f t="shared" si="6"/>
        <v>0</v>
      </c>
      <c r="N44" s="4">
        <f t="shared" si="6"/>
        <v>1296</v>
      </c>
      <c r="O44" s="4">
        <f t="shared" si="6"/>
        <v>5</v>
      </c>
      <c r="P44" s="4">
        <f t="shared" si="6"/>
        <v>0</v>
      </c>
      <c r="Q44" s="4">
        <f t="shared" si="6"/>
        <v>0</v>
      </c>
      <c r="R44" s="3">
        <f t="shared" si="6"/>
        <v>0</v>
      </c>
      <c r="S44" s="2">
        <f t="shared" si="6"/>
        <v>2160</v>
      </c>
      <c r="X44">
        <f t="shared" si="5"/>
        <v>0</v>
      </c>
    </row>
    <row r="45" spans="1:24">
      <c r="A45" t="s">
        <v>44</v>
      </c>
      <c r="B45" s="1">
        <f>B44/S44</f>
        <v>0</v>
      </c>
      <c r="C45" s="1">
        <f>C44/S44</f>
        <v>2.7777777777777779E-3</v>
      </c>
      <c r="D45" s="1">
        <f>D44/S44</f>
        <v>0</v>
      </c>
      <c r="E45" s="1">
        <f>E44/S44</f>
        <v>4.6296296296296294E-3</v>
      </c>
      <c r="F45" s="1">
        <f>F44/S44</f>
        <v>1.1111111111111112E-2</v>
      </c>
      <c r="G45" s="1">
        <f>G44/S44</f>
        <v>0</v>
      </c>
      <c r="H45" s="1">
        <f>H44/S44</f>
        <v>0.15787037037037038</v>
      </c>
      <c r="I45" s="1">
        <f>I44/S44</f>
        <v>0.21990740740740741</v>
      </c>
      <c r="J45" s="1">
        <f>J44/S44</f>
        <v>0</v>
      </c>
      <c r="K45" s="1">
        <f>K44/S44</f>
        <v>1.3888888888888889E-3</v>
      </c>
      <c r="L45" s="1">
        <f>L44/S44</f>
        <v>0</v>
      </c>
      <c r="M45" s="1">
        <f>M44/S44</f>
        <v>0</v>
      </c>
      <c r="N45" s="1">
        <f>N44/S44</f>
        <v>0.6</v>
      </c>
      <c r="O45" s="1">
        <f>O44/S44</f>
        <v>2.3148148148148147E-3</v>
      </c>
      <c r="P45" s="1">
        <f>P44/S44</f>
        <v>0</v>
      </c>
      <c r="Q45" s="1">
        <f>Q44/S44</f>
        <v>0</v>
      </c>
      <c r="R45" s="1">
        <f>R44/S44</f>
        <v>0</v>
      </c>
    </row>
    <row r="75" spans="7:23">
      <c r="V75" t="s">
        <v>45</v>
      </c>
      <c r="W75">
        <v>2.2578140490282613E-2</v>
      </c>
    </row>
    <row r="76" spans="7:23">
      <c r="G76" t="s">
        <v>45</v>
      </c>
      <c r="H76">
        <v>0.2967645912132138</v>
      </c>
      <c r="V76" t="s">
        <v>46</v>
      </c>
      <c r="W76">
        <f>CORREL(V3:V20,AA3:AA20)</f>
        <v>0.15026024254699907</v>
      </c>
    </row>
    <row r="77" spans="7:23">
      <c r="G77" t="s">
        <v>47</v>
      </c>
      <c r="H77">
        <f>CORREL(U3:U20,Z3:Z20)</f>
        <v>0.54476104046931761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A1B6-386C-4D54-884E-F99FEEFFBE1A}">
  <dimension ref="A1:S42"/>
  <sheetViews>
    <sheetView workbookViewId="0">
      <selection activeCell="P2" sqref="P2:Q41"/>
    </sheetView>
  </sheetViews>
  <sheetFormatPr defaultRowHeight="13.15"/>
  <sheetData>
    <row r="1" spans="1:19" ht="12.75">
      <c r="A1" t="s">
        <v>48</v>
      </c>
      <c r="H1" s="42" t="s">
        <v>49</v>
      </c>
      <c r="I1" s="42"/>
      <c r="J1" s="42"/>
    </row>
    <row r="2" spans="1:19" ht="12.75">
      <c r="A2" t="s">
        <v>50</v>
      </c>
      <c r="B2" s="21" t="s">
        <v>20</v>
      </c>
      <c r="C2" s="21" t="s">
        <v>1</v>
      </c>
      <c r="D2" s="21" t="s">
        <v>10</v>
      </c>
      <c r="E2" t="s">
        <v>51</v>
      </c>
      <c r="F2" s="21" t="s">
        <v>52</v>
      </c>
      <c r="G2" s="21"/>
      <c r="H2" t="s">
        <v>20</v>
      </c>
      <c r="I2" t="s">
        <v>1</v>
      </c>
      <c r="J2" t="s">
        <v>10</v>
      </c>
      <c r="L2" t="s">
        <v>53</v>
      </c>
      <c r="P2" t="s">
        <v>20</v>
      </c>
      <c r="Q2" t="s">
        <v>1</v>
      </c>
      <c r="S2" t="s">
        <v>53</v>
      </c>
    </row>
    <row r="3" spans="1:19" ht="12.75">
      <c r="A3" t="s">
        <v>21</v>
      </c>
      <c r="B3">
        <v>0</v>
      </c>
      <c r="C3">
        <v>120</v>
      </c>
      <c r="D3">
        <v>0</v>
      </c>
      <c r="E3">
        <f>SUM(B3:D3)</f>
        <v>120</v>
      </c>
      <c r="F3">
        <f>E3-D3</f>
        <v>120</v>
      </c>
      <c r="H3" s="1">
        <f>(B3/E3)</f>
        <v>0</v>
      </c>
      <c r="I3" s="1">
        <f>(C3/E3)</f>
        <v>1</v>
      </c>
      <c r="J3" s="1">
        <f>(D3/E3)</f>
        <v>0</v>
      </c>
      <c r="L3">
        <f>_xlfn.STDEV.S(B3:B20)</f>
        <v>6.5976823024988009</v>
      </c>
      <c r="P3" s="40">
        <f>B3/F3</f>
        <v>0</v>
      </c>
      <c r="Q3" s="40">
        <f>C3/F3</f>
        <v>1</v>
      </c>
      <c r="S3" s="40">
        <f>_xlfn.STDEV.S(P3:P20)</f>
        <v>6.0082190898248067E-2</v>
      </c>
    </row>
    <row r="4" spans="1:19" ht="12.75">
      <c r="A4" t="s">
        <v>22</v>
      </c>
      <c r="B4">
        <v>0</v>
      </c>
      <c r="C4">
        <v>120</v>
      </c>
      <c r="D4">
        <v>0</v>
      </c>
      <c r="E4">
        <f t="shared" ref="E4:E20" si="0">SUM(B4:D4)</f>
        <v>120</v>
      </c>
      <c r="F4">
        <f t="shared" ref="F4:F20" si="1">E4-D4</f>
        <v>120</v>
      </c>
      <c r="H4" s="1">
        <f t="shared" ref="H4:H20" si="2">(B4/E4)</f>
        <v>0</v>
      </c>
      <c r="I4" s="1">
        <f t="shared" ref="I4:I20" si="3">(C4/E4)</f>
        <v>1</v>
      </c>
      <c r="J4" s="1">
        <f t="shared" ref="J4:J20" si="4">(D4/E4)</f>
        <v>0</v>
      </c>
      <c r="P4" s="40">
        <f t="shared" ref="P4:P20" si="5">B4/F4</f>
        <v>0</v>
      </c>
      <c r="Q4" s="40">
        <f t="shared" ref="Q4:Q20" si="6">C4/F4</f>
        <v>1</v>
      </c>
    </row>
    <row r="5" spans="1:19" ht="12.75">
      <c r="A5" t="s">
        <v>23</v>
      </c>
      <c r="B5">
        <v>0</v>
      </c>
      <c r="C5">
        <v>100</v>
      </c>
      <c r="D5">
        <v>20</v>
      </c>
      <c r="E5">
        <f t="shared" si="0"/>
        <v>120</v>
      </c>
      <c r="F5">
        <f t="shared" si="1"/>
        <v>100</v>
      </c>
      <c r="H5" s="1">
        <f t="shared" si="2"/>
        <v>0</v>
      </c>
      <c r="I5" s="1">
        <f t="shared" si="3"/>
        <v>0.83333333333333337</v>
      </c>
      <c r="J5" s="1">
        <f t="shared" si="4"/>
        <v>0.16666666666666666</v>
      </c>
      <c r="L5" t="s">
        <v>54</v>
      </c>
      <c r="P5" s="40">
        <f t="shared" si="5"/>
        <v>0</v>
      </c>
      <c r="Q5" s="40">
        <f t="shared" si="6"/>
        <v>1</v>
      </c>
      <c r="S5" t="s">
        <v>54</v>
      </c>
    </row>
    <row r="6" spans="1:19" ht="12.75">
      <c r="A6" t="s">
        <v>24</v>
      </c>
      <c r="B6">
        <v>5</v>
      </c>
      <c r="C6">
        <v>115</v>
      </c>
      <c r="D6">
        <v>0</v>
      </c>
      <c r="E6">
        <f t="shared" si="0"/>
        <v>120</v>
      </c>
      <c r="F6">
        <f t="shared" si="1"/>
        <v>120</v>
      </c>
      <c r="H6" s="1">
        <f t="shared" si="2"/>
        <v>4.1666666666666664E-2</v>
      </c>
      <c r="I6" s="1">
        <f t="shared" si="3"/>
        <v>0.95833333333333337</v>
      </c>
      <c r="J6" s="1">
        <f t="shared" si="4"/>
        <v>0</v>
      </c>
      <c r="L6">
        <f>_xlfn.STDEV.S(C3:C20)</f>
        <v>11.813363431112885</v>
      </c>
      <c r="P6" s="40">
        <f t="shared" si="5"/>
        <v>4.1666666666666664E-2</v>
      </c>
      <c r="Q6" s="40">
        <f t="shared" si="6"/>
        <v>0.95833333333333337</v>
      </c>
      <c r="S6" s="40">
        <f>_xlfn.STDEV.S(Q3:Q20)</f>
        <v>6.0082190898248067E-2</v>
      </c>
    </row>
    <row r="7" spans="1:19" ht="12.75">
      <c r="A7" t="s">
        <v>25</v>
      </c>
      <c r="B7">
        <v>0</v>
      </c>
      <c r="C7">
        <v>120</v>
      </c>
      <c r="D7">
        <v>0</v>
      </c>
      <c r="E7">
        <f t="shared" si="0"/>
        <v>120</v>
      </c>
      <c r="F7">
        <f t="shared" si="1"/>
        <v>120</v>
      </c>
      <c r="H7" s="1">
        <f t="shared" si="2"/>
        <v>0</v>
      </c>
      <c r="I7" s="1">
        <f t="shared" si="3"/>
        <v>1</v>
      </c>
      <c r="J7" s="1">
        <f t="shared" si="4"/>
        <v>0</v>
      </c>
      <c r="P7" s="40">
        <f t="shared" si="5"/>
        <v>0</v>
      </c>
      <c r="Q7" s="40">
        <f t="shared" si="6"/>
        <v>1</v>
      </c>
    </row>
    <row r="8" spans="1:19" ht="12.75">
      <c r="A8" t="s">
        <v>26</v>
      </c>
      <c r="B8">
        <v>3</v>
      </c>
      <c r="C8">
        <v>117</v>
      </c>
      <c r="D8">
        <v>0</v>
      </c>
      <c r="E8">
        <f t="shared" si="0"/>
        <v>120</v>
      </c>
      <c r="F8">
        <f t="shared" si="1"/>
        <v>120</v>
      </c>
      <c r="H8" s="1">
        <f t="shared" si="2"/>
        <v>2.5000000000000001E-2</v>
      </c>
      <c r="I8" s="1">
        <f t="shared" si="3"/>
        <v>0.97499999999999998</v>
      </c>
      <c r="J8" s="1">
        <f t="shared" si="4"/>
        <v>0</v>
      </c>
      <c r="L8" t="s">
        <v>55</v>
      </c>
      <c r="P8" s="40">
        <f t="shared" si="5"/>
        <v>2.5000000000000001E-2</v>
      </c>
      <c r="Q8" s="40">
        <f t="shared" si="6"/>
        <v>0.97499999999999998</v>
      </c>
    </row>
    <row r="9" spans="1:19" ht="12.75">
      <c r="A9" t="s">
        <v>27</v>
      </c>
      <c r="B9">
        <v>8</v>
      </c>
      <c r="C9">
        <v>103</v>
      </c>
      <c r="D9">
        <v>9</v>
      </c>
      <c r="E9">
        <f t="shared" si="0"/>
        <v>120</v>
      </c>
      <c r="F9">
        <f t="shared" si="1"/>
        <v>111</v>
      </c>
      <c r="H9" s="1">
        <f t="shared" si="2"/>
        <v>6.6666666666666666E-2</v>
      </c>
      <c r="I9" s="1">
        <f t="shared" si="3"/>
        <v>0.85833333333333328</v>
      </c>
      <c r="J9" s="1">
        <f t="shared" si="4"/>
        <v>7.4999999999999997E-2</v>
      </c>
      <c r="L9">
        <f>_xlfn.STDEV.S(D3:D20)</f>
        <v>8.649303874667595</v>
      </c>
      <c r="P9" s="40">
        <f t="shared" si="5"/>
        <v>7.2072072072072071E-2</v>
      </c>
      <c r="Q9" s="40">
        <f t="shared" si="6"/>
        <v>0.92792792792792789</v>
      </c>
    </row>
    <row r="10" spans="1:19" ht="12.75">
      <c r="A10" t="s">
        <v>29</v>
      </c>
      <c r="B10">
        <v>8</v>
      </c>
      <c r="C10">
        <v>103</v>
      </c>
      <c r="D10">
        <v>9</v>
      </c>
      <c r="E10">
        <f t="shared" si="0"/>
        <v>120</v>
      </c>
      <c r="F10">
        <f t="shared" si="1"/>
        <v>111</v>
      </c>
      <c r="H10" s="1">
        <f t="shared" si="2"/>
        <v>6.6666666666666666E-2</v>
      </c>
      <c r="I10" s="1">
        <f t="shared" si="3"/>
        <v>0.85833333333333328</v>
      </c>
      <c r="J10" s="1">
        <f t="shared" si="4"/>
        <v>7.4999999999999997E-2</v>
      </c>
      <c r="P10" s="40">
        <f t="shared" si="5"/>
        <v>7.2072072072072071E-2</v>
      </c>
      <c r="Q10" s="40">
        <f t="shared" si="6"/>
        <v>0.92792792792792789</v>
      </c>
    </row>
    <row r="11" spans="1:19" ht="12.75">
      <c r="A11" t="s">
        <v>30</v>
      </c>
      <c r="B11">
        <v>6</v>
      </c>
      <c r="C11">
        <v>94</v>
      </c>
      <c r="D11">
        <v>20</v>
      </c>
      <c r="E11">
        <f t="shared" si="0"/>
        <v>120</v>
      </c>
      <c r="F11">
        <f t="shared" si="1"/>
        <v>100</v>
      </c>
      <c r="H11" s="1">
        <f t="shared" si="2"/>
        <v>0.05</v>
      </c>
      <c r="I11" s="1">
        <f t="shared" si="3"/>
        <v>0.78333333333333333</v>
      </c>
      <c r="J11" s="1">
        <f t="shared" si="4"/>
        <v>0.16666666666666666</v>
      </c>
      <c r="P11" s="40">
        <f t="shared" si="5"/>
        <v>0.06</v>
      </c>
      <c r="Q11" s="40">
        <f t="shared" si="6"/>
        <v>0.94</v>
      </c>
    </row>
    <row r="12" spans="1:19" ht="12.75">
      <c r="A12" t="s">
        <v>31</v>
      </c>
      <c r="B12">
        <v>18</v>
      </c>
      <c r="C12">
        <v>81</v>
      </c>
      <c r="D12">
        <v>21</v>
      </c>
      <c r="E12">
        <f t="shared" si="0"/>
        <v>120</v>
      </c>
      <c r="F12">
        <f t="shared" si="1"/>
        <v>99</v>
      </c>
      <c r="H12" s="1">
        <f t="shared" si="2"/>
        <v>0.15</v>
      </c>
      <c r="I12" s="1">
        <f t="shared" si="3"/>
        <v>0.67500000000000004</v>
      </c>
      <c r="J12" s="1">
        <f t="shared" si="4"/>
        <v>0.17499999999999999</v>
      </c>
      <c r="P12" s="40">
        <f t="shared" si="5"/>
        <v>0.18181818181818182</v>
      </c>
      <c r="Q12" s="40">
        <f t="shared" si="6"/>
        <v>0.81818181818181823</v>
      </c>
    </row>
    <row r="13" spans="1:19" ht="12.75">
      <c r="A13" t="s">
        <v>32</v>
      </c>
      <c r="B13">
        <v>4</v>
      </c>
      <c r="C13">
        <v>91</v>
      </c>
      <c r="D13">
        <v>25</v>
      </c>
      <c r="E13">
        <f t="shared" si="0"/>
        <v>120</v>
      </c>
      <c r="F13">
        <f t="shared" si="1"/>
        <v>95</v>
      </c>
      <c r="H13" s="1">
        <f t="shared" si="2"/>
        <v>3.3333333333333333E-2</v>
      </c>
      <c r="I13" s="1">
        <f t="shared" si="3"/>
        <v>0.7583333333333333</v>
      </c>
      <c r="J13" s="1">
        <f t="shared" si="4"/>
        <v>0.20833333333333334</v>
      </c>
      <c r="P13" s="40">
        <f t="shared" si="5"/>
        <v>4.2105263157894736E-2</v>
      </c>
      <c r="Q13" s="40">
        <f t="shared" si="6"/>
        <v>0.95789473684210524</v>
      </c>
    </row>
    <row r="14" spans="1:19" ht="12.75">
      <c r="A14" t="s">
        <v>33</v>
      </c>
      <c r="B14">
        <v>2</v>
      </c>
      <c r="C14">
        <v>118</v>
      </c>
      <c r="D14">
        <v>0</v>
      </c>
      <c r="E14">
        <f t="shared" si="0"/>
        <v>120</v>
      </c>
      <c r="F14">
        <f t="shared" si="1"/>
        <v>120</v>
      </c>
      <c r="H14" s="1">
        <f t="shared" si="2"/>
        <v>1.6666666666666666E-2</v>
      </c>
      <c r="I14" s="1">
        <f t="shared" si="3"/>
        <v>0.98333333333333328</v>
      </c>
      <c r="J14" s="1">
        <f t="shared" si="4"/>
        <v>0</v>
      </c>
      <c r="P14" s="40">
        <f t="shared" si="5"/>
        <v>1.6666666666666666E-2</v>
      </c>
      <c r="Q14" s="40">
        <f t="shared" si="6"/>
        <v>0.98333333333333328</v>
      </c>
    </row>
    <row r="15" spans="1:19" ht="12.75">
      <c r="A15" t="s">
        <v>34</v>
      </c>
      <c r="B15">
        <v>15</v>
      </c>
      <c r="C15">
        <v>98</v>
      </c>
      <c r="D15">
        <v>7</v>
      </c>
      <c r="E15">
        <f t="shared" si="0"/>
        <v>120</v>
      </c>
      <c r="F15">
        <f t="shared" si="1"/>
        <v>113</v>
      </c>
      <c r="H15" s="1">
        <f t="shared" si="2"/>
        <v>0.125</v>
      </c>
      <c r="I15" s="1">
        <f t="shared" si="3"/>
        <v>0.81666666666666665</v>
      </c>
      <c r="J15" s="1">
        <f t="shared" si="4"/>
        <v>5.8333333333333334E-2</v>
      </c>
      <c r="P15" s="40">
        <f t="shared" si="5"/>
        <v>0.13274336283185842</v>
      </c>
      <c r="Q15" s="40">
        <f t="shared" si="6"/>
        <v>0.86725663716814161</v>
      </c>
    </row>
    <row r="16" spans="1:19" ht="12.75">
      <c r="A16" t="s">
        <v>35</v>
      </c>
      <c r="B16">
        <v>12</v>
      </c>
      <c r="C16">
        <v>108</v>
      </c>
      <c r="D16">
        <v>0</v>
      </c>
      <c r="E16">
        <f t="shared" si="0"/>
        <v>120</v>
      </c>
      <c r="F16">
        <f t="shared" si="1"/>
        <v>120</v>
      </c>
      <c r="H16" s="1">
        <f t="shared" si="2"/>
        <v>0.1</v>
      </c>
      <c r="I16" s="1">
        <f t="shared" si="3"/>
        <v>0.9</v>
      </c>
      <c r="J16" s="1">
        <f t="shared" si="4"/>
        <v>0</v>
      </c>
      <c r="P16" s="40">
        <f t="shared" si="5"/>
        <v>0.1</v>
      </c>
      <c r="Q16" s="40">
        <f t="shared" si="6"/>
        <v>0.9</v>
      </c>
    </row>
    <row r="17" spans="1:19" ht="12.75">
      <c r="A17" t="s">
        <v>36</v>
      </c>
      <c r="B17">
        <v>8</v>
      </c>
      <c r="C17">
        <v>108</v>
      </c>
      <c r="D17">
        <v>4</v>
      </c>
      <c r="E17">
        <f t="shared" si="0"/>
        <v>120</v>
      </c>
      <c r="F17">
        <f t="shared" si="1"/>
        <v>116</v>
      </c>
      <c r="H17" s="1">
        <f t="shared" si="2"/>
        <v>6.6666666666666666E-2</v>
      </c>
      <c r="I17" s="1">
        <f t="shared" si="3"/>
        <v>0.9</v>
      </c>
      <c r="J17" s="1">
        <f t="shared" si="4"/>
        <v>3.3333333333333333E-2</v>
      </c>
      <c r="P17" s="40">
        <f t="shared" si="5"/>
        <v>6.8965517241379309E-2</v>
      </c>
      <c r="Q17" s="40">
        <f t="shared" si="6"/>
        <v>0.93103448275862066</v>
      </c>
    </row>
    <row r="18" spans="1:19" ht="12.75">
      <c r="A18" t="s">
        <v>37</v>
      </c>
      <c r="B18">
        <v>22</v>
      </c>
      <c r="C18">
        <v>93</v>
      </c>
      <c r="D18">
        <v>5</v>
      </c>
      <c r="E18">
        <f t="shared" si="0"/>
        <v>120</v>
      </c>
      <c r="F18">
        <f t="shared" si="1"/>
        <v>115</v>
      </c>
      <c r="H18" s="1">
        <f t="shared" si="2"/>
        <v>0.18333333333333332</v>
      </c>
      <c r="I18" s="1">
        <f t="shared" si="3"/>
        <v>0.77500000000000002</v>
      </c>
      <c r="J18" s="1">
        <f t="shared" si="4"/>
        <v>4.1666666666666664E-2</v>
      </c>
      <c r="P18" s="40">
        <f t="shared" si="5"/>
        <v>0.19130434782608696</v>
      </c>
      <c r="Q18" s="40">
        <f t="shared" si="6"/>
        <v>0.80869565217391304</v>
      </c>
    </row>
    <row r="19" spans="1:19" ht="12.75">
      <c r="A19" t="s">
        <v>38</v>
      </c>
      <c r="B19">
        <v>0</v>
      </c>
      <c r="C19">
        <v>118</v>
      </c>
      <c r="D19">
        <v>2</v>
      </c>
      <c r="E19">
        <f t="shared" si="0"/>
        <v>120</v>
      </c>
      <c r="F19">
        <f t="shared" si="1"/>
        <v>118</v>
      </c>
      <c r="H19" s="1">
        <f t="shared" si="2"/>
        <v>0</v>
      </c>
      <c r="I19" s="1">
        <f t="shared" si="3"/>
        <v>0.98333333333333328</v>
      </c>
      <c r="J19" s="1">
        <f t="shared" si="4"/>
        <v>1.6666666666666666E-2</v>
      </c>
      <c r="P19" s="40">
        <f t="shared" si="5"/>
        <v>0</v>
      </c>
      <c r="Q19" s="40">
        <f t="shared" si="6"/>
        <v>1</v>
      </c>
    </row>
    <row r="20" spans="1:19" ht="12.75">
      <c r="A20" t="s">
        <v>39</v>
      </c>
      <c r="B20">
        <v>9</v>
      </c>
      <c r="C20">
        <v>109</v>
      </c>
      <c r="D20">
        <v>2</v>
      </c>
      <c r="E20">
        <f t="shared" si="0"/>
        <v>120</v>
      </c>
      <c r="F20">
        <f t="shared" si="1"/>
        <v>118</v>
      </c>
      <c r="H20" s="1">
        <f t="shared" si="2"/>
        <v>7.4999999999999997E-2</v>
      </c>
      <c r="I20" s="1">
        <f t="shared" si="3"/>
        <v>0.90833333333333333</v>
      </c>
      <c r="J20" s="1">
        <f t="shared" si="4"/>
        <v>1.6666666666666666E-2</v>
      </c>
      <c r="P20" s="40">
        <f t="shared" si="5"/>
        <v>7.6271186440677971E-2</v>
      </c>
      <c r="Q20" s="40">
        <f t="shared" si="6"/>
        <v>0.92372881355932202</v>
      </c>
    </row>
    <row r="22" spans="1:19" ht="12.75">
      <c r="A22" t="s">
        <v>56</v>
      </c>
    </row>
    <row r="23" spans="1:19" ht="12.75">
      <c r="A23" t="s">
        <v>42</v>
      </c>
      <c r="B23" s="21" t="s">
        <v>20</v>
      </c>
      <c r="C23" s="21" t="s">
        <v>1</v>
      </c>
      <c r="D23" s="21" t="s">
        <v>10</v>
      </c>
      <c r="E23" t="s">
        <v>51</v>
      </c>
      <c r="F23" t="s">
        <v>52</v>
      </c>
      <c r="H23" t="s">
        <v>20</v>
      </c>
      <c r="I23" t="s">
        <v>1</v>
      </c>
      <c r="J23" t="s">
        <v>10</v>
      </c>
      <c r="P23" t="s">
        <v>20</v>
      </c>
      <c r="Q23" t="s">
        <v>1</v>
      </c>
    </row>
    <row r="24" spans="1:19" ht="12.75">
      <c r="A24" t="s">
        <v>21</v>
      </c>
      <c r="B24">
        <v>7</v>
      </c>
      <c r="C24">
        <v>87</v>
      </c>
      <c r="D24">
        <v>26</v>
      </c>
      <c r="E24">
        <f t="shared" ref="E24:E41" si="7">SUM(B24:D24)</f>
        <v>120</v>
      </c>
      <c r="F24" s="21">
        <f>E24-D24</f>
        <v>94</v>
      </c>
      <c r="G24" s="21"/>
      <c r="H24" s="27">
        <f>(B24/E24)</f>
        <v>5.8333333333333334E-2</v>
      </c>
      <c r="I24" s="28">
        <f>(C24/E24)</f>
        <v>0.72499999999999998</v>
      </c>
      <c r="J24" s="28">
        <f>(D24/E24)</f>
        <v>0.21666666666666667</v>
      </c>
      <c r="L24" t="s">
        <v>53</v>
      </c>
      <c r="P24" s="40">
        <f>B24/F24</f>
        <v>7.4468085106382975E-2</v>
      </c>
      <c r="Q24" s="40">
        <f>C24/F24</f>
        <v>0.92553191489361697</v>
      </c>
      <c r="S24" t="s">
        <v>53</v>
      </c>
    </row>
    <row r="25" spans="1:19" ht="12.75">
      <c r="A25" t="s">
        <v>22</v>
      </c>
      <c r="B25">
        <v>16</v>
      </c>
      <c r="C25">
        <v>69</v>
      </c>
      <c r="D25">
        <v>35</v>
      </c>
      <c r="E25">
        <f t="shared" si="7"/>
        <v>120</v>
      </c>
      <c r="F25" s="21">
        <f t="shared" ref="F25:F41" si="8">E25-D25</f>
        <v>85</v>
      </c>
      <c r="H25" s="27">
        <f t="shared" ref="H25:H41" si="9">(B25/E25)</f>
        <v>0.13333333333333333</v>
      </c>
      <c r="I25" s="28">
        <f t="shared" ref="I25:I41" si="10">(C25/E25)</f>
        <v>0.57499999999999996</v>
      </c>
      <c r="J25" s="28">
        <f t="shared" ref="J25:J41" si="11">(D25/E25)</f>
        <v>0.29166666666666669</v>
      </c>
      <c r="L25">
        <f>_xlfn.STDEV.S(B24:B41)</f>
        <v>18.292199844835466</v>
      </c>
      <c r="P25" s="40">
        <f>B25/F25</f>
        <v>0.18823529411764706</v>
      </c>
      <c r="Q25" s="40">
        <f t="shared" ref="Q25:Q41" si="12">C25/F25</f>
        <v>0.81176470588235294</v>
      </c>
      <c r="S25">
        <f>_xlfn.STDEV.S(P24:P41)</f>
        <v>0.21893264677111787</v>
      </c>
    </row>
    <row r="26" spans="1:19" ht="12.75">
      <c r="A26" t="s">
        <v>23</v>
      </c>
      <c r="B26">
        <v>5</v>
      </c>
      <c r="C26">
        <v>98</v>
      </c>
      <c r="D26">
        <v>17</v>
      </c>
      <c r="E26">
        <f t="shared" si="7"/>
        <v>120</v>
      </c>
      <c r="F26" s="21">
        <f t="shared" si="8"/>
        <v>103</v>
      </c>
      <c r="H26" s="27">
        <f t="shared" si="9"/>
        <v>4.1666666666666664E-2</v>
      </c>
      <c r="I26" s="28">
        <f t="shared" si="10"/>
        <v>0.81666666666666665</v>
      </c>
      <c r="J26" s="28">
        <f t="shared" si="11"/>
        <v>0.14166666666666666</v>
      </c>
      <c r="P26" s="40">
        <f t="shared" ref="P25:P41" si="13">B26/F26</f>
        <v>4.8543689320388349E-2</v>
      </c>
      <c r="Q26" s="40">
        <f t="shared" si="12"/>
        <v>0.95145631067961167</v>
      </c>
    </row>
    <row r="27" spans="1:19" ht="12.75">
      <c r="A27" t="s">
        <v>24</v>
      </c>
      <c r="B27">
        <v>38</v>
      </c>
      <c r="C27">
        <v>44</v>
      </c>
      <c r="D27">
        <v>38</v>
      </c>
      <c r="E27">
        <f t="shared" si="7"/>
        <v>120</v>
      </c>
      <c r="F27" s="21">
        <f t="shared" si="8"/>
        <v>82</v>
      </c>
      <c r="H27" s="27">
        <f t="shared" si="9"/>
        <v>0.31666666666666665</v>
      </c>
      <c r="I27" s="28">
        <f t="shared" si="10"/>
        <v>0.36666666666666664</v>
      </c>
      <c r="J27" s="28">
        <f t="shared" si="11"/>
        <v>0.31666666666666665</v>
      </c>
      <c r="L27" t="s">
        <v>54</v>
      </c>
      <c r="P27" s="40">
        <f t="shared" si="13"/>
        <v>0.46341463414634149</v>
      </c>
      <c r="Q27" s="40">
        <f t="shared" si="12"/>
        <v>0.53658536585365857</v>
      </c>
      <c r="S27" t="s">
        <v>54</v>
      </c>
    </row>
    <row r="28" spans="1:19" ht="12.75">
      <c r="A28" t="s">
        <v>25</v>
      </c>
      <c r="B28">
        <v>6</v>
      </c>
      <c r="C28">
        <v>82</v>
      </c>
      <c r="D28">
        <v>32</v>
      </c>
      <c r="E28">
        <f t="shared" si="7"/>
        <v>120</v>
      </c>
      <c r="F28" s="21">
        <f t="shared" si="8"/>
        <v>88</v>
      </c>
      <c r="H28" s="27">
        <f t="shared" si="9"/>
        <v>0.05</v>
      </c>
      <c r="I28" s="28">
        <f t="shared" si="10"/>
        <v>0.68333333333333335</v>
      </c>
      <c r="J28" s="28">
        <f t="shared" si="11"/>
        <v>0.26666666666666666</v>
      </c>
      <c r="L28">
        <f>_xlfn.STDEV.S(C24:C41)</f>
        <v>24.960688045653274</v>
      </c>
      <c r="P28" s="40">
        <f t="shared" si="13"/>
        <v>6.8181818181818177E-2</v>
      </c>
      <c r="Q28" s="40">
        <f t="shared" si="12"/>
        <v>0.93181818181818177</v>
      </c>
      <c r="S28">
        <f>_xlfn.STDEV.S(Q24:Q41)</f>
        <v>0.21893264677111776</v>
      </c>
    </row>
    <row r="29" spans="1:19" ht="12.75">
      <c r="A29" t="s">
        <v>26</v>
      </c>
      <c r="B29">
        <v>0</v>
      </c>
      <c r="C29">
        <v>98</v>
      </c>
      <c r="D29">
        <v>22</v>
      </c>
      <c r="E29">
        <f t="shared" si="7"/>
        <v>120</v>
      </c>
      <c r="F29" s="21">
        <f t="shared" si="8"/>
        <v>98</v>
      </c>
      <c r="H29" s="27">
        <f t="shared" si="9"/>
        <v>0</v>
      </c>
      <c r="I29" s="28">
        <f t="shared" si="10"/>
        <v>0.81666666666666665</v>
      </c>
      <c r="J29" s="28">
        <f t="shared" si="11"/>
        <v>0.18333333333333332</v>
      </c>
      <c r="P29" s="40">
        <f t="shared" si="13"/>
        <v>0</v>
      </c>
      <c r="Q29" s="40">
        <f t="shared" si="12"/>
        <v>1</v>
      </c>
    </row>
    <row r="30" spans="1:19" ht="12.75">
      <c r="A30" t="s">
        <v>27</v>
      </c>
      <c r="B30">
        <v>29</v>
      </c>
      <c r="C30">
        <v>60</v>
      </c>
      <c r="D30">
        <v>31</v>
      </c>
      <c r="E30">
        <f t="shared" si="7"/>
        <v>120</v>
      </c>
      <c r="F30" s="21">
        <f t="shared" si="8"/>
        <v>89</v>
      </c>
      <c r="H30" s="27">
        <f t="shared" si="9"/>
        <v>0.24166666666666667</v>
      </c>
      <c r="I30" s="28">
        <f t="shared" si="10"/>
        <v>0.5</v>
      </c>
      <c r="J30" s="28">
        <f t="shared" si="11"/>
        <v>0.25833333333333336</v>
      </c>
      <c r="L30" t="s">
        <v>55</v>
      </c>
      <c r="P30" s="40">
        <f t="shared" si="13"/>
        <v>0.3258426966292135</v>
      </c>
      <c r="Q30" s="40">
        <f t="shared" si="12"/>
        <v>0.6741573033707865</v>
      </c>
    </row>
    <row r="31" spans="1:19" ht="12.75">
      <c r="A31" t="s">
        <v>29</v>
      </c>
      <c r="B31">
        <v>39</v>
      </c>
      <c r="C31">
        <v>48</v>
      </c>
      <c r="D31">
        <v>33</v>
      </c>
      <c r="E31">
        <f t="shared" si="7"/>
        <v>120</v>
      </c>
      <c r="F31" s="21">
        <f t="shared" si="8"/>
        <v>87</v>
      </c>
      <c r="H31" s="27">
        <f t="shared" si="9"/>
        <v>0.32500000000000001</v>
      </c>
      <c r="I31" s="28">
        <f t="shared" si="10"/>
        <v>0.4</v>
      </c>
      <c r="J31" s="28">
        <f t="shared" si="11"/>
        <v>0.27500000000000002</v>
      </c>
      <c r="L31">
        <f>_xlfn.STDEV.S(D24:D41)</f>
        <v>10.577445482779689</v>
      </c>
      <c r="P31" s="40">
        <f t="shared" si="13"/>
        <v>0.44827586206896552</v>
      </c>
      <c r="Q31" s="40">
        <f t="shared" si="12"/>
        <v>0.55172413793103448</v>
      </c>
    </row>
    <row r="32" spans="1:19" ht="12.75">
      <c r="A32" t="s">
        <v>30</v>
      </c>
      <c r="B32">
        <v>12</v>
      </c>
      <c r="C32">
        <v>94</v>
      </c>
      <c r="D32">
        <v>14</v>
      </c>
      <c r="E32">
        <f t="shared" si="7"/>
        <v>120</v>
      </c>
      <c r="F32" s="21">
        <f t="shared" si="8"/>
        <v>106</v>
      </c>
      <c r="H32" s="27">
        <f t="shared" si="9"/>
        <v>0.1</v>
      </c>
      <c r="I32" s="28">
        <f t="shared" si="10"/>
        <v>0.78333333333333333</v>
      </c>
      <c r="J32" s="28">
        <f t="shared" si="11"/>
        <v>0.11666666666666667</v>
      </c>
      <c r="P32" s="40">
        <f t="shared" si="13"/>
        <v>0.11320754716981132</v>
      </c>
      <c r="Q32" s="40">
        <f t="shared" si="12"/>
        <v>0.8867924528301887</v>
      </c>
    </row>
    <row r="33" spans="1:17" ht="12.75">
      <c r="A33" t="s">
        <v>31</v>
      </c>
      <c r="B33">
        <v>14</v>
      </c>
      <c r="C33">
        <v>68</v>
      </c>
      <c r="D33">
        <v>38</v>
      </c>
      <c r="E33">
        <f t="shared" si="7"/>
        <v>120</v>
      </c>
      <c r="F33" s="21">
        <f t="shared" si="8"/>
        <v>82</v>
      </c>
      <c r="H33" s="27">
        <f t="shared" si="9"/>
        <v>0.11666666666666667</v>
      </c>
      <c r="I33" s="28">
        <f t="shared" si="10"/>
        <v>0.56666666666666665</v>
      </c>
      <c r="J33" s="28">
        <f t="shared" si="11"/>
        <v>0.31666666666666665</v>
      </c>
      <c r="P33" s="40">
        <f t="shared" si="13"/>
        <v>0.17073170731707318</v>
      </c>
      <c r="Q33" s="40">
        <f t="shared" si="12"/>
        <v>0.82926829268292679</v>
      </c>
    </row>
    <row r="34" spans="1:17" ht="12.75">
      <c r="A34" t="s">
        <v>32</v>
      </c>
      <c r="B34">
        <v>18</v>
      </c>
      <c r="C34">
        <v>87</v>
      </c>
      <c r="D34">
        <v>15</v>
      </c>
      <c r="E34">
        <f t="shared" si="7"/>
        <v>120</v>
      </c>
      <c r="F34" s="21">
        <f t="shared" si="8"/>
        <v>105</v>
      </c>
      <c r="H34" s="27">
        <f t="shared" si="9"/>
        <v>0.15</v>
      </c>
      <c r="I34" s="28">
        <f t="shared" si="10"/>
        <v>0.72499999999999998</v>
      </c>
      <c r="J34" s="28">
        <f t="shared" si="11"/>
        <v>0.125</v>
      </c>
      <c r="P34" s="40">
        <f t="shared" si="13"/>
        <v>0.17142857142857143</v>
      </c>
      <c r="Q34" s="40">
        <f t="shared" si="12"/>
        <v>0.82857142857142863</v>
      </c>
    </row>
    <row r="35" spans="1:17" ht="12.75">
      <c r="A35" t="s">
        <v>33</v>
      </c>
      <c r="B35">
        <v>14</v>
      </c>
      <c r="C35">
        <v>81</v>
      </c>
      <c r="D35">
        <v>25</v>
      </c>
      <c r="E35">
        <f t="shared" si="7"/>
        <v>120</v>
      </c>
      <c r="F35" s="21">
        <f t="shared" si="8"/>
        <v>95</v>
      </c>
      <c r="H35" s="27">
        <f t="shared" si="9"/>
        <v>0.11666666666666667</v>
      </c>
      <c r="I35" s="28">
        <f t="shared" si="10"/>
        <v>0.67500000000000004</v>
      </c>
      <c r="J35" s="28">
        <f t="shared" si="11"/>
        <v>0.20833333333333334</v>
      </c>
      <c r="P35" s="40">
        <f t="shared" si="13"/>
        <v>0.14736842105263157</v>
      </c>
      <c r="Q35" s="40">
        <f t="shared" si="12"/>
        <v>0.85263157894736841</v>
      </c>
    </row>
    <row r="36" spans="1:17" ht="12.75">
      <c r="A36" t="s">
        <v>34</v>
      </c>
      <c r="B36">
        <v>35</v>
      </c>
      <c r="C36">
        <v>56</v>
      </c>
      <c r="D36">
        <v>29</v>
      </c>
      <c r="E36">
        <f t="shared" si="7"/>
        <v>120</v>
      </c>
      <c r="F36" s="21">
        <f t="shared" si="8"/>
        <v>91</v>
      </c>
      <c r="H36" s="27">
        <f t="shared" si="9"/>
        <v>0.29166666666666669</v>
      </c>
      <c r="I36" s="28">
        <f t="shared" si="10"/>
        <v>0.46666666666666667</v>
      </c>
      <c r="J36" s="28">
        <f t="shared" si="11"/>
        <v>0.24166666666666667</v>
      </c>
      <c r="P36" s="40">
        <f t="shared" si="13"/>
        <v>0.38461538461538464</v>
      </c>
      <c r="Q36" s="40">
        <f t="shared" si="12"/>
        <v>0.61538461538461542</v>
      </c>
    </row>
    <row r="37" spans="1:17" ht="12.75">
      <c r="A37" t="s">
        <v>35</v>
      </c>
      <c r="B37">
        <v>67</v>
      </c>
      <c r="C37">
        <v>18</v>
      </c>
      <c r="D37">
        <v>35</v>
      </c>
      <c r="E37">
        <f t="shared" si="7"/>
        <v>120</v>
      </c>
      <c r="F37" s="21">
        <f t="shared" si="8"/>
        <v>85</v>
      </c>
      <c r="H37" s="27">
        <f t="shared" si="9"/>
        <v>0.55833333333333335</v>
      </c>
      <c r="I37" s="28">
        <f t="shared" si="10"/>
        <v>0.15</v>
      </c>
      <c r="J37" s="28">
        <f t="shared" si="11"/>
        <v>0.29166666666666669</v>
      </c>
      <c r="P37" s="40">
        <f t="shared" si="13"/>
        <v>0.78823529411764703</v>
      </c>
      <c r="Q37" s="40">
        <f t="shared" si="12"/>
        <v>0.21176470588235294</v>
      </c>
    </row>
    <row r="38" spans="1:17" ht="12.75">
      <c r="A38" t="s">
        <v>36</v>
      </c>
      <c r="B38">
        <v>6</v>
      </c>
      <c r="C38">
        <v>78</v>
      </c>
      <c r="D38">
        <v>36</v>
      </c>
      <c r="E38">
        <f t="shared" si="7"/>
        <v>120</v>
      </c>
      <c r="F38" s="21">
        <f t="shared" si="8"/>
        <v>84</v>
      </c>
      <c r="H38" s="27">
        <f t="shared" si="9"/>
        <v>0.05</v>
      </c>
      <c r="I38" s="28">
        <f t="shared" si="10"/>
        <v>0.65</v>
      </c>
      <c r="J38" s="28">
        <f t="shared" si="11"/>
        <v>0.3</v>
      </c>
      <c r="P38" s="40">
        <f t="shared" si="13"/>
        <v>7.1428571428571425E-2</v>
      </c>
      <c r="Q38" s="40">
        <f t="shared" si="12"/>
        <v>0.9285714285714286</v>
      </c>
    </row>
    <row r="39" spans="1:17" ht="12.75">
      <c r="A39" t="s">
        <v>37</v>
      </c>
      <c r="B39">
        <v>51</v>
      </c>
      <c r="C39">
        <v>32</v>
      </c>
      <c r="D39">
        <v>37</v>
      </c>
      <c r="E39">
        <f t="shared" si="7"/>
        <v>120</v>
      </c>
      <c r="F39" s="21">
        <f t="shared" si="8"/>
        <v>83</v>
      </c>
      <c r="H39" s="27">
        <f t="shared" si="9"/>
        <v>0.42499999999999999</v>
      </c>
      <c r="I39" s="28">
        <f t="shared" si="10"/>
        <v>0.26666666666666666</v>
      </c>
      <c r="J39" s="28">
        <f t="shared" si="11"/>
        <v>0.30833333333333335</v>
      </c>
      <c r="P39" s="40">
        <f t="shared" si="13"/>
        <v>0.61445783132530118</v>
      </c>
      <c r="Q39" s="40">
        <f t="shared" si="12"/>
        <v>0.38554216867469882</v>
      </c>
    </row>
    <row r="40" spans="1:17" ht="12.75">
      <c r="A40" t="s">
        <v>38</v>
      </c>
      <c r="B40">
        <v>26</v>
      </c>
      <c r="C40">
        <v>77</v>
      </c>
      <c r="D40">
        <v>17</v>
      </c>
      <c r="E40">
        <f t="shared" si="7"/>
        <v>120</v>
      </c>
      <c r="F40" s="21">
        <f t="shared" si="8"/>
        <v>103</v>
      </c>
      <c r="H40" s="27">
        <f t="shared" si="9"/>
        <v>0.21666666666666667</v>
      </c>
      <c r="I40" s="28">
        <f t="shared" si="10"/>
        <v>0.64166666666666672</v>
      </c>
      <c r="J40" s="28">
        <f t="shared" si="11"/>
        <v>0.14166666666666666</v>
      </c>
      <c r="P40" s="40">
        <f t="shared" si="13"/>
        <v>0.25242718446601942</v>
      </c>
      <c r="Q40" s="40">
        <f t="shared" si="12"/>
        <v>0.74757281553398058</v>
      </c>
    </row>
    <row r="41" spans="1:17" ht="12.75">
      <c r="A41" t="s">
        <v>39</v>
      </c>
      <c r="B41">
        <v>6</v>
      </c>
      <c r="C41">
        <v>114</v>
      </c>
      <c r="D41">
        <v>0</v>
      </c>
      <c r="E41">
        <f t="shared" si="7"/>
        <v>120</v>
      </c>
      <c r="F41" s="21">
        <f t="shared" si="8"/>
        <v>120</v>
      </c>
      <c r="H41" s="27">
        <f t="shared" si="9"/>
        <v>0.05</v>
      </c>
      <c r="I41" s="28">
        <f t="shared" si="10"/>
        <v>0.95</v>
      </c>
      <c r="J41" s="28">
        <f t="shared" si="11"/>
        <v>0</v>
      </c>
      <c r="P41" s="40">
        <f t="shared" si="13"/>
        <v>0.05</v>
      </c>
      <c r="Q41" s="40">
        <f t="shared" si="12"/>
        <v>0.95</v>
      </c>
    </row>
    <row r="42" spans="1:17">
      <c r="J42" t="e" cm="1">
        <f t="array" aca="1" ref="J42" ca="1">mean(J24:J41)</f>
        <v>#NAME?</v>
      </c>
    </row>
  </sheetData>
  <mergeCells count="1">
    <mergeCell ref="H1:J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3255-81A3-4EC2-BD74-A15505474AE5}">
  <dimension ref="A1:K41"/>
  <sheetViews>
    <sheetView workbookViewId="0">
      <selection activeCell="K32" sqref="K32"/>
    </sheetView>
  </sheetViews>
  <sheetFormatPr defaultRowHeight="13.15"/>
  <sheetData>
    <row r="1" spans="1:11">
      <c r="A1" t="s">
        <v>48</v>
      </c>
    </row>
    <row r="2" spans="1:11">
      <c r="A2" t="s">
        <v>50</v>
      </c>
      <c r="B2" s="21" t="s">
        <v>20</v>
      </c>
      <c r="C2" s="21" t="s">
        <v>1</v>
      </c>
      <c r="D2" s="21" t="s">
        <v>10</v>
      </c>
      <c r="F2" s="21"/>
      <c r="G2" t="s">
        <v>20</v>
      </c>
      <c r="H2" t="s">
        <v>1</v>
      </c>
      <c r="I2" t="s">
        <v>10</v>
      </c>
      <c r="K2" t="s">
        <v>53</v>
      </c>
    </row>
    <row r="3" spans="1:11">
      <c r="A3" t="s">
        <v>21</v>
      </c>
      <c r="B3">
        <v>0</v>
      </c>
      <c r="C3">
        <v>120</v>
      </c>
      <c r="D3">
        <v>0</v>
      </c>
      <c r="E3">
        <f t="shared" ref="E3:E20" si="0">SUM(B3:D3)</f>
        <v>120</v>
      </c>
      <c r="G3" s="1">
        <f>(B3/E3)</f>
        <v>0</v>
      </c>
      <c r="H3" s="1">
        <f>(C3/E3)</f>
        <v>1</v>
      </c>
      <c r="I3" s="1">
        <f>(D3/E3)</f>
        <v>0</v>
      </c>
      <c r="K3">
        <f>_xlfn.STDEV.S(B3:B20)</f>
        <v>6.5976823024988009</v>
      </c>
    </row>
    <row r="4" spans="1:11">
      <c r="A4" t="s">
        <v>22</v>
      </c>
      <c r="B4">
        <v>0</v>
      </c>
      <c r="C4">
        <v>120</v>
      </c>
      <c r="D4">
        <v>0</v>
      </c>
      <c r="E4">
        <f t="shared" si="0"/>
        <v>120</v>
      </c>
      <c r="G4" s="1">
        <f t="shared" ref="G4:G20" si="1">(B4/E4)</f>
        <v>0</v>
      </c>
      <c r="H4" s="1">
        <f t="shared" ref="H4:H20" si="2">(C4/E4)</f>
        <v>1</v>
      </c>
      <c r="I4" s="1">
        <f t="shared" ref="I4:I20" si="3">(D4/E4)</f>
        <v>0</v>
      </c>
    </row>
    <row r="5" spans="1:11">
      <c r="A5" t="s">
        <v>23</v>
      </c>
      <c r="B5">
        <v>0</v>
      </c>
      <c r="C5">
        <v>100</v>
      </c>
      <c r="D5">
        <v>20</v>
      </c>
      <c r="E5">
        <f t="shared" si="0"/>
        <v>120</v>
      </c>
      <c r="G5" s="1">
        <f t="shared" si="1"/>
        <v>0</v>
      </c>
      <c r="H5" s="1">
        <f t="shared" si="2"/>
        <v>0.83333333333333337</v>
      </c>
      <c r="I5" s="1">
        <f t="shared" si="3"/>
        <v>0.16666666666666666</v>
      </c>
      <c r="K5" t="s">
        <v>54</v>
      </c>
    </row>
    <row r="6" spans="1:11">
      <c r="A6" t="s">
        <v>24</v>
      </c>
      <c r="B6">
        <v>5</v>
      </c>
      <c r="C6">
        <v>115</v>
      </c>
      <c r="D6">
        <v>0</v>
      </c>
      <c r="E6">
        <f t="shared" si="0"/>
        <v>120</v>
      </c>
      <c r="G6" s="1">
        <f t="shared" si="1"/>
        <v>4.1666666666666664E-2</v>
      </c>
      <c r="H6" s="1">
        <f t="shared" si="2"/>
        <v>0.95833333333333337</v>
      </c>
      <c r="I6" s="1">
        <f t="shared" si="3"/>
        <v>0</v>
      </c>
      <c r="K6">
        <f>_xlfn.STDEV.S(C3:C20)</f>
        <v>11.813363431112885</v>
      </c>
    </row>
    <row r="7" spans="1:11">
      <c r="A7" t="s">
        <v>25</v>
      </c>
      <c r="B7">
        <v>0</v>
      </c>
      <c r="C7">
        <v>120</v>
      </c>
      <c r="D7">
        <v>0</v>
      </c>
      <c r="E7">
        <f t="shared" si="0"/>
        <v>120</v>
      </c>
      <c r="G7" s="1">
        <f t="shared" si="1"/>
        <v>0</v>
      </c>
      <c r="H7" s="1">
        <f t="shared" si="2"/>
        <v>1</v>
      </c>
      <c r="I7" s="1">
        <f t="shared" si="3"/>
        <v>0</v>
      </c>
    </row>
    <row r="8" spans="1:11">
      <c r="A8" t="s">
        <v>26</v>
      </c>
      <c r="B8">
        <v>3</v>
      </c>
      <c r="C8">
        <v>117</v>
      </c>
      <c r="D8">
        <v>0</v>
      </c>
      <c r="E8">
        <f t="shared" si="0"/>
        <v>120</v>
      </c>
      <c r="G8" s="1">
        <f t="shared" si="1"/>
        <v>2.5000000000000001E-2</v>
      </c>
      <c r="H8" s="1">
        <f t="shared" si="2"/>
        <v>0.97499999999999998</v>
      </c>
      <c r="I8" s="1">
        <f t="shared" si="3"/>
        <v>0</v>
      </c>
      <c r="K8" t="s">
        <v>55</v>
      </c>
    </row>
    <row r="9" spans="1:11">
      <c r="A9" t="s">
        <v>27</v>
      </c>
      <c r="B9">
        <v>8</v>
      </c>
      <c r="C9">
        <v>103</v>
      </c>
      <c r="D9">
        <v>9</v>
      </c>
      <c r="E9">
        <f t="shared" si="0"/>
        <v>120</v>
      </c>
      <c r="G9" s="1">
        <f t="shared" si="1"/>
        <v>6.6666666666666666E-2</v>
      </c>
      <c r="H9" s="1">
        <f t="shared" si="2"/>
        <v>0.85833333333333328</v>
      </c>
      <c r="I9" s="1">
        <f t="shared" si="3"/>
        <v>7.4999999999999997E-2</v>
      </c>
      <c r="K9">
        <f>_xlfn.STDEV.S(D3:D20)</f>
        <v>8.649303874667595</v>
      </c>
    </row>
    <row r="10" spans="1:11">
      <c r="A10" t="s">
        <v>29</v>
      </c>
      <c r="B10">
        <v>8</v>
      </c>
      <c r="C10">
        <v>103</v>
      </c>
      <c r="D10">
        <v>9</v>
      </c>
      <c r="E10">
        <f t="shared" si="0"/>
        <v>120</v>
      </c>
      <c r="G10" s="1">
        <f t="shared" si="1"/>
        <v>6.6666666666666666E-2</v>
      </c>
      <c r="H10" s="1">
        <f t="shared" si="2"/>
        <v>0.85833333333333328</v>
      </c>
      <c r="I10" s="1">
        <f t="shared" si="3"/>
        <v>7.4999999999999997E-2</v>
      </c>
    </row>
    <row r="11" spans="1:11">
      <c r="A11" t="s">
        <v>30</v>
      </c>
      <c r="B11">
        <v>6</v>
      </c>
      <c r="C11">
        <v>94</v>
      </c>
      <c r="D11">
        <v>20</v>
      </c>
      <c r="E11">
        <f t="shared" si="0"/>
        <v>120</v>
      </c>
      <c r="G11" s="1">
        <f t="shared" si="1"/>
        <v>0.05</v>
      </c>
      <c r="H11" s="1">
        <f t="shared" si="2"/>
        <v>0.78333333333333333</v>
      </c>
      <c r="I11" s="1">
        <f t="shared" si="3"/>
        <v>0.16666666666666666</v>
      </c>
    </row>
    <row r="12" spans="1:11">
      <c r="A12" t="s">
        <v>31</v>
      </c>
      <c r="B12">
        <v>18</v>
      </c>
      <c r="C12">
        <v>81</v>
      </c>
      <c r="D12">
        <v>21</v>
      </c>
      <c r="E12">
        <f t="shared" si="0"/>
        <v>120</v>
      </c>
      <c r="G12" s="1">
        <f t="shared" si="1"/>
        <v>0.15</v>
      </c>
      <c r="H12" s="1">
        <f t="shared" si="2"/>
        <v>0.67500000000000004</v>
      </c>
      <c r="I12" s="1">
        <f t="shared" si="3"/>
        <v>0.17499999999999999</v>
      </c>
    </row>
    <row r="13" spans="1:11">
      <c r="A13" t="s">
        <v>32</v>
      </c>
      <c r="B13">
        <v>4</v>
      </c>
      <c r="C13">
        <v>91</v>
      </c>
      <c r="D13">
        <v>25</v>
      </c>
      <c r="E13">
        <f t="shared" si="0"/>
        <v>120</v>
      </c>
      <c r="G13" s="1">
        <f t="shared" si="1"/>
        <v>3.3333333333333333E-2</v>
      </c>
      <c r="H13" s="1">
        <f t="shared" si="2"/>
        <v>0.7583333333333333</v>
      </c>
      <c r="I13" s="1">
        <f t="shared" si="3"/>
        <v>0.20833333333333334</v>
      </c>
    </row>
    <row r="14" spans="1:11">
      <c r="A14" t="s">
        <v>33</v>
      </c>
      <c r="B14">
        <v>2</v>
      </c>
      <c r="C14">
        <v>118</v>
      </c>
      <c r="D14">
        <v>0</v>
      </c>
      <c r="E14">
        <f t="shared" si="0"/>
        <v>120</v>
      </c>
      <c r="G14" s="1">
        <f t="shared" si="1"/>
        <v>1.6666666666666666E-2</v>
      </c>
      <c r="H14" s="1">
        <f t="shared" si="2"/>
        <v>0.98333333333333328</v>
      </c>
      <c r="I14" s="1">
        <f t="shared" si="3"/>
        <v>0</v>
      </c>
    </row>
    <row r="15" spans="1:11">
      <c r="A15" t="s">
        <v>34</v>
      </c>
      <c r="B15">
        <v>15</v>
      </c>
      <c r="C15">
        <v>98</v>
      </c>
      <c r="D15">
        <v>7</v>
      </c>
      <c r="E15">
        <f t="shared" si="0"/>
        <v>120</v>
      </c>
      <c r="G15" s="1">
        <f t="shared" si="1"/>
        <v>0.125</v>
      </c>
      <c r="H15" s="1">
        <f t="shared" si="2"/>
        <v>0.81666666666666665</v>
      </c>
      <c r="I15" s="1">
        <f t="shared" si="3"/>
        <v>5.8333333333333334E-2</v>
      </c>
    </row>
    <row r="16" spans="1:11">
      <c r="A16" t="s">
        <v>35</v>
      </c>
      <c r="B16">
        <v>12</v>
      </c>
      <c r="C16">
        <v>108</v>
      </c>
      <c r="D16">
        <v>0</v>
      </c>
      <c r="E16">
        <f t="shared" si="0"/>
        <v>120</v>
      </c>
      <c r="G16" s="1">
        <f t="shared" si="1"/>
        <v>0.1</v>
      </c>
      <c r="H16" s="1">
        <f t="shared" si="2"/>
        <v>0.9</v>
      </c>
      <c r="I16" s="1">
        <f t="shared" si="3"/>
        <v>0</v>
      </c>
    </row>
    <row r="17" spans="1:11">
      <c r="A17" t="s">
        <v>36</v>
      </c>
      <c r="B17">
        <v>8</v>
      </c>
      <c r="C17">
        <v>108</v>
      </c>
      <c r="D17">
        <v>4</v>
      </c>
      <c r="E17">
        <f t="shared" si="0"/>
        <v>120</v>
      </c>
      <c r="G17" s="1">
        <f t="shared" si="1"/>
        <v>6.6666666666666666E-2</v>
      </c>
      <c r="H17" s="1">
        <f t="shared" si="2"/>
        <v>0.9</v>
      </c>
      <c r="I17" s="1">
        <f t="shared" si="3"/>
        <v>3.3333333333333333E-2</v>
      </c>
    </row>
    <row r="18" spans="1:11">
      <c r="A18" t="s">
        <v>37</v>
      </c>
      <c r="B18">
        <v>22</v>
      </c>
      <c r="C18">
        <v>93</v>
      </c>
      <c r="D18">
        <v>5</v>
      </c>
      <c r="E18">
        <f t="shared" si="0"/>
        <v>120</v>
      </c>
      <c r="G18" s="1">
        <f t="shared" si="1"/>
        <v>0.18333333333333332</v>
      </c>
      <c r="H18" s="1">
        <f t="shared" si="2"/>
        <v>0.77500000000000002</v>
      </c>
      <c r="I18" s="1">
        <f t="shared" si="3"/>
        <v>4.1666666666666664E-2</v>
      </c>
    </row>
    <row r="19" spans="1:11">
      <c r="A19" t="s">
        <v>38</v>
      </c>
      <c r="B19">
        <v>0</v>
      </c>
      <c r="C19">
        <v>118</v>
      </c>
      <c r="D19">
        <v>2</v>
      </c>
      <c r="E19">
        <f t="shared" si="0"/>
        <v>120</v>
      </c>
      <c r="G19" s="1">
        <f t="shared" si="1"/>
        <v>0</v>
      </c>
      <c r="H19" s="1">
        <f t="shared" si="2"/>
        <v>0.98333333333333328</v>
      </c>
      <c r="I19" s="1">
        <f t="shared" si="3"/>
        <v>1.6666666666666666E-2</v>
      </c>
    </row>
    <row r="20" spans="1:11">
      <c r="A20" t="s">
        <v>39</v>
      </c>
      <c r="B20">
        <v>9</v>
      </c>
      <c r="C20">
        <v>109</v>
      </c>
      <c r="D20">
        <v>2</v>
      </c>
      <c r="E20">
        <f t="shared" si="0"/>
        <v>120</v>
      </c>
      <c r="G20" s="1">
        <f t="shared" si="1"/>
        <v>7.4999999999999997E-2</v>
      </c>
      <c r="H20" s="1">
        <f t="shared" si="2"/>
        <v>0.90833333333333333</v>
      </c>
      <c r="I20" s="1">
        <f t="shared" si="3"/>
        <v>1.6666666666666666E-2</v>
      </c>
    </row>
    <row r="22" spans="1:11">
      <c r="A22" t="s">
        <v>56</v>
      </c>
    </row>
    <row r="23" spans="1:11">
      <c r="A23" t="s">
        <v>42</v>
      </c>
      <c r="B23" s="21" t="s">
        <v>20</v>
      </c>
      <c r="C23" s="21" t="s">
        <v>1</v>
      </c>
      <c r="D23" s="21" t="s">
        <v>10</v>
      </c>
      <c r="G23" t="s">
        <v>20</v>
      </c>
      <c r="H23" t="s">
        <v>1</v>
      </c>
      <c r="I23" t="s">
        <v>10</v>
      </c>
    </row>
    <row r="24" spans="1:11">
      <c r="A24" t="s">
        <v>21</v>
      </c>
      <c r="B24">
        <v>7</v>
      </c>
      <c r="C24">
        <v>87</v>
      </c>
      <c r="D24">
        <v>26</v>
      </c>
      <c r="E24">
        <f t="shared" ref="E24:E41" si="4">SUM(B24:D24)</f>
        <v>120</v>
      </c>
      <c r="F24" s="21"/>
      <c r="G24" s="27">
        <f>(B24/E24)</f>
        <v>5.8333333333333334E-2</v>
      </c>
      <c r="H24" s="28">
        <f>(C24/E24)</f>
        <v>0.72499999999999998</v>
      </c>
      <c r="I24" s="28">
        <f>(D24/E24)</f>
        <v>0.21666666666666667</v>
      </c>
      <c r="K24" t="s">
        <v>53</v>
      </c>
    </row>
    <row r="25" spans="1:11">
      <c r="A25" t="s">
        <v>22</v>
      </c>
      <c r="B25">
        <v>16</v>
      </c>
      <c r="C25">
        <v>69</v>
      </c>
      <c r="D25">
        <v>35</v>
      </c>
      <c r="E25">
        <f t="shared" si="4"/>
        <v>120</v>
      </c>
      <c r="G25" s="27">
        <f t="shared" ref="G25:G41" si="5">(B25/E25)</f>
        <v>0.13333333333333333</v>
      </c>
      <c r="H25" s="28">
        <f t="shared" ref="H25:H41" si="6">(C25/E25)</f>
        <v>0.57499999999999996</v>
      </c>
      <c r="I25" s="28">
        <f t="shared" ref="I25:I41" si="7">(D25/E25)</f>
        <v>0.29166666666666669</v>
      </c>
      <c r="K25">
        <f>_xlfn.STDEV.S(B24:B41)</f>
        <v>18.292199844835466</v>
      </c>
    </row>
    <row r="26" spans="1:11">
      <c r="A26" t="s">
        <v>23</v>
      </c>
      <c r="B26">
        <v>5</v>
      </c>
      <c r="C26">
        <v>98</v>
      </c>
      <c r="D26">
        <v>17</v>
      </c>
      <c r="E26">
        <f t="shared" si="4"/>
        <v>120</v>
      </c>
      <c r="G26" s="27">
        <f t="shared" si="5"/>
        <v>4.1666666666666664E-2</v>
      </c>
      <c r="H26" s="28">
        <f t="shared" si="6"/>
        <v>0.81666666666666665</v>
      </c>
      <c r="I26" s="28">
        <f t="shared" si="7"/>
        <v>0.14166666666666666</v>
      </c>
    </row>
    <row r="27" spans="1:11">
      <c r="A27" t="s">
        <v>24</v>
      </c>
      <c r="B27">
        <v>38</v>
      </c>
      <c r="C27">
        <v>44</v>
      </c>
      <c r="D27">
        <v>38</v>
      </c>
      <c r="E27">
        <f t="shared" si="4"/>
        <v>120</v>
      </c>
      <c r="G27" s="27">
        <f t="shared" si="5"/>
        <v>0.31666666666666665</v>
      </c>
      <c r="H27" s="28">
        <f t="shared" si="6"/>
        <v>0.36666666666666664</v>
      </c>
      <c r="I27" s="28">
        <f t="shared" si="7"/>
        <v>0.31666666666666665</v>
      </c>
      <c r="K27" t="s">
        <v>54</v>
      </c>
    </row>
    <row r="28" spans="1:11">
      <c r="A28" t="s">
        <v>25</v>
      </c>
      <c r="B28">
        <v>6</v>
      </c>
      <c r="C28">
        <v>82</v>
      </c>
      <c r="D28">
        <v>32</v>
      </c>
      <c r="E28">
        <f t="shared" si="4"/>
        <v>120</v>
      </c>
      <c r="G28" s="27">
        <f t="shared" si="5"/>
        <v>0.05</v>
      </c>
      <c r="H28" s="28">
        <f t="shared" si="6"/>
        <v>0.68333333333333335</v>
      </c>
      <c r="I28" s="28">
        <f t="shared" si="7"/>
        <v>0.26666666666666666</v>
      </c>
      <c r="K28">
        <f>_xlfn.STDEV.S(C24:C41)</f>
        <v>24.960688045653274</v>
      </c>
    </row>
    <row r="29" spans="1:11">
      <c r="A29" t="s">
        <v>26</v>
      </c>
      <c r="B29">
        <v>0</v>
      </c>
      <c r="C29">
        <v>98</v>
      </c>
      <c r="D29">
        <v>22</v>
      </c>
      <c r="E29">
        <f t="shared" si="4"/>
        <v>120</v>
      </c>
      <c r="G29" s="27">
        <f t="shared" si="5"/>
        <v>0</v>
      </c>
      <c r="H29" s="28">
        <f t="shared" si="6"/>
        <v>0.81666666666666665</v>
      </c>
      <c r="I29" s="28">
        <f t="shared" si="7"/>
        <v>0.18333333333333332</v>
      </c>
    </row>
    <row r="30" spans="1:11">
      <c r="A30" t="s">
        <v>27</v>
      </c>
      <c r="B30">
        <v>29</v>
      </c>
      <c r="C30">
        <v>60</v>
      </c>
      <c r="D30">
        <v>31</v>
      </c>
      <c r="E30">
        <f t="shared" si="4"/>
        <v>120</v>
      </c>
      <c r="G30" s="27">
        <f t="shared" si="5"/>
        <v>0.24166666666666667</v>
      </c>
      <c r="H30" s="28">
        <f t="shared" si="6"/>
        <v>0.5</v>
      </c>
      <c r="I30" s="28">
        <f t="shared" si="7"/>
        <v>0.25833333333333336</v>
      </c>
      <c r="K30" t="s">
        <v>55</v>
      </c>
    </row>
    <row r="31" spans="1:11">
      <c r="A31" t="s">
        <v>29</v>
      </c>
      <c r="B31">
        <v>39</v>
      </c>
      <c r="C31">
        <v>48</v>
      </c>
      <c r="D31">
        <v>33</v>
      </c>
      <c r="E31">
        <f t="shared" si="4"/>
        <v>120</v>
      </c>
      <c r="G31" s="27">
        <f t="shared" si="5"/>
        <v>0.32500000000000001</v>
      </c>
      <c r="H31" s="28">
        <f t="shared" si="6"/>
        <v>0.4</v>
      </c>
      <c r="I31" s="28">
        <f t="shared" si="7"/>
        <v>0.27500000000000002</v>
      </c>
      <c r="K31">
        <f>_xlfn.STDEV.S(D24:D41)</f>
        <v>10.577445482779689</v>
      </c>
    </row>
    <row r="32" spans="1:11">
      <c r="A32" t="s">
        <v>30</v>
      </c>
      <c r="B32">
        <v>12</v>
      </c>
      <c r="C32">
        <v>94</v>
      </c>
      <c r="D32">
        <v>14</v>
      </c>
      <c r="E32">
        <f t="shared" si="4"/>
        <v>120</v>
      </c>
      <c r="G32" s="27">
        <f t="shared" si="5"/>
        <v>0.1</v>
      </c>
      <c r="H32" s="28">
        <f t="shared" si="6"/>
        <v>0.78333333333333333</v>
      </c>
      <c r="I32" s="28">
        <f t="shared" si="7"/>
        <v>0.11666666666666667</v>
      </c>
    </row>
    <row r="33" spans="1:9">
      <c r="A33" t="s">
        <v>31</v>
      </c>
      <c r="B33">
        <v>14</v>
      </c>
      <c r="C33">
        <v>68</v>
      </c>
      <c r="D33">
        <v>38</v>
      </c>
      <c r="E33">
        <f t="shared" si="4"/>
        <v>120</v>
      </c>
      <c r="G33" s="27">
        <f t="shared" si="5"/>
        <v>0.11666666666666667</v>
      </c>
      <c r="H33" s="28">
        <f t="shared" si="6"/>
        <v>0.56666666666666665</v>
      </c>
      <c r="I33" s="28">
        <f t="shared" si="7"/>
        <v>0.31666666666666665</v>
      </c>
    </row>
    <row r="34" spans="1:9">
      <c r="A34" t="s">
        <v>32</v>
      </c>
      <c r="B34">
        <v>18</v>
      </c>
      <c r="C34">
        <v>87</v>
      </c>
      <c r="D34">
        <v>15</v>
      </c>
      <c r="E34">
        <f t="shared" si="4"/>
        <v>120</v>
      </c>
      <c r="G34" s="27">
        <f t="shared" si="5"/>
        <v>0.15</v>
      </c>
      <c r="H34" s="28">
        <f t="shared" si="6"/>
        <v>0.72499999999999998</v>
      </c>
      <c r="I34" s="28">
        <f t="shared" si="7"/>
        <v>0.125</v>
      </c>
    </row>
    <row r="35" spans="1:9">
      <c r="A35" t="s">
        <v>33</v>
      </c>
      <c r="B35">
        <v>14</v>
      </c>
      <c r="C35">
        <v>81</v>
      </c>
      <c r="D35">
        <v>25</v>
      </c>
      <c r="E35">
        <f t="shared" si="4"/>
        <v>120</v>
      </c>
      <c r="G35" s="27">
        <f t="shared" si="5"/>
        <v>0.11666666666666667</v>
      </c>
      <c r="H35" s="28">
        <f t="shared" si="6"/>
        <v>0.67500000000000004</v>
      </c>
      <c r="I35" s="28">
        <f t="shared" si="7"/>
        <v>0.20833333333333334</v>
      </c>
    </row>
    <row r="36" spans="1:9">
      <c r="A36" t="s">
        <v>34</v>
      </c>
      <c r="B36">
        <v>35</v>
      </c>
      <c r="C36">
        <v>56</v>
      </c>
      <c r="D36">
        <v>29</v>
      </c>
      <c r="E36">
        <f t="shared" si="4"/>
        <v>120</v>
      </c>
      <c r="G36" s="27">
        <f t="shared" si="5"/>
        <v>0.29166666666666669</v>
      </c>
      <c r="H36" s="28">
        <f t="shared" si="6"/>
        <v>0.46666666666666667</v>
      </c>
      <c r="I36" s="28">
        <f t="shared" si="7"/>
        <v>0.24166666666666667</v>
      </c>
    </row>
    <row r="37" spans="1:9">
      <c r="A37" t="s">
        <v>35</v>
      </c>
      <c r="B37">
        <v>67</v>
      </c>
      <c r="C37">
        <v>18</v>
      </c>
      <c r="D37">
        <v>35</v>
      </c>
      <c r="E37">
        <f t="shared" si="4"/>
        <v>120</v>
      </c>
      <c r="G37" s="27">
        <f t="shared" si="5"/>
        <v>0.55833333333333335</v>
      </c>
      <c r="H37" s="28">
        <f t="shared" si="6"/>
        <v>0.15</v>
      </c>
      <c r="I37" s="28">
        <f t="shared" si="7"/>
        <v>0.29166666666666669</v>
      </c>
    </row>
    <row r="38" spans="1:9">
      <c r="A38" t="s">
        <v>36</v>
      </c>
      <c r="B38">
        <v>6</v>
      </c>
      <c r="C38">
        <v>78</v>
      </c>
      <c r="D38">
        <v>36</v>
      </c>
      <c r="E38">
        <f t="shared" si="4"/>
        <v>120</v>
      </c>
      <c r="G38" s="27">
        <f t="shared" si="5"/>
        <v>0.05</v>
      </c>
      <c r="H38" s="28">
        <f t="shared" si="6"/>
        <v>0.65</v>
      </c>
      <c r="I38" s="28">
        <f t="shared" si="7"/>
        <v>0.3</v>
      </c>
    </row>
    <row r="39" spans="1:9">
      <c r="A39" t="s">
        <v>37</v>
      </c>
      <c r="B39">
        <v>51</v>
      </c>
      <c r="C39">
        <v>32</v>
      </c>
      <c r="D39">
        <v>37</v>
      </c>
      <c r="E39">
        <f t="shared" si="4"/>
        <v>120</v>
      </c>
      <c r="G39" s="27">
        <f t="shared" si="5"/>
        <v>0.42499999999999999</v>
      </c>
      <c r="H39" s="28">
        <f t="shared" si="6"/>
        <v>0.26666666666666666</v>
      </c>
      <c r="I39" s="28">
        <f t="shared" si="7"/>
        <v>0.30833333333333335</v>
      </c>
    </row>
    <row r="40" spans="1:9">
      <c r="A40" t="s">
        <v>38</v>
      </c>
      <c r="B40">
        <v>26</v>
      </c>
      <c r="C40">
        <v>77</v>
      </c>
      <c r="D40">
        <v>17</v>
      </c>
      <c r="E40">
        <f t="shared" si="4"/>
        <v>120</v>
      </c>
      <c r="G40" s="27">
        <f t="shared" si="5"/>
        <v>0.21666666666666667</v>
      </c>
      <c r="H40" s="28">
        <f t="shared" si="6"/>
        <v>0.64166666666666672</v>
      </c>
      <c r="I40" s="28">
        <f t="shared" si="7"/>
        <v>0.14166666666666666</v>
      </c>
    </row>
    <row r="41" spans="1:9">
      <c r="A41" t="s">
        <v>39</v>
      </c>
      <c r="B41">
        <v>6</v>
      </c>
      <c r="C41">
        <v>114</v>
      </c>
      <c r="D41">
        <v>0</v>
      </c>
      <c r="E41">
        <f t="shared" si="4"/>
        <v>120</v>
      </c>
      <c r="G41" s="27">
        <f t="shared" si="5"/>
        <v>0.05</v>
      </c>
      <c r="H41" s="28">
        <f t="shared" si="6"/>
        <v>0.95</v>
      </c>
      <c r="I41" s="28">
        <f t="shared" si="7"/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CE9C-0046-4348-8873-DD278BA3924E}">
  <dimension ref="A2:AA39"/>
  <sheetViews>
    <sheetView workbookViewId="0">
      <selection activeCell="AK20" sqref="AK20"/>
    </sheetView>
  </sheetViews>
  <sheetFormatPr defaultRowHeight="13.15"/>
  <sheetData>
    <row r="2" spans="1:27" ht="12.75">
      <c r="A2" s="21" t="s">
        <v>57</v>
      </c>
      <c r="D2" s="21" t="s">
        <v>58</v>
      </c>
      <c r="L2" s="21" t="s">
        <v>57</v>
      </c>
      <c r="P2" s="21" t="s">
        <v>58</v>
      </c>
    </row>
    <row r="3" spans="1:27" ht="12.75">
      <c r="A3" t="s">
        <v>59</v>
      </c>
      <c r="B3" t="s">
        <v>60</v>
      </c>
      <c r="D3" t="s">
        <v>59</v>
      </c>
      <c r="E3" t="s">
        <v>61</v>
      </c>
      <c r="L3" t="s">
        <v>59</v>
      </c>
      <c r="M3" t="s">
        <v>60</v>
      </c>
      <c r="P3" t="s">
        <v>59</v>
      </c>
      <c r="Q3" t="s">
        <v>61</v>
      </c>
      <c r="V3" t="s">
        <v>62</v>
      </c>
      <c r="W3" t="s">
        <v>63</v>
      </c>
      <c r="Y3" t="s">
        <v>64</v>
      </c>
      <c r="Z3" t="s">
        <v>20</v>
      </c>
      <c r="AA3" t="s">
        <v>1</v>
      </c>
    </row>
    <row r="4" spans="1:27" ht="12.75">
      <c r="A4" t="s">
        <v>65</v>
      </c>
      <c r="B4">
        <v>389</v>
      </c>
      <c r="C4" s="1">
        <v>0.18009259259259258</v>
      </c>
      <c r="D4" t="s">
        <v>65</v>
      </c>
      <c r="E4">
        <v>119</v>
      </c>
      <c r="F4" s="1">
        <v>5.5092592592592596E-2</v>
      </c>
      <c r="L4" t="s">
        <v>65</v>
      </c>
      <c r="M4">
        <v>389</v>
      </c>
      <c r="N4" s="40">
        <f>M4/M6</f>
        <v>0.23154761904761906</v>
      </c>
      <c r="P4" t="s">
        <v>65</v>
      </c>
      <c r="Q4">
        <v>120</v>
      </c>
      <c r="R4" s="40">
        <f>Q4/Q6</f>
        <v>5.8939096267190572E-2</v>
      </c>
      <c r="U4" t="s">
        <v>65</v>
      </c>
      <c r="V4" s="1">
        <v>0.231547619047619</v>
      </c>
      <c r="W4" s="1">
        <v>5.8939096267190572E-2</v>
      </c>
      <c r="Y4" t="s">
        <v>63</v>
      </c>
      <c r="Z4" s="40">
        <v>0</v>
      </c>
      <c r="AA4" s="40">
        <v>1</v>
      </c>
    </row>
    <row r="5" spans="1:27" ht="12.75">
      <c r="A5" t="s">
        <v>66</v>
      </c>
      <c r="B5">
        <v>1296</v>
      </c>
      <c r="C5" s="1">
        <v>0.6</v>
      </c>
      <c r="D5" t="s">
        <v>66</v>
      </c>
      <c r="E5">
        <v>1916</v>
      </c>
      <c r="F5" s="1">
        <v>0.88703703703703707</v>
      </c>
      <c r="L5" t="s">
        <v>66</v>
      </c>
      <c r="M5">
        <v>1291</v>
      </c>
      <c r="N5" s="40">
        <f>M5/M6</f>
        <v>0.768452380952381</v>
      </c>
      <c r="P5" t="s">
        <v>66</v>
      </c>
      <c r="Q5">
        <v>1916</v>
      </c>
      <c r="R5" s="40">
        <f>Q5/Q6</f>
        <v>0.94106090373280948</v>
      </c>
      <c r="U5" t="s">
        <v>66</v>
      </c>
      <c r="V5" s="1">
        <v>0.768452380952381</v>
      </c>
      <c r="W5" s="1">
        <v>0.94106090373280948</v>
      </c>
      <c r="Y5" t="s">
        <v>63</v>
      </c>
      <c r="Z5" s="40">
        <v>0</v>
      </c>
      <c r="AA5" s="40">
        <v>1</v>
      </c>
    </row>
    <row r="6" spans="1:27" ht="12.75">
      <c r="A6" t="s">
        <v>10</v>
      </c>
      <c r="B6">
        <v>475</v>
      </c>
      <c r="C6" s="41">
        <v>0.21990740740740741</v>
      </c>
      <c r="D6" t="s">
        <v>10</v>
      </c>
      <c r="E6">
        <v>125</v>
      </c>
      <c r="F6" s="41">
        <v>5.7870370370370371E-2</v>
      </c>
      <c r="L6" t="s">
        <v>51</v>
      </c>
      <c r="M6">
        <f>SUM(M4:M5)</f>
        <v>1680</v>
      </c>
      <c r="Q6">
        <f>SUM(Q4:Q5)</f>
        <v>2036</v>
      </c>
      <c r="U6" t="s">
        <v>10</v>
      </c>
      <c r="V6" s="1">
        <v>0.21990000000000001</v>
      </c>
      <c r="W6" s="1">
        <v>5.79E-2</v>
      </c>
      <c r="Y6" t="s">
        <v>63</v>
      </c>
      <c r="Z6" s="40">
        <v>0</v>
      </c>
      <c r="AA6" s="40">
        <v>1</v>
      </c>
    </row>
    <row r="7" spans="1:27" ht="12.75">
      <c r="A7" t="s">
        <v>51</v>
      </c>
      <c r="B7">
        <v>2160</v>
      </c>
      <c r="D7" t="s">
        <v>51</v>
      </c>
      <c r="E7">
        <v>2160</v>
      </c>
      <c r="Y7" t="s">
        <v>63</v>
      </c>
      <c r="Z7" s="40">
        <v>4.1666666666666664E-2</v>
      </c>
      <c r="AA7" s="40">
        <v>0.95833333333333337</v>
      </c>
    </row>
    <row r="8" spans="1:27">
      <c r="Y8" t="s">
        <v>63</v>
      </c>
      <c r="Z8" s="40">
        <v>0</v>
      </c>
      <c r="AA8" s="40">
        <v>1</v>
      </c>
    </row>
    <row r="9" spans="1:27">
      <c r="Y9" t="s">
        <v>63</v>
      </c>
      <c r="Z9" s="40">
        <v>2.5000000000000001E-2</v>
      </c>
      <c r="AA9" s="40">
        <v>0.97499999999999998</v>
      </c>
    </row>
    <row r="10" spans="1:27">
      <c r="Y10" t="s">
        <v>63</v>
      </c>
      <c r="Z10" s="40">
        <v>7.2072072072072071E-2</v>
      </c>
      <c r="AA10" s="40">
        <v>0.92792792792792789</v>
      </c>
    </row>
    <row r="11" spans="1:27">
      <c r="Y11" t="s">
        <v>63</v>
      </c>
      <c r="Z11" s="40">
        <v>7.2072072072072071E-2</v>
      </c>
      <c r="AA11" s="40">
        <v>0.92792792792792789</v>
      </c>
    </row>
    <row r="12" spans="1:27">
      <c r="Y12" t="s">
        <v>63</v>
      </c>
      <c r="Z12" s="40">
        <v>0.06</v>
      </c>
      <c r="AA12" s="40">
        <v>0.94</v>
      </c>
    </row>
    <row r="13" spans="1:27">
      <c r="Y13" t="s">
        <v>63</v>
      </c>
      <c r="Z13" s="40">
        <v>0.18181818181818182</v>
      </c>
      <c r="AA13" s="40">
        <v>0.81818181818181823</v>
      </c>
    </row>
    <row r="14" spans="1:27">
      <c r="Y14" t="s">
        <v>63</v>
      </c>
      <c r="Z14" s="40">
        <v>4.2105263157894736E-2</v>
      </c>
      <c r="AA14" s="40">
        <v>0.95789473684210524</v>
      </c>
    </row>
    <row r="15" spans="1:27">
      <c r="Y15" t="s">
        <v>63</v>
      </c>
      <c r="Z15" s="40">
        <v>1.6666666666666666E-2</v>
      </c>
      <c r="AA15" s="40">
        <v>0.98333333333333328</v>
      </c>
    </row>
    <row r="16" spans="1:27">
      <c r="Y16" t="s">
        <v>63</v>
      </c>
      <c r="Z16" s="40">
        <v>0.13274336283185842</v>
      </c>
      <c r="AA16" s="40">
        <v>0.86725663716814161</v>
      </c>
    </row>
    <row r="17" spans="25:27">
      <c r="Y17" t="s">
        <v>63</v>
      </c>
      <c r="Z17" s="40">
        <v>0.1</v>
      </c>
      <c r="AA17" s="40">
        <v>0.9</v>
      </c>
    </row>
    <row r="18" spans="25:27">
      <c r="Y18" t="s">
        <v>63</v>
      </c>
      <c r="Z18" s="40">
        <v>6.8965517241379309E-2</v>
      </c>
      <c r="AA18" s="40">
        <v>0.93103448275862066</v>
      </c>
    </row>
    <row r="19" spans="25:27">
      <c r="Y19" t="s">
        <v>63</v>
      </c>
      <c r="Z19" s="40">
        <v>0.19130434782608696</v>
      </c>
      <c r="AA19" s="40">
        <v>0.80869565217391304</v>
      </c>
    </row>
    <row r="20" spans="25:27">
      <c r="Y20" t="s">
        <v>63</v>
      </c>
      <c r="Z20" s="40">
        <v>0</v>
      </c>
      <c r="AA20" s="40">
        <v>1</v>
      </c>
    </row>
    <row r="21" spans="25:27">
      <c r="Y21" t="s">
        <v>63</v>
      </c>
      <c r="Z21" s="40">
        <v>7.6271186440677971E-2</v>
      </c>
      <c r="AA21" s="40">
        <v>0.92372881355932202</v>
      </c>
    </row>
    <row r="22" spans="25:27">
      <c r="Y22" t="s">
        <v>62</v>
      </c>
      <c r="Z22" s="40">
        <v>7.4468085106382975E-2</v>
      </c>
      <c r="AA22" s="40">
        <v>0.92553191489361697</v>
      </c>
    </row>
    <row r="23" spans="25:27">
      <c r="Y23" t="s">
        <v>62</v>
      </c>
      <c r="Z23" s="40">
        <v>0.18823529411764706</v>
      </c>
      <c r="AA23" s="40">
        <v>0.81176470588235294</v>
      </c>
    </row>
    <row r="24" spans="25:27">
      <c r="Y24" t="s">
        <v>62</v>
      </c>
      <c r="Z24" s="40">
        <v>4.8543689320388349E-2</v>
      </c>
      <c r="AA24" s="40">
        <v>0.95145631067961167</v>
      </c>
    </row>
    <row r="25" spans="25:27">
      <c r="Y25" t="s">
        <v>62</v>
      </c>
      <c r="Z25" s="40">
        <v>0.46341463414634149</v>
      </c>
      <c r="AA25" s="40">
        <v>0.53658536585365857</v>
      </c>
    </row>
    <row r="26" spans="25:27">
      <c r="Y26" t="s">
        <v>62</v>
      </c>
      <c r="Z26" s="40">
        <v>6.8181818181818177E-2</v>
      </c>
      <c r="AA26" s="40">
        <v>0.93181818181818177</v>
      </c>
    </row>
    <row r="27" spans="25:27">
      <c r="Y27" t="s">
        <v>62</v>
      </c>
      <c r="Z27" s="40">
        <v>0</v>
      </c>
      <c r="AA27" s="40">
        <v>1</v>
      </c>
    </row>
    <row r="28" spans="25:27">
      <c r="Y28" t="s">
        <v>62</v>
      </c>
      <c r="Z28" s="40">
        <v>0.3258426966292135</v>
      </c>
      <c r="AA28" s="40">
        <v>0.6741573033707865</v>
      </c>
    </row>
    <row r="29" spans="25:27">
      <c r="Y29" t="s">
        <v>62</v>
      </c>
      <c r="Z29" s="40">
        <v>0.44827586206896552</v>
      </c>
      <c r="AA29" s="40">
        <v>0.55172413793103448</v>
      </c>
    </row>
    <row r="30" spans="25:27">
      <c r="Y30" t="s">
        <v>62</v>
      </c>
      <c r="Z30" s="40">
        <v>0.11320754716981132</v>
      </c>
      <c r="AA30" s="40">
        <v>0.8867924528301887</v>
      </c>
    </row>
    <row r="31" spans="25:27">
      <c r="Y31" t="s">
        <v>62</v>
      </c>
      <c r="Z31" s="40">
        <v>0.17073170731707318</v>
      </c>
      <c r="AA31" s="40">
        <v>0.82926829268292679</v>
      </c>
    </row>
    <row r="32" spans="25:27">
      <c r="Y32" t="s">
        <v>62</v>
      </c>
      <c r="Z32" s="40">
        <v>0.17142857142857143</v>
      </c>
      <c r="AA32" s="40">
        <v>0.82857142857142863</v>
      </c>
    </row>
    <row r="33" spans="25:27">
      <c r="Y33" t="s">
        <v>62</v>
      </c>
      <c r="Z33" s="40">
        <v>0.14736842105263157</v>
      </c>
      <c r="AA33" s="40">
        <v>0.85263157894736841</v>
      </c>
    </row>
    <row r="34" spans="25:27">
      <c r="Y34" t="s">
        <v>62</v>
      </c>
      <c r="Z34" s="40">
        <v>0.38461538461538464</v>
      </c>
      <c r="AA34" s="40">
        <v>0.61538461538461542</v>
      </c>
    </row>
    <row r="35" spans="25:27">
      <c r="Y35" t="s">
        <v>62</v>
      </c>
      <c r="Z35" s="40">
        <v>0.78823529411764703</v>
      </c>
      <c r="AA35" s="40">
        <v>0.21176470588235294</v>
      </c>
    </row>
    <row r="36" spans="25:27">
      <c r="Y36" t="s">
        <v>62</v>
      </c>
      <c r="Z36" s="40">
        <v>7.1428571428571425E-2</v>
      </c>
      <c r="AA36" s="40">
        <v>0.9285714285714286</v>
      </c>
    </row>
    <row r="37" spans="25:27">
      <c r="Y37" t="s">
        <v>62</v>
      </c>
      <c r="Z37" s="40">
        <v>0.61445783132530118</v>
      </c>
      <c r="AA37" s="40">
        <v>0.38554216867469882</v>
      </c>
    </row>
    <row r="38" spans="25:27">
      <c r="Y38" t="s">
        <v>62</v>
      </c>
      <c r="Z38" s="40">
        <v>0.25242718446601942</v>
      </c>
      <c r="AA38" s="40">
        <v>0.74757281553398058</v>
      </c>
    </row>
    <row r="39" spans="25:27">
      <c r="Y39" t="s">
        <v>62</v>
      </c>
      <c r="Z39" s="40">
        <v>0.05</v>
      </c>
      <c r="AA39" s="40">
        <v>0.95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Daniel Anthony</cp:lastModifiedBy>
  <cp:revision/>
  <dcterms:created xsi:type="dcterms:W3CDTF">2022-02-27T07:59:01Z</dcterms:created>
  <dcterms:modified xsi:type="dcterms:W3CDTF">2022-03-16T15:56:52Z</dcterms:modified>
  <cp:category/>
  <cp:contentStatus/>
</cp:coreProperties>
</file>