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dlifereserves-my.sharepoint.com/personal/dajun_wang_mandai_com/Documents/Projects/Lemurs-Fragile-forest-Kelly/"/>
    </mc:Choice>
  </mc:AlternateContent>
  <xr:revisionPtr revIDLastSave="5" documentId="8_{60917B57-141B-40C7-B2D2-00773510CBB8}" xr6:coauthVersionLast="47" xr6:coauthVersionMax="47" xr10:uidLastSave="{F28A6E94-C282-44B3-94AC-D02524D7190B}"/>
  <bookViews>
    <workbookView xWindow="2352" yWindow="2352" windowWidth="17280" windowHeight="9108" xr2:uid="{839A5B9D-A79A-4341-9A83-ABDF0E161C2A}"/>
  </bookViews>
  <sheets>
    <sheet name="BD" sheetId="8" r:id="rId1"/>
    <sheet name="Lemurs BOH" sheetId="6" r:id="rId2"/>
    <sheet name="Obsv Behav" sheetId="9" r:id="rId3"/>
    <sheet name="Schedule" sheetId="3" r:id="rId4"/>
    <sheet name="Lemur pacing" sheetId="10" r:id="rId5"/>
    <sheet name="Lemur trial" sheetId="1" r:id="rId6"/>
    <sheet name="Sheet1 (2)" sheetId="2" r:id="rId7"/>
    <sheet name="Trial run" sheetId="4" r:id="rId8"/>
  </sheets>
  <definedNames>
    <definedName name="_xlnm._FilterDatabase" localSheetId="0" hidden="1">BD!$A$1:$K$1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0" l="1"/>
  <c r="D14" i="10"/>
  <c r="D13" i="10"/>
  <c r="C15" i="10"/>
  <c r="C14" i="10"/>
  <c r="C13" i="10"/>
  <c r="D10" i="10"/>
  <c r="D9" i="10"/>
  <c r="D8" i="10"/>
  <c r="C3" i="10"/>
  <c r="C4" i="10"/>
  <c r="C9" i="10"/>
  <c r="D5" i="10"/>
  <c r="D4" i="10"/>
  <c r="D3" i="10"/>
  <c r="C5" i="10"/>
  <c r="Q88" i="4"/>
  <c r="P88" i="4"/>
  <c r="I17" i="1"/>
  <c r="AM4" i="2"/>
  <c r="AM5" i="2"/>
  <c r="AM6" i="2"/>
  <c r="AM7" i="2"/>
  <c r="AL4" i="2"/>
  <c r="AL5" i="2"/>
  <c r="AL6" i="2"/>
  <c r="AL7" i="2"/>
  <c r="AK4" i="2"/>
  <c r="AK5" i="2"/>
  <c r="AK6" i="2"/>
  <c r="AK7" i="2"/>
  <c r="AJ4" i="2"/>
  <c r="AJ5" i="2"/>
  <c r="AJ6" i="2"/>
  <c r="AJ7" i="2"/>
  <c r="AI4" i="2"/>
  <c r="AI5" i="2"/>
  <c r="AI6" i="2"/>
  <c r="AI7" i="2"/>
  <c r="AM3" i="2"/>
  <c r="AL3" i="2"/>
  <c r="AK3" i="2"/>
  <c r="AJ3" i="2"/>
  <c r="AI3" i="2"/>
</calcChain>
</file>

<file path=xl/sharedStrings.xml><?xml version="1.0" encoding="utf-8"?>
<sst xmlns="http://schemas.openxmlformats.org/spreadsheetml/2006/main" count="1466" uniqueCount="447">
  <si>
    <t xml:space="preserve">Date </t>
  </si>
  <si>
    <t>Time</t>
  </si>
  <si>
    <t xml:space="preserve">Ravo </t>
  </si>
  <si>
    <t xml:space="preserve">Rano </t>
  </si>
  <si>
    <t xml:space="preserve">Castro </t>
  </si>
  <si>
    <t xml:space="preserve">Hery </t>
  </si>
  <si>
    <t xml:space="preserve">Pooka </t>
  </si>
  <si>
    <t>Andro</t>
  </si>
  <si>
    <t>Feed P</t>
  </si>
  <si>
    <t>Int E</t>
  </si>
  <si>
    <t>Feed E</t>
  </si>
  <si>
    <t>FB-P</t>
  </si>
  <si>
    <t>FB-E</t>
  </si>
  <si>
    <t>Behvr</t>
  </si>
  <si>
    <t xml:space="preserve">Order </t>
  </si>
  <si>
    <t>Order</t>
  </si>
  <si>
    <t>AM</t>
  </si>
  <si>
    <t>NA</t>
  </si>
  <si>
    <t>0.47-5.43</t>
  </si>
  <si>
    <t>5.49-6.11</t>
  </si>
  <si>
    <t>Standing on the box, peering into top hole</t>
  </si>
  <si>
    <t>P</t>
  </si>
  <si>
    <t>5.42-6.55</t>
  </si>
  <si>
    <t>7.02-7.37</t>
  </si>
  <si>
    <t xml:space="preserve">Standing on the box, peering into top hole, use hands to feel </t>
  </si>
  <si>
    <t>2.35-4.10</t>
  </si>
  <si>
    <t>1.14-1.38</t>
  </si>
  <si>
    <t xml:space="preserve">Peering into top hole, peering into bottom hole, using hands to investigate </t>
  </si>
  <si>
    <t>E</t>
  </si>
  <si>
    <t>5.55-8.34, 9.06-9.44, 10.01-10.55</t>
  </si>
  <si>
    <t>4.55-5.49, 8.36-9.04</t>
  </si>
  <si>
    <t>Standing on the box, peering into top hole, sniffing box</t>
  </si>
  <si>
    <t>1.04-4.57</t>
  </si>
  <si>
    <t>0.56-1.03, 4.58-5.28</t>
  </si>
  <si>
    <t xml:space="preserve">Peering into top hole, sniffing box, </t>
  </si>
  <si>
    <t>PM</t>
  </si>
  <si>
    <t>7.07-716</t>
  </si>
  <si>
    <t>OE</t>
  </si>
  <si>
    <t>0.03-2.08</t>
  </si>
  <si>
    <t>2.10-2.18, 6.56-7.07</t>
  </si>
  <si>
    <t>2.13-2.50</t>
  </si>
  <si>
    <t xml:space="preserve">Standing on box and feeding on carrot left on top of the box </t>
  </si>
  <si>
    <t>12.32-13.00</t>
  </si>
  <si>
    <t>1.25-1.41</t>
  </si>
  <si>
    <t xml:space="preserve">Standing on top of box, Reaching of hand into top hole of box and removed a piece of carrot, did not consume carrot and left it on top of the box </t>
  </si>
  <si>
    <t xml:space="preserve">3.00-3.05, </t>
  </si>
  <si>
    <t xml:space="preserve">Standing on top of box, use hands to feel box </t>
  </si>
  <si>
    <t>0.02-0.30, 2.53-4.16</t>
  </si>
  <si>
    <t>OP</t>
  </si>
  <si>
    <t>7.12-8.53</t>
  </si>
  <si>
    <t>6.54-7.02</t>
  </si>
  <si>
    <t>1.45-2.39, 5.06-5.16, 5.47-7.27, 8.59-9.09, 26.54-28.10</t>
  </si>
  <si>
    <t>2.40-2.51, 28.12-28.22, 28.47-28.56, 28.39-28.49</t>
  </si>
  <si>
    <t>28.22-28.46,28.56-29.39</t>
  </si>
  <si>
    <t xml:space="preserve">Peering into top hole, remove fruit from front hole twice </t>
  </si>
  <si>
    <t>1.21-3.00</t>
  </si>
  <si>
    <t>2.58-7.34</t>
  </si>
  <si>
    <t>1.42-1.46</t>
  </si>
  <si>
    <t xml:space="preserve">Standing on top of box, sniffing box </t>
  </si>
  <si>
    <t>2.04-4.34</t>
  </si>
  <si>
    <t>24.53-26.16, 27.39-27.54, 28.20-31.54</t>
  </si>
  <si>
    <t>31.57-32.00</t>
  </si>
  <si>
    <t xml:space="preserve">Feel box and sniff box </t>
  </si>
  <si>
    <t>1.41-1.54, 2.59-3.20, 8.46-9.15, 10.09-10.45</t>
  </si>
  <si>
    <t>1.54-2.57, 9.15-10.07</t>
  </si>
  <si>
    <t>2,6,4</t>
  </si>
  <si>
    <t>0.41-1.34</t>
  </si>
  <si>
    <t>10.52-10.58, 11.06-11.23, 43.06-43.08</t>
  </si>
  <si>
    <t xml:space="preserve">Standing on the box, peering into top hole, use hands to feel, reaching hands into top hole to feel around </t>
  </si>
  <si>
    <t>0.30-2.40</t>
  </si>
  <si>
    <t>2.47-2.50, 10.04-10.08</t>
  </si>
  <si>
    <t>2.06-3.09</t>
  </si>
  <si>
    <t>1.08-1.10, 35.29-35.40</t>
  </si>
  <si>
    <t>0.00-2.47, 12.15-12.31</t>
  </si>
  <si>
    <t>1.49-1.59</t>
  </si>
  <si>
    <t>2.00-2.25</t>
  </si>
  <si>
    <t xml:space="preserve">Feel box and reaching into side hole </t>
  </si>
  <si>
    <t>3.19-3.34</t>
  </si>
  <si>
    <t>3.34-3.44</t>
  </si>
  <si>
    <t>2,6</t>
  </si>
  <si>
    <t>1.11-2.00</t>
  </si>
  <si>
    <t>4.07-4.13, 55.13-55.18</t>
  </si>
  <si>
    <t>4.13-4.41</t>
  </si>
  <si>
    <t xml:space="preserve">Reaching into box and retreiving food </t>
  </si>
  <si>
    <t>0.44-1.58, 2.44-3.28, 3.36-3.50, 4.00-4.46</t>
  </si>
  <si>
    <t>0.35-0.39,5.25-5.33</t>
  </si>
  <si>
    <t xml:space="preserve">Sniffing,Reaching hand into hole and searching </t>
  </si>
  <si>
    <t>1.03-2.03</t>
  </si>
  <si>
    <t>2.28-3.20</t>
  </si>
  <si>
    <t>0.43-1.06</t>
  </si>
  <si>
    <t>1.06-2.22</t>
  </si>
  <si>
    <t xml:space="preserve">Reaching into side hole and retreivign food, climbing on box </t>
  </si>
  <si>
    <t>AM (dev 2)</t>
  </si>
  <si>
    <t>2.10-2.16</t>
  </si>
  <si>
    <t>1.52-2.09</t>
  </si>
  <si>
    <t>Standing on device</t>
  </si>
  <si>
    <t xml:space="preserve">bouts sentric, don’t differntiated individuals </t>
  </si>
  <si>
    <t>Reaching into device</t>
  </si>
  <si>
    <t xml:space="preserve">null session </t>
  </si>
  <si>
    <t>Touching device</t>
  </si>
  <si>
    <t>linear model</t>
  </si>
  <si>
    <t>Smelling device</t>
  </si>
  <si>
    <t>Shaking device</t>
  </si>
  <si>
    <t>P FB</t>
  </si>
  <si>
    <t>E IB</t>
  </si>
  <si>
    <t xml:space="preserve">E int </t>
  </si>
  <si>
    <t>E FB</t>
  </si>
  <si>
    <t>Average Feed P</t>
  </si>
  <si>
    <t>Average Feed E</t>
  </si>
  <si>
    <t>Sorting through food within device</t>
  </si>
  <si>
    <t>296, 73, 105, 159, 38, 54, 233</t>
  </si>
  <si>
    <t xml:space="preserve">22, 35, 24, </t>
  </si>
  <si>
    <t xml:space="preserve">Average </t>
  </si>
  <si>
    <t>Mon</t>
  </si>
  <si>
    <t>Tues</t>
  </si>
  <si>
    <t>Wed</t>
  </si>
  <si>
    <t>Thurs</t>
  </si>
  <si>
    <t>Fri</t>
  </si>
  <si>
    <t>Lemur BOH</t>
  </si>
  <si>
    <t>FOH Feeding Location (Wed-Fri)</t>
  </si>
  <si>
    <t>0800-0830</t>
  </si>
  <si>
    <t>Monday</t>
  </si>
  <si>
    <t>Tuesday</t>
  </si>
  <si>
    <t>0830-0900</t>
  </si>
  <si>
    <t>Week 1 (08/08 - 14/08)</t>
  </si>
  <si>
    <t>Finalise methods, obtain devices and camera traps</t>
  </si>
  <si>
    <t>0900-0930</t>
  </si>
  <si>
    <t>Week 2 (15/08 - 21/08)</t>
  </si>
  <si>
    <t>Trial run</t>
  </si>
  <si>
    <t>0930-1000</t>
  </si>
  <si>
    <t>Lemurs BOH</t>
  </si>
  <si>
    <t xml:space="preserve">Biodome </t>
  </si>
  <si>
    <t>Pipe
Ball</t>
  </si>
  <si>
    <t>Ball
Pipe</t>
  </si>
  <si>
    <t>Ball</t>
  </si>
  <si>
    <t>Box</t>
  </si>
  <si>
    <t xml:space="preserve">Pipe </t>
  </si>
  <si>
    <t>Basket</t>
  </si>
  <si>
    <t>1000-1030</t>
  </si>
  <si>
    <t>Week 4 (22/08 - 28/08)</t>
  </si>
  <si>
    <t>Basket
Box</t>
  </si>
  <si>
    <t>Box
Basket</t>
  </si>
  <si>
    <t>Pipe</t>
  </si>
  <si>
    <t>1030-1100</t>
  </si>
  <si>
    <t>Week 5 (29/08 - 04/09)</t>
  </si>
  <si>
    <t>Pipe
Basket</t>
  </si>
  <si>
    <t>Basket 
Pipe</t>
  </si>
  <si>
    <t>1100-1130</t>
  </si>
  <si>
    <t>Week 6 ( 05/09 - 11/09)</t>
  </si>
  <si>
    <t>Ball
Box</t>
  </si>
  <si>
    <t>Box
Ball</t>
  </si>
  <si>
    <t>1130-1200</t>
  </si>
  <si>
    <t>Week 7 ( 12/09 - 18/09)</t>
  </si>
  <si>
    <t>1200-1230</t>
  </si>
  <si>
    <t>Week 8 (19/09 - 25/09)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</si>
  <si>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</si>
  <si>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</si>
  <si>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</si>
  <si>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</si>
  <si>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</si>
  <si>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</si>
  <si>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</si>
  <si>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</si>
  <si>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</si>
  <si>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Trial run 1: white basket (service entrance 15 aug) -weather (clear)</t>
  </si>
  <si>
    <t xml:space="preserve">Trial run 2: White basket (lemurs BOH 15 aug) - weather (clear) </t>
  </si>
  <si>
    <t>Trial run 3: Pipe (Lemurs BOH 16 Aug) weather- thunderstorm</t>
  </si>
  <si>
    <t xml:space="preserve">Trial run 4: Pipe (service entrance BD 16 Aug) weather- cloudy </t>
  </si>
  <si>
    <t>Trial run 5: Ball (service entrance BD 17 Aug) weather - clear</t>
  </si>
  <si>
    <t xml:space="preserve">Trial run 6: Ball (LMD BOH 17 aug) weather - clear </t>
  </si>
  <si>
    <t>Trial run 7: box ( service entrance 18 Aug, cloudy)</t>
  </si>
  <si>
    <t xml:space="preserve">Trial 8: pipe ( LMD on the left 18 Aug cloudy) </t>
  </si>
  <si>
    <t>1 LMD</t>
  </si>
  <si>
    <t xml:space="preserve">Feed </t>
  </si>
  <si>
    <t>Int</t>
  </si>
  <si>
    <t xml:space="preserve">Int </t>
  </si>
  <si>
    <t>1 AF</t>
  </si>
  <si>
    <t>1 CP</t>
  </si>
  <si>
    <t>1 to 60</t>
  </si>
  <si>
    <t xml:space="preserve">NA </t>
  </si>
  <si>
    <t xml:space="preserve"> </t>
  </si>
  <si>
    <t xml:space="preserve">1 to 60 </t>
  </si>
  <si>
    <t>Total no of species = 4</t>
  </si>
  <si>
    <t>Feed</t>
  </si>
  <si>
    <t>85m27s to 85m42s</t>
  </si>
  <si>
    <t>investigation</t>
  </si>
  <si>
    <t>67.48-67.52</t>
  </si>
  <si>
    <t>Investigation (sniff)</t>
  </si>
  <si>
    <t>to 180 NIL</t>
  </si>
  <si>
    <t>72.18-72.20</t>
  </si>
  <si>
    <t>"</t>
  </si>
  <si>
    <t>74.28-74.40</t>
  </si>
  <si>
    <t xml:space="preserve">to 180 </t>
  </si>
  <si>
    <t>1 LMd</t>
  </si>
  <si>
    <t>2 LMD</t>
  </si>
  <si>
    <t>1 WD</t>
  </si>
  <si>
    <t>1 AP</t>
  </si>
  <si>
    <t>1 Feed 1 Int</t>
  </si>
  <si>
    <t>2 AP</t>
  </si>
  <si>
    <t>3 LMD</t>
  </si>
  <si>
    <t>1 Feed 2 Int</t>
  </si>
  <si>
    <t>2 Int</t>
  </si>
  <si>
    <t xml:space="preserve">1 LMD, 1 Argus Pheasant </t>
  </si>
  <si>
    <t>LMD Feed Argus Int</t>
  </si>
  <si>
    <t>1 Variable Squirrel</t>
  </si>
  <si>
    <t xml:space="preserve">1 Pervost squirrel </t>
  </si>
  <si>
    <t>1 Pervost</t>
  </si>
  <si>
    <t>1 Pervost 1 LMD 3 Black Lory</t>
  </si>
  <si>
    <t>2 Black lory 1 Chac</t>
  </si>
  <si>
    <t>2 Black lory 1 LMD</t>
  </si>
  <si>
    <t>1 Chac</t>
  </si>
  <si>
    <t>2 Chac</t>
  </si>
  <si>
    <t>2 AF</t>
  </si>
  <si>
    <t>2 LMD 1 Chac</t>
  </si>
  <si>
    <t>3 AF</t>
  </si>
  <si>
    <t>1 Pervost 1 Chac</t>
  </si>
  <si>
    <t>4 AF</t>
  </si>
  <si>
    <t>1 Int</t>
  </si>
  <si>
    <t>1 Int 1 Feed</t>
  </si>
  <si>
    <t>1 LMD 1 Chac</t>
  </si>
  <si>
    <t>60 to 180</t>
  </si>
  <si>
    <t xml:space="preserve">Feeding </t>
  </si>
  <si>
    <t>10s</t>
  </si>
  <si>
    <t>42s</t>
  </si>
  <si>
    <t>20s</t>
  </si>
  <si>
    <t>121s</t>
  </si>
  <si>
    <t>26s</t>
  </si>
  <si>
    <t>49s</t>
  </si>
  <si>
    <t>Date</t>
  </si>
  <si>
    <t>Weather</t>
  </si>
  <si>
    <t>Device</t>
  </si>
  <si>
    <t>Food left in bowl</t>
  </si>
  <si>
    <t>Clear</t>
  </si>
  <si>
    <t>Y</t>
  </si>
  <si>
    <t>Rain</t>
  </si>
  <si>
    <t>Location</t>
  </si>
  <si>
    <t xml:space="preserve">Device </t>
  </si>
  <si>
    <t>Species</t>
  </si>
  <si>
    <t xml:space="preserve">Interaction bouts per species </t>
  </si>
  <si>
    <t>Food left in plate/bowl</t>
  </si>
  <si>
    <t>Notes</t>
  </si>
  <si>
    <t>1. CP - crown pigeon</t>
  </si>
  <si>
    <t xml:space="preserve">CP,LMD, AP
</t>
  </si>
  <si>
    <t>CP - 4, LMD - 17, AP - 9</t>
  </si>
  <si>
    <t>LMD</t>
  </si>
  <si>
    <t xml:space="preserve">LMD - 5 </t>
  </si>
  <si>
    <t xml:space="preserve">3. AP - argus pheasant </t>
  </si>
  <si>
    <t xml:space="preserve">CP, WD, Chac, LMD
</t>
  </si>
  <si>
    <t>CP-2, WD-3, Chac-4, LMD-19</t>
  </si>
  <si>
    <t xml:space="preserve">4. WD - whisting duck </t>
  </si>
  <si>
    <t>LMD, AP</t>
  </si>
  <si>
    <t>LMD-27, AP-2</t>
  </si>
  <si>
    <t>5. Chaca - Chacalaca</t>
  </si>
  <si>
    <t>AP, Lemur, CP</t>
  </si>
  <si>
    <t>AP - 14, Lemur - 30, CP-1</t>
  </si>
  <si>
    <t>6. Nic - Nicobar pigeon</t>
  </si>
  <si>
    <t>Lemur, WD, LMD, NIC</t>
  </si>
  <si>
    <t>Lemur - 24, WD - 2, LMD - 14, NIC - 2</t>
  </si>
  <si>
    <t xml:space="preserve">7. VS - variable squirrel </t>
  </si>
  <si>
    <t>Chac, LMD, VS</t>
  </si>
  <si>
    <t>Chac - 10, LMD-28, VS-7</t>
  </si>
  <si>
    <t>8. Magpie - red-billed blue magpie</t>
  </si>
  <si>
    <t>LMD, CP</t>
  </si>
  <si>
    <t>LMD - 3, CP - 2</t>
  </si>
  <si>
    <t>LMD, AP, VS</t>
  </si>
  <si>
    <t>LMD-16, AP-3, VS-3</t>
  </si>
  <si>
    <t>LMD - 41, AP - 2</t>
  </si>
  <si>
    <t>Cloudy</t>
  </si>
  <si>
    <t>Chac, AP, CP, LMD</t>
  </si>
  <si>
    <t xml:space="preserve">Chac - 31, AP - 4, CP -3, LMD -2 </t>
  </si>
  <si>
    <t xml:space="preserve">VS, Magpie, WD, LMD </t>
  </si>
  <si>
    <t>VS-4, Magpie-1, WD-8, LMD-7</t>
  </si>
  <si>
    <t>AP, LMD</t>
  </si>
  <si>
    <t>AP - 1, LMD-124</t>
  </si>
  <si>
    <t>AM
PM</t>
  </si>
  <si>
    <t>LMD - 87, AP - 3</t>
  </si>
  <si>
    <t>LMD, AP, CP</t>
  </si>
  <si>
    <t>LMD - 21, AP - 3</t>
  </si>
  <si>
    <t>LMD, WD</t>
  </si>
  <si>
    <t>LMD - 5, WD - 2</t>
  </si>
  <si>
    <t>LMD, VS</t>
  </si>
  <si>
    <t>LMD - 17, VS - 9</t>
  </si>
  <si>
    <t>LMD - 57, AP - 9, CP - 2</t>
  </si>
  <si>
    <t>LMD - 5, CP - 7</t>
  </si>
  <si>
    <t>LMD - 7</t>
  </si>
  <si>
    <t>LMD, WD, Chaca</t>
  </si>
  <si>
    <t>LMD - 19, WD - 7, Chaca - 15</t>
  </si>
  <si>
    <t>LMD - 93, AP- 4</t>
  </si>
  <si>
    <t>LMD - 7, AP - 2</t>
  </si>
  <si>
    <t>LMD, WD, CP</t>
  </si>
  <si>
    <t>LMD - 13, WD - 4, CP - 3</t>
  </si>
  <si>
    <t>Behaviour</t>
  </si>
  <si>
    <t>Ring-tailed Lemur</t>
  </si>
  <si>
    <t xml:space="preserve">Sniffing device 
Sticking nose and mouth into device </t>
  </si>
  <si>
    <t>Sniffing device
Reaching hand into the holes
Pulling and swaying device 
Sticking nose into device and peering through the holes</t>
  </si>
  <si>
    <t xml:space="preserve">Postures </t>
  </si>
  <si>
    <t>Sitting
Standing Quad</t>
  </si>
  <si>
    <t xml:space="preserve">Sniffing device
Reaching hand into the holes
Pulling and swaying device 
Sticking nose into device and peering through the holes
Sticking head into holes in device 
Standing on device </t>
  </si>
  <si>
    <t>Sniffing device
Reaching hand into the holes
Sitting and standing on device 
Sticking nose into device and peering through the holes</t>
  </si>
  <si>
    <t xml:space="preserve">Sitting
Crouching 
Standing Quad
Standing Di 
</t>
  </si>
  <si>
    <t xml:space="preserve">Sitting 
Standing Quad
Standing Di 
</t>
  </si>
  <si>
    <t>Standing
Extending neck</t>
  </si>
  <si>
    <t xml:space="preserve">Standing
Crouching </t>
  </si>
  <si>
    <t xml:space="preserve">Standing
Extending neck
Crouching </t>
  </si>
  <si>
    <t xml:space="preserve">Climbing onto device 
Reaching half body into device </t>
  </si>
  <si>
    <t xml:space="preserve">Sniffing device
Reaching hand into the holes
Grasping and manipulating device - hold and tilt 
Using mouth to pull out feed
Pulling and swaying device </t>
  </si>
  <si>
    <t xml:space="preserve">Avians </t>
  </si>
  <si>
    <t>Visual inspection 
Pecking through holes</t>
  </si>
  <si>
    <t>BD - 24 data points per device</t>
  </si>
  <si>
    <t xml:space="preserve">Sniffing device </t>
  </si>
  <si>
    <t xml:space="preserve">Lemurs 4 data points per device </t>
  </si>
  <si>
    <t xml:space="preserve">9. PS - prevost squirrel </t>
  </si>
  <si>
    <t xml:space="preserve">CP, PS, WD, LMD, Chac
</t>
  </si>
  <si>
    <t>CP - 15, PS - 6, WD - 12, LMD - 24, Chac - 7</t>
  </si>
  <si>
    <t>LMD, AP, WD</t>
  </si>
  <si>
    <t xml:space="preserve">LMD - 61, AP - 3, WD - 2 </t>
  </si>
  <si>
    <t>WD, Chac, LMD</t>
  </si>
  <si>
    <t>WD - 1, Chac - 6, LMD - 4</t>
  </si>
  <si>
    <t>Hour 1</t>
  </si>
  <si>
    <t>Hour 2</t>
  </si>
  <si>
    <t>Hour 3</t>
  </si>
  <si>
    <t>WD, LMD, VS</t>
  </si>
  <si>
    <t>WD - 3, LMD - 6, VS - 4</t>
  </si>
  <si>
    <t>AP - 6, LMD - 15, Chac - 29, Lemur -6 , VS -29</t>
  </si>
  <si>
    <t>AP, LMD, Chac, Lemur, VS</t>
  </si>
  <si>
    <t>CP - 3, WD - 5, AP - 1, LMD - 31, Lemur - 2</t>
  </si>
  <si>
    <t xml:space="preserve">CP, WD, AP, LMD, Lemur 
</t>
  </si>
  <si>
    <t xml:space="preserve">10. BM - Bali Mynah </t>
  </si>
  <si>
    <t>LMD, Chaca, AP</t>
  </si>
  <si>
    <t>LMD - 31, Chaca - 5, AP - 1, CP - 4</t>
  </si>
  <si>
    <t xml:space="preserve">LMD, AP, Lemur, CP </t>
  </si>
  <si>
    <t>AP - 2, LMD - 28, Lemur - 7, CP - 4</t>
  </si>
  <si>
    <t>CP, WD, LMD, Chac</t>
  </si>
  <si>
    <t>CP - 4, WD - 6, LMD - 30, Chac - 19</t>
  </si>
  <si>
    <t xml:space="preserve">LMD, BM, CP </t>
  </si>
  <si>
    <t xml:space="preserve">LMD - 11, BM - 1, CP -4 </t>
  </si>
  <si>
    <t>CP, WD, Lemur, AP LMD</t>
  </si>
  <si>
    <t>CP -2, WD-8, Lemur - 19, AP -1, LMD-27</t>
  </si>
  <si>
    <t xml:space="preserve">LMD - 7, AP -3 </t>
  </si>
  <si>
    <t>LMD, WD, Nic</t>
  </si>
  <si>
    <t>LMD-89, WD - 8 , Nic - 2</t>
  </si>
  <si>
    <t>LMD, CP, WD</t>
  </si>
  <si>
    <t>LMD - 26, CP - 10, WD - 3</t>
  </si>
  <si>
    <t>Lemur, CP, LMD, NIC, AP, WD</t>
  </si>
  <si>
    <t>Lemur - 1, CP - 5, LMD - 23, NIC - 2, AP -5, WD - 6</t>
  </si>
  <si>
    <t>LMD, Chac,</t>
  </si>
  <si>
    <t>LMD - 12, Chac-27</t>
  </si>
  <si>
    <t>LMD - 20, CP- 3</t>
  </si>
  <si>
    <t>LMD, WD, Lemur, CP, Chaca</t>
  </si>
  <si>
    <t>LMD-13 , WD - 7, Lemur-7, CP -22, Chaca-10</t>
  </si>
  <si>
    <t>Chaca, LMD</t>
  </si>
  <si>
    <t>Chaca-5, LMD -41</t>
  </si>
  <si>
    <t>LMD- 19, WD - 4</t>
  </si>
  <si>
    <t>LMD - 120, AP - 24, BM -3, Lemur -1</t>
  </si>
  <si>
    <t>LMD, AP, CP, WD, Lemur</t>
  </si>
  <si>
    <t>LMD - 23, AP - 4, CP - 6, WD - 31, Lemur - 27</t>
  </si>
  <si>
    <t>LMD, BM, WD</t>
  </si>
  <si>
    <t>LMD - 5, BM - 4, WD - 8</t>
  </si>
  <si>
    <t>LMD- 35, WD - 16, Chaca - 28</t>
  </si>
  <si>
    <t>2. LMD - lesser mousedeer</t>
  </si>
  <si>
    <t>AP, LMD, VS, CP, WD, Nic</t>
  </si>
  <si>
    <t xml:space="preserve">AP - 15, LMD - 25, VS - 3, CP -4, WD - 3, Nic -1 </t>
  </si>
  <si>
    <t xml:space="preserve">Chaca- 6, WD -1 </t>
  </si>
  <si>
    <t>Chaca, WD</t>
  </si>
  <si>
    <t>CP, WD, LMD</t>
  </si>
  <si>
    <t>CP - 20, WD - 12, LMD - 44, BM - 2, AP -2</t>
  </si>
  <si>
    <t>CP, LMD, AP</t>
  </si>
  <si>
    <t>CP - 10, LMD - 23, AP -1</t>
  </si>
  <si>
    <t>9am/1.30pm</t>
  </si>
  <si>
    <t>10am/2.30pm</t>
  </si>
  <si>
    <t>11am/3.30pm</t>
  </si>
  <si>
    <t>LMD, CP, WD, Chaca</t>
  </si>
  <si>
    <t xml:space="preserve">Visual inspection 
Pecking through holes
Chaca - jumping on to the basket to shake its contents out </t>
  </si>
  <si>
    <t>LMD - 31, CP - 10, WD-2, Chaca - 52</t>
  </si>
  <si>
    <t>VS, WD, LMD</t>
  </si>
  <si>
    <t>VS - 15, WD - 7, LMD - 23</t>
  </si>
  <si>
    <t>LMD - 26, WD - 9</t>
  </si>
  <si>
    <t>LMD - 19, AP - 12, WD - 9</t>
  </si>
  <si>
    <t>LMD, AP, BM, Lemur</t>
  </si>
  <si>
    <t>LMD, CP, WD, Nic</t>
  </si>
  <si>
    <t xml:space="preserve">LMD - 11 , CP - 6 , Nic - 3 </t>
  </si>
  <si>
    <t>WD, LMD, Chaca</t>
  </si>
  <si>
    <t>WD - 4 , LMD - 9, Chaca - 6</t>
  </si>
  <si>
    <t>CP, Lemur, LMD, WD</t>
  </si>
  <si>
    <t>CP - 5, Lemur - 3, LMD - 29, WD - 14</t>
  </si>
  <si>
    <t>LMD - 25</t>
  </si>
  <si>
    <t>LMD - 42, WD - 19, CP - 3</t>
  </si>
  <si>
    <t>LMD, WD, Chaca, Lemur</t>
  </si>
  <si>
    <t>LMD - 19, WD - 3</t>
  </si>
  <si>
    <t>WD, LMD</t>
  </si>
  <si>
    <t xml:space="preserve">LMD, WD, Chaca </t>
  </si>
  <si>
    <t>LMD - 32, AP-7</t>
  </si>
  <si>
    <t>LMD - 63, WD - 6, Chaca - 25, Lemur - 6</t>
  </si>
  <si>
    <t>LMD, CP WD</t>
  </si>
  <si>
    <t xml:space="preserve">LMD - 31, CP -4, WD -22 </t>
  </si>
  <si>
    <t>CP, LMD, Chaca, Lemur</t>
  </si>
  <si>
    <t xml:space="preserve">LMD, WD, Nic, CP </t>
  </si>
  <si>
    <t xml:space="preserve">LMD, CP </t>
  </si>
  <si>
    <t>LMD -5, CP - 13</t>
  </si>
  <si>
    <t>LMD, Chaca, Nico</t>
  </si>
  <si>
    <t>LMD - 14, Chaca - 6, Nico - 3</t>
  </si>
  <si>
    <t>Chaca, CP, VS</t>
  </si>
  <si>
    <t xml:space="preserve">LMD, AP, Lemur </t>
  </si>
  <si>
    <t>LMD, PS</t>
  </si>
  <si>
    <t>LMD, WD, PS</t>
  </si>
  <si>
    <t>LMD - 32, WD - 16, PS - 8</t>
  </si>
  <si>
    <t>LMD - 43, CP - 5, WD - 11</t>
  </si>
  <si>
    <t>LMD, Chaca, CP</t>
  </si>
  <si>
    <t>LMD - 31, Chaca- 36, CP - 2</t>
  </si>
  <si>
    <t>Chaca</t>
  </si>
  <si>
    <t xml:space="preserve">Chaca - 15 </t>
  </si>
  <si>
    <t>CP, AP, LMD, WD</t>
  </si>
  <si>
    <t>CP - 4, AP - 3 , WD - 1, LMD -14</t>
  </si>
  <si>
    <t xml:space="preserve">lMD - 2, VS - 5 </t>
  </si>
  <si>
    <t>CP, LMD, Chaca</t>
  </si>
  <si>
    <t>CP - 12, Chaca- 20, LMD - 14</t>
  </si>
  <si>
    <t>WD- 10, LMD -9</t>
  </si>
  <si>
    <t xml:space="preserve">LMD - 23 </t>
  </si>
  <si>
    <t>LMD - 42, WD -4, Chaca - 14</t>
  </si>
  <si>
    <t>CP - 22, LMD - 6, Chaca - 9, Lemur - 2</t>
  </si>
  <si>
    <t>LMD - 20, AP - 3</t>
  </si>
  <si>
    <t>Chaca - 42 , LMD - 3</t>
  </si>
  <si>
    <t>LMD -45</t>
  </si>
  <si>
    <t>LMD - 2</t>
  </si>
  <si>
    <t xml:space="preserve">LMD - 14, WD - 8, Nic - 3, CP - 6, AP -1 </t>
  </si>
  <si>
    <t xml:space="preserve">LMD - 14, AP - 11, WD -1 </t>
  </si>
  <si>
    <t xml:space="preserve">LMD - 2, AP -4, Lemur - 16 </t>
  </si>
  <si>
    <t xml:space="preserve">Chaca-15, VS -8, LMD 1 </t>
  </si>
  <si>
    <t>LMD - 23, WD - 7, AP -1</t>
  </si>
  <si>
    <t>AP, LMD, WD</t>
  </si>
  <si>
    <t xml:space="preserve">LMD- 11, PS -5 </t>
  </si>
  <si>
    <t xml:space="preserve">LMD - 39, AP - 3, CP -3 </t>
  </si>
  <si>
    <t xml:space="preserve">LMD, AP, CP </t>
  </si>
  <si>
    <t>Squirrel (Var and PV)</t>
  </si>
  <si>
    <t>LMD-19, AP-2, WD</t>
  </si>
  <si>
    <t xml:space="preserve">LMD-1, Vs -2 </t>
  </si>
  <si>
    <t>LMD-7, Chaca- 5, CP -1 , WD -1, Nico-1</t>
  </si>
  <si>
    <t>LMD, Chaca, CP, WD, Nico</t>
  </si>
  <si>
    <t>LMD - 3, Lemur - 6</t>
  </si>
  <si>
    <t xml:space="preserve">LMD, Lemur </t>
  </si>
  <si>
    <t>CP -12, AP -6, Chaca -2, LMD- 7</t>
  </si>
  <si>
    <t>CP, AP, Chaca, LMD</t>
  </si>
  <si>
    <t>LMD - 7, CP - 1</t>
  </si>
  <si>
    <t xml:space="preserve">LMD - 11, AP -3 </t>
  </si>
  <si>
    <t xml:space="preserve">1st hour </t>
  </si>
  <si>
    <t>3rd hour</t>
  </si>
  <si>
    <t>2nd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</si>
</sst>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20" fontId="0" fillId="0" borderId="0" xfId="0" applyNumberFormat="1"/>
    <xf numFmtId="0" fontId="0" fillId="0" borderId="5" xfId="0" applyBorder="1"/>
    <xf numFmtId="0" fontId="0" fillId="0" borderId="6" xfId="0" applyBorder="1"/>
    <xf numFmtId="16" fontId="0" fillId="0" borderId="1" xfId="0" applyNumberFormat="1" applyBorder="1"/>
    <xf numFmtId="0" fontId="0" fillId="0" borderId="7" xfId="0" applyBorder="1"/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top"/>
    </xf>
    <xf numFmtId="20" fontId="0" fillId="0" borderId="0" xfId="0" applyNumberFormat="1" applyAlignment="1">
      <alignment vertical="top"/>
    </xf>
    <xf numFmtId="16" fontId="0" fillId="0" borderId="0" xfId="0" applyNumberFormat="1"/>
    <xf numFmtId="16" fontId="0" fillId="0" borderId="1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center" wrapText="1"/>
    </xf>
    <xf numFmtId="0" fontId="0" fillId="0" borderId="20" xfId="0" applyBorder="1" applyAlignment="1">
      <alignment horizontal="center"/>
    </xf>
    <xf numFmtId="21" fontId="0" fillId="0" borderId="0" xfId="0" applyNumberFormat="1"/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5" xfId="0" applyBorder="1" applyAlignment="1">
      <alignment horizontal="center" wrapText="1"/>
    </xf>
    <xf numFmtId="16" fontId="0" fillId="0" borderId="36" xfId="0" applyNumberFormat="1" applyBorder="1"/>
    <xf numFmtId="0" fontId="0" fillId="0" borderId="36" xfId="0" applyBorder="1"/>
    <xf numFmtId="16" fontId="0" fillId="0" borderId="3" xfId="0" applyNumberFormat="1" applyBorder="1"/>
    <xf numFmtId="0" fontId="0" fillId="0" borderId="8" xfId="0" applyBorder="1"/>
    <xf numFmtId="0" fontId="0" fillId="4" borderId="0" xfId="0" applyFill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5" borderId="29" xfId="0" applyFill="1" applyBorder="1"/>
    <xf numFmtId="0" fontId="0" fillId="5" borderId="24" xfId="0" applyFill="1" applyBorder="1"/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11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19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35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5" borderId="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3" xfId="0" applyFill="1" applyBorder="1" applyAlignment="1">
      <alignment horizontal="center" wrapText="1"/>
    </xf>
    <xf numFmtId="16" fontId="0" fillId="0" borderId="0" xfId="0" applyNumberFormat="1" applyAlignment="1">
      <alignment vertical="top"/>
    </xf>
    <xf numFmtId="0" fontId="0" fillId="5" borderId="34" xfId="0" applyFill="1" applyBorder="1" applyAlignment="1">
      <alignment horizontal="center" wrapText="1"/>
    </xf>
    <xf numFmtId="0" fontId="0" fillId="3" borderId="0" xfId="0" applyFill="1"/>
    <xf numFmtId="0" fontId="0" fillId="5" borderId="2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top"/>
    </xf>
    <xf numFmtId="0" fontId="0" fillId="5" borderId="23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63670978055516"/>
          <c:y val="0.18847710727398145"/>
          <c:w val="0.70320499927336144"/>
          <c:h val="0.64821917738695956"/>
        </c:manualLayout>
      </c:layout>
      <c:scatterChart>
        <c:scatterStyle val="lineMarker"/>
        <c:varyColors val="0"/>
        <c:ser>
          <c:idx val="0"/>
          <c:order val="0"/>
          <c:tx>
            <c:strRef>
              <c:f>'Lemur pacing'!$A$2</c:f>
              <c:strCache>
                <c:ptCount val="1"/>
                <c:pt idx="0">
                  <c:v>30-Aug</c:v>
                </c:pt>
              </c:strCache>
            </c:strRef>
          </c:tx>
          <c:spPr>
            <a:ln w="254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'Lemur pacing'!$B$3:$B$5</c:f>
              <c:strCache>
                <c:ptCount val="3"/>
                <c:pt idx="0">
                  <c:v>Hour 1</c:v>
                </c:pt>
                <c:pt idx="1">
                  <c:v>Hour 2</c:v>
                </c:pt>
                <c:pt idx="2">
                  <c:v>Hour 3</c:v>
                </c:pt>
              </c:strCache>
            </c:strRef>
          </c:xVal>
          <c:yVal>
            <c:numRef>
              <c:f>'Lemur pacing'!$C$3:$C$5</c:f>
              <c:numCache>
                <c:formatCode>General</c:formatCode>
                <c:ptCount val="3"/>
                <c:pt idx="0">
                  <c:v>20</c:v>
                </c:pt>
                <c:pt idx="1">
                  <c:v>22.833333333333332</c:v>
                </c:pt>
                <c:pt idx="2">
                  <c:v>19.666666666666668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46-4AD9-A39A-8FE954C961A5}"/>
            </c:ext>
          </c:extLst>
        </c:ser>
        <c:ser>
          <c:idx val="1"/>
          <c:order val="1"/>
          <c:tx>
            <c:strRef>
              <c:f>'Lemur pacing'!$A$7</c:f>
              <c:strCache>
                <c:ptCount val="1"/>
                <c:pt idx="0">
                  <c:v>6-Sep</c:v>
                </c:pt>
              </c:strCache>
            </c:strRef>
          </c:tx>
          <c:spPr>
            <a:ln w="2540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2">
                    <a:lumMod val="40000"/>
                    <a:lumOff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DAD9-4C3B-B6C0-1C07E7C234BA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2">
                    <a:lumMod val="40000"/>
                    <a:lumOff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AD9-4C3B-B6C0-1C07E7C234BA}"/>
              </c:ext>
            </c:extLst>
          </c:dPt>
          <c:xVal>
            <c:strRef>
              <c:f>'Lemur pacing'!$B$8:$B$10</c:f>
              <c:strCache>
                <c:ptCount val="3"/>
                <c:pt idx="0">
                  <c:v>Hour 1</c:v>
                </c:pt>
                <c:pt idx="1">
                  <c:v>Hour 2</c:v>
                </c:pt>
                <c:pt idx="2">
                  <c:v>Hour 3</c:v>
                </c:pt>
              </c:strCache>
            </c:strRef>
          </c:xVal>
          <c:yVal>
            <c:numRef>
              <c:f>'Lemur pacing'!$C$8:$C$10</c:f>
              <c:numCache>
                <c:formatCode>General</c:formatCode>
                <c:ptCount val="3"/>
                <c:pt idx="0">
                  <c:v>25.83333</c:v>
                </c:pt>
                <c:pt idx="1">
                  <c:v>27.5</c:v>
                </c:pt>
                <c:pt idx="2">
                  <c:v>17.600000000000001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46-4AD9-A39A-8FE954C961A5}"/>
            </c:ext>
          </c:extLst>
        </c:ser>
        <c:ser>
          <c:idx val="2"/>
          <c:order val="2"/>
          <c:tx>
            <c:strRef>
              <c:f>'Lemur pacing'!$A$12</c:f>
              <c:strCache>
                <c:ptCount val="1"/>
                <c:pt idx="0">
                  <c:v>7-Sep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'Lemur pacing'!$B$13:$B$15</c:f>
              <c:strCache>
                <c:ptCount val="3"/>
                <c:pt idx="0">
                  <c:v>Hour 1</c:v>
                </c:pt>
                <c:pt idx="1">
                  <c:v>Hour 2</c:v>
                </c:pt>
                <c:pt idx="2">
                  <c:v>Hour 3</c:v>
                </c:pt>
              </c:strCache>
            </c:strRef>
          </c:xVal>
          <c:yVal>
            <c:numRef>
              <c:f>'Lemur pacing'!$C$13:$C$15</c:f>
              <c:numCache>
                <c:formatCode>General</c:formatCode>
                <c:ptCount val="3"/>
                <c:pt idx="0">
                  <c:v>20.333333333333332</c:v>
                </c:pt>
                <c:pt idx="1">
                  <c:v>22.833333333333332</c:v>
                </c:pt>
                <c:pt idx="2">
                  <c:v>16.25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446-4AD9-A39A-8FE954C96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476927"/>
        <c:axId val="923555647"/>
      </c:scatterChart>
      <c:valAx>
        <c:axId val="1025476927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555647"/>
        <c:crosses val="autoZero"/>
        <c:crossBetween val="midCat"/>
      </c:valAx>
      <c:valAx>
        <c:axId val="92355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Pacing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476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325829551925869E-2"/>
          <c:y val="0.15757366285037372"/>
          <c:w val="0.70992242205886624"/>
          <c:h val="0.68583045301155532"/>
        </c:manualLayout>
      </c:layout>
      <c:scatterChart>
        <c:scatterStyle val="lineMarker"/>
        <c:varyColors val="0"/>
        <c:ser>
          <c:idx val="0"/>
          <c:order val="0"/>
          <c:tx>
            <c:strRef>
              <c:f>'Lemur pacing'!$A$2</c:f>
              <c:strCache>
                <c:ptCount val="1"/>
                <c:pt idx="0">
                  <c:v>30-Aug</c:v>
                </c:pt>
              </c:strCache>
            </c:strRef>
          </c:tx>
          <c:spPr>
            <a:ln w="2540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'Lemur pacing'!$B$3:$B$5</c:f>
              <c:strCache>
                <c:ptCount val="3"/>
                <c:pt idx="0">
                  <c:v>Hour 1</c:v>
                </c:pt>
                <c:pt idx="1">
                  <c:v>Hour 2</c:v>
                </c:pt>
                <c:pt idx="2">
                  <c:v>Hour 3</c:v>
                </c:pt>
              </c:strCache>
            </c:strRef>
          </c:xVal>
          <c:yVal>
            <c:numRef>
              <c:f>'Lemur pacing'!$D$3:$D$5</c:f>
              <c:numCache>
                <c:formatCode>General</c:formatCode>
                <c:ptCount val="3"/>
                <c:pt idx="0">
                  <c:v>7.5</c:v>
                </c:pt>
                <c:pt idx="1">
                  <c:v>16.166666666666668</c:v>
                </c:pt>
                <c:pt idx="2">
                  <c:v>16.333333333333332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46-4EAD-8C29-F4BC94CA673C}"/>
            </c:ext>
          </c:extLst>
        </c:ser>
        <c:ser>
          <c:idx val="1"/>
          <c:order val="1"/>
          <c:tx>
            <c:strRef>
              <c:f>'Lemur pacing'!$A$7</c:f>
              <c:strCache>
                <c:ptCount val="1"/>
                <c:pt idx="0">
                  <c:v>6-Sep</c:v>
                </c:pt>
              </c:strCache>
            </c:strRef>
          </c:tx>
          <c:spPr>
            <a:ln w="2540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'Lemur pacing'!$B$8:$B$10</c:f>
              <c:strCache>
                <c:ptCount val="3"/>
                <c:pt idx="0">
                  <c:v>Hour 1</c:v>
                </c:pt>
                <c:pt idx="1">
                  <c:v>Hour 2</c:v>
                </c:pt>
                <c:pt idx="2">
                  <c:v>Hour 3</c:v>
                </c:pt>
              </c:strCache>
            </c:strRef>
          </c:xVal>
          <c:yVal>
            <c:numRef>
              <c:f>'Lemur pacing'!$D$8:$D$10</c:f>
              <c:numCache>
                <c:formatCode>General</c:formatCode>
                <c:ptCount val="3"/>
                <c:pt idx="0">
                  <c:v>12</c:v>
                </c:pt>
                <c:pt idx="1">
                  <c:v>24.833333333333332</c:v>
                </c:pt>
                <c:pt idx="2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46-4EAD-8C29-F4BC94CA673C}"/>
            </c:ext>
          </c:extLst>
        </c:ser>
        <c:ser>
          <c:idx val="2"/>
          <c:order val="2"/>
          <c:tx>
            <c:strRef>
              <c:f>'Lemur pacing'!$A$12</c:f>
              <c:strCache>
                <c:ptCount val="1"/>
                <c:pt idx="0">
                  <c:v>7-Sep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'Lemur pacing'!$B$13:$B$15</c:f>
              <c:strCache>
                <c:ptCount val="3"/>
                <c:pt idx="0">
                  <c:v>Hour 1</c:v>
                </c:pt>
                <c:pt idx="1">
                  <c:v>Hour 2</c:v>
                </c:pt>
                <c:pt idx="2">
                  <c:v>Hour 3</c:v>
                </c:pt>
              </c:strCache>
            </c:strRef>
          </c:xVal>
          <c:yVal>
            <c:numRef>
              <c:f>'Lemur pacing'!$D$13:$D$15</c:f>
              <c:numCache>
                <c:formatCode>General</c:formatCode>
                <c:ptCount val="3"/>
                <c:pt idx="0">
                  <c:v>9.3333333333333339</c:v>
                </c:pt>
                <c:pt idx="1">
                  <c:v>21.166666666666668</c:v>
                </c:pt>
                <c:pt idx="2">
                  <c:v>23.166666666666668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46-4EAD-8C29-F4BC94CA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034223"/>
        <c:axId val="223033807"/>
      </c:scatterChart>
      <c:valAx>
        <c:axId val="223034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33807"/>
        <c:crosses val="autoZero"/>
        <c:crossBetween val="midCat"/>
      </c:valAx>
      <c:valAx>
        <c:axId val="22303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Pacing</a:t>
                </a:r>
                <a:r>
                  <a:rPr lang="en-GB" baseline="0"/>
                  <a:t> (min)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34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431208</xdr:colOff>
      <xdr:row>22</xdr:row>
      <xdr:rowOff>91103</xdr:rowOff>
    </xdr:from>
    <xdr:to>
      <xdr:col>18</xdr:col>
      <xdr:colOff>451336</xdr:colOff>
      <xdr:row>35</xdr:row>
      <xdr:rowOff>31414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7E0481-1C3F-72C2-6E03-C65261184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283210</xdr:colOff>
      <xdr:row>1</xdr:row>
      <xdr:rowOff>160655</xdr:rowOff>
    </xdr:from>
    <xdr:to>
      <xdr:col>21</xdr:col>
      <xdr:colOff>268941</xdr:colOff>
      <xdr:row>19</xdr:row>
      <xdr:rowOff>89647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2DC9D3-0CB6-9819-50F4-0AD7A8ADA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060A-E0A7-492B-8050-50EFFBCED0B9}">
  <dimension ref="A1:K97"/>
  <sheetViews>
    <sheetView tabSelected="1" zoomScale="90" zoomScaleNormal="90" workbookViewId="0">
      <selection activeCell="G5" sqref="G5"/>
    </sheetView>
  </sheetViews>
  <sheetFormatPr defaultRowHeight="15" x14ac:dyDescent="0.25"/>
  <cols>
    <col min="6" max="6" width="21.5703125" customWidth="1"/>
    <col min="7" max="7" width="45" bestFit="1" customWidth="1"/>
    <col min="8" max="8" width="30.42578125" customWidth="1"/>
    <col min="9" max="9" width="17.5703125" customWidth="1"/>
    <col min="11" max="11" width="31.42578125" customWidth="1"/>
  </cols>
  <sheetData>
    <row r="1" spans="1:11" x14ac:dyDescent="0.25">
      <c r="A1" s="32" t="s">
        <v>228</v>
      </c>
      <c r="B1" s="32" t="s">
        <v>1</v>
      </c>
      <c r="C1" s="32" t="s">
        <v>229</v>
      </c>
      <c r="D1" s="32" t="s">
        <v>235</v>
      </c>
      <c r="E1" s="32" t="s">
        <v>236</v>
      </c>
      <c r="F1" s="32" t="s">
        <v>237</v>
      </c>
      <c r="G1" s="32" t="s">
        <v>238</v>
      </c>
      <c r="H1" s="32" t="s">
        <v>239</v>
      </c>
      <c r="I1" s="32" t="s">
        <v>240</v>
      </c>
      <c r="K1" t="s">
        <v>241</v>
      </c>
    </row>
    <row r="2" spans="1:11" x14ac:dyDescent="0.25">
      <c r="A2" s="31">
        <v>44797</v>
      </c>
      <c r="B2" s="10" t="s">
        <v>16</v>
      </c>
      <c r="C2" s="10" t="s">
        <v>232</v>
      </c>
      <c r="D2" s="10">
        <v>1</v>
      </c>
      <c r="E2" s="10" t="s">
        <v>134</v>
      </c>
      <c r="F2" s="10" t="s">
        <v>242</v>
      </c>
      <c r="G2" s="10" t="s">
        <v>243</v>
      </c>
      <c r="H2" s="10" t="s">
        <v>233</v>
      </c>
      <c r="I2" s="10"/>
      <c r="K2" s="17" t="s">
        <v>359</v>
      </c>
    </row>
    <row r="3" spans="1:11" x14ac:dyDescent="0.25">
      <c r="A3" s="14">
        <v>44797</v>
      </c>
      <c r="B3" t="s">
        <v>16</v>
      </c>
      <c r="C3" t="s">
        <v>232</v>
      </c>
      <c r="D3">
        <v>2</v>
      </c>
      <c r="E3" t="s">
        <v>135</v>
      </c>
      <c r="F3" t="s">
        <v>244</v>
      </c>
      <c r="G3" t="s">
        <v>245</v>
      </c>
      <c r="H3" t="s">
        <v>233</v>
      </c>
      <c r="K3" t="s">
        <v>246</v>
      </c>
    </row>
    <row r="4" spans="1:11" x14ac:dyDescent="0.25">
      <c r="A4" s="14">
        <v>44797</v>
      </c>
      <c r="B4" t="s">
        <v>16</v>
      </c>
      <c r="C4" t="s">
        <v>232</v>
      </c>
      <c r="D4">
        <v>3</v>
      </c>
      <c r="E4" t="s">
        <v>142</v>
      </c>
      <c r="F4" t="s">
        <v>247</v>
      </c>
      <c r="G4" t="s">
        <v>248</v>
      </c>
      <c r="H4" t="s">
        <v>233</v>
      </c>
      <c r="K4" t="s">
        <v>249</v>
      </c>
    </row>
    <row r="5" spans="1:11" x14ac:dyDescent="0.25">
      <c r="A5" s="14">
        <v>44797</v>
      </c>
      <c r="B5" t="s">
        <v>16</v>
      </c>
      <c r="C5" t="s">
        <v>232</v>
      </c>
      <c r="D5">
        <v>4</v>
      </c>
      <c r="E5" t="s">
        <v>137</v>
      </c>
      <c r="F5" t="s">
        <v>250</v>
      </c>
      <c r="G5" t="s">
        <v>251</v>
      </c>
      <c r="H5" t="s">
        <v>233</v>
      </c>
      <c r="K5" t="s">
        <v>252</v>
      </c>
    </row>
    <row r="6" spans="1:11" x14ac:dyDescent="0.25">
      <c r="A6" s="14">
        <v>44797</v>
      </c>
      <c r="B6" t="s">
        <v>35</v>
      </c>
      <c r="C6" t="s">
        <v>232</v>
      </c>
      <c r="D6">
        <v>1</v>
      </c>
      <c r="E6" t="s">
        <v>134</v>
      </c>
      <c r="F6" t="s">
        <v>253</v>
      </c>
      <c r="G6" t="s">
        <v>254</v>
      </c>
      <c r="H6" t="s">
        <v>233</v>
      </c>
      <c r="K6" t="s">
        <v>255</v>
      </c>
    </row>
    <row r="7" spans="1:11" x14ac:dyDescent="0.25">
      <c r="A7" s="14">
        <v>44797</v>
      </c>
      <c r="B7" t="s">
        <v>35</v>
      </c>
      <c r="C7" t="s">
        <v>232</v>
      </c>
      <c r="D7">
        <v>2</v>
      </c>
      <c r="E7" t="s">
        <v>135</v>
      </c>
      <c r="F7" t="s">
        <v>256</v>
      </c>
      <c r="G7" t="s">
        <v>257</v>
      </c>
      <c r="H7" t="s">
        <v>233</v>
      </c>
      <c r="K7" t="s">
        <v>258</v>
      </c>
    </row>
    <row r="8" spans="1:11" x14ac:dyDescent="0.25">
      <c r="A8" s="14">
        <v>44797</v>
      </c>
      <c r="B8" t="s">
        <v>35</v>
      </c>
      <c r="C8" t="s">
        <v>232</v>
      </c>
      <c r="D8">
        <v>3</v>
      </c>
      <c r="E8" t="s">
        <v>142</v>
      </c>
      <c r="F8" t="s">
        <v>259</v>
      </c>
      <c r="G8" t="s">
        <v>260</v>
      </c>
      <c r="H8" t="s">
        <v>233</v>
      </c>
      <c r="K8" t="s">
        <v>261</v>
      </c>
    </row>
    <row r="9" spans="1:11" x14ac:dyDescent="0.25">
      <c r="A9" s="29">
        <v>44797</v>
      </c>
      <c r="B9" s="30" t="s">
        <v>35</v>
      </c>
      <c r="C9" s="30" t="s">
        <v>232</v>
      </c>
      <c r="D9" s="30">
        <v>4</v>
      </c>
      <c r="E9" s="30" t="s">
        <v>137</v>
      </c>
      <c r="F9" s="30" t="s">
        <v>250</v>
      </c>
      <c r="G9" s="30" t="s">
        <v>275</v>
      </c>
      <c r="H9" s="30" t="s">
        <v>233</v>
      </c>
      <c r="I9" s="30"/>
      <c r="K9" t="s">
        <v>311</v>
      </c>
    </row>
    <row r="10" spans="1:11" x14ac:dyDescent="0.25">
      <c r="A10" s="14">
        <v>44798</v>
      </c>
      <c r="B10" t="s">
        <v>16</v>
      </c>
      <c r="C10" t="s">
        <v>232</v>
      </c>
      <c r="D10">
        <v>1</v>
      </c>
      <c r="E10" t="s">
        <v>134</v>
      </c>
      <c r="F10" t="s">
        <v>250</v>
      </c>
      <c r="G10" t="s">
        <v>277</v>
      </c>
      <c r="H10" t="s">
        <v>233</v>
      </c>
      <c r="K10" t="s">
        <v>327</v>
      </c>
    </row>
    <row r="11" spans="1:11" x14ac:dyDescent="0.25">
      <c r="A11" s="14">
        <v>44798</v>
      </c>
      <c r="B11" t="s">
        <v>16</v>
      </c>
      <c r="C11" t="s">
        <v>232</v>
      </c>
      <c r="D11">
        <v>2</v>
      </c>
      <c r="E11" t="s">
        <v>135</v>
      </c>
      <c r="F11" t="s">
        <v>278</v>
      </c>
      <c r="G11" t="s">
        <v>279</v>
      </c>
      <c r="H11" t="s">
        <v>233</v>
      </c>
    </row>
    <row r="12" spans="1:11" x14ac:dyDescent="0.25">
      <c r="A12" s="14">
        <v>44798</v>
      </c>
      <c r="B12" t="s">
        <v>16</v>
      </c>
      <c r="C12" t="s">
        <v>232</v>
      </c>
      <c r="D12">
        <v>3</v>
      </c>
      <c r="E12" t="s">
        <v>142</v>
      </c>
      <c r="F12" t="s">
        <v>280</v>
      </c>
      <c r="G12" t="s">
        <v>281</v>
      </c>
      <c r="H12" t="s">
        <v>233</v>
      </c>
    </row>
    <row r="13" spans="1:11" x14ac:dyDescent="0.25">
      <c r="A13" s="14">
        <v>44798</v>
      </c>
      <c r="B13" t="s">
        <v>16</v>
      </c>
      <c r="C13" t="s">
        <v>232</v>
      </c>
      <c r="D13">
        <v>4</v>
      </c>
      <c r="E13" t="s">
        <v>137</v>
      </c>
      <c r="F13" t="s">
        <v>276</v>
      </c>
      <c r="G13" t="s">
        <v>282</v>
      </c>
      <c r="H13" t="s">
        <v>233</v>
      </c>
    </row>
    <row r="14" spans="1:11" x14ac:dyDescent="0.25">
      <c r="A14" s="14">
        <v>44798</v>
      </c>
      <c r="B14" t="s">
        <v>35</v>
      </c>
      <c r="C14" t="s">
        <v>234</v>
      </c>
      <c r="D14">
        <v>1</v>
      </c>
      <c r="E14" t="s">
        <v>134</v>
      </c>
      <c r="F14" t="s">
        <v>262</v>
      </c>
      <c r="G14" t="s">
        <v>283</v>
      </c>
      <c r="H14" t="s">
        <v>233</v>
      </c>
    </row>
    <row r="15" spans="1:11" x14ac:dyDescent="0.25">
      <c r="A15" s="14">
        <v>44798</v>
      </c>
      <c r="B15" t="s">
        <v>35</v>
      </c>
      <c r="C15" t="s">
        <v>234</v>
      </c>
      <c r="D15">
        <v>2</v>
      </c>
      <c r="E15" t="s">
        <v>135</v>
      </c>
      <c r="F15" t="s">
        <v>244</v>
      </c>
      <c r="G15" t="s">
        <v>284</v>
      </c>
      <c r="H15" t="s">
        <v>233</v>
      </c>
    </row>
    <row r="16" spans="1:11" x14ac:dyDescent="0.25">
      <c r="A16" s="14">
        <v>44798</v>
      </c>
      <c r="B16" t="s">
        <v>35</v>
      </c>
      <c r="C16" t="s">
        <v>234</v>
      </c>
      <c r="D16">
        <v>3</v>
      </c>
      <c r="E16" t="s">
        <v>142</v>
      </c>
      <c r="F16" t="s">
        <v>285</v>
      </c>
      <c r="G16" t="s">
        <v>286</v>
      </c>
      <c r="H16" t="s">
        <v>233</v>
      </c>
    </row>
    <row r="17" spans="1:9" x14ac:dyDescent="0.25">
      <c r="A17" s="29">
        <v>44798</v>
      </c>
      <c r="B17" s="30" t="s">
        <v>35</v>
      </c>
      <c r="C17" t="s">
        <v>234</v>
      </c>
      <c r="D17" s="30">
        <v>4</v>
      </c>
      <c r="E17" s="30" t="s">
        <v>137</v>
      </c>
      <c r="F17" s="30" t="s">
        <v>250</v>
      </c>
      <c r="G17" s="30" t="s">
        <v>287</v>
      </c>
      <c r="H17" s="30" t="s">
        <v>233</v>
      </c>
      <c r="I17" s="30"/>
    </row>
    <row r="18" spans="1:9" x14ac:dyDescent="0.25">
      <c r="A18" s="14">
        <v>44799</v>
      </c>
      <c r="B18" t="s">
        <v>16</v>
      </c>
      <c r="C18" s="10" t="s">
        <v>234</v>
      </c>
      <c r="D18">
        <v>1</v>
      </c>
      <c r="E18" t="s">
        <v>134</v>
      </c>
      <c r="F18" t="s">
        <v>250</v>
      </c>
      <c r="G18" t="s">
        <v>288</v>
      </c>
      <c r="H18" t="s">
        <v>233</v>
      </c>
    </row>
    <row r="19" spans="1:9" x14ac:dyDescent="0.25">
      <c r="A19" s="14">
        <v>44799</v>
      </c>
      <c r="B19" t="s">
        <v>16</v>
      </c>
      <c r="C19" t="s">
        <v>234</v>
      </c>
      <c r="D19">
        <v>2</v>
      </c>
      <c r="E19" t="s">
        <v>135</v>
      </c>
      <c r="F19" t="s">
        <v>262</v>
      </c>
      <c r="G19" t="s">
        <v>263</v>
      </c>
      <c r="H19" t="s">
        <v>233</v>
      </c>
    </row>
    <row r="20" spans="1:9" x14ac:dyDescent="0.25">
      <c r="A20" s="14">
        <v>44799</v>
      </c>
      <c r="B20" t="s">
        <v>16</v>
      </c>
      <c r="C20" t="s">
        <v>234</v>
      </c>
      <c r="D20">
        <v>3</v>
      </c>
      <c r="E20" t="s">
        <v>142</v>
      </c>
      <c r="F20" t="s">
        <v>264</v>
      </c>
      <c r="G20" t="s">
        <v>265</v>
      </c>
      <c r="H20" t="s">
        <v>233</v>
      </c>
    </row>
    <row r="21" spans="1:9" x14ac:dyDescent="0.25">
      <c r="A21" s="14">
        <v>44799</v>
      </c>
      <c r="B21" t="s">
        <v>16</v>
      </c>
      <c r="C21" t="s">
        <v>234</v>
      </c>
      <c r="D21">
        <v>4</v>
      </c>
      <c r="E21" t="s">
        <v>137</v>
      </c>
      <c r="F21" t="s">
        <v>250</v>
      </c>
      <c r="G21" t="s">
        <v>266</v>
      </c>
      <c r="H21" t="s">
        <v>233</v>
      </c>
    </row>
    <row r="22" spans="1:9" x14ac:dyDescent="0.25">
      <c r="A22" s="14">
        <v>44799</v>
      </c>
      <c r="B22" t="s">
        <v>35</v>
      </c>
      <c r="C22" t="s">
        <v>267</v>
      </c>
      <c r="D22">
        <v>1</v>
      </c>
      <c r="E22" t="s">
        <v>134</v>
      </c>
      <c r="F22" t="s">
        <v>268</v>
      </c>
      <c r="G22" t="s">
        <v>269</v>
      </c>
      <c r="H22" t="s">
        <v>233</v>
      </c>
    </row>
    <row r="23" spans="1:9" x14ac:dyDescent="0.25">
      <c r="A23" s="14">
        <v>44799</v>
      </c>
      <c r="B23" t="s">
        <v>35</v>
      </c>
      <c r="C23" t="s">
        <v>267</v>
      </c>
      <c r="D23">
        <v>2</v>
      </c>
      <c r="E23" t="s">
        <v>135</v>
      </c>
      <c r="F23" t="s">
        <v>289</v>
      </c>
      <c r="G23" t="s">
        <v>290</v>
      </c>
      <c r="H23" t="s">
        <v>233</v>
      </c>
    </row>
    <row r="24" spans="1:9" x14ac:dyDescent="0.25">
      <c r="A24" s="14">
        <v>44799</v>
      </c>
      <c r="B24" t="s">
        <v>35</v>
      </c>
      <c r="C24" t="s">
        <v>267</v>
      </c>
      <c r="D24">
        <v>3</v>
      </c>
      <c r="E24" t="s">
        <v>142</v>
      </c>
      <c r="F24" t="s">
        <v>270</v>
      </c>
      <c r="G24" t="s">
        <v>271</v>
      </c>
      <c r="H24" t="s">
        <v>233</v>
      </c>
    </row>
    <row r="25" spans="1:9" x14ac:dyDescent="0.25">
      <c r="A25" s="14">
        <v>44799</v>
      </c>
      <c r="B25" t="s">
        <v>35</v>
      </c>
      <c r="C25" t="s">
        <v>267</v>
      </c>
      <c r="D25">
        <v>4</v>
      </c>
      <c r="E25" t="s">
        <v>137</v>
      </c>
      <c r="F25" t="s">
        <v>272</v>
      </c>
      <c r="G25" t="s">
        <v>273</v>
      </c>
      <c r="H25" t="s">
        <v>233</v>
      </c>
    </row>
    <row r="26" spans="1:9" ht="14.65" customHeight="1" x14ac:dyDescent="0.25">
      <c r="A26" s="31">
        <v>44804</v>
      </c>
      <c r="B26" s="10" t="s">
        <v>16</v>
      </c>
      <c r="C26" s="10" t="s">
        <v>232</v>
      </c>
      <c r="D26" s="10">
        <v>1</v>
      </c>
      <c r="E26" s="10" t="s">
        <v>137</v>
      </c>
      <c r="F26" s="49" t="s">
        <v>312</v>
      </c>
      <c r="G26" s="48" t="s">
        <v>313</v>
      </c>
      <c r="H26" s="10" t="s">
        <v>233</v>
      </c>
      <c r="I26" s="10"/>
    </row>
    <row r="27" spans="1:9" x14ac:dyDescent="0.25">
      <c r="A27" s="14">
        <v>44804</v>
      </c>
      <c r="B27" t="s">
        <v>16</v>
      </c>
      <c r="C27" t="s">
        <v>232</v>
      </c>
      <c r="D27">
        <v>2</v>
      </c>
      <c r="E27" t="s">
        <v>134</v>
      </c>
      <c r="F27" t="s">
        <v>345</v>
      </c>
      <c r="G27" t="s">
        <v>346</v>
      </c>
      <c r="H27" t="s">
        <v>233</v>
      </c>
    </row>
    <row r="28" spans="1:9" x14ac:dyDescent="0.25">
      <c r="A28" s="14">
        <v>44804</v>
      </c>
      <c r="B28" t="s">
        <v>16</v>
      </c>
      <c r="C28" t="s">
        <v>232</v>
      </c>
      <c r="D28">
        <v>3</v>
      </c>
      <c r="E28" t="s">
        <v>135</v>
      </c>
      <c r="F28" t="s">
        <v>316</v>
      </c>
      <c r="G28" t="s">
        <v>317</v>
      </c>
      <c r="H28" t="s">
        <v>233</v>
      </c>
    </row>
    <row r="29" spans="1:9" x14ac:dyDescent="0.25">
      <c r="A29" s="14">
        <v>44804</v>
      </c>
      <c r="B29" t="s">
        <v>16</v>
      </c>
      <c r="C29" t="s">
        <v>232</v>
      </c>
      <c r="D29">
        <v>4</v>
      </c>
      <c r="E29" t="s">
        <v>142</v>
      </c>
      <c r="F29" t="s">
        <v>314</v>
      </c>
      <c r="G29" t="s">
        <v>315</v>
      </c>
      <c r="H29" t="s">
        <v>233</v>
      </c>
    </row>
    <row r="30" spans="1:9" ht="15.4" customHeight="1" x14ac:dyDescent="0.25">
      <c r="A30" s="54">
        <v>44804</v>
      </c>
      <c r="B30" s="12" t="s">
        <v>35</v>
      </c>
      <c r="C30" s="12" t="s">
        <v>232</v>
      </c>
      <c r="D30" s="12">
        <v>1</v>
      </c>
      <c r="E30" s="12" t="s">
        <v>137</v>
      </c>
      <c r="F30" s="6" t="s">
        <v>326</v>
      </c>
      <c r="G30" s="12" t="s">
        <v>325</v>
      </c>
      <c r="H30" t="s">
        <v>233</v>
      </c>
    </row>
    <row r="31" spans="1:9" x14ac:dyDescent="0.25">
      <c r="A31" s="14">
        <v>44804</v>
      </c>
      <c r="B31" t="s">
        <v>35</v>
      </c>
      <c r="C31" t="s">
        <v>232</v>
      </c>
      <c r="D31">
        <v>2</v>
      </c>
      <c r="E31" t="s">
        <v>134</v>
      </c>
      <c r="F31" t="s">
        <v>285</v>
      </c>
      <c r="G31" t="s">
        <v>358</v>
      </c>
      <c r="H31" t="s">
        <v>233</v>
      </c>
    </row>
    <row r="32" spans="1:9" x14ac:dyDescent="0.25">
      <c r="A32" s="14">
        <v>44804</v>
      </c>
      <c r="B32" t="s">
        <v>35</v>
      </c>
      <c r="C32" t="s">
        <v>232</v>
      </c>
      <c r="D32">
        <v>3</v>
      </c>
      <c r="E32" t="s">
        <v>135</v>
      </c>
      <c r="F32" t="s">
        <v>321</v>
      </c>
      <c r="G32" t="s">
        <v>322</v>
      </c>
      <c r="H32" t="s">
        <v>233</v>
      </c>
    </row>
    <row r="33" spans="1:9" x14ac:dyDescent="0.25">
      <c r="A33" s="14">
        <v>44804</v>
      </c>
      <c r="B33" t="s">
        <v>35</v>
      </c>
      <c r="C33" s="30" t="s">
        <v>232</v>
      </c>
      <c r="D33">
        <v>4</v>
      </c>
      <c r="E33" t="s">
        <v>142</v>
      </c>
      <c r="F33" t="s">
        <v>324</v>
      </c>
      <c r="G33" t="s">
        <v>323</v>
      </c>
      <c r="H33" t="s">
        <v>233</v>
      </c>
    </row>
    <row r="34" spans="1:9" x14ac:dyDescent="0.25">
      <c r="A34" s="31">
        <v>44805</v>
      </c>
      <c r="B34" s="10" t="s">
        <v>16</v>
      </c>
      <c r="C34" t="s">
        <v>232</v>
      </c>
      <c r="D34" s="10">
        <v>1</v>
      </c>
      <c r="E34" s="10" t="s">
        <v>137</v>
      </c>
      <c r="F34" s="10" t="s">
        <v>332</v>
      </c>
      <c r="G34" s="10" t="s">
        <v>333</v>
      </c>
      <c r="H34" s="10" t="s">
        <v>233</v>
      </c>
      <c r="I34" s="10"/>
    </row>
    <row r="35" spans="1:9" x14ac:dyDescent="0.25">
      <c r="A35" s="14">
        <v>44805</v>
      </c>
      <c r="B35" t="s">
        <v>16</v>
      </c>
      <c r="C35" t="s">
        <v>232</v>
      </c>
      <c r="D35">
        <v>2</v>
      </c>
      <c r="E35" t="s">
        <v>134</v>
      </c>
      <c r="F35" t="s">
        <v>262</v>
      </c>
      <c r="G35" t="s">
        <v>347</v>
      </c>
      <c r="H35" t="s">
        <v>233</v>
      </c>
    </row>
    <row r="36" spans="1:9" x14ac:dyDescent="0.25">
      <c r="A36" s="14">
        <v>44805</v>
      </c>
      <c r="B36" t="s">
        <v>16</v>
      </c>
      <c r="C36" t="s">
        <v>232</v>
      </c>
      <c r="D36">
        <v>3</v>
      </c>
      <c r="E36" t="s">
        <v>135</v>
      </c>
      <c r="F36" t="s">
        <v>334</v>
      </c>
      <c r="G36" t="s">
        <v>335</v>
      </c>
      <c r="H36" t="s">
        <v>233</v>
      </c>
    </row>
    <row r="37" spans="1:9" x14ac:dyDescent="0.25">
      <c r="A37" s="14">
        <v>44805</v>
      </c>
      <c r="B37" t="s">
        <v>16</v>
      </c>
      <c r="C37" t="s">
        <v>232</v>
      </c>
      <c r="D37">
        <v>4</v>
      </c>
      <c r="E37" t="s">
        <v>142</v>
      </c>
      <c r="F37" t="s">
        <v>328</v>
      </c>
      <c r="G37" t="s">
        <v>329</v>
      </c>
      <c r="H37" t="s">
        <v>233</v>
      </c>
    </row>
    <row r="38" spans="1:9" x14ac:dyDescent="0.25">
      <c r="A38" s="14">
        <v>44805</v>
      </c>
      <c r="B38" t="s">
        <v>35</v>
      </c>
      <c r="C38" t="s">
        <v>234</v>
      </c>
      <c r="D38">
        <v>1</v>
      </c>
      <c r="E38" t="s">
        <v>137</v>
      </c>
      <c r="F38" t="s">
        <v>336</v>
      </c>
      <c r="G38" t="s">
        <v>337</v>
      </c>
      <c r="H38" t="s">
        <v>233</v>
      </c>
    </row>
    <row r="39" spans="1:9" x14ac:dyDescent="0.25">
      <c r="A39" s="14">
        <v>44805</v>
      </c>
      <c r="B39" t="s">
        <v>35</v>
      </c>
      <c r="C39" t="s">
        <v>234</v>
      </c>
      <c r="D39">
        <v>2</v>
      </c>
      <c r="E39" t="s">
        <v>134</v>
      </c>
      <c r="F39" t="s">
        <v>348</v>
      </c>
      <c r="G39" t="s">
        <v>349</v>
      </c>
      <c r="H39" t="s">
        <v>233</v>
      </c>
    </row>
    <row r="40" spans="1:9" x14ac:dyDescent="0.25">
      <c r="A40" s="14">
        <v>44805</v>
      </c>
      <c r="B40" t="s">
        <v>35</v>
      </c>
      <c r="C40" t="s">
        <v>234</v>
      </c>
      <c r="D40">
        <v>3</v>
      </c>
      <c r="E40" t="s">
        <v>135</v>
      </c>
      <c r="F40" t="s">
        <v>250</v>
      </c>
      <c r="G40" t="s">
        <v>338</v>
      </c>
      <c r="H40" t="s">
        <v>233</v>
      </c>
    </row>
    <row r="41" spans="1:9" x14ac:dyDescent="0.25">
      <c r="A41" s="14">
        <v>44805</v>
      </c>
      <c r="B41" t="s">
        <v>35</v>
      </c>
      <c r="C41" t="s">
        <v>234</v>
      </c>
      <c r="D41">
        <v>4</v>
      </c>
      <c r="E41" t="s">
        <v>142</v>
      </c>
      <c r="F41" t="s">
        <v>330</v>
      </c>
      <c r="G41" t="s">
        <v>331</v>
      </c>
      <c r="H41" t="s">
        <v>233</v>
      </c>
      <c r="I41" s="30"/>
    </row>
    <row r="42" spans="1:9" x14ac:dyDescent="0.25">
      <c r="A42" s="31">
        <v>44806</v>
      </c>
      <c r="B42" s="10" t="s">
        <v>16</v>
      </c>
      <c r="C42" s="10" t="s">
        <v>234</v>
      </c>
      <c r="D42" s="10">
        <v>1</v>
      </c>
      <c r="E42" s="10" t="s">
        <v>137</v>
      </c>
      <c r="F42" s="10" t="s">
        <v>343</v>
      </c>
      <c r="G42" s="10" t="s">
        <v>344</v>
      </c>
      <c r="H42" s="10" t="s">
        <v>233</v>
      </c>
    </row>
    <row r="43" spans="1:9" x14ac:dyDescent="0.25">
      <c r="A43" s="14">
        <v>44806</v>
      </c>
      <c r="B43" t="s">
        <v>16</v>
      </c>
      <c r="C43" t="s">
        <v>234</v>
      </c>
      <c r="D43">
        <v>2</v>
      </c>
      <c r="E43" t="s">
        <v>134</v>
      </c>
      <c r="F43" t="s">
        <v>341</v>
      </c>
      <c r="G43" t="s">
        <v>342</v>
      </c>
      <c r="H43" t="s">
        <v>233</v>
      </c>
    </row>
    <row r="44" spans="1:9" x14ac:dyDescent="0.25">
      <c r="A44" s="14">
        <v>44806</v>
      </c>
      <c r="B44" t="s">
        <v>16</v>
      </c>
      <c r="C44" t="s">
        <v>234</v>
      </c>
      <c r="D44">
        <v>3</v>
      </c>
      <c r="E44" t="s">
        <v>135</v>
      </c>
      <c r="F44" t="s">
        <v>278</v>
      </c>
      <c r="G44" t="s">
        <v>352</v>
      </c>
      <c r="H44" t="s">
        <v>233</v>
      </c>
    </row>
    <row r="45" spans="1:9" x14ac:dyDescent="0.25">
      <c r="A45" s="14">
        <v>44806</v>
      </c>
      <c r="B45" t="s">
        <v>16</v>
      </c>
      <c r="C45" t="s">
        <v>234</v>
      </c>
      <c r="D45">
        <v>4</v>
      </c>
      <c r="E45" t="s">
        <v>142</v>
      </c>
      <c r="F45" t="s">
        <v>339</v>
      </c>
      <c r="G45" t="s">
        <v>340</v>
      </c>
      <c r="H45" t="s">
        <v>233</v>
      </c>
    </row>
    <row r="46" spans="1:9" x14ac:dyDescent="0.25">
      <c r="A46" s="14">
        <v>44806</v>
      </c>
      <c r="B46" t="s">
        <v>35</v>
      </c>
      <c r="C46" t="s">
        <v>234</v>
      </c>
      <c r="D46">
        <v>1</v>
      </c>
      <c r="E46" t="s">
        <v>137</v>
      </c>
      <c r="F46" t="s">
        <v>354</v>
      </c>
      <c r="G46" t="s">
        <v>355</v>
      </c>
      <c r="H46" t="s">
        <v>233</v>
      </c>
    </row>
    <row r="47" spans="1:9" x14ac:dyDescent="0.25">
      <c r="A47" s="14">
        <v>44806</v>
      </c>
      <c r="B47" t="s">
        <v>35</v>
      </c>
      <c r="C47" t="s">
        <v>234</v>
      </c>
      <c r="D47">
        <v>2</v>
      </c>
      <c r="E47" t="s">
        <v>134</v>
      </c>
      <c r="F47" t="s">
        <v>350</v>
      </c>
      <c r="G47" t="s">
        <v>351</v>
      </c>
      <c r="H47" t="s">
        <v>233</v>
      </c>
    </row>
    <row r="48" spans="1:9" x14ac:dyDescent="0.25">
      <c r="A48" s="14">
        <v>44806</v>
      </c>
      <c r="B48" t="s">
        <v>35</v>
      </c>
      <c r="C48" t="s">
        <v>234</v>
      </c>
      <c r="D48">
        <v>3</v>
      </c>
      <c r="E48" t="s">
        <v>135</v>
      </c>
      <c r="F48" t="s">
        <v>356</v>
      </c>
      <c r="G48" t="s">
        <v>357</v>
      </c>
      <c r="H48" t="s">
        <v>233</v>
      </c>
    </row>
    <row r="49" spans="1:9" x14ac:dyDescent="0.25">
      <c r="A49" s="29">
        <v>44806</v>
      </c>
      <c r="B49" s="30" t="s">
        <v>35</v>
      </c>
      <c r="C49" t="s">
        <v>234</v>
      </c>
      <c r="D49" s="30">
        <v>4</v>
      </c>
      <c r="E49" s="30" t="s">
        <v>142</v>
      </c>
      <c r="F49" s="30" t="s">
        <v>378</v>
      </c>
      <c r="G49" s="30" t="s">
        <v>353</v>
      </c>
      <c r="H49" s="30" t="s">
        <v>233</v>
      </c>
      <c r="I49" s="30"/>
    </row>
    <row r="50" spans="1:9" x14ac:dyDescent="0.25">
      <c r="A50" s="31">
        <v>44809</v>
      </c>
      <c r="B50" s="10" t="s">
        <v>16</v>
      </c>
      <c r="C50" s="10" t="s">
        <v>234</v>
      </c>
      <c r="D50" s="10">
        <v>1</v>
      </c>
      <c r="E50" s="10" t="s">
        <v>142</v>
      </c>
      <c r="F50" s="10" t="s">
        <v>360</v>
      </c>
      <c r="G50" s="10" t="s">
        <v>361</v>
      </c>
      <c r="H50" s="10" t="s">
        <v>233</v>
      </c>
      <c r="I50" s="10"/>
    </row>
    <row r="51" spans="1:9" x14ac:dyDescent="0.25">
      <c r="A51" s="14">
        <v>44809</v>
      </c>
      <c r="B51" t="s">
        <v>16</v>
      </c>
      <c r="C51" t="s">
        <v>234</v>
      </c>
      <c r="D51">
        <v>2</v>
      </c>
      <c r="E51" t="s">
        <v>137</v>
      </c>
      <c r="F51" t="s">
        <v>371</v>
      </c>
      <c r="G51" t="s">
        <v>373</v>
      </c>
      <c r="H51" t="s">
        <v>233</v>
      </c>
    </row>
    <row r="52" spans="1:9" x14ac:dyDescent="0.25">
      <c r="A52" s="14">
        <v>44809</v>
      </c>
      <c r="B52" t="s">
        <v>16</v>
      </c>
      <c r="C52" t="s">
        <v>234</v>
      </c>
      <c r="D52">
        <v>3</v>
      </c>
      <c r="E52" t="s">
        <v>134</v>
      </c>
      <c r="F52" t="s">
        <v>363</v>
      </c>
      <c r="G52" t="s">
        <v>362</v>
      </c>
      <c r="H52" t="s">
        <v>233</v>
      </c>
    </row>
    <row r="53" spans="1:9" x14ac:dyDescent="0.25">
      <c r="A53" s="14">
        <v>44809</v>
      </c>
      <c r="B53" t="s">
        <v>16</v>
      </c>
      <c r="C53" t="s">
        <v>234</v>
      </c>
      <c r="D53">
        <v>4</v>
      </c>
      <c r="E53" t="s">
        <v>135</v>
      </c>
      <c r="F53" t="s">
        <v>278</v>
      </c>
      <c r="G53" t="s">
        <v>376</v>
      </c>
      <c r="H53" t="s">
        <v>233</v>
      </c>
    </row>
    <row r="54" spans="1:9" x14ac:dyDescent="0.25">
      <c r="A54" s="14">
        <v>44809</v>
      </c>
      <c r="B54" t="s">
        <v>35</v>
      </c>
      <c r="C54" t="s">
        <v>234</v>
      </c>
      <c r="D54">
        <v>1</v>
      </c>
      <c r="E54" t="s">
        <v>142</v>
      </c>
      <c r="F54" t="s">
        <v>366</v>
      </c>
      <c r="G54" t="s">
        <v>367</v>
      </c>
      <c r="H54" t="s">
        <v>233</v>
      </c>
    </row>
    <row r="55" spans="1:9" x14ac:dyDescent="0.25">
      <c r="A55" s="14">
        <v>44809</v>
      </c>
      <c r="B55" t="s">
        <v>35</v>
      </c>
      <c r="C55" t="s">
        <v>234</v>
      </c>
      <c r="D55">
        <v>2</v>
      </c>
      <c r="E55" t="s">
        <v>137</v>
      </c>
      <c r="F55" t="s">
        <v>364</v>
      </c>
      <c r="G55" t="s">
        <v>365</v>
      </c>
      <c r="H55" t="s">
        <v>233</v>
      </c>
    </row>
    <row r="56" spans="1:9" x14ac:dyDescent="0.25">
      <c r="A56" s="14">
        <v>44809</v>
      </c>
      <c r="B56" t="s">
        <v>35</v>
      </c>
      <c r="C56" t="s">
        <v>234</v>
      </c>
      <c r="D56">
        <v>3</v>
      </c>
      <c r="E56" t="s">
        <v>134</v>
      </c>
      <c r="F56" t="s">
        <v>374</v>
      </c>
      <c r="G56" t="s">
        <v>375</v>
      </c>
      <c r="H56" t="s">
        <v>233</v>
      </c>
    </row>
    <row r="57" spans="1:9" x14ac:dyDescent="0.25">
      <c r="A57" s="29">
        <v>44809</v>
      </c>
      <c r="B57" s="30" t="s">
        <v>35</v>
      </c>
      <c r="C57" t="s">
        <v>234</v>
      </c>
      <c r="D57" s="30">
        <v>4</v>
      </c>
      <c r="E57" s="30" t="s">
        <v>135</v>
      </c>
      <c r="F57" s="30" t="s">
        <v>314</v>
      </c>
      <c r="G57" s="30" t="s">
        <v>377</v>
      </c>
      <c r="H57" s="30" t="s">
        <v>233</v>
      </c>
      <c r="I57" s="30"/>
    </row>
    <row r="58" spans="1:9" x14ac:dyDescent="0.25">
      <c r="A58" s="31">
        <v>44812</v>
      </c>
      <c r="B58" s="10" t="s">
        <v>16</v>
      </c>
      <c r="C58" s="10" t="s">
        <v>232</v>
      </c>
      <c r="D58" s="10">
        <v>1</v>
      </c>
      <c r="E58" s="10" t="s">
        <v>142</v>
      </c>
      <c r="F58" s="10" t="s">
        <v>379</v>
      </c>
      <c r="G58" s="10" t="s">
        <v>380</v>
      </c>
      <c r="H58" s="10" t="s">
        <v>233</v>
      </c>
      <c r="I58" s="10"/>
    </row>
    <row r="59" spans="1:9" x14ac:dyDescent="0.25">
      <c r="A59" s="14">
        <v>44812</v>
      </c>
      <c r="B59" t="s">
        <v>16</v>
      </c>
      <c r="C59" t="s">
        <v>232</v>
      </c>
      <c r="D59">
        <v>2</v>
      </c>
      <c r="E59" t="s">
        <v>137</v>
      </c>
      <c r="F59" t="s">
        <v>289</v>
      </c>
      <c r="G59" t="s">
        <v>386</v>
      </c>
      <c r="H59" t="s">
        <v>233</v>
      </c>
    </row>
    <row r="60" spans="1:9" x14ac:dyDescent="0.25">
      <c r="A60" s="14">
        <v>44812</v>
      </c>
      <c r="B60" t="s">
        <v>16</v>
      </c>
      <c r="C60" t="s">
        <v>232</v>
      </c>
      <c r="D60">
        <v>3</v>
      </c>
      <c r="E60" t="s">
        <v>134</v>
      </c>
      <c r="F60" t="s">
        <v>381</v>
      </c>
      <c r="G60" t="s">
        <v>382</v>
      </c>
      <c r="H60" t="s">
        <v>233</v>
      </c>
    </row>
    <row r="61" spans="1:9" x14ac:dyDescent="0.25">
      <c r="A61" s="14">
        <v>44812</v>
      </c>
      <c r="B61" t="s">
        <v>16</v>
      </c>
      <c r="C61" t="s">
        <v>232</v>
      </c>
      <c r="D61">
        <v>4</v>
      </c>
      <c r="E61" t="s">
        <v>135</v>
      </c>
      <c r="F61" t="s">
        <v>250</v>
      </c>
      <c r="G61" t="s">
        <v>391</v>
      </c>
      <c r="H61" t="s">
        <v>233</v>
      </c>
    </row>
    <row r="62" spans="1:9" x14ac:dyDescent="0.25">
      <c r="A62" s="14">
        <v>44812</v>
      </c>
      <c r="B62" t="s">
        <v>35</v>
      </c>
      <c r="C62" t="s">
        <v>232</v>
      </c>
      <c r="D62">
        <v>1</v>
      </c>
      <c r="E62" t="s">
        <v>142</v>
      </c>
      <c r="F62" t="s">
        <v>383</v>
      </c>
      <c r="G62" t="s">
        <v>384</v>
      </c>
      <c r="H62" t="s">
        <v>233</v>
      </c>
    </row>
    <row r="63" spans="1:9" x14ac:dyDescent="0.25">
      <c r="A63" s="14">
        <v>44812</v>
      </c>
      <c r="B63" t="s">
        <v>35</v>
      </c>
      <c r="C63" t="s">
        <v>232</v>
      </c>
      <c r="D63">
        <v>2</v>
      </c>
      <c r="E63" t="s">
        <v>137</v>
      </c>
      <c r="F63" t="s">
        <v>387</v>
      </c>
      <c r="G63" t="s">
        <v>392</v>
      </c>
      <c r="H63" t="s">
        <v>233</v>
      </c>
    </row>
    <row r="64" spans="1:9" x14ac:dyDescent="0.25">
      <c r="A64" s="14">
        <v>44812</v>
      </c>
      <c r="B64" t="s">
        <v>35</v>
      </c>
      <c r="C64" t="s">
        <v>232</v>
      </c>
      <c r="D64">
        <v>3</v>
      </c>
      <c r="E64" t="s">
        <v>134</v>
      </c>
      <c r="F64" t="s">
        <v>278</v>
      </c>
      <c r="G64" t="s">
        <v>388</v>
      </c>
      <c r="H64" t="s">
        <v>233</v>
      </c>
    </row>
    <row r="65" spans="1:9" x14ac:dyDescent="0.25">
      <c r="A65" s="29">
        <v>44812</v>
      </c>
      <c r="B65" s="30" t="s">
        <v>35</v>
      </c>
      <c r="C65" t="s">
        <v>232</v>
      </c>
      <c r="D65" s="30">
        <v>4</v>
      </c>
      <c r="E65" s="30" t="s">
        <v>135</v>
      </c>
      <c r="F65" s="30" t="s">
        <v>244</v>
      </c>
      <c r="G65" s="30" t="s">
        <v>385</v>
      </c>
      <c r="H65" s="30" t="s">
        <v>233</v>
      </c>
      <c r="I65" s="30"/>
    </row>
    <row r="66" spans="1:9" x14ac:dyDescent="0.25">
      <c r="A66" s="31">
        <v>44813</v>
      </c>
      <c r="B66" s="10" t="s">
        <v>16</v>
      </c>
      <c r="C66" s="10" t="s">
        <v>234</v>
      </c>
      <c r="D66" s="10">
        <v>1</v>
      </c>
      <c r="E66" s="10" t="s">
        <v>142</v>
      </c>
      <c r="F66" s="10" t="s">
        <v>393</v>
      </c>
      <c r="G66" s="10" t="s">
        <v>394</v>
      </c>
      <c r="H66" s="10" t="s">
        <v>233</v>
      </c>
      <c r="I66" s="10"/>
    </row>
    <row r="67" spans="1:9" x14ac:dyDescent="0.25">
      <c r="A67" s="14">
        <v>44813</v>
      </c>
      <c r="B67" t="s">
        <v>16</v>
      </c>
      <c r="C67" t="s">
        <v>234</v>
      </c>
      <c r="D67">
        <v>2</v>
      </c>
      <c r="E67" t="s">
        <v>137</v>
      </c>
      <c r="F67" t="s">
        <v>390</v>
      </c>
      <c r="G67" t="s">
        <v>418</v>
      </c>
      <c r="H67" t="s">
        <v>233</v>
      </c>
    </row>
    <row r="68" spans="1:9" x14ac:dyDescent="0.25">
      <c r="A68" s="14">
        <v>44813</v>
      </c>
      <c r="B68" t="s">
        <v>16</v>
      </c>
      <c r="C68" t="s">
        <v>234</v>
      </c>
      <c r="D68">
        <v>3</v>
      </c>
      <c r="E68" t="s">
        <v>134</v>
      </c>
      <c r="F68" t="s">
        <v>389</v>
      </c>
      <c r="G68" t="s">
        <v>416</v>
      </c>
      <c r="H68" t="s">
        <v>233</v>
      </c>
    </row>
    <row r="69" spans="1:9" x14ac:dyDescent="0.25">
      <c r="A69" s="14">
        <v>44813</v>
      </c>
      <c r="B69" t="s">
        <v>16</v>
      </c>
      <c r="C69" t="s">
        <v>234</v>
      </c>
      <c r="D69">
        <v>4</v>
      </c>
      <c r="E69" t="s">
        <v>135</v>
      </c>
      <c r="F69" t="s">
        <v>244</v>
      </c>
      <c r="G69" t="s">
        <v>417</v>
      </c>
      <c r="H69" t="s">
        <v>233</v>
      </c>
    </row>
    <row r="70" spans="1:9" x14ac:dyDescent="0.25">
      <c r="A70" s="14">
        <v>44813</v>
      </c>
      <c r="B70" t="s">
        <v>35</v>
      </c>
      <c r="C70" t="s">
        <v>234</v>
      </c>
      <c r="D70">
        <v>1</v>
      </c>
      <c r="E70" t="s">
        <v>142</v>
      </c>
      <c r="F70" t="s">
        <v>397</v>
      </c>
      <c r="G70" t="s">
        <v>398</v>
      </c>
      <c r="H70" t="s">
        <v>233</v>
      </c>
    </row>
    <row r="71" spans="1:9" x14ac:dyDescent="0.25">
      <c r="A71" s="14">
        <v>44813</v>
      </c>
      <c r="B71" t="s">
        <v>35</v>
      </c>
      <c r="C71" t="s">
        <v>234</v>
      </c>
      <c r="D71">
        <v>2</v>
      </c>
      <c r="E71" t="s">
        <v>137</v>
      </c>
      <c r="F71" t="s">
        <v>395</v>
      </c>
      <c r="G71" t="s">
        <v>419</v>
      </c>
      <c r="H71" t="s">
        <v>233</v>
      </c>
    </row>
    <row r="72" spans="1:9" x14ac:dyDescent="0.25">
      <c r="A72" s="14">
        <v>44813</v>
      </c>
      <c r="B72" t="s">
        <v>35</v>
      </c>
      <c r="C72" t="s">
        <v>234</v>
      </c>
      <c r="D72">
        <v>3</v>
      </c>
      <c r="E72" t="s">
        <v>134</v>
      </c>
      <c r="F72" t="s">
        <v>399</v>
      </c>
      <c r="G72" t="s">
        <v>400</v>
      </c>
      <c r="H72" t="s">
        <v>233</v>
      </c>
    </row>
    <row r="73" spans="1:9" x14ac:dyDescent="0.25">
      <c r="A73" s="14">
        <v>44813</v>
      </c>
      <c r="B73" t="s">
        <v>35</v>
      </c>
      <c r="C73" t="s">
        <v>234</v>
      </c>
      <c r="D73">
        <v>4</v>
      </c>
      <c r="E73" t="s">
        <v>135</v>
      </c>
      <c r="F73" t="s">
        <v>250</v>
      </c>
      <c r="G73" t="s">
        <v>420</v>
      </c>
      <c r="H73" t="s">
        <v>233</v>
      </c>
    </row>
    <row r="74" spans="1:9" x14ac:dyDescent="0.25">
      <c r="A74" s="31">
        <v>44816</v>
      </c>
      <c r="B74" s="10" t="s">
        <v>16</v>
      </c>
      <c r="C74" s="10" t="s">
        <v>234</v>
      </c>
      <c r="D74" s="10">
        <v>1</v>
      </c>
      <c r="E74" s="10" t="s">
        <v>135</v>
      </c>
      <c r="F74" s="10" t="s">
        <v>244</v>
      </c>
      <c r="G74" s="10" t="s">
        <v>423</v>
      </c>
      <c r="H74" s="10" t="s">
        <v>233</v>
      </c>
      <c r="I74" s="10"/>
    </row>
    <row r="75" spans="1:9" x14ac:dyDescent="0.25">
      <c r="A75" s="31">
        <v>44816</v>
      </c>
      <c r="B75" t="s">
        <v>16</v>
      </c>
      <c r="C75" t="s">
        <v>234</v>
      </c>
      <c r="D75">
        <v>2</v>
      </c>
      <c r="E75" t="s">
        <v>142</v>
      </c>
      <c r="F75" t="s">
        <v>396</v>
      </c>
      <c r="G75" t="s">
        <v>424</v>
      </c>
      <c r="H75" t="s">
        <v>233</v>
      </c>
    </row>
    <row r="76" spans="1:9" x14ac:dyDescent="0.25">
      <c r="A76" s="31">
        <v>44816</v>
      </c>
      <c r="B76" t="s">
        <v>16</v>
      </c>
      <c r="C76" t="s">
        <v>234</v>
      </c>
      <c r="D76">
        <v>3</v>
      </c>
      <c r="E76" t="s">
        <v>137</v>
      </c>
      <c r="F76" t="s">
        <v>244</v>
      </c>
      <c r="G76" t="s">
        <v>422</v>
      </c>
      <c r="H76" t="s">
        <v>233</v>
      </c>
    </row>
    <row r="77" spans="1:9" x14ac:dyDescent="0.25">
      <c r="A77" s="31">
        <v>44816</v>
      </c>
      <c r="B77" t="s">
        <v>16</v>
      </c>
      <c r="C77" t="s">
        <v>234</v>
      </c>
      <c r="D77">
        <v>4</v>
      </c>
      <c r="E77" t="s">
        <v>134</v>
      </c>
      <c r="F77" t="s">
        <v>350</v>
      </c>
      <c r="G77" t="s">
        <v>421</v>
      </c>
      <c r="H77" t="s">
        <v>233</v>
      </c>
    </row>
    <row r="78" spans="1:9" x14ac:dyDescent="0.25">
      <c r="A78" s="31">
        <v>44816</v>
      </c>
      <c r="B78" t="s">
        <v>35</v>
      </c>
      <c r="C78" t="s">
        <v>232</v>
      </c>
      <c r="D78">
        <v>1</v>
      </c>
      <c r="E78" t="s">
        <v>135</v>
      </c>
      <c r="F78" t="s">
        <v>402</v>
      </c>
      <c r="G78" t="s">
        <v>426</v>
      </c>
      <c r="H78" t="s">
        <v>233</v>
      </c>
    </row>
    <row r="79" spans="1:9" x14ac:dyDescent="0.25">
      <c r="A79" s="31">
        <v>44816</v>
      </c>
      <c r="B79" t="s">
        <v>35</v>
      </c>
      <c r="C79" t="s">
        <v>232</v>
      </c>
      <c r="D79">
        <v>2</v>
      </c>
      <c r="E79" t="s">
        <v>142</v>
      </c>
      <c r="F79" t="s">
        <v>401</v>
      </c>
      <c r="G79" t="s">
        <v>427</v>
      </c>
      <c r="H79" t="s">
        <v>233</v>
      </c>
    </row>
    <row r="80" spans="1:9" x14ac:dyDescent="0.25">
      <c r="A80" s="31">
        <v>44816</v>
      </c>
      <c r="B80" t="s">
        <v>35</v>
      </c>
      <c r="C80" t="s">
        <v>232</v>
      </c>
      <c r="D80">
        <v>3</v>
      </c>
      <c r="E80" s="60" t="s">
        <v>137</v>
      </c>
      <c r="F80" t="s">
        <v>404</v>
      </c>
      <c r="G80" t="s">
        <v>405</v>
      </c>
      <c r="H80" t="s">
        <v>233</v>
      </c>
    </row>
    <row r="81" spans="1:9" x14ac:dyDescent="0.25">
      <c r="A81" s="31">
        <v>44816</v>
      </c>
      <c r="B81" s="30" t="s">
        <v>35</v>
      </c>
      <c r="C81" t="s">
        <v>232</v>
      </c>
      <c r="D81" s="30">
        <v>4</v>
      </c>
      <c r="E81" s="30" t="s">
        <v>134</v>
      </c>
      <c r="F81" s="30" t="s">
        <v>314</v>
      </c>
      <c r="G81" s="30" t="s">
        <v>425</v>
      </c>
      <c r="H81" t="s">
        <v>233</v>
      </c>
      <c r="I81" s="30"/>
    </row>
    <row r="82" spans="1:9" x14ac:dyDescent="0.25">
      <c r="A82" s="31">
        <v>44817</v>
      </c>
      <c r="B82" s="10" t="s">
        <v>16</v>
      </c>
      <c r="C82" s="10" t="s">
        <v>234</v>
      </c>
      <c r="D82" s="10">
        <v>1</v>
      </c>
      <c r="E82" s="10" t="s">
        <v>135</v>
      </c>
      <c r="F82" t="s">
        <v>403</v>
      </c>
      <c r="G82" t="s">
        <v>430</v>
      </c>
      <c r="H82" s="10" t="s">
        <v>233</v>
      </c>
      <c r="I82" s="10"/>
    </row>
    <row r="83" spans="1:9" x14ac:dyDescent="0.25">
      <c r="A83" s="31">
        <v>44817</v>
      </c>
      <c r="B83" t="s">
        <v>16</v>
      </c>
      <c r="C83" t="s">
        <v>234</v>
      </c>
      <c r="D83">
        <v>2</v>
      </c>
      <c r="E83" t="s">
        <v>142</v>
      </c>
      <c r="F83" t="s">
        <v>341</v>
      </c>
      <c r="G83" t="s">
        <v>406</v>
      </c>
      <c r="H83" t="s">
        <v>233</v>
      </c>
    </row>
    <row r="84" spans="1:9" x14ac:dyDescent="0.25">
      <c r="A84" s="31">
        <v>44817</v>
      </c>
      <c r="B84" t="s">
        <v>16</v>
      </c>
      <c r="C84" t="s">
        <v>234</v>
      </c>
      <c r="D84">
        <v>3</v>
      </c>
      <c r="E84" t="s">
        <v>137</v>
      </c>
      <c r="F84" t="s">
        <v>407</v>
      </c>
      <c r="G84" t="s">
        <v>408</v>
      </c>
      <c r="H84" t="s">
        <v>233</v>
      </c>
    </row>
    <row r="85" spans="1:9" x14ac:dyDescent="0.25">
      <c r="A85" s="31">
        <v>44817</v>
      </c>
      <c r="B85" t="s">
        <v>16</v>
      </c>
      <c r="C85" t="s">
        <v>234</v>
      </c>
      <c r="D85">
        <v>4</v>
      </c>
      <c r="E85" t="s">
        <v>134</v>
      </c>
      <c r="F85" t="s">
        <v>429</v>
      </c>
      <c r="G85" t="s">
        <v>428</v>
      </c>
      <c r="H85" t="s">
        <v>233</v>
      </c>
    </row>
    <row r="86" spans="1:9" x14ac:dyDescent="0.25">
      <c r="A86" s="31">
        <v>44817</v>
      </c>
      <c r="B86" t="s">
        <v>35</v>
      </c>
      <c r="C86" t="s">
        <v>267</v>
      </c>
      <c r="D86">
        <v>1</v>
      </c>
      <c r="E86" t="s">
        <v>135</v>
      </c>
      <c r="F86" t="s">
        <v>280</v>
      </c>
      <c r="G86" t="s">
        <v>413</v>
      </c>
      <c r="H86" t="s">
        <v>233</v>
      </c>
    </row>
    <row r="87" spans="1:9" x14ac:dyDescent="0.25">
      <c r="A87" s="31">
        <v>44817</v>
      </c>
      <c r="B87" t="s">
        <v>35</v>
      </c>
      <c r="C87" t="s">
        <v>267</v>
      </c>
      <c r="D87">
        <v>2</v>
      </c>
      <c r="E87" t="s">
        <v>142</v>
      </c>
      <c r="F87" t="s">
        <v>414</v>
      </c>
      <c r="G87" t="s">
        <v>415</v>
      </c>
      <c r="H87" t="s">
        <v>233</v>
      </c>
    </row>
    <row r="88" spans="1:9" x14ac:dyDescent="0.25">
      <c r="A88" s="31">
        <v>44817</v>
      </c>
      <c r="B88" t="s">
        <v>35</v>
      </c>
      <c r="C88" t="s">
        <v>267</v>
      </c>
      <c r="D88">
        <v>3</v>
      </c>
      <c r="E88" t="s">
        <v>137</v>
      </c>
      <c r="F88" t="s">
        <v>409</v>
      </c>
      <c r="G88" t="s">
        <v>410</v>
      </c>
      <c r="H88" t="s">
        <v>233</v>
      </c>
    </row>
    <row r="89" spans="1:9" x14ac:dyDescent="0.25">
      <c r="A89" s="31">
        <v>44817</v>
      </c>
      <c r="B89" s="30" t="s">
        <v>35</v>
      </c>
      <c r="C89" s="30" t="s">
        <v>267</v>
      </c>
      <c r="D89" s="30">
        <v>4</v>
      </c>
      <c r="E89" s="30" t="s">
        <v>134</v>
      </c>
      <c r="F89" s="30" t="s">
        <v>411</v>
      </c>
      <c r="G89" s="30" t="s">
        <v>412</v>
      </c>
      <c r="H89" t="s">
        <v>233</v>
      </c>
      <c r="I89" s="30"/>
    </row>
    <row r="90" spans="1:9" x14ac:dyDescent="0.25">
      <c r="A90" s="31">
        <v>44820</v>
      </c>
      <c r="B90" s="10" t="s">
        <v>16</v>
      </c>
      <c r="C90" t="s">
        <v>232</v>
      </c>
      <c r="D90" s="10">
        <v>1</v>
      </c>
      <c r="E90" s="10" t="s">
        <v>135</v>
      </c>
      <c r="F90" s="10" t="s">
        <v>280</v>
      </c>
      <c r="G90" s="10" t="s">
        <v>435</v>
      </c>
      <c r="H90" s="10" t="s">
        <v>233</v>
      </c>
      <c r="I90" s="10"/>
    </row>
    <row r="91" spans="1:9" x14ac:dyDescent="0.25">
      <c r="A91" s="14">
        <v>44820</v>
      </c>
      <c r="B91" t="s">
        <v>16</v>
      </c>
      <c r="C91" t="s">
        <v>232</v>
      </c>
      <c r="D91">
        <v>2</v>
      </c>
      <c r="E91" t="s">
        <v>142</v>
      </c>
      <c r="F91" t="s">
        <v>432</v>
      </c>
      <c r="G91" t="s">
        <v>431</v>
      </c>
      <c r="H91" t="s">
        <v>233</v>
      </c>
    </row>
    <row r="92" spans="1:9" x14ac:dyDescent="0.25">
      <c r="A92" s="14">
        <v>44820</v>
      </c>
      <c r="B92" t="s">
        <v>16</v>
      </c>
      <c r="C92" t="s">
        <v>232</v>
      </c>
      <c r="D92">
        <v>3</v>
      </c>
      <c r="E92" t="s">
        <v>137</v>
      </c>
      <c r="F92" t="s">
        <v>437</v>
      </c>
      <c r="G92" t="s">
        <v>436</v>
      </c>
      <c r="H92" t="s">
        <v>233</v>
      </c>
    </row>
    <row r="93" spans="1:9" x14ac:dyDescent="0.25">
      <c r="A93" s="14">
        <v>44820</v>
      </c>
      <c r="B93" t="s">
        <v>16</v>
      </c>
      <c r="C93" t="s">
        <v>232</v>
      </c>
      <c r="D93">
        <v>4</v>
      </c>
      <c r="E93" t="s">
        <v>134</v>
      </c>
      <c r="F93" t="s">
        <v>314</v>
      </c>
      <c r="G93" t="s">
        <v>434</v>
      </c>
      <c r="H93" t="s">
        <v>233</v>
      </c>
    </row>
    <row r="94" spans="1:9" x14ac:dyDescent="0.25">
      <c r="A94" s="14">
        <v>44820</v>
      </c>
      <c r="B94" t="s">
        <v>35</v>
      </c>
      <c r="C94" t="s">
        <v>232</v>
      </c>
      <c r="D94">
        <v>1</v>
      </c>
      <c r="E94" t="s">
        <v>135</v>
      </c>
      <c r="F94" t="s">
        <v>439</v>
      </c>
      <c r="G94" t="s">
        <v>438</v>
      </c>
      <c r="H94" t="s">
        <v>233</v>
      </c>
    </row>
    <row r="95" spans="1:9" x14ac:dyDescent="0.25">
      <c r="A95" s="14">
        <v>44820</v>
      </c>
      <c r="B95" t="s">
        <v>35</v>
      </c>
      <c r="C95" t="s">
        <v>232</v>
      </c>
      <c r="D95">
        <v>2</v>
      </c>
      <c r="E95" t="s">
        <v>142</v>
      </c>
      <c r="F95" t="s">
        <v>441</v>
      </c>
      <c r="G95" t="s">
        <v>440</v>
      </c>
      <c r="H95" t="s">
        <v>233</v>
      </c>
    </row>
    <row r="96" spans="1:9" x14ac:dyDescent="0.25">
      <c r="A96" s="14">
        <v>44820</v>
      </c>
      <c r="B96" t="s">
        <v>35</v>
      </c>
      <c r="C96" t="s">
        <v>232</v>
      </c>
      <c r="D96">
        <v>3</v>
      </c>
      <c r="E96" t="s">
        <v>137</v>
      </c>
      <c r="F96" t="s">
        <v>262</v>
      </c>
      <c r="G96" t="s">
        <v>442</v>
      </c>
      <c r="H96" t="s">
        <v>233</v>
      </c>
    </row>
    <row r="97" spans="1:9" x14ac:dyDescent="0.25">
      <c r="A97" s="29">
        <v>44820</v>
      </c>
      <c r="B97" s="30" t="s">
        <v>35</v>
      </c>
      <c r="C97" t="s">
        <v>232</v>
      </c>
      <c r="D97" s="30">
        <v>4</v>
      </c>
      <c r="E97" s="30" t="s">
        <v>134</v>
      </c>
      <c r="F97" s="30" t="s">
        <v>250</v>
      </c>
      <c r="G97" s="30" t="s">
        <v>443</v>
      </c>
      <c r="H97" s="30" t="s">
        <v>233</v>
      </c>
      <c r="I97" s="30"/>
    </row>
  </sheetData>
  <autoFilter ref="A1:K1" xr:uid="{87BF060A-E0A7-492B-8050-50EFFBCED0B9}"/>
  <conditionalFormatting sqref="A1:I1">
    <cfRule type="cellIs" dxfId="5" priority="1" operator="between">
      <formula>721</formula>
      <formula>1080</formula>
    </cfRule>
    <cfRule type="cellIs" dxfId="4" priority="2" operator="between">
      <formula>361</formula>
      <formula>720</formula>
    </cfRule>
    <cfRule type="cellIs" dxfId="3" priority="3" operator="between">
      <formula>1</formula>
      <formula>360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775A-4A21-437F-996E-684641524A0E}">
  <dimension ref="A1:DQ51"/>
  <sheetViews>
    <sheetView zoomScaleNormal="100" workbookViewId="0">
      <selection activeCell="T20" sqref="T20"/>
    </sheetView>
  </sheetViews>
  <sheetFormatPr defaultRowHeight="15" x14ac:dyDescent="0.25"/>
  <cols>
    <col min="1" max="1" width="10.140625" customWidth="1"/>
    <col min="5" max="5" width="18" customWidth="1"/>
  </cols>
  <sheetData>
    <row r="1" spans="1:121" x14ac:dyDescent="0.25">
      <c r="A1" t="s">
        <v>228</v>
      </c>
      <c r="B1" t="s">
        <v>1</v>
      </c>
      <c r="C1" t="s">
        <v>229</v>
      </c>
      <c r="D1" t="s">
        <v>230</v>
      </c>
      <c r="E1" t="s">
        <v>231</v>
      </c>
      <c r="F1" s="23"/>
      <c r="G1" s="23"/>
    </row>
    <row r="2" spans="1:121" x14ac:dyDescent="0.25">
      <c r="A2" s="14">
        <v>44795</v>
      </c>
      <c r="B2" s="14" t="s">
        <v>16</v>
      </c>
      <c r="C2" t="s">
        <v>232</v>
      </c>
      <c r="D2" t="s">
        <v>142</v>
      </c>
      <c r="E2" t="s">
        <v>233</v>
      </c>
      <c r="F2">
        <v>14</v>
      </c>
      <c r="G2">
        <v>15</v>
      </c>
      <c r="H2">
        <v>16</v>
      </c>
      <c r="I2">
        <v>17</v>
      </c>
      <c r="J2">
        <v>18</v>
      </c>
      <c r="K2">
        <v>19</v>
      </c>
      <c r="L2">
        <v>20</v>
      </c>
      <c r="M2">
        <v>21</v>
      </c>
      <c r="N2">
        <v>22</v>
      </c>
      <c r="O2">
        <v>23</v>
      </c>
      <c r="P2">
        <v>24</v>
      </c>
      <c r="Q2">
        <v>25</v>
      </c>
      <c r="R2">
        <v>26</v>
      </c>
      <c r="S2">
        <v>27</v>
      </c>
      <c r="T2">
        <v>28</v>
      </c>
      <c r="U2">
        <v>32</v>
      </c>
      <c r="V2">
        <v>33</v>
      </c>
      <c r="W2">
        <v>34</v>
      </c>
      <c r="X2">
        <v>35</v>
      </c>
      <c r="Y2">
        <v>36</v>
      </c>
      <c r="Z2">
        <v>37</v>
      </c>
      <c r="AA2">
        <v>38</v>
      </c>
      <c r="AB2">
        <v>39</v>
      </c>
      <c r="AC2">
        <v>40</v>
      </c>
      <c r="AD2">
        <v>71</v>
      </c>
      <c r="AE2">
        <v>72</v>
      </c>
      <c r="AF2">
        <v>73</v>
      </c>
      <c r="AG2">
        <v>74</v>
      </c>
      <c r="AH2">
        <v>75</v>
      </c>
      <c r="AI2">
        <v>76</v>
      </c>
      <c r="AJ2">
        <v>77</v>
      </c>
      <c r="AK2">
        <v>78</v>
      </c>
      <c r="AL2">
        <v>79</v>
      </c>
      <c r="AM2">
        <v>124</v>
      </c>
      <c r="AN2">
        <v>125</v>
      </c>
      <c r="AO2">
        <v>126</v>
      </c>
      <c r="AP2">
        <v>127</v>
      </c>
      <c r="AQ2">
        <v>128</v>
      </c>
      <c r="AR2">
        <v>129</v>
      </c>
      <c r="AS2">
        <v>130</v>
      </c>
      <c r="AT2">
        <v>131</v>
      </c>
      <c r="AU2">
        <v>138</v>
      </c>
      <c r="AV2">
        <v>139</v>
      </c>
      <c r="AW2">
        <v>140</v>
      </c>
      <c r="AX2">
        <v>141</v>
      </c>
      <c r="AY2">
        <v>142</v>
      </c>
      <c r="AZ2">
        <v>196</v>
      </c>
      <c r="BA2">
        <v>197</v>
      </c>
      <c r="BB2">
        <v>198</v>
      </c>
      <c r="BC2">
        <v>199</v>
      </c>
      <c r="BD2">
        <v>200</v>
      </c>
      <c r="BE2">
        <v>201</v>
      </c>
      <c r="BF2">
        <v>383</v>
      </c>
      <c r="BG2">
        <v>384</v>
      </c>
      <c r="BH2">
        <v>385</v>
      </c>
      <c r="BI2">
        <v>399</v>
      </c>
      <c r="BJ2">
        <v>511</v>
      </c>
      <c r="BK2">
        <v>512</v>
      </c>
      <c r="BL2">
        <v>513</v>
      </c>
      <c r="BM2">
        <v>514</v>
      </c>
      <c r="BN2">
        <v>515</v>
      </c>
      <c r="BO2">
        <v>516</v>
      </c>
      <c r="BP2">
        <v>517</v>
      </c>
      <c r="BQ2">
        <v>518</v>
      </c>
      <c r="BR2">
        <v>519</v>
      </c>
      <c r="BS2">
        <v>534</v>
      </c>
      <c r="BT2">
        <v>535</v>
      </c>
      <c r="BU2">
        <v>536</v>
      </c>
      <c r="BV2">
        <v>537</v>
      </c>
      <c r="BW2">
        <v>538</v>
      </c>
      <c r="BX2">
        <v>550</v>
      </c>
      <c r="BY2">
        <v>551</v>
      </c>
      <c r="BZ2">
        <v>552</v>
      </c>
      <c r="CA2">
        <v>553</v>
      </c>
      <c r="CB2">
        <v>554</v>
      </c>
      <c r="CC2">
        <v>555</v>
      </c>
      <c r="CD2">
        <v>556</v>
      </c>
      <c r="CE2">
        <v>557</v>
      </c>
      <c r="CF2">
        <v>583</v>
      </c>
      <c r="CG2">
        <v>591</v>
      </c>
      <c r="CH2">
        <v>592</v>
      </c>
      <c r="CI2">
        <v>624</v>
      </c>
      <c r="CJ2">
        <v>625</v>
      </c>
      <c r="CK2">
        <v>661</v>
      </c>
      <c r="CL2">
        <v>662</v>
      </c>
      <c r="CM2">
        <v>663</v>
      </c>
    </row>
    <row r="3" spans="1:121" x14ac:dyDescent="0.25">
      <c r="A3" s="14">
        <v>44795</v>
      </c>
      <c r="B3" t="s">
        <v>35</v>
      </c>
      <c r="C3" t="s">
        <v>232</v>
      </c>
      <c r="D3" t="s">
        <v>134</v>
      </c>
      <c r="E3" t="s">
        <v>233</v>
      </c>
      <c r="F3">
        <v>233</v>
      </c>
      <c r="G3">
        <v>235</v>
      </c>
      <c r="H3">
        <v>236</v>
      </c>
      <c r="I3">
        <v>237</v>
      </c>
      <c r="J3">
        <v>238</v>
      </c>
      <c r="K3">
        <v>239</v>
      </c>
      <c r="L3">
        <v>240</v>
      </c>
      <c r="M3">
        <v>260</v>
      </c>
      <c r="N3">
        <v>261</v>
      </c>
      <c r="O3">
        <v>265</v>
      </c>
      <c r="P3">
        <v>267</v>
      </c>
      <c r="Q3">
        <v>268</v>
      </c>
      <c r="R3">
        <v>284</v>
      </c>
      <c r="S3">
        <v>286</v>
      </c>
      <c r="T3">
        <v>294</v>
      </c>
      <c r="U3">
        <v>301</v>
      </c>
      <c r="V3">
        <v>302</v>
      </c>
      <c r="W3">
        <v>351</v>
      </c>
      <c r="X3">
        <v>513</v>
      </c>
      <c r="Y3">
        <v>514</v>
      </c>
      <c r="Z3">
        <v>515</v>
      </c>
      <c r="AA3">
        <v>516</v>
      </c>
      <c r="AB3">
        <v>518</v>
      </c>
      <c r="AC3">
        <v>530</v>
      </c>
      <c r="AD3">
        <v>531</v>
      </c>
      <c r="AE3">
        <v>532</v>
      </c>
      <c r="AF3">
        <v>707</v>
      </c>
      <c r="AG3">
        <v>710</v>
      </c>
      <c r="AH3">
        <v>712</v>
      </c>
      <c r="AI3">
        <v>713</v>
      </c>
      <c r="AJ3">
        <v>722</v>
      </c>
      <c r="AK3">
        <v>723</v>
      </c>
      <c r="AL3">
        <v>740</v>
      </c>
      <c r="AM3">
        <v>800</v>
      </c>
      <c r="AN3">
        <v>841</v>
      </c>
      <c r="AO3">
        <v>842</v>
      </c>
      <c r="AP3">
        <v>852</v>
      </c>
      <c r="AQ3">
        <v>891</v>
      </c>
      <c r="AR3" s="33">
        <v>926</v>
      </c>
      <c r="AS3">
        <v>928</v>
      </c>
      <c r="AT3" s="33">
        <v>929</v>
      </c>
    </row>
    <row r="4" spans="1:121" x14ac:dyDescent="0.25">
      <c r="A4" s="14">
        <v>44796</v>
      </c>
      <c r="B4" t="s">
        <v>16</v>
      </c>
      <c r="C4" t="s">
        <v>234</v>
      </c>
      <c r="D4" t="s">
        <v>134</v>
      </c>
      <c r="E4" t="s">
        <v>233</v>
      </c>
      <c r="F4">
        <v>19</v>
      </c>
      <c r="G4">
        <v>20</v>
      </c>
      <c r="H4">
        <v>21</v>
      </c>
      <c r="I4">
        <v>23</v>
      </c>
      <c r="J4">
        <v>24</v>
      </c>
      <c r="K4">
        <v>26</v>
      </c>
      <c r="L4">
        <v>27</v>
      </c>
      <c r="M4">
        <v>28</v>
      </c>
      <c r="N4">
        <v>29</v>
      </c>
      <c r="O4">
        <v>43</v>
      </c>
      <c r="P4">
        <v>44</v>
      </c>
      <c r="Q4">
        <v>60</v>
      </c>
      <c r="R4">
        <v>63</v>
      </c>
      <c r="S4">
        <v>103</v>
      </c>
      <c r="T4">
        <v>104</v>
      </c>
      <c r="U4">
        <v>367</v>
      </c>
      <c r="V4">
        <v>368</v>
      </c>
      <c r="W4">
        <v>370</v>
      </c>
      <c r="X4">
        <v>381</v>
      </c>
      <c r="Y4">
        <v>448</v>
      </c>
      <c r="Z4">
        <v>449</v>
      </c>
      <c r="AA4">
        <v>450</v>
      </c>
      <c r="AB4">
        <v>451</v>
      </c>
      <c r="AC4">
        <v>452</v>
      </c>
      <c r="AD4">
        <v>453</v>
      </c>
      <c r="AE4">
        <v>454</v>
      </c>
      <c r="AF4">
        <v>455</v>
      </c>
      <c r="AG4">
        <v>456</v>
      </c>
    </row>
    <row r="5" spans="1:121" x14ac:dyDescent="0.25">
      <c r="A5" s="14">
        <v>44796</v>
      </c>
      <c r="B5" t="s">
        <v>35</v>
      </c>
      <c r="C5" t="s">
        <v>234</v>
      </c>
      <c r="D5" t="s">
        <v>142</v>
      </c>
      <c r="E5" t="s">
        <v>233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17</v>
      </c>
      <c r="Q5">
        <v>19</v>
      </c>
      <c r="R5">
        <v>20</v>
      </c>
      <c r="S5">
        <v>22</v>
      </c>
      <c r="T5">
        <v>27</v>
      </c>
      <c r="U5">
        <v>31</v>
      </c>
      <c r="V5">
        <v>32</v>
      </c>
      <c r="W5">
        <v>33</v>
      </c>
      <c r="X5">
        <v>34</v>
      </c>
      <c r="Y5">
        <v>89</v>
      </c>
      <c r="Z5">
        <v>91</v>
      </c>
      <c r="AA5">
        <v>94</v>
      </c>
      <c r="AB5">
        <v>99</v>
      </c>
      <c r="AC5">
        <v>111</v>
      </c>
      <c r="AD5">
        <v>114</v>
      </c>
      <c r="AE5">
        <v>116</v>
      </c>
      <c r="AF5">
        <v>117</v>
      </c>
      <c r="AG5">
        <v>118</v>
      </c>
      <c r="AH5">
        <v>130</v>
      </c>
      <c r="AI5">
        <v>131</v>
      </c>
      <c r="AJ5">
        <v>133</v>
      </c>
      <c r="AK5">
        <v>134</v>
      </c>
      <c r="AL5">
        <v>135</v>
      </c>
      <c r="AM5">
        <v>136</v>
      </c>
      <c r="AN5">
        <v>137</v>
      </c>
      <c r="AO5">
        <v>138</v>
      </c>
      <c r="AP5">
        <v>199</v>
      </c>
      <c r="AQ5">
        <v>207</v>
      </c>
      <c r="AR5">
        <v>208</v>
      </c>
      <c r="AS5">
        <v>209</v>
      </c>
      <c r="AT5">
        <v>211</v>
      </c>
      <c r="AU5">
        <v>214</v>
      </c>
      <c r="AV5">
        <v>215</v>
      </c>
      <c r="AW5">
        <v>216</v>
      </c>
      <c r="AX5">
        <v>217</v>
      </c>
      <c r="AY5">
        <v>220</v>
      </c>
      <c r="AZ5">
        <v>221</v>
      </c>
      <c r="BA5">
        <v>225</v>
      </c>
      <c r="BB5">
        <v>226</v>
      </c>
      <c r="BC5">
        <v>230</v>
      </c>
      <c r="BD5">
        <v>231</v>
      </c>
      <c r="BE5">
        <v>232</v>
      </c>
      <c r="BF5">
        <v>252</v>
      </c>
      <c r="BG5">
        <v>253</v>
      </c>
      <c r="BH5">
        <v>254</v>
      </c>
      <c r="BI5">
        <v>257</v>
      </c>
      <c r="BJ5">
        <v>258</v>
      </c>
      <c r="BK5">
        <v>265</v>
      </c>
      <c r="BL5">
        <v>266</v>
      </c>
      <c r="BM5">
        <v>267</v>
      </c>
      <c r="BN5">
        <v>271</v>
      </c>
      <c r="BO5">
        <v>277</v>
      </c>
      <c r="BP5">
        <v>278</v>
      </c>
      <c r="BQ5">
        <v>279</v>
      </c>
    </row>
    <row r="6" spans="1:121" x14ac:dyDescent="0.25">
      <c r="A6" s="14">
        <v>44802</v>
      </c>
      <c r="B6" t="s">
        <v>16</v>
      </c>
      <c r="C6" t="s">
        <v>234</v>
      </c>
      <c r="D6" t="s">
        <v>137</v>
      </c>
      <c r="E6" t="s">
        <v>233</v>
      </c>
      <c r="F6">
        <v>2</v>
      </c>
      <c r="G6">
        <v>3</v>
      </c>
      <c r="H6">
        <v>4</v>
      </c>
      <c r="I6">
        <v>5</v>
      </c>
      <c r="J6">
        <v>6</v>
      </c>
      <c r="K6">
        <v>33</v>
      </c>
      <c r="L6">
        <v>42</v>
      </c>
      <c r="M6">
        <v>43</v>
      </c>
      <c r="N6">
        <v>50</v>
      </c>
      <c r="O6">
        <v>51</v>
      </c>
      <c r="P6">
        <v>52</v>
      </c>
      <c r="Q6">
        <v>53</v>
      </c>
      <c r="R6">
        <v>54</v>
      </c>
      <c r="S6">
        <v>292</v>
      </c>
      <c r="T6">
        <v>293</v>
      </c>
      <c r="U6">
        <v>294</v>
      </c>
      <c r="V6">
        <v>295</v>
      </c>
      <c r="W6">
        <v>296</v>
      </c>
      <c r="X6">
        <v>348</v>
      </c>
      <c r="Y6">
        <v>349</v>
      </c>
      <c r="Z6">
        <v>351</v>
      </c>
      <c r="AA6">
        <v>352</v>
      </c>
      <c r="AB6">
        <v>400</v>
      </c>
      <c r="AC6">
        <v>401</v>
      </c>
      <c r="AD6">
        <v>403</v>
      </c>
      <c r="AE6">
        <v>407</v>
      </c>
      <c r="AF6">
        <v>408</v>
      </c>
      <c r="AG6">
        <v>409</v>
      </c>
      <c r="AH6">
        <v>410</v>
      </c>
      <c r="AI6">
        <v>411</v>
      </c>
      <c r="AJ6">
        <v>432</v>
      </c>
      <c r="AK6">
        <v>433</v>
      </c>
      <c r="AL6">
        <v>434</v>
      </c>
      <c r="AM6">
        <v>489</v>
      </c>
      <c r="AN6">
        <v>490</v>
      </c>
      <c r="AO6">
        <v>553</v>
      </c>
      <c r="AP6">
        <v>554</v>
      </c>
      <c r="AQ6">
        <v>555</v>
      </c>
      <c r="AR6">
        <v>556</v>
      </c>
      <c r="AS6">
        <v>557</v>
      </c>
      <c r="AT6">
        <v>558</v>
      </c>
      <c r="AU6">
        <v>638</v>
      </c>
      <c r="AV6">
        <v>639</v>
      </c>
      <c r="AW6">
        <v>642</v>
      </c>
      <c r="AX6">
        <v>757</v>
      </c>
      <c r="AY6">
        <v>760</v>
      </c>
      <c r="AZ6">
        <v>761</v>
      </c>
      <c r="BA6">
        <v>762</v>
      </c>
      <c r="BB6">
        <v>763</v>
      </c>
      <c r="BC6">
        <v>764</v>
      </c>
      <c r="BD6">
        <v>774</v>
      </c>
      <c r="BE6">
        <v>776</v>
      </c>
      <c r="BF6">
        <v>777</v>
      </c>
      <c r="BG6">
        <v>843</v>
      </c>
      <c r="BH6">
        <v>857</v>
      </c>
      <c r="BI6">
        <v>858</v>
      </c>
      <c r="BJ6">
        <v>859</v>
      </c>
      <c r="BK6">
        <v>930</v>
      </c>
      <c r="BL6">
        <v>932</v>
      </c>
      <c r="BM6">
        <v>1010</v>
      </c>
      <c r="BN6">
        <v>1011</v>
      </c>
      <c r="BO6">
        <v>1012</v>
      </c>
      <c r="BP6">
        <v>1013</v>
      </c>
      <c r="BQ6">
        <v>1014</v>
      </c>
      <c r="BR6">
        <v>1015</v>
      </c>
      <c r="BS6">
        <v>1016</v>
      </c>
      <c r="BT6">
        <v>1017</v>
      </c>
      <c r="BU6">
        <v>1022</v>
      </c>
      <c r="BV6">
        <v>1025</v>
      </c>
      <c r="BW6">
        <v>1026</v>
      </c>
    </row>
    <row r="7" spans="1:121" x14ac:dyDescent="0.25">
      <c r="A7" s="14">
        <v>44802</v>
      </c>
      <c r="B7" t="s">
        <v>35</v>
      </c>
      <c r="C7" t="s">
        <v>234</v>
      </c>
      <c r="D7" t="s">
        <v>135</v>
      </c>
      <c r="E7" t="s">
        <v>233</v>
      </c>
      <c r="F7">
        <v>1</v>
      </c>
      <c r="G7">
        <v>212</v>
      </c>
      <c r="H7">
        <v>213</v>
      </c>
      <c r="I7">
        <v>336</v>
      </c>
      <c r="J7">
        <v>337</v>
      </c>
      <c r="K7">
        <v>347</v>
      </c>
      <c r="L7">
        <v>428</v>
      </c>
      <c r="M7">
        <v>472</v>
      </c>
      <c r="N7">
        <v>473</v>
      </c>
      <c r="O7">
        <v>520</v>
      </c>
      <c r="P7">
        <v>521</v>
      </c>
      <c r="Q7">
        <v>522</v>
      </c>
      <c r="R7">
        <v>523</v>
      </c>
      <c r="S7">
        <v>524</v>
      </c>
      <c r="T7">
        <v>525</v>
      </c>
      <c r="U7">
        <v>527</v>
      </c>
      <c r="V7">
        <v>528</v>
      </c>
      <c r="W7">
        <v>529</v>
      </c>
      <c r="X7">
        <v>530</v>
      </c>
      <c r="Y7">
        <v>537</v>
      </c>
      <c r="Z7">
        <v>539</v>
      </c>
      <c r="AA7">
        <v>540</v>
      </c>
      <c r="AB7">
        <v>541</v>
      </c>
      <c r="AC7">
        <v>547</v>
      </c>
      <c r="AD7">
        <v>555</v>
      </c>
      <c r="AE7">
        <v>620</v>
      </c>
      <c r="AF7">
        <v>621</v>
      </c>
      <c r="AG7">
        <v>624</v>
      </c>
      <c r="AH7">
        <v>625</v>
      </c>
      <c r="AI7">
        <v>626</v>
      </c>
      <c r="AJ7">
        <v>627</v>
      </c>
      <c r="AK7">
        <v>628</v>
      </c>
      <c r="AL7" s="33">
        <v>797</v>
      </c>
      <c r="AM7" s="33">
        <v>798</v>
      </c>
      <c r="AN7" s="33">
        <v>799</v>
      </c>
      <c r="AO7" s="33">
        <v>800</v>
      </c>
      <c r="AP7" s="33">
        <v>840</v>
      </c>
      <c r="AQ7" s="33">
        <v>841</v>
      </c>
      <c r="AR7" s="33">
        <v>842</v>
      </c>
      <c r="AS7" s="33">
        <v>843</v>
      </c>
      <c r="AT7" s="33">
        <v>854</v>
      </c>
      <c r="AU7" s="33">
        <v>933</v>
      </c>
      <c r="AV7" s="33">
        <v>1101</v>
      </c>
      <c r="AW7" s="33">
        <v>1102</v>
      </c>
      <c r="AX7" s="33">
        <v>1103</v>
      </c>
      <c r="AY7" s="33">
        <v>1104</v>
      </c>
      <c r="AZ7" s="33">
        <v>1105</v>
      </c>
      <c r="BA7" s="33">
        <v>1106</v>
      </c>
    </row>
    <row r="8" spans="1:121" x14ac:dyDescent="0.25">
      <c r="A8" s="14">
        <v>44803</v>
      </c>
      <c r="B8" t="s">
        <v>16</v>
      </c>
      <c r="C8" t="s">
        <v>267</v>
      </c>
      <c r="D8" t="s">
        <v>135</v>
      </c>
      <c r="E8" t="s">
        <v>233</v>
      </c>
      <c r="F8">
        <v>409</v>
      </c>
      <c r="G8">
        <v>420</v>
      </c>
      <c r="H8">
        <v>565</v>
      </c>
      <c r="I8">
        <v>577</v>
      </c>
      <c r="J8">
        <v>593</v>
      </c>
      <c r="K8">
        <v>594</v>
      </c>
      <c r="L8">
        <v>619</v>
      </c>
      <c r="M8">
        <v>690</v>
      </c>
      <c r="N8">
        <v>712</v>
      </c>
      <c r="O8">
        <v>713</v>
      </c>
      <c r="P8">
        <v>775</v>
      </c>
      <c r="Q8">
        <v>967</v>
      </c>
      <c r="R8">
        <v>970</v>
      </c>
      <c r="S8">
        <v>971</v>
      </c>
      <c r="T8">
        <v>972</v>
      </c>
      <c r="U8">
        <v>1042</v>
      </c>
      <c r="V8">
        <v>1043</v>
      </c>
    </row>
    <row r="9" spans="1:121" x14ac:dyDescent="0.25">
      <c r="A9" s="14">
        <v>44803</v>
      </c>
      <c r="B9" t="s">
        <v>35</v>
      </c>
      <c r="C9" t="s">
        <v>267</v>
      </c>
      <c r="D9" t="s">
        <v>137</v>
      </c>
      <c r="E9" t="s">
        <v>233</v>
      </c>
      <c r="F9">
        <v>1</v>
      </c>
      <c r="G9">
        <v>2</v>
      </c>
      <c r="H9">
        <v>4</v>
      </c>
      <c r="I9">
        <v>5</v>
      </c>
      <c r="J9">
        <v>6</v>
      </c>
      <c r="K9">
        <v>9</v>
      </c>
      <c r="L9">
        <v>16</v>
      </c>
      <c r="M9">
        <v>17</v>
      </c>
      <c r="N9">
        <v>18</v>
      </c>
      <c r="O9">
        <v>19</v>
      </c>
      <c r="P9">
        <v>20</v>
      </c>
      <c r="Q9">
        <v>54</v>
      </c>
      <c r="R9">
        <v>55</v>
      </c>
      <c r="S9">
        <v>56</v>
      </c>
      <c r="T9">
        <v>57</v>
      </c>
      <c r="U9">
        <v>58</v>
      </c>
      <c r="V9">
        <v>59</v>
      </c>
      <c r="W9">
        <v>60</v>
      </c>
      <c r="X9">
        <v>61</v>
      </c>
      <c r="Y9">
        <v>62</v>
      </c>
      <c r="Z9">
        <v>63</v>
      </c>
      <c r="AA9">
        <v>64</v>
      </c>
      <c r="AB9">
        <v>74</v>
      </c>
      <c r="AC9">
        <v>231</v>
      </c>
      <c r="AD9">
        <v>233</v>
      </c>
      <c r="AE9">
        <v>234</v>
      </c>
      <c r="AF9">
        <v>267</v>
      </c>
      <c r="AG9">
        <v>268</v>
      </c>
      <c r="AH9">
        <v>362</v>
      </c>
      <c r="AI9">
        <v>363</v>
      </c>
      <c r="AJ9">
        <v>366</v>
      </c>
      <c r="AK9">
        <v>415</v>
      </c>
      <c r="AL9">
        <v>416</v>
      </c>
      <c r="AM9">
        <v>417</v>
      </c>
      <c r="AN9">
        <v>418</v>
      </c>
      <c r="AO9">
        <v>419</v>
      </c>
      <c r="AP9">
        <v>438</v>
      </c>
      <c r="AQ9">
        <v>439</v>
      </c>
      <c r="AR9">
        <v>440</v>
      </c>
      <c r="AS9">
        <v>441</v>
      </c>
      <c r="AT9">
        <v>442</v>
      </c>
      <c r="AU9">
        <v>443</v>
      </c>
      <c r="AV9">
        <v>463</v>
      </c>
      <c r="AW9">
        <v>482</v>
      </c>
      <c r="AX9">
        <v>614</v>
      </c>
      <c r="AY9">
        <v>615</v>
      </c>
      <c r="AZ9">
        <v>623</v>
      </c>
      <c r="BA9">
        <v>625</v>
      </c>
      <c r="BB9">
        <v>626</v>
      </c>
      <c r="BC9">
        <v>627</v>
      </c>
      <c r="BD9">
        <v>628</v>
      </c>
      <c r="BE9">
        <v>629</v>
      </c>
      <c r="BF9">
        <v>647</v>
      </c>
      <c r="BG9">
        <v>648</v>
      </c>
      <c r="BH9">
        <v>649</v>
      </c>
      <c r="BI9">
        <v>650</v>
      </c>
      <c r="BJ9">
        <v>651</v>
      </c>
      <c r="BK9">
        <v>652</v>
      </c>
      <c r="BL9">
        <v>653</v>
      </c>
      <c r="BM9">
        <v>654</v>
      </c>
      <c r="BN9">
        <v>655</v>
      </c>
      <c r="BO9">
        <v>660</v>
      </c>
      <c r="BP9">
        <v>661</v>
      </c>
      <c r="BQ9">
        <v>662</v>
      </c>
      <c r="BR9">
        <v>663</v>
      </c>
      <c r="BS9">
        <v>664</v>
      </c>
      <c r="BT9">
        <v>665</v>
      </c>
      <c r="BU9">
        <v>666</v>
      </c>
      <c r="BV9">
        <v>667</v>
      </c>
      <c r="BW9">
        <v>668</v>
      </c>
      <c r="BX9">
        <v>669</v>
      </c>
      <c r="BY9">
        <v>670</v>
      </c>
      <c r="BZ9">
        <v>671</v>
      </c>
      <c r="CA9">
        <v>672</v>
      </c>
      <c r="CB9">
        <v>673</v>
      </c>
      <c r="CC9">
        <v>674</v>
      </c>
      <c r="CD9">
        <v>675</v>
      </c>
      <c r="CE9">
        <v>676</v>
      </c>
      <c r="CF9">
        <v>677</v>
      </c>
      <c r="CG9">
        <v>678</v>
      </c>
      <c r="CH9">
        <v>679</v>
      </c>
      <c r="CI9">
        <v>680</v>
      </c>
      <c r="CJ9">
        <v>681</v>
      </c>
      <c r="CK9">
        <v>821</v>
      </c>
      <c r="CL9">
        <v>822</v>
      </c>
      <c r="CM9">
        <v>823</v>
      </c>
      <c r="CN9">
        <v>825</v>
      </c>
      <c r="CO9">
        <v>828</v>
      </c>
      <c r="CP9">
        <v>829</v>
      </c>
      <c r="CQ9">
        <v>830</v>
      </c>
      <c r="CR9">
        <v>831</v>
      </c>
      <c r="CS9">
        <v>834</v>
      </c>
      <c r="CT9">
        <v>902</v>
      </c>
      <c r="CU9">
        <v>903</v>
      </c>
      <c r="CV9">
        <v>904</v>
      </c>
      <c r="CW9">
        <v>905</v>
      </c>
      <c r="CX9">
        <v>906</v>
      </c>
      <c r="CY9">
        <v>907</v>
      </c>
      <c r="CZ9">
        <v>908</v>
      </c>
      <c r="DA9">
        <v>908</v>
      </c>
      <c r="DB9">
        <v>909</v>
      </c>
      <c r="DC9">
        <v>910</v>
      </c>
      <c r="DD9">
        <v>911</v>
      </c>
      <c r="DE9">
        <v>923</v>
      </c>
      <c r="DF9">
        <v>924</v>
      </c>
      <c r="DG9">
        <v>925</v>
      </c>
      <c r="DH9">
        <v>926</v>
      </c>
      <c r="DI9">
        <v>927</v>
      </c>
      <c r="DJ9">
        <v>928</v>
      </c>
      <c r="DK9">
        <v>929</v>
      </c>
      <c r="DL9">
        <v>940</v>
      </c>
      <c r="DM9">
        <v>951</v>
      </c>
      <c r="DN9">
        <v>952</v>
      </c>
      <c r="DO9">
        <v>953</v>
      </c>
      <c r="DP9">
        <v>955</v>
      </c>
      <c r="DQ9">
        <v>956</v>
      </c>
    </row>
    <row r="10" spans="1:121" x14ac:dyDescent="0.25">
      <c r="A10" s="14">
        <v>44810</v>
      </c>
      <c r="B10" t="s">
        <v>16</v>
      </c>
      <c r="C10" t="s">
        <v>232</v>
      </c>
      <c r="D10" t="s">
        <v>142</v>
      </c>
      <c r="E10" t="s">
        <v>233</v>
      </c>
      <c r="F10">
        <v>7</v>
      </c>
      <c r="G10">
        <v>8</v>
      </c>
      <c r="H10">
        <v>9</v>
      </c>
      <c r="I10">
        <v>10</v>
      </c>
      <c r="J10">
        <v>11</v>
      </c>
      <c r="K10">
        <v>18</v>
      </c>
      <c r="L10">
        <v>19</v>
      </c>
      <c r="M10">
        <v>21</v>
      </c>
      <c r="N10">
        <v>25</v>
      </c>
      <c r="O10">
        <v>26</v>
      </c>
      <c r="P10">
        <v>27</v>
      </c>
      <c r="Q10">
        <v>55</v>
      </c>
      <c r="R10">
        <v>59</v>
      </c>
      <c r="S10">
        <v>61</v>
      </c>
      <c r="T10">
        <v>62</v>
      </c>
      <c r="U10">
        <v>63</v>
      </c>
      <c r="V10">
        <v>64</v>
      </c>
      <c r="W10">
        <v>65</v>
      </c>
      <c r="X10">
        <v>66</v>
      </c>
      <c r="Y10">
        <v>67</v>
      </c>
      <c r="Z10">
        <v>68</v>
      </c>
      <c r="AA10">
        <v>103</v>
      </c>
      <c r="AB10">
        <v>106</v>
      </c>
      <c r="AC10">
        <v>107</v>
      </c>
      <c r="AD10">
        <v>108</v>
      </c>
      <c r="AE10">
        <v>159</v>
      </c>
      <c r="AF10">
        <v>160</v>
      </c>
      <c r="AG10">
        <v>161</v>
      </c>
      <c r="AH10">
        <v>227</v>
      </c>
      <c r="AI10">
        <v>228</v>
      </c>
      <c r="AJ10">
        <v>229</v>
      </c>
      <c r="AK10">
        <v>230</v>
      </c>
      <c r="AL10">
        <v>231</v>
      </c>
      <c r="AM10">
        <v>232</v>
      </c>
      <c r="AN10">
        <v>234</v>
      </c>
      <c r="AO10">
        <v>235</v>
      </c>
      <c r="AP10">
        <v>266</v>
      </c>
      <c r="AQ10">
        <v>267</v>
      </c>
      <c r="AR10">
        <v>309</v>
      </c>
      <c r="AS10">
        <v>310</v>
      </c>
      <c r="AT10">
        <v>311</v>
      </c>
      <c r="AU10">
        <v>312</v>
      </c>
      <c r="AV10">
        <v>313</v>
      </c>
      <c r="AW10">
        <v>314</v>
      </c>
      <c r="AX10">
        <v>315</v>
      </c>
      <c r="AY10">
        <v>316</v>
      </c>
      <c r="AZ10">
        <v>317</v>
      </c>
      <c r="BA10">
        <v>318</v>
      </c>
      <c r="BB10">
        <v>319</v>
      </c>
      <c r="BC10">
        <v>320</v>
      </c>
      <c r="BD10">
        <v>326</v>
      </c>
      <c r="BE10">
        <v>339</v>
      </c>
      <c r="BF10">
        <v>340</v>
      </c>
      <c r="BG10">
        <v>479</v>
      </c>
      <c r="BH10">
        <v>480</v>
      </c>
      <c r="BI10">
        <v>481</v>
      </c>
      <c r="BJ10">
        <v>482</v>
      </c>
      <c r="BK10">
        <v>493</v>
      </c>
      <c r="BL10">
        <v>579</v>
      </c>
      <c r="BM10">
        <v>611</v>
      </c>
      <c r="BN10">
        <v>612</v>
      </c>
      <c r="BO10">
        <v>613</v>
      </c>
      <c r="BP10">
        <v>614</v>
      </c>
      <c r="BQ10">
        <v>645</v>
      </c>
      <c r="BR10">
        <v>646</v>
      </c>
      <c r="BS10">
        <v>647</v>
      </c>
      <c r="BT10">
        <v>715</v>
      </c>
      <c r="BU10">
        <v>716</v>
      </c>
      <c r="BV10">
        <v>717</v>
      </c>
      <c r="BW10">
        <v>753</v>
      </c>
      <c r="BX10">
        <v>801</v>
      </c>
      <c r="BY10">
        <v>805</v>
      </c>
      <c r="BZ10">
        <v>806</v>
      </c>
      <c r="CA10">
        <v>807</v>
      </c>
      <c r="CB10">
        <v>808</v>
      </c>
      <c r="CC10">
        <v>919</v>
      </c>
      <c r="CD10">
        <v>920</v>
      </c>
      <c r="CE10">
        <v>921</v>
      </c>
      <c r="CF10">
        <v>922</v>
      </c>
      <c r="CG10">
        <v>923</v>
      </c>
      <c r="CH10">
        <v>955</v>
      </c>
    </row>
    <row r="11" spans="1:121" x14ac:dyDescent="0.25">
      <c r="A11" s="14">
        <v>44810</v>
      </c>
      <c r="B11" t="s">
        <v>35</v>
      </c>
      <c r="C11" t="s">
        <v>232</v>
      </c>
      <c r="D11" t="s">
        <v>137</v>
      </c>
      <c r="E11" t="s">
        <v>233</v>
      </c>
      <c r="F11">
        <v>6</v>
      </c>
      <c r="G11">
        <v>7</v>
      </c>
      <c r="H11">
        <v>21</v>
      </c>
      <c r="I11">
        <v>22</v>
      </c>
      <c r="J11">
        <v>23</v>
      </c>
      <c r="K11">
        <v>24</v>
      </c>
      <c r="L11">
        <v>25</v>
      </c>
      <c r="M11">
        <v>26</v>
      </c>
      <c r="N11">
        <v>27</v>
      </c>
      <c r="O11">
        <v>28</v>
      </c>
      <c r="P11">
        <v>29</v>
      </c>
      <c r="Q11">
        <v>30</v>
      </c>
      <c r="R11">
        <v>31</v>
      </c>
      <c r="S11">
        <v>32</v>
      </c>
      <c r="T11">
        <v>33</v>
      </c>
      <c r="U11">
        <v>34</v>
      </c>
      <c r="V11">
        <v>35</v>
      </c>
      <c r="W11">
        <v>36</v>
      </c>
      <c r="X11">
        <v>37</v>
      </c>
      <c r="Y11">
        <v>40</v>
      </c>
      <c r="Z11">
        <v>41</v>
      </c>
      <c r="AA11">
        <v>42</v>
      </c>
      <c r="AB11">
        <v>43</v>
      </c>
      <c r="AC11">
        <v>63</v>
      </c>
      <c r="AD11">
        <v>64</v>
      </c>
      <c r="AE11">
        <v>68</v>
      </c>
      <c r="AF11">
        <v>72</v>
      </c>
      <c r="AG11">
        <v>73</v>
      </c>
      <c r="AH11">
        <v>74</v>
      </c>
      <c r="AI11">
        <v>75</v>
      </c>
      <c r="AJ11">
        <v>76</v>
      </c>
      <c r="AK11">
        <v>77</v>
      </c>
      <c r="AL11">
        <v>78</v>
      </c>
      <c r="AM11">
        <v>108</v>
      </c>
      <c r="AN11">
        <v>109</v>
      </c>
      <c r="AO11">
        <v>110</v>
      </c>
      <c r="AP11">
        <v>111</v>
      </c>
      <c r="AQ11">
        <v>112</v>
      </c>
      <c r="AR11">
        <v>120</v>
      </c>
      <c r="AS11">
        <v>319</v>
      </c>
      <c r="AT11">
        <v>385</v>
      </c>
      <c r="AU11">
        <v>390</v>
      </c>
      <c r="AV11">
        <v>391</v>
      </c>
      <c r="AW11">
        <v>392</v>
      </c>
      <c r="AX11">
        <v>393</v>
      </c>
      <c r="AY11">
        <v>405</v>
      </c>
      <c r="AZ11">
        <v>407</v>
      </c>
      <c r="BA11">
        <v>423</v>
      </c>
      <c r="BB11">
        <v>424</v>
      </c>
      <c r="BC11">
        <v>425</v>
      </c>
      <c r="BD11">
        <v>426</v>
      </c>
      <c r="BE11">
        <v>427</v>
      </c>
      <c r="BF11">
        <v>428</v>
      </c>
      <c r="BG11">
        <v>429</v>
      </c>
      <c r="BH11">
        <v>430</v>
      </c>
      <c r="BI11">
        <v>431</v>
      </c>
      <c r="BJ11">
        <v>432</v>
      </c>
      <c r="BK11">
        <v>433</v>
      </c>
      <c r="BL11">
        <v>434</v>
      </c>
      <c r="BM11">
        <v>599</v>
      </c>
      <c r="BN11">
        <v>601</v>
      </c>
      <c r="BO11">
        <v>737</v>
      </c>
      <c r="BP11">
        <v>752</v>
      </c>
      <c r="BQ11">
        <v>755</v>
      </c>
      <c r="BR11">
        <v>756</v>
      </c>
      <c r="BS11">
        <v>757</v>
      </c>
      <c r="BT11">
        <v>860</v>
      </c>
      <c r="BU11">
        <v>861</v>
      </c>
      <c r="BV11">
        <v>862</v>
      </c>
      <c r="BW11">
        <v>863</v>
      </c>
      <c r="BX11">
        <v>867</v>
      </c>
      <c r="BY11">
        <v>868</v>
      </c>
      <c r="BZ11">
        <v>869</v>
      </c>
      <c r="CA11">
        <v>870</v>
      </c>
      <c r="CB11">
        <v>871</v>
      </c>
      <c r="CC11">
        <v>872</v>
      </c>
      <c r="CD11">
        <v>873</v>
      </c>
      <c r="CE11">
        <v>874</v>
      </c>
      <c r="CF11">
        <v>890</v>
      </c>
      <c r="CG11">
        <v>897</v>
      </c>
      <c r="CH11">
        <v>898</v>
      </c>
      <c r="CI11">
        <v>899</v>
      </c>
      <c r="CJ11">
        <v>900</v>
      </c>
      <c r="CK11">
        <v>901</v>
      </c>
      <c r="CL11">
        <v>905</v>
      </c>
      <c r="CM11">
        <v>906</v>
      </c>
      <c r="CN11">
        <v>907</v>
      </c>
      <c r="CO11">
        <v>908</v>
      </c>
      <c r="CP11">
        <v>909</v>
      </c>
      <c r="CQ11">
        <v>910</v>
      </c>
      <c r="CR11">
        <v>911</v>
      </c>
      <c r="CS11">
        <v>912</v>
      </c>
      <c r="CT11">
        <v>913</v>
      </c>
      <c r="CU11">
        <v>984</v>
      </c>
      <c r="CV11">
        <v>985</v>
      </c>
      <c r="CW11">
        <v>987</v>
      </c>
      <c r="CX11">
        <v>988</v>
      </c>
      <c r="CY11">
        <v>995</v>
      </c>
      <c r="CZ11">
        <v>996</v>
      </c>
      <c r="DA11">
        <v>997</v>
      </c>
      <c r="DB11">
        <v>1005</v>
      </c>
      <c r="DC11">
        <v>1008</v>
      </c>
      <c r="DD11">
        <v>1010</v>
      </c>
      <c r="DE11">
        <v>1011</v>
      </c>
      <c r="DF11">
        <v>1012</v>
      </c>
      <c r="DG11">
        <v>1015</v>
      </c>
      <c r="DH11">
        <v>1016</v>
      </c>
      <c r="DI11">
        <v>1018</v>
      </c>
      <c r="DJ11">
        <v>1023</v>
      </c>
      <c r="DK11">
        <v>1024</v>
      </c>
      <c r="DL11">
        <v>1025</v>
      </c>
      <c r="DM11">
        <v>1067</v>
      </c>
      <c r="DN11">
        <v>1068</v>
      </c>
      <c r="DO11">
        <v>1069</v>
      </c>
      <c r="DP11">
        <v>1070</v>
      </c>
      <c r="DQ11">
        <v>1071</v>
      </c>
    </row>
    <row r="12" spans="1:121" x14ac:dyDescent="0.25">
      <c r="A12" s="14">
        <v>44811</v>
      </c>
      <c r="B12" t="s">
        <v>16</v>
      </c>
      <c r="C12" t="s">
        <v>232</v>
      </c>
      <c r="D12" t="s">
        <v>137</v>
      </c>
      <c r="E12" t="s">
        <v>233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14</v>
      </c>
      <c r="M12">
        <v>15</v>
      </c>
      <c r="N12">
        <v>16</v>
      </c>
      <c r="O12">
        <v>17</v>
      </c>
      <c r="P12">
        <v>32</v>
      </c>
      <c r="Q12">
        <v>33</v>
      </c>
      <c r="R12">
        <v>34</v>
      </c>
      <c r="S12">
        <v>35</v>
      </c>
      <c r="T12">
        <v>259</v>
      </c>
      <c r="U12">
        <v>260</v>
      </c>
      <c r="V12">
        <v>261</v>
      </c>
      <c r="W12">
        <v>398</v>
      </c>
      <c r="X12">
        <v>399</v>
      </c>
      <c r="Y12">
        <v>400</v>
      </c>
      <c r="Z12">
        <v>401</v>
      </c>
      <c r="AA12">
        <v>402</v>
      </c>
      <c r="AB12">
        <v>403</v>
      </c>
      <c r="AC12">
        <v>404</v>
      </c>
      <c r="AD12">
        <v>538</v>
      </c>
      <c r="AE12">
        <v>539</v>
      </c>
      <c r="AF12">
        <v>540</v>
      </c>
      <c r="AG12">
        <v>597</v>
      </c>
      <c r="AH12">
        <v>598</v>
      </c>
      <c r="AI12">
        <v>599</v>
      </c>
      <c r="AJ12">
        <v>656</v>
      </c>
      <c r="AK12">
        <v>657</v>
      </c>
      <c r="AL12">
        <v>658</v>
      </c>
      <c r="AM12">
        <v>659</v>
      </c>
      <c r="AN12">
        <v>660</v>
      </c>
      <c r="AO12">
        <v>661</v>
      </c>
      <c r="AP12">
        <v>662</v>
      </c>
      <c r="AQ12">
        <v>663</v>
      </c>
      <c r="AR12">
        <v>664</v>
      </c>
      <c r="AS12">
        <v>665</v>
      </c>
      <c r="AT12">
        <v>666</v>
      </c>
      <c r="AU12">
        <v>672</v>
      </c>
      <c r="AV12">
        <v>673</v>
      </c>
      <c r="AW12">
        <v>674</v>
      </c>
      <c r="AX12">
        <v>675</v>
      </c>
      <c r="AY12">
        <v>676</v>
      </c>
      <c r="AZ12">
        <v>677</v>
      </c>
      <c r="BA12">
        <v>678</v>
      </c>
      <c r="BB12">
        <v>679</v>
      </c>
      <c r="BC12">
        <v>690</v>
      </c>
      <c r="BD12">
        <v>691</v>
      </c>
      <c r="BE12">
        <v>692</v>
      </c>
      <c r="BF12">
        <v>693</v>
      </c>
      <c r="BG12">
        <v>694</v>
      </c>
      <c r="BH12">
        <v>695</v>
      </c>
      <c r="BI12">
        <v>726</v>
      </c>
      <c r="BJ12">
        <v>727</v>
      </c>
      <c r="BK12">
        <v>730</v>
      </c>
      <c r="BL12">
        <v>755</v>
      </c>
      <c r="BM12">
        <v>789</v>
      </c>
      <c r="BN12">
        <v>790</v>
      </c>
      <c r="BO12">
        <v>791</v>
      </c>
      <c r="BP12">
        <v>792</v>
      </c>
      <c r="BQ12">
        <v>793</v>
      </c>
      <c r="BR12">
        <v>843</v>
      </c>
      <c r="BS12">
        <v>844</v>
      </c>
      <c r="BT12">
        <v>878</v>
      </c>
      <c r="BU12">
        <v>880</v>
      </c>
      <c r="BV12">
        <v>989</v>
      </c>
      <c r="BW12">
        <v>990</v>
      </c>
      <c r="BX12">
        <v>991</v>
      </c>
      <c r="BY12">
        <v>992</v>
      </c>
      <c r="BZ12">
        <v>1003</v>
      </c>
      <c r="CA12">
        <v>1004</v>
      </c>
      <c r="CB12">
        <v>1005</v>
      </c>
      <c r="CC12">
        <v>1015</v>
      </c>
      <c r="CD12">
        <v>1017</v>
      </c>
      <c r="CE12">
        <v>1018</v>
      </c>
      <c r="CF12">
        <v>1019</v>
      </c>
      <c r="CG12">
        <v>1020</v>
      </c>
    </row>
    <row r="13" spans="1:121" x14ac:dyDescent="0.25">
      <c r="A13" s="14">
        <v>44811</v>
      </c>
      <c r="B13" t="s">
        <v>35</v>
      </c>
      <c r="C13" t="s">
        <v>232</v>
      </c>
      <c r="D13" t="s">
        <v>142</v>
      </c>
      <c r="E13" t="s">
        <v>233</v>
      </c>
      <c r="F13">
        <v>300</v>
      </c>
      <c r="G13">
        <v>301</v>
      </c>
      <c r="H13">
        <v>309</v>
      </c>
      <c r="I13">
        <v>310</v>
      </c>
      <c r="J13">
        <v>311</v>
      </c>
      <c r="K13">
        <v>312</v>
      </c>
      <c r="L13">
        <v>313</v>
      </c>
      <c r="M13">
        <v>314</v>
      </c>
      <c r="N13">
        <v>315</v>
      </c>
      <c r="O13">
        <v>316</v>
      </c>
      <c r="P13">
        <v>399</v>
      </c>
      <c r="Q13">
        <v>400</v>
      </c>
      <c r="R13">
        <v>401</v>
      </c>
      <c r="S13">
        <v>402</v>
      </c>
      <c r="T13">
        <v>403</v>
      </c>
      <c r="U13">
        <v>404</v>
      </c>
      <c r="V13">
        <v>405</v>
      </c>
      <c r="W13">
        <v>406</v>
      </c>
      <c r="X13">
        <v>407</v>
      </c>
      <c r="Y13">
        <v>424</v>
      </c>
      <c r="Z13">
        <v>425</v>
      </c>
      <c r="AA13">
        <v>426</v>
      </c>
      <c r="AB13">
        <v>427</v>
      </c>
      <c r="AC13">
        <v>466</v>
      </c>
      <c r="AD13">
        <v>467</v>
      </c>
      <c r="AE13">
        <v>471</v>
      </c>
      <c r="AF13">
        <v>472</v>
      </c>
      <c r="AG13">
        <v>475</v>
      </c>
      <c r="AH13">
        <v>476</v>
      </c>
      <c r="AI13">
        <v>477</v>
      </c>
      <c r="AJ13">
        <v>478</v>
      </c>
      <c r="AK13">
        <v>479</v>
      </c>
      <c r="AL13">
        <v>480</v>
      </c>
      <c r="AM13">
        <v>481</v>
      </c>
      <c r="AN13">
        <v>482</v>
      </c>
      <c r="AO13">
        <v>483</v>
      </c>
      <c r="AP13">
        <v>484</v>
      </c>
      <c r="AQ13">
        <v>485</v>
      </c>
      <c r="AR13">
        <v>486</v>
      </c>
      <c r="AS13">
        <v>487</v>
      </c>
      <c r="AT13">
        <v>488</v>
      </c>
      <c r="AU13">
        <v>489</v>
      </c>
      <c r="AV13">
        <v>490</v>
      </c>
      <c r="AW13">
        <v>491</v>
      </c>
      <c r="AX13">
        <v>492</v>
      </c>
      <c r="AY13">
        <v>494</v>
      </c>
      <c r="AZ13">
        <v>495</v>
      </c>
      <c r="BA13">
        <v>496</v>
      </c>
      <c r="BB13">
        <v>497</v>
      </c>
      <c r="BC13">
        <v>498</v>
      </c>
      <c r="BD13">
        <v>499</v>
      </c>
      <c r="BE13">
        <v>500</v>
      </c>
      <c r="BF13">
        <v>506</v>
      </c>
      <c r="BG13">
        <v>508</v>
      </c>
      <c r="BH13">
        <v>509</v>
      </c>
      <c r="BI13">
        <v>704</v>
      </c>
      <c r="BJ13">
        <v>705</v>
      </c>
      <c r="BK13">
        <v>706</v>
      </c>
      <c r="BL13">
        <v>707</v>
      </c>
      <c r="BM13">
        <v>708</v>
      </c>
      <c r="BN13">
        <v>709</v>
      </c>
      <c r="BO13">
        <v>710</v>
      </c>
      <c r="BP13">
        <v>711</v>
      </c>
      <c r="BQ13">
        <v>733</v>
      </c>
      <c r="BR13">
        <v>734</v>
      </c>
      <c r="BS13">
        <v>735</v>
      </c>
      <c r="BT13">
        <v>736</v>
      </c>
      <c r="BU13">
        <v>737</v>
      </c>
      <c r="BV13">
        <v>780</v>
      </c>
      <c r="BW13">
        <v>956</v>
      </c>
      <c r="BX13">
        <v>957</v>
      </c>
      <c r="BY13">
        <v>959</v>
      </c>
      <c r="BZ13">
        <v>979</v>
      </c>
      <c r="CA13">
        <v>989</v>
      </c>
      <c r="CB13">
        <v>994</v>
      </c>
      <c r="CC13">
        <v>997</v>
      </c>
      <c r="CD13">
        <v>998</v>
      </c>
      <c r="CE13">
        <v>999</v>
      </c>
      <c r="CF13">
        <v>1000</v>
      </c>
      <c r="CG13">
        <v>1001</v>
      </c>
      <c r="CH13">
        <v>1002</v>
      </c>
      <c r="CI13">
        <v>1003</v>
      </c>
    </row>
    <row r="14" spans="1:121" x14ac:dyDescent="0.25">
      <c r="A14" s="14">
        <v>44816</v>
      </c>
      <c r="B14" t="s">
        <v>16</v>
      </c>
      <c r="C14" t="s">
        <v>232</v>
      </c>
      <c r="D14" t="s">
        <v>134</v>
      </c>
      <c r="E14" t="s">
        <v>233</v>
      </c>
      <c r="F14">
        <v>268</v>
      </c>
      <c r="G14">
        <v>269</v>
      </c>
      <c r="H14">
        <v>270</v>
      </c>
      <c r="I14">
        <v>271</v>
      </c>
      <c r="J14">
        <v>272</v>
      </c>
      <c r="K14">
        <v>273</v>
      </c>
      <c r="L14">
        <v>317</v>
      </c>
      <c r="M14">
        <v>318</v>
      </c>
      <c r="N14">
        <v>319</v>
      </c>
      <c r="O14">
        <v>372</v>
      </c>
      <c r="P14">
        <v>373</v>
      </c>
      <c r="Q14">
        <v>374</v>
      </c>
      <c r="R14">
        <v>391</v>
      </c>
      <c r="S14">
        <v>399</v>
      </c>
      <c r="T14">
        <v>402</v>
      </c>
      <c r="U14">
        <v>403</v>
      </c>
      <c r="V14">
        <v>404</v>
      </c>
      <c r="W14">
        <v>406</v>
      </c>
      <c r="X14">
        <v>478</v>
      </c>
      <c r="Y14">
        <v>592</v>
      </c>
      <c r="Z14">
        <v>593</v>
      </c>
      <c r="AA14">
        <v>600</v>
      </c>
      <c r="AB14">
        <v>622</v>
      </c>
      <c r="AC14">
        <v>623</v>
      </c>
      <c r="AD14">
        <v>624</v>
      </c>
      <c r="AE14">
        <v>625</v>
      </c>
      <c r="AF14">
        <v>626</v>
      </c>
      <c r="AG14">
        <v>627</v>
      </c>
      <c r="AH14">
        <v>628</v>
      </c>
      <c r="AI14">
        <v>629</v>
      </c>
      <c r="AJ14">
        <v>630</v>
      </c>
      <c r="AK14">
        <v>857</v>
      </c>
      <c r="AL14">
        <v>868</v>
      </c>
      <c r="AM14">
        <v>869</v>
      </c>
      <c r="AN14">
        <v>890</v>
      </c>
      <c r="AO14">
        <v>1021</v>
      </c>
      <c r="AP14">
        <v>1022</v>
      </c>
      <c r="AQ14">
        <v>1023</v>
      </c>
      <c r="AR14">
        <v>1026</v>
      </c>
      <c r="AS14">
        <v>1027</v>
      </c>
      <c r="AT14">
        <v>1028</v>
      </c>
      <c r="AU14">
        <v>1035</v>
      </c>
      <c r="AV14">
        <v>1037</v>
      </c>
      <c r="AW14">
        <v>1040</v>
      </c>
    </row>
    <row r="15" spans="1:121" x14ac:dyDescent="0.25">
      <c r="A15" s="14">
        <v>44816</v>
      </c>
      <c r="B15" t="s">
        <v>35</v>
      </c>
      <c r="C15" t="s">
        <v>267</v>
      </c>
      <c r="D15" t="s">
        <v>135</v>
      </c>
      <c r="E15" t="s">
        <v>233</v>
      </c>
      <c r="F15">
        <v>1</v>
      </c>
      <c r="G15">
        <v>2</v>
      </c>
      <c r="H15">
        <v>3</v>
      </c>
      <c r="I15">
        <v>4</v>
      </c>
      <c r="J15">
        <v>5</v>
      </c>
      <c r="K15">
        <v>780</v>
      </c>
      <c r="L15">
        <v>781</v>
      </c>
      <c r="M15">
        <v>801</v>
      </c>
      <c r="N15">
        <v>802</v>
      </c>
      <c r="O15">
        <v>803</v>
      </c>
      <c r="P15">
        <v>804</v>
      </c>
      <c r="Q15">
        <v>809</v>
      </c>
      <c r="R15">
        <v>810</v>
      </c>
      <c r="S15">
        <v>811</v>
      </c>
      <c r="T15">
        <v>954</v>
      </c>
      <c r="U15">
        <v>955</v>
      </c>
    </row>
    <row r="16" spans="1:121" x14ac:dyDescent="0.25">
      <c r="A16" s="14">
        <v>44817</v>
      </c>
      <c r="B16" t="s">
        <v>16</v>
      </c>
      <c r="C16" t="s">
        <v>232</v>
      </c>
      <c r="D16" t="s">
        <v>135</v>
      </c>
      <c r="E16" t="s">
        <v>233</v>
      </c>
      <c r="F16">
        <v>5</v>
      </c>
      <c r="G16">
        <v>6</v>
      </c>
      <c r="H16">
        <v>9</v>
      </c>
      <c r="I16">
        <v>10</v>
      </c>
      <c r="J16">
        <v>11</v>
      </c>
      <c r="K16">
        <v>13</v>
      </c>
      <c r="L16">
        <v>14</v>
      </c>
      <c r="M16">
        <v>15</v>
      </c>
      <c r="N16">
        <v>19</v>
      </c>
      <c r="O16">
        <v>20</v>
      </c>
      <c r="P16">
        <v>462</v>
      </c>
      <c r="Q16">
        <v>463</v>
      </c>
      <c r="R16">
        <v>464</v>
      </c>
      <c r="S16">
        <v>496</v>
      </c>
      <c r="T16">
        <v>497</v>
      </c>
      <c r="U16">
        <v>560</v>
      </c>
      <c r="V16">
        <v>564</v>
      </c>
      <c r="W16">
        <v>565</v>
      </c>
      <c r="X16">
        <v>703</v>
      </c>
      <c r="Y16">
        <v>704</v>
      </c>
      <c r="Z16">
        <v>705</v>
      </c>
      <c r="AA16">
        <v>706</v>
      </c>
      <c r="AB16">
        <v>765</v>
      </c>
      <c r="AC16">
        <v>849</v>
      </c>
      <c r="AD16">
        <v>850</v>
      </c>
    </row>
    <row r="17" spans="1:15" x14ac:dyDescent="0.25">
      <c r="A17" s="14">
        <v>44817</v>
      </c>
      <c r="B17" t="s">
        <v>35</v>
      </c>
      <c r="C17" t="s">
        <v>232</v>
      </c>
      <c r="D17" t="s">
        <v>134</v>
      </c>
      <c r="E17" t="s">
        <v>233</v>
      </c>
      <c r="F17">
        <v>540</v>
      </c>
      <c r="G17">
        <v>734</v>
      </c>
      <c r="H17">
        <v>773</v>
      </c>
      <c r="I17">
        <v>774</v>
      </c>
      <c r="J17">
        <v>775</v>
      </c>
      <c r="K17">
        <v>822</v>
      </c>
      <c r="L17">
        <v>1042</v>
      </c>
      <c r="M17">
        <v>1043</v>
      </c>
      <c r="N17">
        <v>1045</v>
      </c>
      <c r="O17">
        <v>1070</v>
      </c>
    </row>
    <row r="20" spans="1:15" x14ac:dyDescent="0.25">
      <c r="A20" t="s">
        <v>444</v>
      </c>
      <c r="B20" s="56"/>
    </row>
    <row r="21" spans="1:15" x14ac:dyDescent="0.25">
      <c r="A21" t="s">
        <v>446</v>
      </c>
      <c r="B21" s="61"/>
    </row>
    <row r="22" spans="1:15" x14ac:dyDescent="0.25">
      <c r="A22" t="s">
        <v>445</v>
      </c>
      <c r="B22" s="33"/>
    </row>
    <row r="51" spans="9:9" x14ac:dyDescent="0.25">
      <c r="I51" t="s">
        <v>180</v>
      </c>
    </row>
  </sheetData>
  <conditionalFormatting sqref="A1:XFD2 A3:AQ3 AS3 AU3:XFD3 DY9:XFD9 A18:XFD1048576 DO17:XFD17 A8:CJ8 DT8:XFD8 A9:DQ9 A10:XFD12 A4:XFD7 F17:CX17 A13:E17 F13:XFD14 F16:XFD16 W15:XFD15 F15:U15">
    <cfRule type="cellIs" dxfId="2" priority="1" operator="between">
      <formula>721</formula>
      <formula>1080</formula>
    </cfRule>
    <cfRule type="cellIs" dxfId="1" priority="2" operator="between">
      <formula>361</formula>
      <formula>720</formula>
    </cfRule>
    <cfRule type="cellIs" dxfId="0" priority="3" operator="between">
      <formula>1</formula>
      <formula>360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907C-DD74-4871-A293-4CEF283EA172}">
  <dimension ref="A1:D17"/>
  <sheetViews>
    <sheetView zoomScale="85" zoomScaleNormal="85" workbookViewId="0">
      <selection activeCell="B19" sqref="B19"/>
    </sheetView>
  </sheetViews>
  <sheetFormatPr defaultColWidth="8.7109375" defaultRowHeight="15" x14ac:dyDescent="0.25"/>
  <cols>
    <col min="1" max="1" width="15.42578125" style="12" bestFit="1" customWidth="1"/>
    <col min="2" max="2" width="16.7109375" style="12" customWidth="1"/>
    <col min="3" max="3" width="55.85546875" style="12" customWidth="1"/>
    <col min="4" max="4" width="27" style="12" customWidth="1"/>
    <col min="5" max="16384" width="8.7109375" style="12"/>
  </cols>
  <sheetData>
    <row r="1" spans="1:4" x14ac:dyDescent="0.25">
      <c r="A1" s="12" t="s">
        <v>237</v>
      </c>
      <c r="B1" s="12" t="s">
        <v>230</v>
      </c>
      <c r="C1" s="12" t="s">
        <v>291</v>
      </c>
      <c r="D1" s="12" t="s">
        <v>295</v>
      </c>
    </row>
    <row r="2" spans="1:4" ht="75" x14ac:dyDescent="0.25">
      <c r="A2" s="62" t="s">
        <v>292</v>
      </c>
      <c r="B2" s="12" t="s">
        <v>134</v>
      </c>
      <c r="C2" s="6" t="s">
        <v>305</v>
      </c>
      <c r="D2" s="6" t="s">
        <v>296</v>
      </c>
    </row>
    <row r="3" spans="1:4" ht="75" x14ac:dyDescent="0.25">
      <c r="A3" s="62"/>
      <c r="B3" s="12" t="s">
        <v>135</v>
      </c>
      <c r="C3" s="6" t="s">
        <v>298</v>
      </c>
      <c r="D3" s="6" t="s">
        <v>299</v>
      </c>
    </row>
    <row r="4" spans="1:4" ht="90" x14ac:dyDescent="0.25">
      <c r="A4" s="62"/>
      <c r="B4" s="12" t="s">
        <v>142</v>
      </c>
      <c r="C4" s="6" t="s">
        <v>297</v>
      </c>
      <c r="D4" s="6" t="s">
        <v>300</v>
      </c>
    </row>
    <row r="5" spans="1:4" ht="60" x14ac:dyDescent="0.25">
      <c r="A5" s="62"/>
      <c r="B5" s="12" t="s">
        <v>137</v>
      </c>
      <c r="C5" s="6" t="s">
        <v>294</v>
      </c>
      <c r="D5" s="6" t="s">
        <v>300</v>
      </c>
    </row>
    <row r="6" spans="1:4" ht="30" x14ac:dyDescent="0.25">
      <c r="A6" s="12" t="s">
        <v>244</v>
      </c>
      <c r="B6" s="12" t="s">
        <v>134</v>
      </c>
      <c r="C6" s="6" t="s">
        <v>293</v>
      </c>
      <c r="D6" s="6" t="s">
        <v>301</v>
      </c>
    </row>
    <row r="7" spans="1:4" ht="30" x14ac:dyDescent="0.25">
      <c r="B7" s="12" t="s">
        <v>135</v>
      </c>
      <c r="C7" s="6" t="s">
        <v>309</v>
      </c>
      <c r="D7" s="6" t="s">
        <v>302</v>
      </c>
    </row>
    <row r="8" spans="1:4" ht="30" x14ac:dyDescent="0.25">
      <c r="B8" s="12" t="s">
        <v>142</v>
      </c>
      <c r="C8" s="6" t="s">
        <v>293</v>
      </c>
      <c r="D8" s="6" t="s">
        <v>301</v>
      </c>
    </row>
    <row r="9" spans="1:4" ht="45" x14ac:dyDescent="0.25">
      <c r="B9" s="12" t="s">
        <v>137</v>
      </c>
      <c r="C9" s="6" t="s">
        <v>293</v>
      </c>
      <c r="D9" s="6" t="s">
        <v>303</v>
      </c>
    </row>
    <row r="10" spans="1:4" x14ac:dyDescent="0.25">
      <c r="A10" s="12" t="s">
        <v>433</v>
      </c>
      <c r="B10" s="12" t="s">
        <v>134</v>
      </c>
    </row>
    <row r="11" spans="1:4" ht="30" x14ac:dyDescent="0.25">
      <c r="B11" s="12" t="s">
        <v>135</v>
      </c>
      <c r="C11" s="6" t="s">
        <v>304</v>
      </c>
    </row>
    <row r="12" spans="1:4" ht="30" x14ac:dyDescent="0.25">
      <c r="B12" s="12" t="s">
        <v>142</v>
      </c>
      <c r="C12" s="6" t="s">
        <v>304</v>
      </c>
    </row>
    <row r="13" spans="1:4" x14ac:dyDescent="0.25">
      <c r="B13" s="12" t="s">
        <v>137</v>
      </c>
    </row>
    <row r="14" spans="1:4" ht="30" x14ac:dyDescent="0.25">
      <c r="A14" s="12" t="s">
        <v>306</v>
      </c>
      <c r="B14" s="12" t="s">
        <v>134</v>
      </c>
      <c r="C14" s="6" t="s">
        <v>307</v>
      </c>
    </row>
    <row r="15" spans="1:4" ht="30" x14ac:dyDescent="0.25">
      <c r="B15" s="12" t="s">
        <v>135</v>
      </c>
      <c r="C15" s="6" t="s">
        <v>307</v>
      </c>
    </row>
    <row r="16" spans="1:4" ht="30" x14ac:dyDescent="0.25">
      <c r="B16" s="12" t="s">
        <v>142</v>
      </c>
      <c r="C16" s="6" t="s">
        <v>307</v>
      </c>
    </row>
    <row r="17" spans="2:3" ht="45" x14ac:dyDescent="0.25">
      <c r="B17" s="12" t="s">
        <v>137</v>
      </c>
      <c r="C17" s="6" t="s">
        <v>372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1E77-A6BA-4678-BB71-23FBBA1536DD}">
  <dimension ref="A2:Q21"/>
  <sheetViews>
    <sheetView zoomScale="90" zoomScaleNormal="90" workbookViewId="0">
      <selection activeCell="Q9" sqref="Q9"/>
    </sheetView>
  </sheetViews>
  <sheetFormatPr defaultRowHeight="15" x14ac:dyDescent="0.25"/>
  <cols>
    <col min="1" max="1" width="12.28515625" customWidth="1"/>
    <col min="2" max="2" width="11.28515625" customWidth="1"/>
    <col min="3" max="3" width="11.5703125" customWidth="1"/>
    <col min="9" max="9" width="20.5703125" customWidth="1"/>
    <col min="10" max="10" width="13.5703125" customWidth="1"/>
    <col min="11" max="11" width="13.42578125" customWidth="1"/>
    <col min="14" max="15" width="7.28515625" bestFit="1" customWidth="1"/>
    <col min="16" max="17" width="11.7109375" bestFit="1" customWidth="1"/>
    <col min="18" max="19" width="9.5703125" bestFit="1" customWidth="1"/>
  </cols>
  <sheetData>
    <row r="2" spans="1:17" ht="15.75" thickBot="1" x14ac:dyDescent="0.3"/>
    <row r="3" spans="1:17" x14ac:dyDescent="0.25">
      <c r="B3" s="18" t="s">
        <v>113</v>
      </c>
      <c r="C3" s="18" t="s">
        <v>114</v>
      </c>
      <c r="D3" s="18" t="s">
        <v>115</v>
      </c>
      <c r="E3" s="18" t="s">
        <v>116</v>
      </c>
      <c r="F3" s="18" t="s">
        <v>117</v>
      </c>
      <c r="I3" s="70"/>
      <c r="J3" s="72" t="s">
        <v>118</v>
      </c>
      <c r="K3" s="73"/>
      <c r="L3" s="65" t="s">
        <v>119</v>
      </c>
      <c r="M3" s="66"/>
      <c r="N3" s="66"/>
      <c r="O3" s="67"/>
    </row>
    <row r="4" spans="1:17" ht="15.75" thickBot="1" x14ac:dyDescent="0.3">
      <c r="A4" s="18" t="s">
        <v>120</v>
      </c>
      <c r="B4" s="18"/>
      <c r="C4" s="18"/>
      <c r="D4" s="18"/>
      <c r="E4" s="18"/>
      <c r="F4" s="18"/>
      <c r="I4" s="71"/>
      <c r="J4" s="22" t="s">
        <v>121</v>
      </c>
      <c r="K4" s="19" t="s">
        <v>122</v>
      </c>
      <c r="L4" s="47">
        <v>1</v>
      </c>
      <c r="M4" s="35">
        <v>2</v>
      </c>
      <c r="N4" s="35">
        <v>3</v>
      </c>
      <c r="O4" s="19">
        <v>4</v>
      </c>
    </row>
    <row r="5" spans="1:17" ht="15.75" thickBot="1" x14ac:dyDescent="0.3">
      <c r="A5" s="18" t="s">
        <v>123</v>
      </c>
      <c r="B5" s="18"/>
      <c r="C5" s="18"/>
      <c r="D5" s="18"/>
      <c r="E5" s="18"/>
      <c r="F5" s="18"/>
      <c r="I5" s="24" t="s">
        <v>124</v>
      </c>
      <c r="J5" s="36"/>
      <c r="K5" s="37"/>
      <c r="L5" s="38" t="s">
        <v>125</v>
      </c>
      <c r="M5" s="38"/>
      <c r="N5" s="38"/>
      <c r="O5" s="39"/>
      <c r="Q5" t="s">
        <v>310</v>
      </c>
    </row>
    <row r="6" spans="1:17" ht="15.75" thickBot="1" x14ac:dyDescent="0.3">
      <c r="A6" s="18" t="s">
        <v>126</v>
      </c>
      <c r="B6" s="18"/>
      <c r="C6" s="18"/>
      <c r="D6" s="18"/>
      <c r="E6" s="18"/>
      <c r="F6" s="18"/>
      <c r="I6" s="24" t="s">
        <v>127</v>
      </c>
      <c r="J6" s="63" t="s">
        <v>128</v>
      </c>
      <c r="K6" s="63"/>
      <c r="L6" s="63"/>
      <c r="M6" s="63"/>
      <c r="N6" s="63"/>
      <c r="O6" s="64"/>
      <c r="Q6" t="s">
        <v>308</v>
      </c>
    </row>
    <row r="7" spans="1:17" ht="30" x14ac:dyDescent="0.25">
      <c r="A7" s="18" t="s">
        <v>129</v>
      </c>
      <c r="B7" s="68" t="s">
        <v>130</v>
      </c>
      <c r="C7" s="68" t="s">
        <v>130</v>
      </c>
      <c r="D7" s="69" t="s">
        <v>131</v>
      </c>
      <c r="E7" s="69" t="s">
        <v>131</v>
      </c>
      <c r="F7" s="69" t="s">
        <v>131</v>
      </c>
      <c r="I7" s="27" t="s">
        <v>139</v>
      </c>
      <c r="J7" s="40" t="s">
        <v>132</v>
      </c>
      <c r="K7" s="41" t="s">
        <v>133</v>
      </c>
      <c r="L7" s="42" t="s">
        <v>134</v>
      </c>
      <c r="M7" s="43" t="s">
        <v>135</v>
      </c>
      <c r="N7" s="43" t="s">
        <v>136</v>
      </c>
      <c r="O7" s="44" t="s">
        <v>137</v>
      </c>
    </row>
    <row r="8" spans="1:17" ht="30" x14ac:dyDescent="0.25">
      <c r="A8" s="18" t="s">
        <v>138</v>
      </c>
      <c r="B8" s="68"/>
      <c r="C8" s="68"/>
      <c r="D8" s="69"/>
      <c r="E8" s="69"/>
      <c r="F8" s="69"/>
      <c r="I8" s="27" t="s">
        <v>144</v>
      </c>
      <c r="J8" s="45" t="s">
        <v>140</v>
      </c>
      <c r="K8" s="46" t="s">
        <v>141</v>
      </c>
      <c r="L8" s="50" t="s">
        <v>137</v>
      </c>
      <c r="M8" s="51" t="s">
        <v>134</v>
      </c>
      <c r="N8" s="51" t="s">
        <v>135</v>
      </c>
      <c r="O8" s="52" t="s">
        <v>142</v>
      </c>
    </row>
    <row r="9" spans="1:17" ht="30" x14ac:dyDescent="0.25">
      <c r="A9" s="18" t="s">
        <v>143</v>
      </c>
      <c r="B9" s="68"/>
      <c r="C9" s="68"/>
      <c r="D9" s="69"/>
      <c r="E9" s="69"/>
      <c r="F9" s="69"/>
      <c r="I9" s="27" t="s">
        <v>148</v>
      </c>
      <c r="J9" s="53" t="s">
        <v>145</v>
      </c>
      <c r="K9" s="55" t="s">
        <v>146</v>
      </c>
      <c r="L9" s="50" t="s">
        <v>142</v>
      </c>
      <c r="M9" s="51" t="s">
        <v>137</v>
      </c>
      <c r="N9" s="51" t="s">
        <v>134</v>
      </c>
      <c r="O9" s="52" t="s">
        <v>135</v>
      </c>
    </row>
    <row r="10" spans="1:17" ht="30.75" thickBot="1" x14ac:dyDescent="0.3">
      <c r="A10" s="18" t="s">
        <v>147</v>
      </c>
      <c r="B10" s="68"/>
      <c r="C10" s="68"/>
      <c r="D10" s="69"/>
      <c r="E10" s="69"/>
      <c r="F10" s="69"/>
      <c r="I10" s="27" t="s">
        <v>152</v>
      </c>
      <c r="J10" s="53" t="s">
        <v>149</v>
      </c>
      <c r="K10" s="55" t="s">
        <v>150</v>
      </c>
      <c r="L10" s="57" t="s">
        <v>135</v>
      </c>
      <c r="M10" s="58" t="s">
        <v>142</v>
      </c>
      <c r="N10" s="58" t="s">
        <v>137</v>
      </c>
      <c r="O10" s="59" t="s">
        <v>134</v>
      </c>
    </row>
    <row r="11" spans="1:17" ht="15.75" thickBot="1" x14ac:dyDescent="0.3">
      <c r="A11" s="18" t="s">
        <v>151</v>
      </c>
      <c r="B11" s="68"/>
      <c r="C11" s="68"/>
      <c r="D11" s="69"/>
      <c r="E11" s="69"/>
      <c r="F11" s="69"/>
      <c r="I11" s="26" t="s">
        <v>154</v>
      </c>
      <c r="J11" s="28"/>
      <c r="K11" s="25"/>
      <c r="L11" s="34"/>
      <c r="M11" s="34"/>
      <c r="N11" s="34"/>
      <c r="O11" s="34"/>
    </row>
    <row r="12" spans="1:17" x14ac:dyDescent="0.25">
      <c r="A12" s="18" t="s">
        <v>153</v>
      </c>
      <c r="B12" s="68"/>
      <c r="C12" s="68"/>
      <c r="D12" s="69"/>
      <c r="E12" s="69"/>
      <c r="F12" s="69"/>
      <c r="J12" s="34"/>
      <c r="K12" s="34"/>
      <c r="L12" s="34"/>
      <c r="M12" s="34"/>
      <c r="N12" s="34"/>
      <c r="O12" s="34"/>
    </row>
    <row r="13" spans="1:17" x14ac:dyDescent="0.25">
      <c r="A13" s="18" t="s">
        <v>155</v>
      </c>
      <c r="B13" s="18"/>
      <c r="C13" s="18"/>
      <c r="D13" s="18"/>
      <c r="E13" s="18"/>
      <c r="F13" s="18"/>
    </row>
    <row r="14" spans="1:17" ht="30" x14ac:dyDescent="0.25">
      <c r="A14" s="18" t="s">
        <v>156</v>
      </c>
      <c r="B14" s="18"/>
      <c r="C14" s="18"/>
      <c r="D14" s="18"/>
      <c r="E14" s="18"/>
      <c r="F14" s="18"/>
      <c r="J14" s="21" t="s">
        <v>274</v>
      </c>
    </row>
    <row r="15" spans="1:17" x14ac:dyDescent="0.25">
      <c r="A15" s="18" t="s">
        <v>157</v>
      </c>
      <c r="B15" s="68" t="s">
        <v>130</v>
      </c>
      <c r="C15" s="68" t="s">
        <v>130</v>
      </c>
      <c r="D15" s="69" t="s">
        <v>131</v>
      </c>
      <c r="E15" s="69" t="s">
        <v>131</v>
      </c>
      <c r="F15" s="69" t="s">
        <v>131</v>
      </c>
    </row>
    <row r="16" spans="1:17" x14ac:dyDescent="0.25">
      <c r="A16" s="18" t="s">
        <v>158</v>
      </c>
      <c r="B16" s="68"/>
      <c r="C16" s="68"/>
      <c r="D16" s="69"/>
      <c r="E16" s="69"/>
      <c r="F16" s="69"/>
    </row>
    <row r="17" spans="1:6" x14ac:dyDescent="0.25">
      <c r="A17" s="18" t="s">
        <v>159</v>
      </c>
      <c r="B17" s="68"/>
      <c r="C17" s="68"/>
      <c r="D17" s="69"/>
      <c r="E17" s="69"/>
      <c r="F17" s="69"/>
    </row>
    <row r="18" spans="1:6" x14ac:dyDescent="0.25">
      <c r="A18" s="18" t="s">
        <v>160</v>
      </c>
      <c r="B18" s="68"/>
      <c r="C18" s="68"/>
      <c r="D18" s="69"/>
      <c r="E18" s="69"/>
      <c r="F18" s="69"/>
    </row>
    <row r="19" spans="1:6" x14ac:dyDescent="0.25">
      <c r="A19" s="18" t="s">
        <v>161</v>
      </c>
      <c r="B19" s="68"/>
      <c r="C19" s="68"/>
      <c r="D19" s="69"/>
      <c r="E19" s="69"/>
      <c r="F19" s="69"/>
    </row>
    <row r="20" spans="1:6" x14ac:dyDescent="0.25">
      <c r="A20" s="18" t="s">
        <v>162</v>
      </c>
      <c r="B20" s="68"/>
      <c r="C20" s="68"/>
      <c r="D20" s="69"/>
      <c r="E20" s="69"/>
      <c r="F20" s="69"/>
    </row>
    <row r="21" spans="1:6" x14ac:dyDescent="0.25">
      <c r="A21" s="18" t="s">
        <v>163</v>
      </c>
      <c r="B21" s="18"/>
      <c r="C21" s="18"/>
      <c r="D21" s="18"/>
      <c r="E21" s="18"/>
      <c r="F21" s="18"/>
    </row>
  </sheetData>
  <mergeCells count="14">
    <mergeCell ref="J6:O6"/>
    <mergeCell ref="L3:O3"/>
    <mergeCell ref="B15:B20"/>
    <mergeCell ref="C15:C20"/>
    <mergeCell ref="D15:D20"/>
    <mergeCell ref="E15:E20"/>
    <mergeCell ref="F15:F20"/>
    <mergeCell ref="B7:B12"/>
    <mergeCell ref="C7:C12"/>
    <mergeCell ref="D7:D12"/>
    <mergeCell ref="E7:E12"/>
    <mergeCell ref="F7:F12"/>
    <mergeCell ref="I3:I4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5FFF-D365-4AB5-867C-5412CB511023}">
  <dimension ref="A2:D15"/>
  <sheetViews>
    <sheetView zoomScale="85" zoomScaleNormal="85" workbookViewId="0">
      <selection activeCell="I12" sqref="I12"/>
    </sheetView>
  </sheetViews>
  <sheetFormatPr defaultRowHeight="15" x14ac:dyDescent="0.25"/>
  <cols>
    <col min="1" max="1" width="13.7109375" customWidth="1"/>
  </cols>
  <sheetData>
    <row r="2" spans="1:4" x14ac:dyDescent="0.25">
      <c r="A2" s="14">
        <v>44803</v>
      </c>
      <c r="C2" t="s">
        <v>16</v>
      </c>
      <c r="D2" t="s">
        <v>35</v>
      </c>
    </row>
    <row r="3" spans="1:4" x14ac:dyDescent="0.25">
      <c r="A3" t="s">
        <v>368</v>
      </c>
      <c r="B3" t="s">
        <v>318</v>
      </c>
      <c r="C3">
        <f>1200/60</f>
        <v>20</v>
      </c>
      <c r="D3">
        <f>450/60</f>
        <v>7.5</v>
      </c>
    </row>
    <row r="4" spans="1:4" x14ac:dyDescent="0.25">
      <c r="A4" t="s">
        <v>369</v>
      </c>
      <c r="B4" t="s">
        <v>319</v>
      </c>
      <c r="C4">
        <f>137/360*60</f>
        <v>22.833333333333332</v>
      </c>
      <c r="D4">
        <f>970/60</f>
        <v>16.166666666666668</v>
      </c>
    </row>
    <row r="5" spans="1:4" x14ac:dyDescent="0.25">
      <c r="A5" t="s">
        <v>370</v>
      </c>
      <c r="B5" t="s">
        <v>320</v>
      </c>
      <c r="C5">
        <f>1180/60</f>
        <v>19.666666666666668</v>
      </c>
      <c r="D5">
        <f>980/60</f>
        <v>16.333333333333332</v>
      </c>
    </row>
    <row r="7" spans="1:4" x14ac:dyDescent="0.25">
      <c r="A7" s="14">
        <v>44810</v>
      </c>
      <c r="C7" t="s">
        <v>16</v>
      </c>
      <c r="D7" t="s">
        <v>35</v>
      </c>
    </row>
    <row r="8" spans="1:4" x14ac:dyDescent="0.25">
      <c r="A8" t="s">
        <v>368</v>
      </c>
      <c r="B8" t="s">
        <v>318</v>
      </c>
      <c r="C8">
        <v>25.83333</v>
      </c>
      <c r="D8">
        <f>720/60</f>
        <v>12</v>
      </c>
    </row>
    <row r="9" spans="1:4" x14ac:dyDescent="0.25">
      <c r="A9" t="s">
        <v>369</v>
      </c>
      <c r="B9" t="s">
        <v>319</v>
      </c>
      <c r="C9">
        <f>1650/60</f>
        <v>27.5</v>
      </c>
      <c r="D9">
        <f>1490/60</f>
        <v>24.833333333333332</v>
      </c>
    </row>
    <row r="10" spans="1:4" x14ac:dyDescent="0.25">
      <c r="A10" t="s">
        <v>370</v>
      </c>
      <c r="B10" t="s">
        <v>320</v>
      </c>
      <c r="C10">
        <v>17.600000000000001</v>
      </c>
      <c r="D10">
        <f>1230/60</f>
        <v>20.5</v>
      </c>
    </row>
    <row r="12" spans="1:4" x14ac:dyDescent="0.25">
      <c r="A12" s="14">
        <v>44811</v>
      </c>
      <c r="C12" t="s">
        <v>16</v>
      </c>
      <c r="D12" t="s">
        <v>35</v>
      </c>
    </row>
    <row r="13" spans="1:4" x14ac:dyDescent="0.25">
      <c r="A13" t="s">
        <v>368</v>
      </c>
      <c r="B13" t="s">
        <v>318</v>
      </c>
      <c r="C13">
        <f>1220/60</f>
        <v>20.333333333333332</v>
      </c>
      <c r="D13">
        <f>560/60</f>
        <v>9.3333333333333339</v>
      </c>
    </row>
    <row r="14" spans="1:4" x14ac:dyDescent="0.25">
      <c r="A14" t="s">
        <v>369</v>
      </c>
      <c r="B14" t="s">
        <v>319</v>
      </c>
      <c r="C14">
        <f>1370/60</f>
        <v>22.833333333333332</v>
      </c>
      <c r="D14">
        <f>1270/60</f>
        <v>21.166666666666668</v>
      </c>
    </row>
    <row r="15" spans="1:4" x14ac:dyDescent="0.25">
      <c r="A15" t="s">
        <v>370</v>
      </c>
      <c r="B15" t="s">
        <v>320</v>
      </c>
      <c r="C15">
        <f>975/60</f>
        <v>16.25</v>
      </c>
      <c r="D15">
        <f>1390/60</f>
        <v>23.166666666666668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CDA4-33D4-49BC-A556-0374EDCA241F}">
  <dimension ref="A1:AR21"/>
  <sheetViews>
    <sheetView zoomScale="80" zoomScaleNormal="80" workbookViewId="0">
      <pane ySplit="1" topLeftCell="A2" activePane="bottomLeft" state="frozen"/>
      <selection pane="bottomLeft" activeCell="D7" sqref="D7"/>
    </sheetView>
  </sheetViews>
  <sheetFormatPr defaultRowHeight="15" x14ac:dyDescent="0.25"/>
  <sheetData>
    <row r="1" spans="1:44" x14ac:dyDescent="0.25">
      <c r="A1" s="76" t="s">
        <v>0</v>
      </c>
      <c r="B1" s="78" t="s">
        <v>1</v>
      </c>
      <c r="C1" s="79" t="s">
        <v>2</v>
      </c>
      <c r="D1" s="79"/>
      <c r="E1" s="79"/>
      <c r="F1" s="79"/>
      <c r="G1" s="79"/>
      <c r="H1" s="79"/>
      <c r="I1" s="79"/>
      <c r="J1" s="79" t="s">
        <v>3</v>
      </c>
      <c r="K1" s="79"/>
      <c r="L1" s="79"/>
      <c r="M1" s="79"/>
      <c r="N1" s="79"/>
      <c r="O1" s="79"/>
      <c r="P1" s="79"/>
      <c r="Q1" s="79" t="s">
        <v>4</v>
      </c>
      <c r="R1" s="79"/>
      <c r="S1" s="79"/>
      <c r="T1" s="79"/>
      <c r="U1" s="79"/>
      <c r="V1" s="79"/>
      <c r="W1" s="79"/>
      <c r="X1" s="79" t="s">
        <v>5</v>
      </c>
      <c r="Y1" s="79"/>
      <c r="Z1" s="79"/>
      <c r="AA1" s="79"/>
      <c r="AB1" s="79"/>
      <c r="AC1" s="79"/>
      <c r="AD1" s="79"/>
      <c r="AE1" s="79" t="s">
        <v>6</v>
      </c>
      <c r="AF1" s="79"/>
      <c r="AG1" s="79"/>
      <c r="AH1" s="79"/>
      <c r="AI1" s="79"/>
      <c r="AJ1" s="79"/>
      <c r="AK1" s="79"/>
      <c r="AL1" s="79" t="s">
        <v>7</v>
      </c>
      <c r="AM1" s="79"/>
      <c r="AN1" s="79"/>
      <c r="AO1" s="79"/>
      <c r="AP1" s="79"/>
      <c r="AQ1" s="79"/>
      <c r="AR1" s="79"/>
    </row>
    <row r="2" spans="1:44" x14ac:dyDescent="0.25">
      <c r="A2" s="77"/>
      <c r="B2" s="78"/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15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15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15</v>
      </c>
    </row>
    <row r="3" spans="1:44" x14ac:dyDescent="0.25">
      <c r="A3" s="4">
        <v>44768</v>
      </c>
      <c r="B3" s="5" t="s">
        <v>16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I3" t="s">
        <v>17</v>
      </c>
      <c r="J3" s="13" t="s">
        <v>18</v>
      </c>
      <c r="K3" s="12" t="s">
        <v>19</v>
      </c>
      <c r="L3" s="12">
        <v>0</v>
      </c>
      <c r="M3" s="12">
        <v>6</v>
      </c>
      <c r="N3" s="12">
        <v>0</v>
      </c>
      <c r="O3" t="s">
        <v>20</v>
      </c>
      <c r="P3" t="s">
        <v>21</v>
      </c>
      <c r="Q3" s="12" t="s">
        <v>22</v>
      </c>
      <c r="R3" s="12" t="s">
        <v>23</v>
      </c>
      <c r="S3" s="12">
        <v>0</v>
      </c>
      <c r="T3" s="12">
        <v>2</v>
      </c>
      <c r="U3" s="12">
        <v>0</v>
      </c>
      <c r="V3" t="s">
        <v>24</v>
      </c>
      <c r="W3" t="s">
        <v>21</v>
      </c>
      <c r="X3" s="12" t="s">
        <v>25</v>
      </c>
      <c r="Y3" s="12" t="s">
        <v>26</v>
      </c>
      <c r="Z3" s="12">
        <v>0</v>
      </c>
      <c r="AA3" s="12">
        <v>2</v>
      </c>
      <c r="AB3" s="12">
        <v>0</v>
      </c>
      <c r="AC3" t="s">
        <v>27</v>
      </c>
      <c r="AD3" t="s">
        <v>28</v>
      </c>
      <c r="AE3" s="12" t="s">
        <v>29</v>
      </c>
      <c r="AF3" s="12" t="s">
        <v>30</v>
      </c>
      <c r="AG3" s="12">
        <v>0</v>
      </c>
      <c r="AH3" s="12">
        <v>5</v>
      </c>
      <c r="AI3" s="12">
        <v>0</v>
      </c>
      <c r="AJ3" t="s">
        <v>31</v>
      </c>
      <c r="AK3" t="s">
        <v>28</v>
      </c>
      <c r="AL3" s="12" t="s">
        <v>32</v>
      </c>
      <c r="AM3" s="12" t="s">
        <v>33</v>
      </c>
      <c r="AN3" s="12">
        <v>0</v>
      </c>
      <c r="AO3" s="12">
        <v>4</v>
      </c>
      <c r="AP3" s="12">
        <v>0</v>
      </c>
      <c r="AQ3" t="s">
        <v>34</v>
      </c>
      <c r="AR3" t="s">
        <v>28</v>
      </c>
    </row>
    <row r="4" spans="1:44" x14ac:dyDescent="0.25">
      <c r="A4" s="4">
        <v>44768</v>
      </c>
      <c r="B4" s="5" t="s">
        <v>35</v>
      </c>
      <c r="C4" s="12">
        <v>0</v>
      </c>
      <c r="D4" s="12" t="s">
        <v>36</v>
      </c>
      <c r="E4" s="12">
        <v>0</v>
      </c>
      <c r="F4" s="12">
        <v>0</v>
      </c>
      <c r="G4" s="12">
        <v>0</v>
      </c>
      <c r="I4" t="s">
        <v>37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P4" t="s">
        <v>17</v>
      </c>
      <c r="Q4" s="12" t="s">
        <v>38</v>
      </c>
      <c r="R4" s="12" t="s">
        <v>39</v>
      </c>
      <c r="S4" s="12" t="s">
        <v>40</v>
      </c>
      <c r="T4" s="12">
        <v>2</v>
      </c>
      <c r="U4" s="12">
        <v>1</v>
      </c>
      <c r="V4" s="12" t="s">
        <v>41</v>
      </c>
      <c r="W4" s="12" t="s">
        <v>21</v>
      </c>
      <c r="X4" s="12" t="s">
        <v>42</v>
      </c>
      <c r="Y4" s="12" t="s">
        <v>43</v>
      </c>
      <c r="Z4" s="12">
        <v>0</v>
      </c>
      <c r="AA4" s="12">
        <v>1</v>
      </c>
      <c r="AB4" s="12">
        <v>0</v>
      </c>
      <c r="AC4" t="s">
        <v>44</v>
      </c>
      <c r="AD4" t="s">
        <v>28</v>
      </c>
      <c r="AE4" s="12">
        <v>0</v>
      </c>
      <c r="AF4" s="12" t="s">
        <v>45</v>
      </c>
      <c r="AG4" s="12">
        <v>0</v>
      </c>
      <c r="AH4" s="12">
        <v>0</v>
      </c>
      <c r="AI4" s="12">
        <v>0</v>
      </c>
      <c r="AJ4" t="s">
        <v>46</v>
      </c>
      <c r="AK4" t="s">
        <v>37</v>
      </c>
      <c r="AL4" s="12" t="s">
        <v>47</v>
      </c>
      <c r="AM4" s="12">
        <v>0</v>
      </c>
      <c r="AN4" s="12">
        <v>0</v>
      </c>
      <c r="AO4" s="12">
        <v>2</v>
      </c>
      <c r="AP4" s="12">
        <v>0</v>
      </c>
      <c r="AR4" t="s">
        <v>48</v>
      </c>
    </row>
    <row r="5" spans="1:44" ht="21" customHeight="1" x14ac:dyDescent="0.25">
      <c r="A5" s="15">
        <v>44769</v>
      </c>
      <c r="B5" s="16" t="s">
        <v>35</v>
      </c>
      <c r="C5" s="12" t="s">
        <v>49</v>
      </c>
      <c r="D5" s="12" t="s">
        <v>50</v>
      </c>
      <c r="E5" s="12">
        <v>0</v>
      </c>
      <c r="F5" s="12">
        <v>3</v>
      </c>
      <c r="G5" s="12">
        <v>0</v>
      </c>
      <c r="H5">
        <v>2</v>
      </c>
      <c r="I5" t="s">
        <v>28</v>
      </c>
      <c r="J5" s="12" t="s">
        <v>51</v>
      </c>
      <c r="K5" s="12" t="s">
        <v>52</v>
      </c>
      <c r="L5" s="12" t="s">
        <v>53</v>
      </c>
      <c r="M5" s="12">
        <v>3</v>
      </c>
      <c r="N5" s="12">
        <v>4</v>
      </c>
      <c r="O5" s="12" t="s">
        <v>54</v>
      </c>
      <c r="P5" s="12" t="s">
        <v>21</v>
      </c>
      <c r="Q5" s="12" t="s">
        <v>55</v>
      </c>
      <c r="R5" s="12">
        <v>0</v>
      </c>
      <c r="S5" s="12">
        <v>0</v>
      </c>
      <c r="T5" s="12">
        <v>2</v>
      </c>
      <c r="U5" s="12">
        <v>0</v>
      </c>
      <c r="W5" t="s">
        <v>48</v>
      </c>
      <c r="X5" s="12" t="s">
        <v>56</v>
      </c>
      <c r="Y5" s="12" t="s">
        <v>57</v>
      </c>
      <c r="Z5" s="12">
        <v>0</v>
      </c>
      <c r="AA5" s="12">
        <v>4</v>
      </c>
      <c r="AB5" s="12">
        <v>0</v>
      </c>
      <c r="AC5" t="s">
        <v>58</v>
      </c>
      <c r="AD5" t="s">
        <v>28</v>
      </c>
      <c r="AE5" s="12" t="s">
        <v>59</v>
      </c>
      <c r="AF5" s="12">
        <v>0</v>
      </c>
      <c r="AG5" s="12">
        <v>0</v>
      </c>
      <c r="AH5" s="12">
        <v>1</v>
      </c>
      <c r="AI5" s="12">
        <v>0</v>
      </c>
      <c r="AJ5" s="12">
        <v>0</v>
      </c>
      <c r="AK5" t="s">
        <v>48</v>
      </c>
      <c r="AL5" s="12" t="s">
        <v>60</v>
      </c>
      <c r="AM5" s="12" t="s">
        <v>61</v>
      </c>
      <c r="AN5" s="12">
        <v>0</v>
      </c>
      <c r="AO5" s="12">
        <v>6</v>
      </c>
      <c r="AP5" s="12">
        <v>0</v>
      </c>
      <c r="AQ5" t="s">
        <v>62</v>
      </c>
      <c r="AR5" t="s">
        <v>21</v>
      </c>
    </row>
    <row r="6" spans="1:44" x14ac:dyDescent="0.25">
      <c r="A6" s="14">
        <v>44774</v>
      </c>
      <c r="B6" s="2" t="s">
        <v>16</v>
      </c>
      <c r="C6">
        <v>0</v>
      </c>
      <c r="D6" t="s">
        <v>63</v>
      </c>
      <c r="E6" t="s">
        <v>64</v>
      </c>
      <c r="F6" s="12">
        <v>0</v>
      </c>
      <c r="G6" s="12">
        <v>3</v>
      </c>
      <c r="H6" t="s">
        <v>65</v>
      </c>
      <c r="I6" t="s">
        <v>37</v>
      </c>
      <c r="J6" t="s">
        <v>66</v>
      </c>
      <c r="K6">
        <v>0</v>
      </c>
      <c r="L6">
        <v>0</v>
      </c>
      <c r="M6">
        <v>3</v>
      </c>
      <c r="N6" s="12">
        <v>0</v>
      </c>
      <c r="P6" t="s">
        <v>48</v>
      </c>
      <c r="Q6">
        <v>0</v>
      </c>
      <c r="R6" t="s">
        <v>67</v>
      </c>
      <c r="S6">
        <v>0</v>
      </c>
      <c r="T6" s="12">
        <v>0</v>
      </c>
      <c r="U6" s="12">
        <v>0</v>
      </c>
      <c r="V6" t="s">
        <v>68</v>
      </c>
      <c r="W6" t="s">
        <v>37</v>
      </c>
      <c r="X6" t="s">
        <v>69</v>
      </c>
      <c r="Y6" t="s">
        <v>70</v>
      </c>
      <c r="Z6" s="12">
        <v>0</v>
      </c>
      <c r="AA6" s="12">
        <v>2</v>
      </c>
      <c r="AB6" s="12">
        <v>0</v>
      </c>
      <c r="AC6" t="s">
        <v>58</v>
      </c>
      <c r="AD6" t="s">
        <v>21</v>
      </c>
      <c r="AE6" t="s">
        <v>71</v>
      </c>
      <c r="AF6" t="s">
        <v>72</v>
      </c>
      <c r="AG6" s="12">
        <v>0</v>
      </c>
      <c r="AH6">
        <v>1</v>
      </c>
      <c r="AI6" s="12">
        <v>0</v>
      </c>
      <c r="AJ6" t="s">
        <v>46</v>
      </c>
      <c r="AK6" t="s">
        <v>28</v>
      </c>
      <c r="AL6" t="s">
        <v>73</v>
      </c>
      <c r="AM6" t="s">
        <v>74</v>
      </c>
      <c r="AN6" t="s">
        <v>75</v>
      </c>
      <c r="AO6" s="12">
        <v>4</v>
      </c>
      <c r="AP6" s="12">
        <v>1</v>
      </c>
      <c r="AQ6" t="s">
        <v>76</v>
      </c>
      <c r="AR6" t="s">
        <v>21</v>
      </c>
    </row>
    <row r="7" spans="1:44" x14ac:dyDescent="0.25">
      <c r="A7" s="14">
        <v>44775</v>
      </c>
      <c r="B7" s="2" t="s">
        <v>16</v>
      </c>
      <c r="C7" s="12">
        <v>0</v>
      </c>
      <c r="D7" s="12" t="s">
        <v>77</v>
      </c>
      <c r="E7" t="s">
        <v>78</v>
      </c>
      <c r="F7" s="12">
        <v>0</v>
      </c>
      <c r="G7" s="12">
        <v>1</v>
      </c>
      <c r="H7" t="s">
        <v>79</v>
      </c>
      <c r="I7" t="s">
        <v>37</v>
      </c>
      <c r="J7" t="s">
        <v>80</v>
      </c>
      <c r="K7" t="s">
        <v>81</v>
      </c>
      <c r="L7" t="s">
        <v>82</v>
      </c>
      <c r="M7" s="12">
        <v>2</v>
      </c>
      <c r="N7" s="12">
        <v>1</v>
      </c>
      <c r="O7" t="s">
        <v>83</v>
      </c>
      <c r="P7" t="s">
        <v>21</v>
      </c>
      <c r="Q7" t="s">
        <v>84</v>
      </c>
      <c r="R7" t="s">
        <v>85</v>
      </c>
      <c r="S7" s="12">
        <v>0</v>
      </c>
      <c r="T7">
        <v>4</v>
      </c>
      <c r="U7" s="12">
        <v>0</v>
      </c>
      <c r="V7" t="s">
        <v>86</v>
      </c>
      <c r="W7" t="s">
        <v>28</v>
      </c>
      <c r="X7" t="s">
        <v>87</v>
      </c>
      <c r="Y7">
        <v>0</v>
      </c>
      <c r="Z7" s="12">
        <v>0</v>
      </c>
      <c r="AA7">
        <v>1</v>
      </c>
      <c r="AB7" s="12">
        <v>0</v>
      </c>
      <c r="AC7">
        <v>0</v>
      </c>
      <c r="AD7" t="s">
        <v>48</v>
      </c>
      <c r="AE7" s="12">
        <v>0</v>
      </c>
      <c r="AF7">
        <v>0</v>
      </c>
      <c r="AG7" s="12">
        <v>0</v>
      </c>
      <c r="AH7" s="12">
        <v>0</v>
      </c>
      <c r="AI7" s="12">
        <v>0</v>
      </c>
      <c r="AJ7" s="12">
        <v>0</v>
      </c>
      <c r="AK7" t="s">
        <v>17</v>
      </c>
      <c r="AL7" t="s">
        <v>88</v>
      </c>
      <c r="AM7" t="s">
        <v>89</v>
      </c>
      <c r="AN7" t="s">
        <v>90</v>
      </c>
      <c r="AO7">
        <v>1</v>
      </c>
      <c r="AP7">
        <v>1</v>
      </c>
      <c r="AQ7" t="s">
        <v>91</v>
      </c>
      <c r="AR7" t="s">
        <v>28</v>
      </c>
    </row>
    <row r="8" spans="1:44" x14ac:dyDescent="0.25">
      <c r="A8" s="1"/>
    </row>
    <row r="9" spans="1:44" x14ac:dyDescent="0.25">
      <c r="A9" s="14">
        <v>44781</v>
      </c>
      <c r="B9" t="s">
        <v>92</v>
      </c>
      <c r="D9" s="12" t="s">
        <v>93</v>
      </c>
      <c r="K9" t="s">
        <v>94</v>
      </c>
    </row>
    <row r="10" spans="1:44" x14ac:dyDescent="0.25">
      <c r="N10">
        <v>1</v>
      </c>
      <c r="O10" t="s">
        <v>95</v>
      </c>
    </row>
    <row r="11" spans="1:44" x14ac:dyDescent="0.25">
      <c r="G11" t="s">
        <v>96</v>
      </c>
      <c r="N11" s="12">
        <v>2</v>
      </c>
      <c r="O11" t="s">
        <v>97</v>
      </c>
    </row>
    <row r="12" spans="1:44" x14ac:dyDescent="0.25">
      <c r="G12" t="s">
        <v>98</v>
      </c>
      <c r="N12" s="12">
        <v>3</v>
      </c>
      <c r="O12" t="s">
        <v>99</v>
      </c>
    </row>
    <row r="13" spans="1:44" x14ac:dyDescent="0.25">
      <c r="G13" t="s">
        <v>100</v>
      </c>
      <c r="N13" s="12">
        <v>4</v>
      </c>
      <c r="O13" t="s">
        <v>101</v>
      </c>
    </row>
    <row r="14" spans="1:44" x14ac:dyDescent="0.25">
      <c r="N14" s="12">
        <v>5</v>
      </c>
      <c r="O14" t="s">
        <v>102</v>
      </c>
    </row>
    <row r="15" spans="1:44" ht="29.1" customHeight="1" x14ac:dyDescent="0.25">
      <c r="A15" s="76" t="s">
        <v>0</v>
      </c>
      <c r="B15" s="78" t="s">
        <v>1</v>
      </c>
      <c r="C15" s="79" t="s">
        <v>103</v>
      </c>
      <c r="D15" s="79" t="s">
        <v>8</v>
      </c>
      <c r="E15" s="79" t="s">
        <v>104</v>
      </c>
      <c r="F15" s="76" t="s">
        <v>105</v>
      </c>
      <c r="G15" s="76" t="s">
        <v>106</v>
      </c>
      <c r="H15" s="76" t="s">
        <v>10</v>
      </c>
      <c r="I15" s="74" t="s">
        <v>107</v>
      </c>
      <c r="J15" s="75" t="s">
        <v>108</v>
      </c>
      <c r="K15" s="17"/>
      <c r="L15" s="17"/>
      <c r="N15" s="12">
        <v>6</v>
      </c>
      <c r="O15" t="s">
        <v>109</v>
      </c>
      <c r="P15" s="17"/>
    </row>
    <row r="16" spans="1:44" x14ac:dyDescent="0.25">
      <c r="A16" s="77"/>
      <c r="B16" s="78"/>
      <c r="C16" s="79"/>
      <c r="D16" s="79"/>
      <c r="E16" s="79"/>
      <c r="F16" s="77"/>
      <c r="G16" s="77"/>
      <c r="H16" s="77"/>
      <c r="I16" s="74"/>
      <c r="J16" s="75"/>
    </row>
    <row r="17" spans="1:42" x14ac:dyDescent="0.25">
      <c r="A17" s="4">
        <v>44768</v>
      </c>
      <c r="B17" s="5" t="s">
        <v>16</v>
      </c>
      <c r="C17" s="12">
        <v>7</v>
      </c>
      <c r="D17" s="12" t="s">
        <v>110</v>
      </c>
      <c r="E17">
        <v>7</v>
      </c>
      <c r="F17" t="s">
        <v>111</v>
      </c>
      <c r="G17" s="12">
        <v>0</v>
      </c>
      <c r="H17" s="12">
        <v>0</v>
      </c>
      <c r="I17" s="12">
        <f>AVERAGE(296, 73, 105, 159, 38, 54, 233)</f>
        <v>136.85714285714286</v>
      </c>
      <c r="J17" s="12">
        <v>0</v>
      </c>
      <c r="K17" s="12"/>
      <c r="L17" s="12"/>
      <c r="M17" s="12"/>
      <c r="P17" s="12"/>
      <c r="Q17" s="12"/>
      <c r="R17" s="12"/>
      <c r="S17" s="12"/>
      <c r="T17" s="12"/>
      <c r="W17" s="12"/>
      <c r="X17" s="12"/>
      <c r="Y17" s="12"/>
      <c r="Z17" s="12"/>
      <c r="AA17" s="12"/>
      <c r="AD17" s="12"/>
      <c r="AE17" s="12"/>
      <c r="AF17" s="12"/>
      <c r="AG17" s="12"/>
      <c r="AH17" s="12"/>
      <c r="AK17" s="12"/>
      <c r="AL17" s="12"/>
      <c r="AM17" s="12"/>
      <c r="AN17" s="12"/>
      <c r="AO17" s="12"/>
    </row>
    <row r="18" spans="1:42" x14ac:dyDescent="0.25">
      <c r="A18" s="4">
        <v>44768</v>
      </c>
      <c r="B18" s="5" t="s">
        <v>35</v>
      </c>
      <c r="C18" s="12"/>
      <c r="D18" s="12"/>
      <c r="E18" s="12"/>
      <c r="F18" s="12"/>
      <c r="G18" s="12"/>
      <c r="J18" s="12"/>
      <c r="K18" s="12"/>
      <c r="L18" s="12"/>
      <c r="M18" s="12"/>
      <c r="N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E18" s="12"/>
      <c r="AF18" s="12"/>
      <c r="AG18" s="12"/>
      <c r="AH18" s="12"/>
      <c r="AI18" s="12"/>
      <c r="AL18" s="12"/>
      <c r="AM18" s="12"/>
      <c r="AN18" s="12"/>
      <c r="AO18" s="12"/>
      <c r="AP18" s="12"/>
    </row>
    <row r="19" spans="1:42" x14ac:dyDescent="0.25">
      <c r="A19" s="15">
        <v>44769</v>
      </c>
      <c r="B19" s="16" t="s">
        <v>35</v>
      </c>
      <c r="C19" s="12"/>
      <c r="D19" s="12"/>
      <c r="E19" s="12"/>
      <c r="F19" s="12"/>
      <c r="G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X19" s="12"/>
      <c r="Y19" s="12"/>
      <c r="Z19" s="12"/>
      <c r="AA19" s="12"/>
      <c r="AB19" s="12"/>
      <c r="AE19" s="12"/>
      <c r="AF19" s="12"/>
      <c r="AG19" s="12"/>
      <c r="AH19" s="12"/>
      <c r="AI19" s="12"/>
      <c r="AJ19" s="12"/>
      <c r="AL19" s="12"/>
      <c r="AM19" s="12"/>
      <c r="AN19" s="12"/>
      <c r="AO19" s="12"/>
      <c r="AP19" s="12"/>
    </row>
    <row r="20" spans="1:42" x14ac:dyDescent="0.25">
      <c r="A20" s="14">
        <v>44774</v>
      </c>
      <c r="B20" s="2" t="s">
        <v>16</v>
      </c>
      <c r="F20" s="12"/>
      <c r="G20" s="12"/>
      <c r="N20" s="12"/>
      <c r="T20" s="12"/>
      <c r="U20" s="12"/>
      <c r="Z20" s="12"/>
      <c r="AA20" s="12"/>
      <c r="AB20" s="12"/>
      <c r="AG20" s="12"/>
      <c r="AI20" s="12"/>
      <c r="AO20" s="12"/>
      <c r="AP20" s="12"/>
    </row>
    <row r="21" spans="1:42" x14ac:dyDescent="0.25">
      <c r="A21" s="14">
        <v>44775</v>
      </c>
      <c r="B21" s="2" t="s">
        <v>16</v>
      </c>
      <c r="C21" s="12"/>
      <c r="D21" s="12"/>
      <c r="F21" s="12"/>
      <c r="G21" s="12"/>
      <c r="M21" s="12"/>
      <c r="N21" s="12"/>
      <c r="S21" s="12"/>
      <c r="U21" s="12"/>
      <c r="Z21" s="12"/>
      <c r="AB21" s="12"/>
      <c r="AE21" s="12"/>
      <c r="AG21" s="12"/>
      <c r="AH21" s="12"/>
      <c r="AI21" s="12"/>
      <c r="AJ21" s="12"/>
    </row>
  </sheetData>
  <mergeCells count="18">
    <mergeCell ref="AL1:AR1"/>
    <mergeCell ref="A1:A2"/>
    <mergeCell ref="C1:I1"/>
    <mergeCell ref="B1:B2"/>
    <mergeCell ref="J1:P1"/>
    <mergeCell ref="Q1:W1"/>
    <mergeCell ref="X1:AD1"/>
    <mergeCell ref="I15:I16"/>
    <mergeCell ref="J15:J16"/>
    <mergeCell ref="A15:A16"/>
    <mergeCell ref="B15:B16"/>
    <mergeCell ref="AE1:AK1"/>
    <mergeCell ref="C15:C16"/>
    <mergeCell ref="D15:D16"/>
    <mergeCell ref="G15:G16"/>
    <mergeCell ref="F15:F16"/>
    <mergeCell ref="H15:H16"/>
    <mergeCell ref="E15:E1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804E-05E8-4369-B54B-E297E06CD622}">
  <dimension ref="A1:AM9"/>
  <sheetViews>
    <sheetView zoomScale="70" zoomScaleNormal="70" workbookViewId="0">
      <selection sqref="A1:AF9"/>
    </sheetView>
  </sheetViews>
  <sheetFormatPr defaultRowHeight="15" x14ac:dyDescent="0.25"/>
  <cols>
    <col min="7" max="7" width="8.7109375" customWidth="1"/>
  </cols>
  <sheetData>
    <row r="1" spans="1:39" x14ac:dyDescent="0.25">
      <c r="A1" s="79" t="s">
        <v>0</v>
      </c>
      <c r="B1" s="78" t="s">
        <v>1</v>
      </c>
      <c r="C1" s="79" t="s">
        <v>2</v>
      </c>
      <c r="D1" s="79"/>
      <c r="E1" s="79"/>
      <c r="F1" s="79"/>
      <c r="G1" s="79"/>
      <c r="H1" s="80" t="s">
        <v>3</v>
      </c>
      <c r="I1" s="79"/>
      <c r="J1" s="79"/>
      <c r="K1" s="79"/>
      <c r="L1" s="79"/>
      <c r="M1" s="80" t="s">
        <v>4</v>
      </c>
      <c r="N1" s="79"/>
      <c r="O1" s="79"/>
      <c r="P1" s="79"/>
      <c r="Q1" s="79"/>
      <c r="R1" s="79" t="s">
        <v>5</v>
      </c>
      <c r="S1" s="79"/>
      <c r="T1" s="79"/>
      <c r="U1" s="79"/>
      <c r="V1" s="79"/>
      <c r="W1" s="79" t="s">
        <v>6</v>
      </c>
      <c r="X1" s="79"/>
      <c r="Y1" s="79"/>
      <c r="Z1" s="79"/>
      <c r="AA1" s="79"/>
      <c r="AB1" s="79" t="s">
        <v>7</v>
      </c>
      <c r="AC1" s="79"/>
      <c r="AD1" s="79"/>
      <c r="AE1" s="79"/>
      <c r="AF1" s="79"/>
    </row>
    <row r="2" spans="1:39" x14ac:dyDescent="0.25">
      <c r="A2" s="79"/>
      <c r="B2" s="78"/>
      <c r="C2" s="2" t="s">
        <v>8</v>
      </c>
      <c r="D2" t="s">
        <v>9</v>
      </c>
      <c r="E2" t="s">
        <v>10</v>
      </c>
      <c r="F2" t="s">
        <v>11</v>
      </c>
      <c r="G2" s="3" t="s">
        <v>12</v>
      </c>
      <c r="H2" t="s">
        <v>8</v>
      </c>
      <c r="I2" t="s">
        <v>9</v>
      </c>
      <c r="J2" t="s">
        <v>10</v>
      </c>
      <c r="K2" t="s">
        <v>11</v>
      </c>
      <c r="L2" s="3" t="s">
        <v>12</v>
      </c>
      <c r="M2" s="9" t="s">
        <v>8</v>
      </c>
      <c r="N2" s="10" t="s">
        <v>9</v>
      </c>
      <c r="O2" s="10" t="s">
        <v>10</v>
      </c>
      <c r="P2" s="10" t="s">
        <v>11</v>
      </c>
      <c r="Q2" s="11" t="s">
        <v>12</v>
      </c>
      <c r="R2" s="9" t="s">
        <v>8</v>
      </c>
      <c r="S2" s="10" t="s">
        <v>9</v>
      </c>
      <c r="T2" s="10" t="s">
        <v>10</v>
      </c>
      <c r="U2" s="10" t="s">
        <v>11</v>
      </c>
      <c r="V2" s="11" t="s">
        <v>12</v>
      </c>
      <c r="W2" s="2" t="s">
        <v>8</v>
      </c>
      <c r="X2" t="s">
        <v>9</v>
      </c>
      <c r="Y2" t="s">
        <v>10</v>
      </c>
      <c r="Z2" t="s">
        <v>11</v>
      </c>
      <c r="AA2" s="3" t="s">
        <v>12</v>
      </c>
      <c r="AB2" s="2" t="s">
        <v>8</v>
      </c>
      <c r="AC2" t="s">
        <v>9</v>
      </c>
      <c r="AD2" t="s">
        <v>10</v>
      </c>
      <c r="AE2" t="s">
        <v>11</v>
      </c>
      <c r="AF2" s="3" t="s">
        <v>12</v>
      </c>
      <c r="AH2" t="s">
        <v>112</v>
      </c>
      <c r="AI2" s="2" t="s">
        <v>8</v>
      </c>
      <c r="AJ2" t="s">
        <v>9</v>
      </c>
      <c r="AK2" t="s">
        <v>10</v>
      </c>
      <c r="AL2" t="s">
        <v>11</v>
      </c>
      <c r="AM2" s="3" t="s">
        <v>12</v>
      </c>
    </row>
    <row r="3" spans="1:39" x14ac:dyDescent="0.25">
      <c r="A3" s="4">
        <v>44768</v>
      </c>
      <c r="B3" s="5" t="s">
        <v>16</v>
      </c>
      <c r="C3" s="7">
        <v>0</v>
      </c>
      <c r="D3" s="6">
        <v>0</v>
      </c>
      <c r="E3" s="6">
        <v>0</v>
      </c>
      <c r="F3" s="6">
        <v>0</v>
      </c>
      <c r="G3" s="8">
        <v>0</v>
      </c>
      <c r="H3" s="6">
        <v>296</v>
      </c>
      <c r="I3" s="6">
        <v>22</v>
      </c>
      <c r="J3" s="6">
        <v>0</v>
      </c>
      <c r="K3" s="6">
        <v>6</v>
      </c>
      <c r="L3" s="8">
        <v>0</v>
      </c>
      <c r="M3" s="7">
        <v>73</v>
      </c>
      <c r="N3" s="6">
        <v>35</v>
      </c>
      <c r="O3" s="6">
        <v>0</v>
      </c>
      <c r="P3" s="6">
        <v>2</v>
      </c>
      <c r="Q3" s="8">
        <v>0</v>
      </c>
      <c r="R3" s="7">
        <v>35</v>
      </c>
      <c r="S3" s="6">
        <v>24</v>
      </c>
      <c r="T3" s="6">
        <v>0</v>
      </c>
      <c r="U3" s="6">
        <v>2</v>
      </c>
      <c r="V3" s="8">
        <v>0</v>
      </c>
      <c r="W3" s="7">
        <v>251</v>
      </c>
      <c r="X3" s="6">
        <v>82</v>
      </c>
      <c r="Y3" s="6">
        <v>0</v>
      </c>
      <c r="Z3" s="6">
        <v>5</v>
      </c>
      <c r="AA3" s="8">
        <v>0</v>
      </c>
      <c r="AB3" s="7">
        <v>233</v>
      </c>
      <c r="AC3" s="6">
        <v>37</v>
      </c>
      <c r="AD3" s="6">
        <v>0</v>
      </c>
      <c r="AE3" s="6">
        <v>4</v>
      </c>
      <c r="AF3" s="8">
        <v>0</v>
      </c>
      <c r="AI3">
        <f>AVERAGE(C3,H3,M3,R3,W3,AB3)</f>
        <v>148</v>
      </c>
      <c r="AJ3">
        <f>AVERAGE(D3,I3,N3,S3,X3,AC3)</f>
        <v>33.333333333333336</v>
      </c>
      <c r="AK3">
        <f>AVERAGE(E3,J3,O3,T3,Y3,AD3)</f>
        <v>0</v>
      </c>
      <c r="AL3">
        <f>AVERAGE(F3,K3,P3,U3,Z3,AE3)</f>
        <v>3.1666666666666665</v>
      </c>
      <c r="AM3">
        <f>AVERAGE(G3,L3,Q3,V3,AA3,AF3)</f>
        <v>0</v>
      </c>
    </row>
    <row r="4" spans="1:39" x14ac:dyDescent="0.25">
      <c r="A4" s="4">
        <v>44768</v>
      </c>
      <c r="B4" s="5" t="s">
        <v>35</v>
      </c>
      <c r="C4" s="7">
        <v>0</v>
      </c>
      <c r="D4" s="6">
        <v>9</v>
      </c>
      <c r="E4" s="6">
        <v>0</v>
      </c>
      <c r="F4" s="6">
        <v>0</v>
      </c>
      <c r="G4" s="8">
        <v>0</v>
      </c>
      <c r="H4" s="6">
        <v>0</v>
      </c>
      <c r="I4" s="6">
        <v>0</v>
      </c>
      <c r="J4" s="6">
        <v>0</v>
      </c>
      <c r="K4" s="6">
        <v>0</v>
      </c>
      <c r="L4" s="8">
        <v>0</v>
      </c>
      <c r="M4" s="7">
        <v>125</v>
      </c>
      <c r="N4" s="6">
        <v>19</v>
      </c>
      <c r="O4" s="6">
        <v>37</v>
      </c>
      <c r="P4" s="6">
        <v>2</v>
      </c>
      <c r="Q4" s="8">
        <v>1</v>
      </c>
      <c r="R4" s="7">
        <v>28</v>
      </c>
      <c r="S4" s="6">
        <v>16</v>
      </c>
      <c r="T4" s="6">
        <v>0</v>
      </c>
      <c r="U4" s="6">
        <v>1</v>
      </c>
      <c r="V4" s="8">
        <v>0</v>
      </c>
      <c r="W4" s="7">
        <v>0</v>
      </c>
      <c r="X4" s="6">
        <v>5</v>
      </c>
      <c r="Y4" s="6">
        <v>0</v>
      </c>
      <c r="Z4" s="6">
        <v>0</v>
      </c>
      <c r="AA4" s="8">
        <v>0</v>
      </c>
      <c r="AB4" s="7">
        <v>83</v>
      </c>
      <c r="AC4" s="6">
        <v>0</v>
      </c>
      <c r="AD4" s="6">
        <v>0</v>
      </c>
      <c r="AE4" s="6">
        <v>2</v>
      </c>
      <c r="AF4" s="8">
        <v>0</v>
      </c>
      <c r="AI4">
        <f>AVERAGE(C4,H4,M4,R4,W4,AB4)</f>
        <v>39.333333333333336</v>
      </c>
      <c r="AJ4">
        <f t="shared" ref="AJ4:AJ7" si="0">AVERAGE(D4,I4,N4,S4,X4,AC4)</f>
        <v>8.1666666666666661</v>
      </c>
      <c r="AK4">
        <f t="shared" ref="AK4:AK7" si="1">AVERAGE(E4,J4,O4,T4,Y4,AD4)</f>
        <v>6.166666666666667</v>
      </c>
      <c r="AL4">
        <f t="shared" ref="AL4:AL7" si="2">AVERAGE(F4,K4,P4,U4,Z4,AE4)</f>
        <v>0.83333333333333337</v>
      </c>
      <c r="AM4">
        <f t="shared" ref="AM4:AM7" si="3">AVERAGE(G4,L4,Q4,V4,AA4,AF4)</f>
        <v>0.16666666666666666</v>
      </c>
    </row>
    <row r="5" spans="1:39" x14ac:dyDescent="0.25">
      <c r="A5" s="4">
        <v>44769</v>
      </c>
      <c r="B5" s="5" t="s">
        <v>35</v>
      </c>
      <c r="C5" s="7">
        <v>41</v>
      </c>
      <c r="D5" s="6">
        <v>8</v>
      </c>
      <c r="E5" s="6">
        <v>0</v>
      </c>
      <c r="F5" s="6">
        <v>3</v>
      </c>
      <c r="G5" s="8">
        <v>0</v>
      </c>
      <c r="H5" s="6">
        <v>250</v>
      </c>
      <c r="I5" s="6">
        <v>40</v>
      </c>
      <c r="J5" s="6">
        <v>57</v>
      </c>
      <c r="K5" s="6">
        <v>3</v>
      </c>
      <c r="L5" s="8">
        <v>4</v>
      </c>
      <c r="M5" s="7">
        <v>99</v>
      </c>
      <c r="N5" s="6">
        <v>0</v>
      </c>
      <c r="O5" s="6">
        <v>0</v>
      </c>
      <c r="P5" s="6">
        <v>2</v>
      </c>
      <c r="Q5" s="8">
        <v>0</v>
      </c>
      <c r="R5" s="7">
        <v>276</v>
      </c>
      <c r="S5" s="6">
        <v>4</v>
      </c>
      <c r="T5" s="6">
        <v>0</v>
      </c>
      <c r="U5" s="6">
        <v>4</v>
      </c>
      <c r="V5" s="8">
        <v>0</v>
      </c>
      <c r="W5" s="7">
        <v>150</v>
      </c>
      <c r="X5" s="6">
        <v>0</v>
      </c>
      <c r="Y5" s="6">
        <v>0</v>
      </c>
      <c r="Z5" s="6">
        <v>1</v>
      </c>
      <c r="AA5" s="8">
        <v>0</v>
      </c>
      <c r="AB5" s="7">
        <v>312</v>
      </c>
      <c r="AC5" s="6">
        <v>3</v>
      </c>
      <c r="AD5" s="6">
        <v>0</v>
      </c>
      <c r="AE5" s="6">
        <v>6</v>
      </c>
      <c r="AF5" s="8">
        <v>0</v>
      </c>
      <c r="AI5">
        <f>AVERAGE(C5,H5,M5,R5,W5,AB5)</f>
        <v>188</v>
      </c>
      <c r="AJ5">
        <f t="shared" si="0"/>
        <v>9.1666666666666661</v>
      </c>
      <c r="AK5">
        <f t="shared" si="1"/>
        <v>9.5</v>
      </c>
      <c r="AL5">
        <f t="shared" si="2"/>
        <v>3.1666666666666665</v>
      </c>
      <c r="AM5">
        <f t="shared" si="3"/>
        <v>0.66666666666666663</v>
      </c>
    </row>
    <row r="6" spans="1:39" x14ac:dyDescent="0.25">
      <c r="A6" s="14">
        <v>44774</v>
      </c>
      <c r="B6" s="2" t="s">
        <v>16</v>
      </c>
      <c r="C6">
        <v>0</v>
      </c>
      <c r="D6">
        <v>99</v>
      </c>
      <c r="E6">
        <v>115</v>
      </c>
      <c r="F6" s="12">
        <v>0</v>
      </c>
      <c r="G6" s="12">
        <v>3</v>
      </c>
      <c r="H6">
        <v>53</v>
      </c>
      <c r="I6">
        <v>0</v>
      </c>
      <c r="J6">
        <v>0</v>
      </c>
      <c r="K6">
        <v>3</v>
      </c>
      <c r="L6" s="12">
        <v>0</v>
      </c>
      <c r="M6">
        <v>0</v>
      </c>
      <c r="N6">
        <v>25</v>
      </c>
      <c r="O6">
        <v>0</v>
      </c>
      <c r="P6" s="12">
        <v>0</v>
      </c>
      <c r="Q6" s="12">
        <v>0</v>
      </c>
      <c r="R6" s="7">
        <v>130</v>
      </c>
      <c r="S6">
        <v>7</v>
      </c>
      <c r="T6" s="12">
        <v>0</v>
      </c>
      <c r="U6" s="12">
        <v>2</v>
      </c>
      <c r="V6" s="12">
        <v>0</v>
      </c>
      <c r="W6">
        <v>63</v>
      </c>
      <c r="X6">
        <v>13</v>
      </c>
      <c r="Y6" s="12">
        <v>0</v>
      </c>
      <c r="Z6">
        <v>1</v>
      </c>
      <c r="AA6" s="12">
        <v>0</v>
      </c>
      <c r="AB6">
        <v>183</v>
      </c>
      <c r="AC6">
        <v>10</v>
      </c>
      <c r="AD6">
        <v>25</v>
      </c>
      <c r="AE6" s="12">
        <v>4</v>
      </c>
      <c r="AF6" s="12">
        <v>1</v>
      </c>
      <c r="AI6">
        <f>AVERAGE(C6,H6,M6,R6,W6,AB6)</f>
        <v>71.5</v>
      </c>
      <c r="AJ6">
        <f t="shared" si="0"/>
        <v>25.666666666666668</v>
      </c>
      <c r="AK6">
        <f t="shared" si="1"/>
        <v>23.333333333333332</v>
      </c>
      <c r="AL6">
        <f t="shared" si="2"/>
        <v>1.6666666666666667</v>
      </c>
      <c r="AM6">
        <f t="shared" si="3"/>
        <v>0.66666666666666663</v>
      </c>
    </row>
    <row r="7" spans="1:39" x14ac:dyDescent="0.25">
      <c r="A7" s="14">
        <v>44775</v>
      </c>
      <c r="B7" s="2" t="s">
        <v>16</v>
      </c>
      <c r="C7" s="6">
        <v>0</v>
      </c>
      <c r="D7" s="12">
        <v>15</v>
      </c>
      <c r="E7">
        <v>10</v>
      </c>
      <c r="F7" s="6">
        <v>0</v>
      </c>
      <c r="G7" s="12">
        <v>1</v>
      </c>
      <c r="H7">
        <v>49</v>
      </c>
      <c r="I7">
        <v>11</v>
      </c>
      <c r="J7">
        <v>28</v>
      </c>
      <c r="K7" s="12">
        <v>2</v>
      </c>
      <c r="L7" s="12">
        <v>1</v>
      </c>
      <c r="M7">
        <v>178</v>
      </c>
      <c r="N7">
        <v>13</v>
      </c>
      <c r="O7" s="6">
        <v>0</v>
      </c>
      <c r="P7">
        <v>4</v>
      </c>
      <c r="Q7" s="8">
        <v>0</v>
      </c>
      <c r="R7">
        <v>60</v>
      </c>
      <c r="S7" s="6">
        <v>0</v>
      </c>
      <c r="T7" s="6">
        <v>0</v>
      </c>
      <c r="U7">
        <v>1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>
        <v>52</v>
      </c>
      <c r="AC7">
        <v>23</v>
      </c>
      <c r="AD7">
        <v>76</v>
      </c>
      <c r="AE7">
        <v>1</v>
      </c>
      <c r="AF7">
        <v>1</v>
      </c>
      <c r="AI7">
        <f>AVERAGE(C7,H7,M7,R7,W7,AB7)</f>
        <v>56.5</v>
      </c>
      <c r="AJ7">
        <f t="shared" si="0"/>
        <v>10.333333333333334</v>
      </c>
      <c r="AK7">
        <f t="shared" si="1"/>
        <v>19</v>
      </c>
      <c r="AL7">
        <f t="shared" si="2"/>
        <v>1.3333333333333333</v>
      </c>
      <c r="AM7">
        <f t="shared" si="3"/>
        <v>0.5</v>
      </c>
    </row>
    <row r="8" spans="1:39" x14ac:dyDescent="0.25">
      <c r="C8" s="2"/>
      <c r="G8" s="3"/>
      <c r="L8" s="3"/>
      <c r="M8" s="2"/>
      <c r="Q8" s="3"/>
      <c r="R8" s="2"/>
      <c r="V8" s="3"/>
      <c r="W8" s="2"/>
      <c r="AA8" s="3"/>
      <c r="AB8" s="2"/>
      <c r="AF8" s="3"/>
    </row>
    <row r="9" spans="1:39" x14ac:dyDescent="0.25">
      <c r="A9" s="14">
        <v>44781</v>
      </c>
      <c r="B9" t="s">
        <v>16</v>
      </c>
      <c r="C9" s="2"/>
      <c r="G9" s="3"/>
      <c r="L9" s="3"/>
      <c r="M9" s="2"/>
      <c r="Q9" s="3"/>
      <c r="R9" s="2"/>
      <c r="V9" s="3"/>
      <c r="W9" s="2"/>
      <c r="AA9" s="3"/>
      <c r="AB9" s="2"/>
      <c r="AF9" s="3"/>
    </row>
  </sheetData>
  <mergeCells count="8">
    <mergeCell ref="W1:AA1"/>
    <mergeCell ref="AB1:AF1"/>
    <mergeCell ref="A1:A2"/>
    <mergeCell ref="B1:B2"/>
    <mergeCell ref="C1:G1"/>
    <mergeCell ref="H1:L1"/>
    <mergeCell ref="M1:Q1"/>
    <mergeCell ref="R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229B-AE8B-4711-823C-0C568DF88A41}">
  <dimension ref="A1:AW88"/>
  <sheetViews>
    <sheetView topLeftCell="AI1" zoomScale="85" zoomScaleNormal="85" workbookViewId="0">
      <selection activeCell="AX10" sqref="AX9:AX10"/>
    </sheetView>
  </sheetViews>
  <sheetFormatPr defaultRowHeight="15" x14ac:dyDescent="0.25"/>
  <cols>
    <col min="3" max="3" width="10.28515625" customWidth="1"/>
  </cols>
  <sheetData>
    <row r="1" spans="1:49" x14ac:dyDescent="0.25">
      <c r="A1" t="s">
        <v>164</v>
      </c>
      <c r="H1" t="s">
        <v>165</v>
      </c>
      <c r="O1" t="s">
        <v>166</v>
      </c>
      <c r="V1" t="s">
        <v>167</v>
      </c>
      <c r="AC1" t="s">
        <v>168</v>
      </c>
      <c r="AJ1" t="s">
        <v>169</v>
      </c>
      <c r="AP1" t="s">
        <v>170</v>
      </c>
      <c r="AV1" t="s">
        <v>171</v>
      </c>
    </row>
    <row r="2" spans="1:49" x14ac:dyDescent="0.25">
      <c r="A2">
        <v>1</v>
      </c>
      <c r="B2" t="s">
        <v>172</v>
      </c>
      <c r="C2" t="s">
        <v>173</v>
      </c>
      <c r="H2">
        <v>1</v>
      </c>
      <c r="I2">
        <v>1</v>
      </c>
      <c r="J2" t="s">
        <v>174</v>
      </c>
      <c r="O2">
        <v>1</v>
      </c>
      <c r="P2">
        <v>1</v>
      </c>
      <c r="Q2" t="s">
        <v>175</v>
      </c>
      <c r="V2">
        <v>1</v>
      </c>
      <c r="W2" t="s">
        <v>176</v>
      </c>
      <c r="Y2" t="s">
        <v>174</v>
      </c>
      <c r="AC2">
        <v>1</v>
      </c>
      <c r="AD2" t="s">
        <v>177</v>
      </c>
      <c r="AJ2" s="20" t="s">
        <v>178</v>
      </c>
      <c r="AK2" t="s">
        <v>179</v>
      </c>
      <c r="AP2">
        <v>1</v>
      </c>
      <c r="AQ2" t="s">
        <v>172</v>
      </c>
      <c r="AU2" t="s">
        <v>180</v>
      </c>
      <c r="AV2" s="20" t="s">
        <v>181</v>
      </c>
      <c r="AW2" t="s">
        <v>17</v>
      </c>
    </row>
    <row r="3" spans="1:49" ht="45" x14ac:dyDescent="0.25">
      <c r="A3">
        <v>2</v>
      </c>
      <c r="B3" t="s">
        <v>172</v>
      </c>
      <c r="C3" t="s">
        <v>173</v>
      </c>
      <c r="E3" t="s">
        <v>182</v>
      </c>
      <c r="H3">
        <v>2</v>
      </c>
      <c r="I3">
        <v>2</v>
      </c>
      <c r="J3" t="s">
        <v>175</v>
      </c>
      <c r="O3">
        <v>2</v>
      </c>
      <c r="P3">
        <v>1</v>
      </c>
      <c r="Q3" t="s">
        <v>175</v>
      </c>
      <c r="V3">
        <v>2</v>
      </c>
      <c r="W3" t="s">
        <v>172</v>
      </c>
      <c r="Y3" t="s">
        <v>183</v>
      </c>
      <c r="AC3">
        <v>2</v>
      </c>
      <c r="AD3" t="s">
        <v>17</v>
      </c>
      <c r="AJ3" s="17" t="s">
        <v>184</v>
      </c>
      <c r="AK3" t="s">
        <v>185</v>
      </c>
      <c r="AP3">
        <v>2</v>
      </c>
      <c r="AQ3" t="s">
        <v>17</v>
      </c>
      <c r="AV3" t="s">
        <v>186</v>
      </c>
      <c r="AW3" t="s">
        <v>187</v>
      </c>
    </row>
    <row r="4" spans="1:49" x14ac:dyDescent="0.25">
      <c r="A4">
        <v>3</v>
      </c>
      <c r="B4" t="s">
        <v>172</v>
      </c>
      <c r="C4" t="s">
        <v>174</v>
      </c>
      <c r="H4">
        <v>3</v>
      </c>
      <c r="I4">
        <v>1</v>
      </c>
      <c r="J4" t="s">
        <v>183</v>
      </c>
      <c r="O4">
        <v>3</v>
      </c>
      <c r="P4" t="s">
        <v>17</v>
      </c>
      <c r="V4">
        <v>3</v>
      </c>
      <c r="W4" t="s">
        <v>17</v>
      </c>
      <c r="AC4">
        <v>3</v>
      </c>
      <c r="AD4" t="s">
        <v>17</v>
      </c>
      <c r="AJ4" t="s">
        <v>188</v>
      </c>
      <c r="AP4">
        <v>3</v>
      </c>
      <c r="AQ4" t="s">
        <v>17</v>
      </c>
      <c r="AV4" t="s">
        <v>189</v>
      </c>
      <c r="AW4" t="s">
        <v>190</v>
      </c>
    </row>
    <row r="5" spans="1:49" x14ac:dyDescent="0.25">
      <c r="A5">
        <v>4</v>
      </c>
      <c r="B5" t="s">
        <v>172</v>
      </c>
      <c r="C5" t="s">
        <v>174</v>
      </c>
      <c r="H5">
        <v>4</v>
      </c>
      <c r="I5" t="s">
        <v>17</v>
      </c>
      <c r="O5">
        <v>4</v>
      </c>
      <c r="P5">
        <v>2</v>
      </c>
      <c r="Q5" t="s">
        <v>175</v>
      </c>
      <c r="V5">
        <v>4</v>
      </c>
      <c r="W5" t="s">
        <v>17</v>
      </c>
      <c r="AC5">
        <v>4</v>
      </c>
      <c r="AD5" t="s">
        <v>172</v>
      </c>
      <c r="AP5">
        <v>4</v>
      </c>
      <c r="AQ5" t="s">
        <v>17</v>
      </c>
      <c r="AV5" t="s">
        <v>191</v>
      </c>
      <c r="AW5" t="s">
        <v>190</v>
      </c>
    </row>
    <row r="6" spans="1:49" x14ac:dyDescent="0.25">
      <c r="A6">
        <v>5</v>
      </c>
      <c r="B6" t="s">
        <v>17</v>
      </c>
      <c r="H6">
        <v>5</v>
      </c>
      <c r="I6">
        <v>1</v>
      </c>
      <c r="J6" t="s">
        <v>174</v>
      </c>
      <c r="O6">
        <v>5</v>
      </c>
      <c r="P6">
        <v>1</v>
      </c>
      <c r="Q6" t="s">
        <v>175</v>
      </c>
      <c r="V6">
        <v>5</v>
      </c>
      <c r="W6" t="s">
        <v>17</v>
      </c>
      <c r="AC6">
        <v>5</v>
      </c>
      <c r="AD6" t="s">
        <v>17</v>
      </c>
      <c r="AP6">
        <v>5</v>
      </c>
      <c r="AQ6" t="s">
        <v>17</v>
      </c>
      <c r="AV6" t="s">
        <v>192</v>
      </c>
      <c r="AW6" t="s">
        <v>17</v>
      </c>
    </row>
    <row r="7" spans="1:49" x14ac:dyDescent="0.25">
      <c r="A7">
        <v>6</v>
      </c>
      <c r="B7" t="s">
        <v>172</v>
      </c>
      <c r="C7" t="s">
        <v>174</v>
      </c>
      <c r="H7">
        <v>6</v>
      </c>
      <c r="I7">
        <v>1</v>
      </c>
      <c r="J7" t="s">
        <v>174</v>
      </c>
      <c r="O7">
        <v>6</v>
      </c>
      <c r="P7">
        <v>1</v>
      </c>
      <c r="Q7" t="s">
        <v>175</v>
      </c>
      <c r="V7">
        <v>6</v>
      </c>
      <c r="W7" t="s">
        <v>17</v>
      </c>
      <c r="AC7">
        <v>6</v>
      </c>
      <c r="AD7" t="s">
        <v>172</v>
      </c>
      <c r="AP7">
        <v>6</v>
      </c>
      <c r="AQ7" t="s">
        <v>193</v>
      </c>
    </row>
    <row r="8" spans="1:49" x14ac:dyDescent="0.25">
      <c r="A8">
        <v>7</v>
      </c>
      <c r="B8" t="s">
        <v>194</v>
      </c>
      <c r="C8" t="s">
        <v>174</v>
      </c>
      <c r="H8">
        <v>7</v>
      </c>
      <c r="I8" t="s">
        <v>17</v>
      </c>
      <c r="O8">
        <v>7</v>
      </c>
      <c r="P8" t="s">
        <v>17</v>
      </c>
      <c r="V8">
        <v>7</v>
      </c>
      <c r="W8" t="s">
        <v>17</v>
      </c>
      <c r="AC8">
        <v>7</v>
      </c>
      <c r="AD8" t="s">
        <v>17</v>
      </c>
      <c r="AP8">
        <v>7</v>
      </c>
      <c r="AQ8" t="s">
        <v>195</v>
      </c>
    </row>
    <row r="9" spans="1:49" x14ac:dyDescent="0.25">
      <c r="A9">
        <v>8</v>
      </c>
      <c r="B9" t="s">
        <v>194</v>
      </c>
      <c r="C9" t="s">
        <v>173</v>
      </c>
      <c r="H9">
        <v>8</v>
      </c>
      <c r="I9">
        <v>1</v>
      </c>
      <c r="J9" t="s">
        <v>174</v>
      </c>
      <c r="O9">
        <v>8</v>
      </c>
      <c r="P9">
        <v>1</v>
      </c>
      <c r="Q9" t="s">
        <v>175</v>
      </c>
      <c r="V9">
        <v>8</v>
      </c>
      <c r="W9" t="s">
        <v>17</v>
      </c>
      <c r="AC9">
        <v>8</v>
      </c>
      <c r="AD9" t="s">
        <v>196</v>
      </c>
      <c r="AP9">
        <v>8</v>
      </c>
      <c r="AQ9" t="s">
        <v>17</v>
      </c>
    </row>
    <row r="10" spans="1:49" x14ac:dyDescent="0.25">
      <c r="A10">
        <v>9</v>
      </c>
      <c r="B10" t="s">
        <v>194</v>
      </c>
      <c r="C10" t="s">
        <v>197</v>
      </c>
      <c r="H10">
        <v>9</v>
      </c>
      <c r="I10">
        <v>1</v>
      </c>
      <c r="J10" t="s">
        <v>183</v>
      </c>
      <c r="O10">
        <v>9</v>
      </c>
      <c r="P10" t="s">
        <v>17</v>
      </c>
      <c r="V10">
        <v>9</v>
      </c>
      <c r="W10" t="s">
        <v>17</v>
      </c>
      <c r="AC10">
        <v>9</v>
      </c>
      <c r="AD10" t="s">
        <v>198</v>
      </c>
      <c r="AP10">
        <v>9</v>
      </c>
      <c r="AQ10" t="s">
        <v>17</v>
      </c>
    </row>
    <row r="11" spans="1:49" x14ac:dyDescent="0.25">
      <c r="A11">
        <v>10</v>
      </c>
      <c r="B11" t="s">
        <v>199</v>
      </c>
      <c r="C11" t="s">
        <v>200</v>
      </c>
      <c r="H11">
        <v>10</v>
      </c>
      <c r="I11">
        <v>1</v>
      </c>
      <c r="J11" t="s">
        <v>174</v>
      </c>
      <c r="O11">
        <v>10</v>
      </c>
      <c r="P11" t="s">
        <v>17</v>
      </c>
      <c r="V11">
        <v>10</v>
      </c>
      <c r="W11" t="s">
        <v>17</v>
      </c>
      <c r="AC11">
        <v>10</v>
      </c>
      <c r="AD11" t="s">
        <v>172</v>
      </c>
      <c r="AP11">
        <v>10</v>
      </c>
      <c r="AQ11" t="s">
        <v>17</v>
      </c>
    </row>
    <row r="12" spans="1:49" x14ac:dyDescent="0.25">
      <c r="A12">
        <v>11</v>
      </c>
      <c r="B12" t="s">
        <v>199</v>
      </c>
      <c r="C12" t="s">
        <v>200</v>
      </c>
      <c r="H12">
        <v>11</v>
      </c>
      <c r="I12">
        <v>1</v>
      </c>
      <c r="J12" t="s">
        <v>174</v>
      </c>
      <c r="O12">
        <v>11</v>
      </c>
      <c r="P12" t="s">
        <v>17</v>
      </c>
      <c r="V12">
        <v>11</v>
      </c>
      <c r="W12" t="s">
        <v>17</v>
      </c>
      <c r="AC12">
        <v>11</v>
      </c>
      <c r="AD12" t="s">
        <v>194</v>
      </c>
      <c r="AP12">
        <v>11</v>
      </c>
      <c r="AQ12" t="s">
        <v>172</v>
      </c>
    </row>
    <row r="13" spans="1:49" x14ac:dyDescent="0.25">
      <c r="A13">
        <v>12</v>
      </c>
      <c r="B13" t="s">
        <v>172</v>
      </c>
      <c r="C13" t="s">
        <v>173</v>
      </c>
      <c r="H13">
        <v>12</v>
      </c>
      <c r="I13">
        <v>2</v>
      </c>
      <c r="J13" t="s">
        <v>174</v>
      </c>
      <c r="O13">
        <v>12</v>
      </c>
      <c r="P13" t="s">
        <v>17</v>
      </c>
      <c r="V13">
        <v>12</v>
      </c>
      <c r="W13" t="s">
        <v>17</v>
      </c>
      <c r="AC13">
        <v>12</v>
      </c>
      <c r="AD13" t="s">
        <v>17</v>
      </c>
      <c r="AP13">
        <v>12</v>
      </c>
      <c r="AQ13" t="s">
        <v>172</v>
      </c>
    </row>
    <row r="14" spans="1:49" x14ac:dyDescent="0.25">
      <c r="A14">
        <v>13</v>
      </c>
      <c r="B14" t="s">
        <v>172</v>
      </c>
      <c r="C14" t="s">
        <v>173</v>
      </c>
      <c r="H14">
        <v>13</v>
      </c>
      <c r="I14">
        <v>1</v>
      </c>
      <c r="J14" t="s">
        <v>183</v>
      </c>
      <c r="O14">
        <v>13</v>
      </c>
      <c r="P14" t="s">
        <v>17</v>
      </c>
      <c r="V14">
        <v>13</v>
      </c>
      <c r="W14" t="s">
        <v>17</v>
      </c>
      <c r="AC14">
        <v>13</v>
      </c>
      <c r="AD14" t="s">
        <v>172</v>
      </c>
      <c r="AP14">
        <v>13</v>
      </c>
      <c r="AQ14" t="s">
        <v>17</v>
      </c>
    </row>
    <row r="15" spans="1:49" x14ac:dyDescent="0.25">
      <c r="A15">
        <v>14</v>
      </c>
      <c r="B15" t="s">
        <v>17</v>
      </c>
      <c r="H15">
        <v>14</v>
      </c>
      <c r="I15" t="s">
        <v>17</v>
      </c>
      <c r="O15">
        <v>14</v>
      </c>
      <c r="P15" t="s">
        <v>17</v>
      </c>
      <c r="V15">
        <v>14</v>
      </c>
      <c r="W15" t="s">
        <v>17</v>
      </c>
      <c r="AC15">
        <v>14</v>
      </c>
      <c r="AD15" t="s">
        <v>17</v>
      </c>
      <c r="AP15">
        <v>14</v>
      </c>
      <c r="AQ15" t="s">
        <v>17</v>
      </c>
    </row>
    <row r="16" spans="1:49" x14ac:dyDescent="0.25">
      <c r="A16">
        <v>15</v>
      </c>
      <c r="B16" t="s">
        <v>17</v>
      </c>
      <c r="H16">
        <v>15</v>
      </c>
      <c r="I16" t="s">
        <v>17</v>
      </c>
      <c r="O16">
        <v>15</v>
      </c>
      <c r="P16" t="s">
        <v>17</v>
      </c>
      <c r="V16">
        <v>15</v>
      </c>
      <c r="W16" t="s">
        <v>17</v>
      </c>
      <c r="AC16">
        <v>15</v>
      </c>
      <c r="AD16" t="s">
        <v>172</v>
      </c>
      <c r="AP16">
        <v>15</v>
      </c>
      <c r="AQ16" t="s">
        <v>17</v>
      </c>
    </row>
    <row r="17" spans="1:43" x14ac:dyDescent="0.25">
      <c r="A17">
        <v>16</v>
      </c>
      <c r="B17" t="s">
        <v>194</v>
      </c>
      <c r="C17" t="s">
        <v>201</v>
      </c>
      <c r="H17">
        <v>16</v>
      </c>
      <c r="I17" t="s">
        <v>17</v>
      </c>
      <c r="O17">
        <v>16</v>
      </c>
      <c r="P17" t="s">
        <v>17</v>
      </c>
      <c r="V17">
        <v>16</v>
      </c>
      <c r="W17" t="s">
        <v>17</v>
      </c>
      <c r="AC17">
        <v>16</v>
      </c>
      <c r="AD17" t="s">
        <v>172</v>
      </c>
      <c r="AP17">
        <v>16</v>
      </c>
      <c r="AQ17" t="s">
        <v>17</v>
      </c>
    </row>
    <row r="18" spans="1:43" x14ac:dyDescent="0.25">
      <c r="A18">
        <v>17</v>
      </c>
      <c r="B18" t="s">
        <v>172</v>
      </c>
      <c r="C18" t="s">
        <v>173</v>
      </c>
      <c r="H18">
        <v>17</v>
      </c>
      <c r="I18" t="s">
        <v>17</v>
      </c>
      <c r="O18">
        <v>17</v>
      </c>
      <c r="P18" t="s">
        <v>17</v>
      </c>
      <c r="V18">
        <v>17</v>
      </c>
      <c r="W18" t="s">
        <v>17</v>
      </c>
      <c r="AC18">
        <v>17</v>
      </c>
      <c r="AD18" t="s">
        <v>17</v>
      </c>
      <c r="AP18">
        <v>17</v>
      </c>
      <c r="AQ18" t="s">
        <v>17</v>
      </c>
    </row>
    <row r="19" spans="1:43" x14ac:dyDescent="0.25">
      <c r="A19">
        <v>18</v>
      </c>
      <c r="B19" t="s">
        <v>194</v>
      </c>
      <c r="C19" t="s">
        <v>197</v>
      </c>
      <c r="H19">
        <v>18</v>
      </c>
      <c r="I19" t="s">
        <v>17</v>
      </c>
      <c r="O19">
        <v>18</v>
      </c>
      <c r="P19" t="s">
        <v>17</v>
      </c>
      <c r="V19">
        <v>18</v>
      </c>
      <c r="W19" t="s">
        <v>17</v>
      </c>
      <c r="AC19">
        <v>18</v>
      </c>
      <c r="AD19" t="s">
        <v>196</v>
      </c>
      <c r="AP19">
        <v>18</v>
      </c>
      <c r="AQ19" t="s">
        <v>172</v>
      </c>
    </row>
    <row r="20" spans="1:43" x14ac:dyDescent="0.25">
      <c r="A20">
        <v>19</v>
      </c>
      <c r="B20" t="s">
        <v>202</v>
      </c>
      <c r="C20" t="s">
        <v>203</v>
      </c>
      <c r="H20">
        <v>19</v>
      </c>
      <c r="I20" t="s">
        <v>17</v>
      </c>
      <c r="O20">
        <v>19</v>
      </c>
      <c r="P20" t="s">
        <v>17</v>
      </c>
      <c r="V20">
        <v>19</v>
      </c>
      <c r="W20" t="s">
        <v>17</v>
      </c>
      <c r="AC20">
        <v>19</v>
      </c>
      <c r="AD20" t="s">
        <v>196</v>
      </c>
      <c r="AP20">
        <v>19</v>
      </c>
      <c r="AQ20" t="s">
        <v>17</v>
      </c>
    </row>
    <row r="21" spans="1:43" x14ac:dyDescent="0.25">
      <c r="A21">
        <v>20</v>
      </c>
      <c r="B21" t="s">
        <v>179</v>
      </c>
      <c r="H21">
        <v>20</v>
      </c>
      <c r="I21" t="s">
        <v>17</v>
      </c>
      <c r="O21">
        <v>20</v>
      </c>
      <c r="P21" t="s">
        <v>17</v>
      </c>
      <c r="V21">
        <v>20</v>
      </c>
      <c r="W21" t="s">
        <v>17</v>
      </c>
      <c r="AC21">
        <v>20</v>
      </c>
      <c r="AD21" t="s">
        <v>172</v>
      </c>
      <c r="AP21">
        <v>20</v>
      </c>
      <c r="AQ21" t="s">
        <v>17</v>
      </c>
    </row>
    <row r="22" spans="1:43" x14ac:dyDescent="0.25">
      <c r="A22">
        <v>21</v>
      </c>
      <c r="B22" t="s">
        <v>204</v>
      </c>
      <c r="C22" t="s">
        <v>174</v>
      </c>
      <c r="H22">
        <v>21</v>
      </c>
      <c r="I22" t="s">
        <v>17</v>
      </c>
      <c r="O22">
        <v>21</v>
      </c>
      <c r="P22" t="s">
        <v>17</v>
      </c>
      <c r="V22">
        <v>21</v>
      </c>
      <c r="W22" t="s">
        <v>17</v>
      </c>
      <c r="AC22">
        <v>21</v>
      </c>
      <c r="AD22" t="s">
        <v>172</v>
      </c>
      <c r="AP22">
        <v>21</v>
      </c>
      <c r="AQ22" t="s">
        <v>17</v>
      </c>
    </row>
    <row r="23" spans="1:43" x14ac:dyDescent="0.25">
      <c r="A23">
        <v>22</v>
      </c>
      <c r="B23" t="s">
        <v>205</v>
      </c>
      <c r="C23" t="s">
        <v>174</v>
      </c>
      <c r="H23">
        <v>22</v>
      </c>
      <c r="I23" t="s">
        <v>17</v>
      </c>
      <c r="O23">
        <v>22</v>
      </c>
      <c r="P23" t="s">
        <v>17</v>
      </c>
      <c r="V23">
        <v>22</v>
      </c>
      <c r="W23" t="s">
        <v>17</v>
      </c>
      <c r="AC23">
        <v>22</v>
      </c>
      <c r="AD23" t="s">
        <v>17</v>
      </c>
      <c r="AP23">
        <v>22</v>
      </c>
      <c r="AQ23" t="s">
        <v>17</v>
      </c>
    </row>
    <row r="24" spans="1:43" x14ac:dyDescent="0.25">
      <c r="A24">
        <v>23</v>
      </c>
      <c r="B24" t="s">
        <v>17</v>
      </c>
      <c r="H24">
        <v>23</v>
      </c>
      <c r="I24" t="s">
        <v>17</v>
      </c>
      <c r="O24">
        <v>23</v>
      </c>
      <c r="P24" t="s">
        <v>17</v>
      </c>
      <c r="V24">
        <v>23</v>
      </c>
      <c r="W24" t="s">
        <v>17</v>
      </c>
      <c r="AC24">
        <v>23</v>
      </c>
      <c r="AD24" t="s">
        <v>17</v>
      </c>
      <c r="AP24">
        <v>23</v>
      </c>
      <c r="AQ24" t="s">
        <v>17</v>
      </c>
    </row>
    <row r="25" spans="1:43" x14ac:dyDescent="0.25">
      <c r="A25">
        <v>24</v>
      </c>
      <c r="B25" t="s">
        <v>17</v>
      </c>
      <c r="H25">
        <v>24</v>
      </c>
      <c r="I25" t="s">
        <v>17</v>
      </c>
      <c r="O25">
        <v>24</v>
      </c>
      <c r="P25" t="s">
        <v>17</v>
      </c>
      <c r="V25">
        <v>24</v>
      </c>
      <c r="W25" t="s">
        <v>17</v>
      </c>
      <c r="AC25">
        <v>24</v>
      </c>
      <c r="AD25" t="s">
        <v>206</v>
      </c>
      <c r="AP25">
        <v>24</v>
      </c>
      <c r="AQ25" t="s">
        <v>17</v>
      </c>
    </row>
    <row r="26" spans="1:43" x14ac:dyDescent="0.25">
      <c r="A26">
        <v>25</v>
      </c>
      <c r="B26" t="s">
        <v>172</v>
      </c>
      <c r="C26" t="s">
        <v>173</v>
      </c>
      <c r="H26">
        <v>25</v>
      </c>
      <c r="I26" t="s">
        <v>17</v>
      </c>
      <c r="O26">
        <v>25</v>
      </c>
      <c r="P26">
        <v>1</v>
      </c>
      <c r="Q26" t="s">
        <v>175</v>
      </c>
      <c r="V26">
        <v>25</v>
      </c>
      <c r="W26" t="s">
        <v>17</v>
      </c>
      <c r="AC26">
        <v>25</v>
      </c>
      <c r="AD26" t="s">
        <v>207</v>
      </c>
      <c r="AP26">
        <v>25</v>
      </c>
      <c r="AQ26" t="s">
        <v>17</v>
      </c>
    </row>
    <row r="27" spans="1:43" x14ac:dyDescent="0.25">
      <c r="A27">
        <v>26</v>
      </c>
      <c r="B27" t="s">
        <v>194</v>
      </c>
      <c r="C27" t="s">
        <v>197</v>
      </c>
      <c r="H27">
        <v>26</v>
      </c>
      <c r="I27" t="s">
        <v>17</v>
      </c>
      <c r="O27">
        <v>26</v>
      </c>
      <c r="P27">
        <v>1</v>
      </c>
      <c r="Q27" t="s">
        <v>175</v>
      </c>
      <c r="V27">
        <v>26</v>
      </c>
      <c r="W27" t="s">
        <v>17</v>
      </c>
      <c r="AC27">
        <v>26</v>
      </c>
      <c r="AD27" t="s">
        <v>208</v>
      </c>
      <c r="AP27">
        <v>26</v>
      </c>
      <c r="AQ27" t="s">
        <v>17</v>
      </c>
    </row>
    <row r="28" spans="1:43" x14ac:dyDescent="0.25">
      <c r="A28">
        <v>27</v>
      </c>
      <c r="B28" t="s">
        <v>17</v>
      </c>
      <c r="H28">
        <v>27</v>
      </c>
      <c r="I28" t="s">
        <v>17</v>
      </c>
      <c r="O28">
        <v>27</v>
      </c>
      <c r="P28">
        <v>1</v>
      </c>
      <c r="Q28" t="s">
        <v>175</v>
      </c>
      <c r="V28">
        <v>27</v>
      </c>
      <c r="W28" t="s">
        <v>17</v>
      </c>
      <c r="AC28">
        <v>27</v>
      </c>
      <c r="AD28" t="s">
        <v>209</v>
      </c>
      <c r="AP28">
        <v>27</v>
      </c>
      <c r="AQ28" t="s">
        <v>17</v>
      </c>
    </row>
    <row r="29" spans="1:43" x14ac:dyDescent="0.25">
      <c r="A29">
        <v>28</v>
      </c>
      <c r="B29" t="s">
        <v>17</v>
      </c>
      <c r="H29">
        <v>28</v>
      </c>
      <c r="I29" t="s">
        <v>17</v>
      </c>
      <c r="O29">
        <v>28</v>
      </c>
      <c r="P29">
        <v>1</v>
      </c>
      <c r="Q29" t="s">
        <v>183</v>
      </c>
      <c r="V29">
        <v>28</v>
      </c>
      <c r="W29" t="s">
        <v>17</v>
      </c>
      <c r="AC29">
        <v>28</v>
      </c>
      <c r="AD29" t="s">
        <v>210</v>
      </c>
      <c r="AP29">
        <v>28</v>
      </c>
      <c r="AQ29" t="s">
        <v>17</v>
      </c>
    </row>
    <row r="30" spans="1:43" x14ac:dyDescent="0.25">
      <c r="A30">
        <v>29</v>
      </c>
      <c r="B30" t="s">
        <v>17</v>
      </c>
      <c r="H30">
        <v>29</v>
      </c>
      <c r="I30" t="s">
        <v>17</v>
      </c>
      <c r="O30">
        <v>29</v>
      </c>
      <c r="P30" t="s">
        <v>17</v>
      </c>
      <c r="V30">
        <v>29</v>
      </c>
      <c r="W30" t="s">
        <v>17</v>
      </c>
      <c r="AC30">
        <v>29</v>
      </c>
      <c r="AD30" t="s">
        <v>211</v>
      </c>
      <c r="AP30">
        <v>29</v>
      </c>
      <c r="AQ30" t="s">
        <v>17</v>
      </c>
    </row>
    <row r="31" spans="1:43" x14ac:dyDescent="0.25">
      <c r="A31">
        <v>30</v>
      </c>
      <c r="B31" t="s">
        <v>17</v>
      </c>
      <c r="H31">
        <v>30</v>
      </c>
      <c r="I31" t="s">
        <v>17</v>
      </c>
      <c r="O31">
        <v>30</v>
      </c>
      <c r="P31">
        <v>1</v>
      </c>
      <c r="Q31" t="s">
        <v>175</v>
      </c>
      <c r="V31">
        <v>30</v>
      </c>
      <c r="W31" t="s">
        <v>176</v>
      </c>
      <c r="Y31" t="s">
        <v>174</v>
      </c>
      <c r="AC31">
        <v>30</v>
      </c>
      <c r="AD31" t="s">
        <v>211</v>
      </c>
      <c r="AP31">
        <v>30</v>
      </c>
      <c r="AQ31" t="s">
        <v>17</v>
      </c>
    </row>
    <row r="32" spans="1:43" x14ac:dyDescent="0.25">
      <c r="A32">
        <v>31</v>
      </c>
      <c r="B32" t="s">
        <v>17</v>
      </c>
      <c r="H32">
        <v>31</v>
      </c>
      <c r="I32">
        <v>1</v>
      </c>
      <c r="J32" t="s">
        <v>174</v>
      </c>
      <c r="O32">
        <v>31</v>
      </c>
      <c r="P32" t="s">
        <v>17</v>
      </c>
      <c r="V32">
        <v>31</v>
      </c>
      <c r="W32" t="s">
        <v>212</v>
      </c>
      <c r="Y32" t="s">
        <v>174</v>
      </c>
      <c r="AC32">
        <v>31</v>
      </c>
      <c r="AD32" t="s">
        <v>213</v>
      </c>
      <c r="AP32">
        <v>31</v>
      </c>
      <c r="AQ32" t="s">
        <v>17</v>
      </c>
    </row>
    <row r="33" spans="1:43" x14ac:dyDescent="0.25">
      <c r="A33">
        <v>32</v>
      </c>
      <c r="B33" t="s">
        <v>17</v>
      </c>
      <c r="H33">
        <v>32</v>
      </c>
      <c r="I33">
        <v>1</v>
      </c>
      <c r="J33" t="s">
        <v>174</v>
      </c>
      <c r="O33">
        <v>32</v>
      </c>
      <c r="P33" t="s">
        <v>17</v>
      </c>
      <c r="V33">
        <v>32</v>
      </c>
      <c r="W33" t="s">
        <v>214</v>
      </c>
      <c r="Y33" t="s">
        <v>174</v>
      </c>
      <c r="AC33">
        <v>32</v>
      </c>
      <c r="AD33" t="s">
        <v>215</v>
      </c>
      <c r="AP33">
        <v>32</v>
      </c>
      <c r="AQ33" t="s">
        <v>17</v>
      </c>
    </row>
    <row r="34" spans="1:43" x14ac:dyDescent="0.25">
      <c r="A34">
        <v>33</v>
      </c>
      <c r="B34" t="s">
        <v>17</v>
      </c>
      <c r="H34">
        <v>33</v>
      </c>
      <c r="I34">
        <v>2</v>
      </c>
      <c r="J34" t="s">
        <v>183</v>
      </c>
      <c r="O34">
        <v>33</v>
      </c>
      <c r="P34">
        <v>1</v>
      </c>
      <c r="Q34" t="s">
        <v>175</v>
      </c>
      <c r="V34">
        <v>33</v>
      </c>
      <c r="W34" t="s">
        <v>216</v>
      </c>
      <c r="Y34" t="s">
        <v>174</v>
      </c>
      <c r="AC34">
        <v>33</v>
      </c>
      <c r="AD34" t="s">
        <v>210</v>
      </c>
      <c r="AP34">
        <v>33</v>
      </c>
      <c r="AQ34" t="s">
        <v>17</v>
      </c>
    </row>
    <row r="35" spans="1:43" x14ac:dyDescent="0.25">
      <c r="A35">
        <v>34</v>
      </c>
      <c r="B35" t="s">
        <v>172</v>
      </c>
      <c r="C35" t="s">
        <v>217</v>
      </c>
      <c r="H35">
        <v>34</v>
      </c>
      <c r="I35">
        <v>1</v>
      </c>
      <c r="J35" t="s">
        <v>174</v>
      </c>
      <c r="O35">
        <v>34</v>
      </c>
      <c r="P35">
        <v>1</v>
      </c>
      <c r="Q35" t="s">
        <v>175</v>
      </c>
      <c r="V35">
        <v>34</v>
      </c>
      <c r="W35" t="s">
        <v>17</v>
      </c>
      <c r="AC35">
        <v>34</v>
      </c>
      <c r="AD35" t="s">
        <v>210</v>
      </c>
      <c r="AP35">
        <v>34</v>
      </c>
      <c r="AQ35" t="s">
        <v>17</v>
      </c>
    </row>
    <row r="36" spans="1:43" x14ac:dyDescent="0.25">
      <c r="A36">
        <v>35</v>
      </c>
      <c r="B36" t="s">
        <v>17</v>
      </c>
      <c r="H36">
        <v>35</v>
      </c>
      <c r="I36">
        <v>2</v>
      </c>
      <c r="J36" t="s">
        <v>218</v>
      </c>
      <c r="O36">
        <v>35</v>
      </c>
      <c r="P36">
        <v>1</v>
      </c>
      <c r="Q36" t="s">
        <v>175</v>
      </c>
      <c r="V36">
        <v>35</v>
      </c>
      <c r="W36" t="s">
        <v>17</v>
      </c>
      <c r="AC36">
        <v>35</v>
      </c>
      <c r="AD36" t="s">
        <v>219</v>
      </c>
      <c r="AP36">
        <v>35</v>
      </c>
      <c r="AQ36" t="s">
        <v>17</v>
      </c>
    </row>
    <row r="37" spans="1:43" x14ac:dyDescent="0.25">
      <c r="A37">
        <v>36</v>
      </c>
      <c r="B37" t="s">
        <v>17</v>
      </c>
      <c r="H37">
        <v>36</v>
      </c>
      <c r="I37">
        <v>1</v>
      </c>
      <c r="J37" t="s">
        <v>174</v>
      </c>
      <c r="O37">
        <v>36</v>
      </c>
      <c r="P37">
        <v>1</v>
      </c>
      <c r="Q37" t="s">
        <v>175</v>
      </c>
      <c r="V37">
        <v>36</v>
      </c>
      <c r="W37" t="s">
        <v>17</v>
      </c>
      <c r="AC37">
        <v>36</v>
      </c>
      <c r="AD37" t="s">
        <v>210</v>
      </c>
      <c r="AP37">
        <v>36</v>
      </c>
      <c r="AQ37" t="s">
        <v>17</v>
      </c>
    </row>
    <row r="38" spans="1:43" x14ac:dyDescent="0.25">
      <c r="A38">
        <v>37</v>
      </c>
      <c r="B38" t="s">
        <v>17</v>
      </c>
      <c r="H38">
        <v>37</v>
      </c>
      <c r="I38">
        <v>1</v>
      </c>
      <c r="J38" t="s">
        <v>174</v>
      </c>
      <c r="O38">
        <v>37</v>
      </c>
      <c r="P38" t="s">
        <v>17</v>
      </c>
      <c r="V38">
        <v>37</v>
      </c>
      <c r="W38" t="s">
        <v>17</v>
      </c>
      <c r="AC38">
        <v>37</v>
      </c>
      <c r="AD38" t="s">
        <v>17</v>
      </c>
      <c r="AP38">
        <v>37</v>
      </c>
      <c r="AQ38" t="s">
        <v>17</v>
      </c>
    </row>
    <row r="39" spans="1:43" x14ac:dyDescent="0.25">
      <c r="A39">
        <v>38</v>
      </c>
      <c r="B39" t="s">
        <v>17</v>
      </c>
      <c r="H39">
        <v>38</v>
      </c>
      <c r="I39" t="s">
        <v>17</v>
      </c>
      <c r="O39">
        <v>38</v>
      </c>
      <c r="P39" t="s">
        <v>17</v>
      </c>
      <c r="V39">
        <v>38</v>
      </c>
      <c r="W39" t="s">
        <v>17</v>
      </c>
      <c r="AC39">
        <v>38</v>
      </c>
      <c r="AD39" t="s">
        <v>17</v>
      </c>
      <c r="AP39">
        <v>38</v>
      </c>
      <c r="AQ39" t="s">
        <v>17</v>
      </c>
    </row>
    <row r="40" spans="1:43" x14ac:dyDescent="0.25">
      <c r="A40">
        <v>39</v>
      </c>
      <c r="B40" t="s">
        <v>17</v>
      </c>
      <c r="H40">
        <v>39</v>
      </c>
      <c r="I40">
        <v>1</v>
      </c>
      <c r="J40" t="s">
        <v>174</v>
      </c>
      <c r="O40">
        <v>39</v>
      </c>
      <c r="P40" t="s">
        <v>17</v>
      </c>
      <c r="V40">
        <v>39</v>
      </c>
      <c r="W40" t="s">
        <v>17</v>
      </c>
      <c r="AC40">
        <v>39</v>
      </c>
      <c r="AD40" t="s">
        <v>17</v>
      </c>
      <c r="AP40">
        <v>39</v>
      </c>
      <c r="AQ40" t="s">
        <v>172</v>
      </c>
    </row>
    <row r="41" spans="1:43" x14ac:dyDescent="0.25">
      <c r="A41">
        <v>40</v>
      </c>
      <c r="B41" t="s">
        <v>17</v>
      </c>
      <c r="H41">
        <v>40</v>
      </c>
      <c r="I41">
        <v>1</v>
      </c>
      <c r="J41" t="s">
        <v>174</v>
      </c>
      <c r="O41">
        <v>40</v>
      </c>
      <c r="P41">
        <v>1</v>
      </c>
      <c r="Q41" t="s">
        <v>175</v>
      </c>
      <c r="V41">
        <v>40</v>
      </c>
      <c r="W41" t="s">
        <v>17</v>
      </c>
      <c r="AC41">
        <v>40</v>
      </c>
      <c r="AD41" t="s">
        <v>17</v>
      </c>
      <c r="AP41">
        <v>40</v>
      </c>
      <c r="AQ41" t="s">
        <v>17</v>
      </c>
    </row>
    <row r="42" spans="1:43" x14ac:dyDescent="0.25">
      <c r="A42">
        <v>41</v>
      </c>
      <c r="B42" t="s">
        <v>17</v>
      </c>
      <c r="H42">
        <v>41</v>
      </c>
      <c r="I42">
        <v>1</v>
      </c>
      <c r="J42" t="s">
        <v>174</v>
      </c>
      <c r="O42">
        <v>41</v>
      </c>
      <c r="P42" t="s">
        <v>17</v>
      </c>
      <c r="V42">
        <v>41</v>
      </c>
      <c r="W42" t="s">
        <v>17</v>
      </c>
      <c r="AC42">
        <v>41</v>
      </c>
      <c r="AD42" t="s">
        <v>17</v>
      </c>
      <c r="AP42">
        <v>41</v>
      </c>
      <c r="AQ42" t="s">
        <v>17</v>
      </c>
    </row>
    <row r="43" spans="1:43" x14ac:dyDescent="0.25">
      <c r="A43">
        <v>42</v>
      </c>
      <c r="B43" t="s">
        <v>17</v>
      </c>
      <c r="H43">
        <v>42</v>
      </c>
      <c r="I43" t="s">
        <v>17</v>
      </c>
      <c r="O43">
        <v>42</v>
      </c>
      <c r="P43" t="s">
        <v>17</v>
      </c>
      <c r="V43">
        <v>42</v>
      </c>
      <c r="W43" t="s">
        <v>17</v>
      </c>
      <c r="AC43">
        <v>42</v>
      </c>
      <c r="AD43" t="s">
        <v>17</v>
      </c>
      <c r="AP43">
        <v>42</v>
      </c>
      <c r="AQ43" t="s">
        <v>17</v>
      </c>
    </row>
    <row r="44" spans="1:43" x14ac:dyDescent="0.25">
      <c r="A44">
        <v>43</v>
      </c>
      <c r="B44" t="s">
        <v>17</v>
      </c>
      <c r="H44">
        <v>43</v>
      </c>
      <c r="I44" t="s">
        <v>17</v>
      </c>
      <c r="O44">
        <v>43</v>
      </c>
      <c r="P44" t="s">
        <v>17</v>
      </c>
      <c r="V44">
        <v>43</v>
      </c>
      <c r="W44" t="s">
        <v>17</v>
      </c>
      <c r="AC44">
        <v>43</v>
      </c>
      <c r="AD44" t="s">
        <v>17</v>
      </c>
      <c r="AP44">
        <v>43</v>
      </c>
      <c r="AQ44" t="s">
        <v>17</v>
      </c>
    </row>
    <row r="45" spans="1:43" x14ac:dyDescent="0.25">
      <c r="A45">
        <v>44</v>
      </c>
      <c r="B45" t="s">
        <v>17</v>
      </c>
      <c r="H45">
        <v>44</v>
      </c>
      <c r="I45" t="s">
        <v>17</v>
      </c>
      <c r="O45">
        <v>44</v>
      </c>
      <c r="P45" t="s">
        <v>17</v>
      </c>
      <c r="V45">
        <v>44</v>
      </c>
      <c r="W45" t="s">
        <v>17</v>
      </c>
      <c r="AC45">
        <v>44</v>
      </c>
      <c r="AD45" t="s">
        <v>17</v>
      </c>
      <c r="AP45">
        <v>44</v>
      </c>
      <c r="AQ45" t="s">
        <v>17</v>
      </c>
    </row>
    <row r="46" spans="1:43" x14ac:dyDescent="0.25">
      <c r="A46">
        <v>45</v>
      </c>
      <c r="B46" t="s">
        <v>17</v>
      </c>
      <c r="H46">
        <v>45</v>
      </c>
      <c r="I46" t="s">
        <v>17</v>
      </c>
      <c r="O46">
        <v>45</v>
      </c>
      <c r="P46" t="s">
        <v>17</v>
      </c>
      <c r="V46">
        <v>45</v>
      </c>
      <c r="W46" t="s">
        <v>17</v>
      </c>
      <c r="AC46">
        <v>45</v>
      </c>
      <c r="AD46" t="s">
        <v>210</v>
      </c>
      <c r="AP46">
        <v>45</v>
      </c>
      <c r="AQ46" t="s">
        <v>17</v>
      </c>
    </row>
    <row r="47" spans="1:43" x14ac:dyDescent="0.25">
      <c r="A47">
        <v>46</v>
      </c>
      <c r="B47" t="s">
        <v>17</v>
      </c>
      <c r="H47">
        <v>46</v>
      </c>
      <c r="I47" t="s">
        <v>17</v>
      </c>
      <c r="O47">
        <v>46</v>
      </c>
      <c r="P47" t="s">
        <v>17</v>
      </c>
      <c r="V47">
        <v>46</v>
      </c>
      <c r="W47" t="s">
        <v>17</v>
      </c>
      <c r="AC47">
        <v>46</v>
      </c>
      <c r="AD47" t="s">
        <v>17</v>
      </c>
      <c r="AP47">
        <v>46</v>
      </c>
      <c r="AQ47" t="s">
        <v>17</v>
      </c>
    </row>
    <row r="48" spans="1:43" x14ac:dyDescent="0.25">
      <c r="A48">
        <v>47</v>
      </c>
      <c r="B48" t="s">
        <v>17</v>
      </c>
      <c r="H48">
        <v>47</v>
      </c>
      <c r="I48" t="s">
        <v>17</v>
      </c>
      <c r="O48">
        <v>47</v>
      </c>
      <c r="P48" t="s">
        <v>17</v>
      </c>
      <c r="V48">
        <v>47</v>
      </c>
      <c r="W48" t="s">
        <v>17</v>
      </c>
      <c r="AC48">
        <v>47</v>
      </c>
      <c r="AD48" t="s">
        <v>17</v>
      </c>
      <c r="AP48">
        <v>47</v>
      </c>
      <c r="AQ48" t="s">
        <v>17</v>
      </c>
    </row>
    <row r="49" spans="1:43" x14ac:dyDescent="0.25">
      <c r="A49">
        <v>48</v>
      </c>
      <c r="B49" t="s">
        <v>17</v>
      </c>
      <c r="H49">
        <v>48</v>
      </c>
      <c r="I49" t="s">
        <v>17</v>
      </c>
      <c r="O49">
        <v>48</v>
      </c>
      <c r="P49" t="s">
        <v>17</v>
      </c>
      <c r="V49">
        <v>48</v>
      </c>
      <c r="W49" t="s">
        <v>17</v>
      </c>
      <c r="AC49">
        <v>48</v>
      </c>
      <c r="AD49" t="s">
        <v>17</v>
      </c>
      <c r="AP49">
        <v>48</v>
      </c>
      <c r="AQ49" t="s">
        <v>17</v>
      </c>
    </row>
    <row r="50" spans="1:43" x14ac:dyDescent="0.25">
      <c r="A50">
        <v>49</v>
      </c>
      <c r="B50" t="s">
        <v>17</v>
      </c>
      <c r="H50">
        <v>49</v>
      </c>
      <c r="I50" t="s">
        <v>17</v>
      </c>
      <c r="O50">
        <v>49</v>
      </c>
      <c r="P50" t="s">
        <v>17</v>
      </c>
      <c r="V50">
        <v>49</v>
      </c>
      <c r="W50" t="s">
        <v>17</v>
      </c>
      <c r="AC50">
        <v>49</v>
      </c>
      <c r="AD50" t="s">
        <v>17</v>
      </c>
      <c r="AP50">
        <v>49</v>
      </c>
      <c r="AQ50" t="s">
        <v>17</v>
      </c>
    </row>
    <row r="51" spans="1:43" x14ac:dyDescent="0.25">
      <c r="A51">
        <v>50</v>
      </c>
      <c r="B51" t="s">
        <v>17</v>
      </c>
      <c r="H51">
        <v>50</v>
      </c>
      <c r="I51" t="s">
        <v>17</v>
      </c>
      <c r="O51">
        <v>50</v>
      </c>
      <c r="P51" t="s">
        <v>17</v>
      </c>
      <c r="V51">
        <v>50</v>
      </c>
      <c r="W51" t="s">
        <v>17</v>
      </c>
      <c r="AC51">
        <v>50</v>
      </c>
      <c r="AD51" t="s">
        <v>17</v>
      </c>
      <c r="AP51">
        <v>50</v>
      </c>
      <c r="AQ51" t="s">
        <v>17</v>
      </c>
    </row>
    <row r="52" spans="1:43" x14ac:dyDescent="0.25">
      <c r="A52">
        <v>51</v>
      </c>
      <c r="B52" t="s">
        <v>17</v>
      </c>
      <c r="H52">
        <v>51</v>
      </c>
      <c r="I52" t="s">
        <v>17</v>
      </c>
      <c r="O52">
        <v>51</v>
      </c>
      <c r="P52" t="s">
        <v>17</v>
      </c>
      <c r="V52">
        <v>51</v>
      </c>
      <c r="W52" t="s">
        <v>17</v>
      </c>
      <c r="AC52">
        <v>51</v>
      </c>
      <c r="AD52" t="s">
        <v>17</v>
      </c>
      <c r="AP52">
        <v>51</v>
      </c>
      <c r="AQ52" t="s">
        <v>17</v>
      </c>
    </row>
    <row r="53" spans="1:43" x14ac:dyDescent="0.25">
      <c r="A53">
        <v>52</v>
      </c>
      <c r="B53" t="s">
        <v>17</v>
      </c>
      <c r="H53">
        <v>52</v>
      </c>
      <c r="I53" t="s">
        <v>17</v>
      </c>
      <c r="O53">
        <v>52</v>
      </c>
      <c r="P53" t="s">
        <v>17</v>
      </c>
      <c r="V53">
        <v>52</v>
      </c>
      <c r="W53" t="s">
        <v>17</v>
      </c>
      <c r="AC53">
        <v>52</v>
      </c>
      <c r="AD53" t="s">
        <v>17</v>
      </c>
      <c r="AP53">
        <v>52</v>
      </c>
      <c r="AQ53" t="s">
        <v>17</v>
      </c>
    </row>
    <row r="54" spans="1:43" x14ac:dyDescent="0.25">
      <c r="A54">
        <v>53</v>
      </c>
      <c r="B54" t="s">
        <v>17</v>
      </c>
      <c r="H54">
        <v>53</v>
      </c>
      <c r="I54" t="s">
        <v>17</v>
      </c>
      <c r="O54">
        <v>53</v>
      </c>
      <c r="P54" t="s">
        <v>17</v>
      </c>
      <c r="V54">
        <v>53</v>
      </c>
      <c r="W54" t="s">
        <v>17</v>
      </c>
      <c r="AC54">
        <v>53</v>
      </c>
      <c r="AD54" t="s">
        <v>17</v>
      </c>
      <c r="AP54">
        <v>53</v>
      </c>
      <c r="AQ54" t="s">
        <v>17</v>
      </c>
    </row>
    <row r="55" spans="1:43" x14ac:dyDescent="0.25">
      <c r="A55">
        <v>54</v>
      </c>
      <c r="B55" t="s">
        <v>17</v>
      </c>
      <c r="H55">
        <v>54</v>
      </c>
      <c r="I55" t="s">
        <v>17</v>
      </c>
      <c r="O55">
        <v>54</v>
      </c>
      <c r="P55" t="s">
        <v>17</v>
      </c>
      <c r="V55">
        <v>54</v>
      </c>
      <c r="W55" t="s">
        <v>17</v>
      </c>
      <c r="AC55">
        <v>54</v>
      </c>
      <c r="AD55" t="s">
        <v>17</v>
      </c>
      <c r="AP55">
        <v>54</v>
      </c>
      <c r="AQ55" t="s">
        <v>17</v>
      </c>
    </row>
    <row r="56" spans="1:43" x14ac:dyDescent="0.25">
      <c r="A56">
        <v>55</v>
      </c>
      <c r="B56" t="s">
        <v>17</v>
      </c>
      <c r="H56">
        <v>55</v>
      </c>
      <c r="I56" t="s">
        <v>17</v>
      </c>
      <c r="O56">
        <v>55</v>
      </c>
      <c r="P56" t="s">
        <v>17</v>
      </c>
      <c r="V56">
        <v>55</v>
      </c>
      <c r="W56" t="s">
        <v>17</v>
      </c>
      <c r="AC56">
        <v>55</v>
      </c>
      <c r="AD56" t="s">
        <v>17</v>
      </c>
      <c r="AP56">
        <v>55</v>
      </c>
      <c r="AQ56" t="s">
        <v>17</v>
      </c>
    </row>
    <row r="57" spans="1:43" x14ac:dyDescent="0.25">
      <c r="A57">
        <v>56</v>
      </c>
      <c r="B57" t="s">
        <v>17</v>
      </c>
      <c r="H57">
        <v>56</v>
      </c>
      <c r="I57" t="s">
        <v>17</v>
      </c>
      <c r="O57">
        <v>56</v>
      </c>
      <c r="P57" t="s">
        <v>17</v>
      </c>
      <c r="V57">
        <v>56</v>
      </c>
      <c r="W57" t="s">
        <v>17</v>
      </c>
      <c r="AC57">
        <v>56</v>
      </c>
      <c r="AD57" t="s">
        <v>17</v>
      </c>
      <c r="AP57">
        <v>56</v>
      </c>
      <c r="AQ57" t="s">
        <v>172</v>
      </c>
    </row>
    <row r="58" spans="1:43" x14ac:dyDescent="0.25">
      <c r="A58">
        <v>57</v>
      </c>
      <c r="B58" t="s">
        <v>17</v>
      </c>
      <c r="H58">
        <v>57</v>
      </c>
      <c r="I58" t="s">
        <v>17</v>
      </c>
      <c r="O58">
        <v>57</v>
      </c>
      <c r="P58" t="s">
        <v>17</v>
      </c>
      <c r="V58">
        <v>57</v>
      </c>
      <c r="W58" t="s">
        <v>17</v>
      </c>
      <c r="AC58">
        <v>57</v>
      </c>
      <c r="AD58" t="s">
        <v>17</v>
      </c>
      <c r="AP58">
        <v>57</v>
      </c>
      <c r="AQ58" t="s">
        <v>17</v>
      </c>
    </row>
    <row r="59" spans="1:43" x14ac:dyDescent="0.25">
      <c r="A59">
        <v>58</v>
      </c>
      <c r="B59" t="s">
        <v>17</v>
      </c>
      <c r="H59">
        <v>58</v>
      </c>
      <c r="I59" t="s">
        <v>17</v>
      </c>
      <c r="O59">
        <v>58</v>
      </c>
      <c r="P59" t="s">
        <v>17</v>
      </c>
      <c r="V59">
        <v>58</v>
      </c>
      <c r="W59" t="s">
        <v>17</v>
      </c>
      <c r="AC59">
        <v>58</v>
      </c>
      <c r="AD59" t="s">
        <v>17</v>
      </c>
      <c r="AP59">
        <v>58</v>
      </c>
      <c r="AQ59" t="s">
        <v>17</v>
      </c>
    </row>
    <row r="60" spans="1:43" x14ac:dyDescent="0.25">
      <c r="A60">
        <v>59</v>
      </c>
      <c r="B60" t="s">
        <v>17</v>
      </c>
      <c r="H60">
        <v>59</v>
      </c>
      <c r="I60" t="s">
        <v>17</v>
      </c>
      <c r="O60">
        <v>59</v>
      </c>
      <c r="P60" t="s">
        <v>17</v>
      </c>
      <c r="V60">
        <v>59</v>
      </c>
      <c r="W60" t="s">
        <v>17</v>
      </c>
      <c r="AC60">
        <v>59</v>
      </c>
      <c r="AD60" t="s">
        <v>17</v>
      </c>
      <c r="AP60">
        <v>59</v>
      </c>
      <c r="AQ60" t="s">
        <v>17</v>
      </c>
    </row>
    <row r="61" spans="1:43" x14ac:dyDescent="0.25">
      <c r="A61">
        <v>60</v>
      </c>
      <c r="B61" t="s">
        <v>17</v>
      </c>
      <c r="H61">
        <v>60</v>
      </c>
      <c r="I61" t="s">
        <v>17</v>
      </c>
      <c r="O61">
        <v>60</v>
      </c>
      <c r="P61" t="s">
        <v>17</v>
      </c>
      <c r="V61">
        <v>60</v>
      </c>
      <c r="W61" t="s">
        <v>17</v>
      </c>
      <c r="AC61">
        <v>60</v>
      </c>
      <c r="AD61" t="s">
        <v>17</v>
      </c>
      <c r="AP61">
        <v>60</v>
      </c>
      <c r="AQ61" t="s">
        <v>17</v>
      </c>
    </row>
    <row r="62" spans="1:43" x14ac:dyDescent="0.25">
      <c r="O62" t="s">
        <v>220</v>
      </c>
      <c r="P62" t="s">
        <v>17</v>
      </c>
    </row>
    <row r="64" spans="1:43" x14ac:dyDescent="0.25">
      <c r="P64" t="s">
        <v>174</v>
      </c>
      <c r="Q64" t="s">
        <v>221</v>
      </c>
    </row>
    <row r="65" spans="15:17" x14ac:dyDescent="0.25">
      <c r="O65">
        <v>1</v>
      </c>
      <c r="P65">
        <v>23</v>
      </c>
    </row>
    <row r="66" spans="15:17" x14ac:dyDescent="0.25">
      <c r="O66">
        <v>2</v>
      </c>
      <c r="P66">
        <v>30</v>
      </c>
    </row>
    <row r="67" spans="15:17" x14ac:dyDescent="0.25">
      <c r="O67">
        <v>3</v>
      </c>
      <c r="P67">
        <v>22</v>
      </c>
      <c r="Q67" t="s">
        <v>222</v>
      </c>
    </row>
    <row r="68" spans="15:17" x14ac:dyDescent="0.25">
      <c r="O68">
        <v>4</v>
      </c>
      <c r="P68">
        <v>13</v>
      </c>
      <c r="Q68" t="s">
        <v>223</v>
      </c>
    </row>
    <row r="69" spans="15:17" x14ac:dyDescent="0.25">
      <c r="O69">
        <v>5</v>
      </c>
      <c r="P69">
        <v>46</v>
      </c>
    </row>
    <row r="70" spans="15:17" x14ac:dyDescent="0.25">
      <c r="O70">
        <v>6</v>
      </c>
      <c r="P70">
        <v>28</v>
      </c>
    </row>
    <row r="71" spans="15:17" x14ac:dyDescent="0.25">
      <c r="O71">
        <v>7</v>
      </c>
      <c r="P71">
        <v>31</v>
      </c>
    </row>
    <row r="72" spans="15:17" x14ac:dyDescent="0.25">
      <c r="O72">
        <v>8</v>
      </c>
      <c r="P72">
        <v>20</v>
      </c>
    </row>
    <row r="73" spans="15:17" x14ac:dyDescent="0.25">
      <c r="O73">
        <v>9</v>
      </c>
      <c r="P73">
        <v>30</v>
      </c>
    </row>
    <row r="74" spans="15:17" x14ac:dyDescent="0.25">
      <c r="O74">
        <v>10</v>
      </c>
      <c r="P74">
        <v>13</v>
      </c>
    </row>
    <row r="75" spans="15:17" x14ac:dyDescent="0.25">
      <c r="O75">
        <v>11</v>
      </c>
      <c r="P75">
        <v>7</v>
      </c>
      <c r="Q75" t="s">
        <v>224</v>
      </c>
    </row>
    <row r="76" spans="15:17" x14ac:dyDescent="0.25">
      <c r="O76">
        <v>12</v>
      </c>
      <c r="P76">
        <v>22</v>
      </c>
      <c r="Q76" t="s">
        <v>225</v>
      </c>
    </row>
    <row r="77" spans="15:17" x14ac:dyDescent="0.25">
      <c r="O77">
        <v>13</v>
      </c>
      <c r="P77">
        <v>20</v>
      </c>
    </row>
    <row r="78" spans="15:17" x14ac:dyDescent="0.25">
      <c r="O78">
        <v>14</v>
      </c>
      <c r="P78">
        <v>31</v>
      </c>
    </row>
    <row r="79" spans="15:17" x14ac:dyDescent="0.25">
      <c r="O79">
        <v>15</v>
      </c>
      <c r="P79">
        <v>11</v>
      </c>
      <c r="Q79" t="s">
        <v>226</v>
      </c>
    </row>
    <row r="80" spans="15:17" x14ac:dyDescent="0.25">
      <c r="O80">
        <v>16</v>
      </c>
      <c r="P80">
        <v>15</v>
      </c>
    </row>
    <row r="81" spans="15:17" x14ac:dyDescent="0.25">
      <c r="O81">
        <v>17</v>
      </c>
      <c r="P81">
        <v>23</v>
      </c>
    </row>
    <row r="82" spans="15:17" x14ac:dyDescent="0.25">
      <c r="O82">
        <v>18</v>
      </c>
      <c r="P82">
        <v>27</v>
      </c>
    </row>
    <row r="83" spans="15:17" x14ac:dyDescent="0.25">
      <c r="O83">
        <v>19</v>
      </c>
      <c r="P83">
        <v>8</v>
      </c>
    </row>
    <row r="84" spans="15:17" x14ac:dyDescent="0.25">
      <c r="O84">
        <v>20</v>
      </c>
      <c r="P84">
        <v>39</v>
      </c>
      <c r="Q84" t="s">
        <v>227</v>
      </c>
    </row>
    <row r="85" spans="15:17" x14ac:dyDescent="0.25">
      <c r="O85">
        <v>21</v>
      </c>
      <c r="P85">
        <v>10</v>
      </c>
    </row>
    <row r="86" spans="15:17" x14ac:dyDescent="0.25">
      <c r="O86">
        <v>22</v>
      </c>
      <c r="P86">
        <v>11</v>
      </c>
    </row>
    <row r="88" spans="15:17" x14ac:dyDescent="0.25">
      <c r="P88">
        <f>SUM(P65:P86)</f>
        <v>480</v>
      </c>
      <c r="Q88">
        <f>480/6</f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8DFC06585324090D8E4894142CCE5" ma:contentTypeVersion="4" ma:contentTypeDescription="Create a new document." ma:contentTypeScope="" ma:versionID="0ed6d89cb14c68a0841d29fe11617f67">
  <xsd:schema xmlns:xsd="http://www.w3.org/2001/XMLSchema" xmlns:xs="http://www.w3.org/2001/XMLSchema" xmlns:p="http://schemas.microsoft.com/office/2006/metadata/properties" xmlns:ns3="dfa44a58-9fb3-4433-a208-2627b51d74d1" targetNamespace="http://schemas.microsoft.com/office/2006/metadata/properties" ma:root="true" ma:fieldsID="7d58a584485e1d0253923131f4da6352" ns3:_="">
    <xsd:import namespace="dfa44a58-9fb3-4433-a208-2627b51d74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44a58-9fb3-4433-a208-2627b51d74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A625B1-A30F-40F9-A8FD-AFB0D72EBD8D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fa44a58-9fb3-4433-a208-2627b51d74d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0B1BC61-327C-410F-B8D5-7EFBBB278E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3B8938-3794-490B-8C0B-6B73FEED5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44a58-9fb3-4433-a208-2627b51d74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BD</vt:lpstr>
      <vt:lpstr>Lemurs BOH</vt:lpstr>
      <vt:lpstr>Obsv Behav</vt:lpstr>
      <vt:lpstr>Schedule</vt:lpstr>
      <vt:lpstr>Lemur pacing</vt:lpstr>
      <vt:lpstr>Lemur trial</vt:lpstr>
      <vt:lpstr>Sheet1 (2)</vt:lpstr>
      <vt:lpstr>Trial run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Jenne Tok</dc:creator>
  <cp:keywords/>
  <dc:description/>
  <cp:lastModifiedBy>dajun wang</cp:lastModifiedBy>
  <cp:revision/>
  <cp:lastPrinted>2022-09-28T14:34:24Z</cp:lastPrinted>
  <dcterms:created xsi:type="dcterms:W3CDTF">2022-07-26T03:14:30Z</dcterms:created>
  <dcterms:modified xsi:type="dcterms:W3CDTF">2022-10-29T08:54:04Z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0x0101006088DFC06585324090D8E4894142CCE5</vt:lpwstr>
  </property>
</Properties>
</file>