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rinakaddaj/Desktop/"/>
    </mc:Choice>
  </mc:AlternateContent>
  <xr:revisionPtr revIDLastSave="0" documentId="8_{8337C423-FF09-7141-ACE4-B2B60777CF3D}" xr6:coauthVersionLast="45" xr6:coauthVersionMax="45" xr10:uidLastSave="{00000000-0000-0000-0000-000000000000}"/>
  <bookViews>
    <workbookView xWindow="0" yWindow="460" windowWidth="33600" windowHeight="19220" xr2:uid="{00000000-000D-0000-FFFF-FFFF00000000}"/>
  </bookViews>
  <sheets>
    <sheet name="R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20" i="1" l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19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 graph showing</a:t>
            </a:r>
            <a:r>
              <a:rPr lang="en-GB" baseline="0%"/>
              <a:t> the square root of the card's area against the damping coefficient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411-0B40-BE8A-21D0274CC0DA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411-0B40-BE8A-21D0274CC0DA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11-0B40-BE8A-21D0274CC0DA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411-0B40-BE8A-21D0274CC0DA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11-0B40-BE8A-21D0274CC0DA}"/>
              </c:ext>
            </c:extLst>
          </c:dPt>
          <c:errBars>
            <c:errDir val="x"/>
            <c:errBarType val="both"/>
            <c:errValType val="cust"/>
            <c:noEndCap val="0"/>
            <c:plus>
              <c:numRef>
                <c:f>Res!$A$19:$A$39</c:f>
                <c:numCache>
                  <c:formatCode>General</c:formatCode>
                  <c:ptCount val="21"/>
                  <c:pt idx="0">
                    <c:v>0.20101792401041629</c:v>
                  </c:pt>
                  <c:pt idx="1">
                    <c:v>0.20484166678240046</c:v>
                  </c:pt>
                  <c:pt idx="2">
                    <c:v>0.21273460776978026</c:v>
                  </c:pt>
                  <c:pt idx="3">
                    <c:v>0.22190647175189526</c:v>
                  </c:pt>
                  <c:pt idx="4">
                    <c:v>0.23145734179886746</c:v>
                  </c:pt>
                  <c:pt idx="5">
                    <c:v>0.24103577177788105</c:v>
                  </c:pt>
                  <c:pt idx="6">
                    <c:v>0.20044793789023707</c:v>
                  </c:pt>
                  <c:pt idx="7">
                    <c:v>0.20241846216234216</c:v>
                  </c:pt>
                  <c:pt idx="8">
                    <c:v>0.20685435697402355</c:v>
                  </c:pt>
                  <c:pt idx="9">
                    <c:v>0.21239836637888843</c:v>
                  </c:pt>
                  <c:pt idx="10">
                    <c:v>0.21846628988602257</c:v>
                  </c:pt>
                  <c:pt idx="11">
                    <c:v>0.20025110023927573</c:v>
                  </c:pt>
                  <c:pt idx="12">
                    <c:v>0.20145060521559621</c:v>
                  </c:pt>
                  <c:pt idx="13">
                    <c:v>0.20430187688467738</c:v>
                  </c:pt>
                  <c:pt idx="14">
                    <c:v>0.20804131296675843</c:v>
                  </c:pt>
                  <c:pt idx="15">
                    <c:v>0.20016044969695646</c:v>
                  </c:pt>
                  <c:pt idx="16">
                    <c:v>0.20096692652940806</c:v>
                  </c:pt>
                  <c:pt idx="17">
                    <c:v>0.20295648556009116</c:v>
                  </c:pt>
                  <c:pt idx="18">
                    <c:v>0.20011132772804574</c:v>
                  </c:pt>
                  <c:pt idx="19">
                    <c:v>0.20069060611775713</c:v>
                  </c:pt>
                  <c:pt idx="20">
                    <c:v>0.20008174949603008</c:v>
                  </c:pt>
                </c:numCache>
              </c:numRef>
            </c:plus>
            <c:minus>
              <c:numRef>
                <c:f>Res!$A$19:$A$39</c:f>
                <c:numCache>
                  <c:formatCode>General</c:formatCode>
                  <c:ptCount val="21"/>
                  <c:pt idx="0">
                    <c:v>0.20101792401041629</c:v>
                  </c:pt>
                  <c:pt idx="1">
                    <c:v>0.20484166678240046</c:v>
                  </c:pt>
                  <c:pt idx="2">
                    <c:v>0.21273460776978026</c:v>
                  </c:pt>
                  <c:pt idx="3">
                    <c:v>0.22190647175189526</c:v>
                  </c:pt>
                  <c:pt idx="4">
                    <c:v>0.23145734179886746</c:v>
                  </c:pt>
                  <c:pt idx="5">
                    <c:v>0.24103577177788105</c:v>
                  </c:pt>
                  <c:pt idx="6">
                    <c:v>0.20044793789023707</c:v>
                  </c:pt>
                  <c:pt idx="7">
                    <c:v>0.20241846216234216</c:v>
                  </c:pt>
                  <c:pt idx="8">
                    <c:v>0.20685435697402355</c:v>
                  </c:pt>
                  <c:pt idx="9">
                    <c:v>0.21239836637888843</c:v>
                  </c:pt>
                  <c:pt idx="10">
                    <c:v>0.21846628988602257</c:v>
                  </c:pt>
                  <c:pt idx="11">
                    <c:v>0.20025110023927573</c:v>
                  </c:pt>
                  <c:pt idx="12">
                    <c:v>0.20145060521559621</c:v>
                  </c:pt>
                  <c:pt idx="13">
                    <c:v>0.20430187688467738</c:v>
                  </c:pt>
                  <c:pt idx="14">
                    <c:v>0.20804131296675843</c:v>
                  </c:pt>
                  <c:pt idx="15">
                    <c:v>0.20016044969695646</c:v>
                  </c:pt>
                  <c:pt idx="16">
                    <c:v>0.20096692652940806</c:v>
                  </c:pt>
                  <c:pt idx="17">
                    <c:v>0.20295648556009116</c:v>
                  </c:pt>
                  <c:pt idx="18">
                    <c:v>0.20011132772804574</c:v>
                  </c:pt>
                  <c:pt idx="19">
                    <c:v>0.20069060611775713</c:v>
                  </c:pt>
                  <c:pt idx="20">
                    <c:v>0.20008174949603008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Res!$A$17:$U$17</c:f>
                <c:numCache>
                  <c:formatCode>General</c:formatCode>
                  <c:ptCount val="21"/>
                  <c:pt idx="0">
                    <c:v>3.6000000000000001E-5</c:v>
                  </c:pt>
                  <c:pt idx="1">
                    <c:v>3.4E-5</c:v>
                  </c:pt>
                  <c:pt idx="2">
                    <c:v>3.6000000000000001E-5</c:v>
                  </c:pt>
                  <c:pt idx="3">
                    <c:v>3.1999999999999999E-5</c:v>
                  </c:pt>
                  <c:pt idx="4">
                    <c:v>3.4E-5</c:v>
                  </c:pt>
                  <c:pt idx="5">
                    <c:v>3.8000000000000002E-5</c:v>
                  </c:pt>
                  <c:pt idx="6">
                    <c:v>4.0000000000000003E-5</c:v>
                  </c:pt>
                  <c:pt idx="7">
                    <c:v>2.8E-5</c:v>
                  </c:pt>
                  <c:pt idx="8">
                    <c:v>3.4E-5</c:v>
                  </c:pt>
                  <c:pt idx="9">
                    <c:v>3.6000000000000001E-5</c:v>
                  </c:pt>
                  <c:pt idx="10">
                    <c:v>2.8E-5</c:v>
                  </c:pt>
                  <c:pt idx="11">
                    <c:v>3.0000000000000001E-5</c:v>
                  </c:pt>
                  <c:pt idx="12">
                    <c:v>3.1999999999999999E-5</c:v>
                  </c:pt>
                  <c:pt idx="13">
                    <c:v>4.0000000000000003E-5</c:v>
                  </c:pt>
                  <c:pt idx="14">
                    <c:v>4.0000000000000003E-5</c:v>
                  </c:pt>
                  <c:pt idx="15">
                    <c:v>3.1999999999999999E-5</c:v>
                  </c:pt>
                  <c:pt idx="16">
                    <c:v>2.0000000000000002E-5</c:v>
                  </c:pt>
                  <c:pt idx="17">
                    <c:v>4.0000000000000003E-5</c:v>
                  </c:pt>
                  <c:pt idx="18">
                    <c:v>4.0000000000000003E-5</c:v>
                  </c:pt>
                  <c:pt idx="19">
                    <c:v>4.0000000000000003E-5</c:v>
                  </c:pt>
                  <c:pt idx="20">
                    <c:v>4.0000000000000003E-5</c:v>
                  </c:pt>
                </c:numCache>
              </c:numRef>
            </c:plus>
            <c:minus>
              <c:numRef>
                <c:f>Res!$A$17:$U$17</c:f>
                <c:numCache>
                  <c:formatCode>General</c:formatCode>
                  <c:ptCount val="21"/>
                  <c:pt idx="0">
                    <c:v>3.6000000000000001E-5</c:v>
                  </c:pt>
                  <c:pt idx="1">
                    <c:v>3.4E-5</c:v>
                  </c:pt>
                  <c:pt idx="2">
                    <c:v>3.6000000000000001E-5</c:v>
                  </c:pt>
                  <c:pt idx="3">
                    <c:v>3.1999999999999999E-5</c:v>
                  </c:pt>
                  <c:pt idx="4">
                    <c:v>3.4E-5</c:v>
                  </c:pt>
                  <c:pt idx="5">
                    <c:v>3.8000000000000002E-5</c:v>
                  </c:pt>
                  <c:pt idx="6">
                    <c:v>4.0000000000000003E-5</c:v>
                  </c:pt>
                  <c:pt idx="7">
                    <c:v>2.8E-5</c:v>
                  </c:pt>
                  <c:pt idx="8">
                    <c:v>3.4E-5</c:v>
                  </c:pt>
                  <c:pt idx="9">
                    <c:v>3.6000000000000001E-5</c:v>
                  </c:pt>
                  <c:pt idx="10">
                    <c:v>2.8E-5</c:v>
                  </c:pt>
                  <c:pt idx="11">
                    <c:v>3.0000000000000001E-5</c:v>
                  </c:pt>
                  <c:pt idx="12">
                    <c:v>3.1999999999999999E-5</c:v>
                  </c:pt>
                  <c:pt idx="13">
                    <c:v>4.0000000000000003E-5</c:v>
                  </c:pt>
                  <c:pt idx="14">
                    <c:v>4.0000000000000003E-5</c:v>
                  </c:pt>
                  <c:pt idx="15">
                    <c:v>3.1999999999999999E-5</c:v>
                  </c:pt>
                  <c:pt idx="16">
                    <c:v>2.0000000000000002E-5</c:v>
                  </c:pt>
                  <c:pt idx="17">
                    <c:v>4.0000000000000003E-5</c:v>
                  </c:pt>
                  <c:pt idx="18">
                    <c:v>4.0000000000000003E-5</c:v>
                  </c:pt>
                  <c:pt idx="19">
                    <c:v>4.0000000000000003E-5</c:v>
                  </c:pt>
                  <c:pt idx="20">
                    <c:v>4.0000000000000003E-5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xVal>
            <c:numRef>
              <c:f>Res!$D$19:$D$39</c:f>
              <c:numCache>
                <c:formatCode>General</c:formatCode>
                <c:ptCount val="21"/>
                <c:pt idx="0">
                  <c:v>2</c:v>
                </c:pt>
                <c:pt idx="1">
                  <c:v>2.449489743</c:v>
                </c:pt>
                <c:pt idx="2">
                  <c:v>2.8284271250000002</c:v>
                </c:pt>
                <c:pt idx="3">
                  <c:v>3.16227766</c:v>
                </c:pt>
                <c:pt idx="4">
                  <c:v>3.4641016150000001</c:v>
                </c:pt>
                <c:pt idx="5">
                  <c:v>3.7416573870000001</c:v>
                </c:pt>
                <c:pt idx="6">
                  <c:v>3</c:v>
                </c:pt>
                <c:pt idx="7">
                  <c:v>3.4641016150000001</c:v>
                </c:pt>
                <c:pt idx="8">
                  <c:v>3.8729833459999998</c:v>
                </c:pt>
                <c:pt idx="9">
                  <c:v>4.2426406869999997</c:v>
                </c:pt>
                <c:pt idx="10">
                  <c:v>4.5825756950000001</c:v>
                </c:pt>
                <c:pt idx="11">
                  <c:v>4</c:v>
                </c:pt>
                <c:pt idx="12">
                  <c:v>4.4721359549999997</c:v>
                </c:pt>
                <c:pt idx="13">
                  <c:v>4.898979486</c:v>
                </c:pt>
                <c:pt idx="14">
                  <c:v>5.2915026220000003</c:v>
                </c:pt>
                <c:pt idx="15">
                  <c:v>5</c:v>
                </c:pt>
                <c:pt idx="16">
                  <c:v>5.4772255750000003</c:v>
                </c:pt>
                <c:pt idx="17">
                  <c:v>5.9160797829999998</c:v>
                </c:pt>
                <c:pt idx="18">
                  <c:v>6</c:v>
                </c:pt>
                <c:pt idx="19">
                  <c:v>6.480740698</c:v>
                </c:pt>
                <c:pt idx="20">
                  <c:v>7</c:v>
                </c:pt>
              </c:numCache>
            </c:numRef>
          </c:xVal>
          <c:yVal>
            <c:numRef>
              <c:f>Res!$E$19:$E$39</c:f>
              <c:numCache>
                <c:formatCode>0.00E+00</c:formatCode>
                <c:ptCount val="21"/>
                <c:pt idx="0">
                  <c:v>3.0800000000000001E-4</c:v>
                </c:pt>
                <c:pt idx="1">
                  <c:v>3.5100000000000002E-4</c:v>
                </c:pt>
                <c:pt idx="2">
                  <c:v>4.2900000000000002E-4</c:v>
                </c:pt>
                <c:pt idx="3">
                  <c:v>4.8500000000000003E-4</c:v>
                </c:pt>
                <c:pt idx="4">
                  <c:v>5.8900000000000001E-4</c:v>
                </c:pt>
                <c:pt idx="5">
                  <c:v>6.8199999999999999E-4</c:v>
                </c:pt>
                <c:pt idx="6">
                  <c:v>5.7200000000000003E-4</c:v>
                </c:pt>
                <c:pt idx="7">
                  <c:v>6.4300000000000002E-4</c:v>
                </c:pt>
                <c:pt idx="8">
                  <c:v>7.0600000000000003E-4</c:v>
                </c:pt>
                <c:pt idx="9">
                  <c:v>9.9700000000000006E-4</c:v>
                </c:pt>
                <c:pt idx="10">
                  <c:v>8.5899999999999995E-4</c:v>
                </c:pt>
                <c:pt idx="11">
                  <c:v>7.6599999999999997E-4</c:v>
                </c:pt>
                <c:pt idx="12">
                  <c:v>9.3000000000000005E-4</c:v>
                </c:pt>
                <c:pt idx="13">
                  <c:v>1.0300000000000001E-3</c:v>
                </c:pt>
                <c:pt idx="14">
                  <c:v>1.33E-3</c:v>
                </c:pt>
                <c:pt idx="15">
                  <c:v>9.7900000000000005E-4</c:v>
                </c:pt>
                <c:pt idx="16">
                  <c:v>1.1100000000000001E-3</c:v>
                </c:pt>
                <c:pt idx="17">
                  <c:v>1.2199999999999999E-3</c:v>
                </c:pt>
                <c:pt idx="18">
                  <c:v>1.6199999999999999E-3</c:v>
                </c:pt>
                <c:pt idx="19">
                  <c:v>1.6800000000000001E-3</c:v>
                </c:pt>
                <c:pt idx="20">
                  <c:v>2.0600000000000002E-3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5-8645-A80E-FBB498CCF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88128"/>
        <c:axId val="868382496"/>
      </c:scatterChart>
      <c:valAx>
        <c:axId val="80388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sqrt(A)</a:t>
                </a:r>
                <a:r>
                  <a:rPr lang="en-GB" baseline="0%"/>
                  <a:t> | cm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382496"/>
        <c:crosses val="autoZero"/>
        <c:crossBetween val="midCat"/>
      </c:valAx>
      <c:valAx>
        <c:axId val="86838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zeta</a:t>
                </a:r>
                <a:r>
                  <a:rPr lang="en-GB" baseline="0%"/>
                  <a:t> | arbitrsry units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8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4"/>
            <c:intercept val="0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Res!$B$19:$B$39</c:f>
                <c:numCache>
                  <c:formatCode>General</c:formatCode>
                  <c:ptCount val="21"/>
                  <c:pt idx="0">
                    <c:v>0.8</c:v>
                  </c:pt>
                  <c:pt idx="1">
                    <c:v>1</c:v>
                  </c:pt>
                  <c:pt idx="2">
                    <c:v>1.2000000000000002</c:v>
                  </c:pt>
                  <c:pt idx="3">
                    <c:v>1.4000000000000001</c:v>
                  </c:pt>
                  <c:pt idx="4">
                    <c:v>1.6</c:v>
                  </c:pt>
                  <c:pt idx="5">
                    <c:v>1.8</c:v>
                  </c:pt>
                  <c:pt idx="6">
                    <c:v>1.2000000000000002</c:v>
                  </c:pt>
                  <c:pt idx="7">
                    <c:v>1.4000000000000001</c:v>
                  </c:pt>
                  <c:pt idx="8">
                    <c:v>1.6</c:v>
                  </c:pt>
                  <c:pt idx="9">
                    <c:v>1.8</c:v>
                  </c:pt>
                  <c:pt idx="10">
                    <c:v>2</c:v>
                  </c:pt>
                  <c:pt idx="11">
                    <c:v>1.6</c:v>
                  </c:pt>
                  <c:pt idx="12">
                    <c:v>1.8</c:v>
                  </c:pt>
                  <c:pt idx="13">
                    <c:v>2</c:v>
                  </c:pt>
                  <c:pt idx="14">
                    <c:v>2.2000000000000002</c:v>
                  </c:pt>
                  <c:pt idx="15">
                    <c:v>2</c:v>
                  </c:pt>
                  <c:pt idx="16">
                    <c:v>2.2000000000000002</c:v>
                  </c:pt>
                  <c:pt idx="17">
                    <c:v>2.4000000000000004</c:v>
                  </c:pt>
                  <c:pt idx="18">
                    <c:v>2.4000000000000004</c:v>
                  </c:pt>
                  <c:pt idx="19">
                    <c:v>2.6</c:v>
                  </c:pt>
                  <c:pt idx="20">
                    <c:v>2.8000000000000003</c:v>
                  </c:pt>
                </c:numCache>
              </c:numRef>
            </c:plus>
            <c:minus>
              <c:numRef>
                <c:f>Res!$B$19:$B$39</c:f>
                <c:numCache>
                  <c:formatCode>General</c:formatCode>
                  <c:ptCount val="21"/>
                  <c:pt idx="0">
                    <c:v>0.8</c:v>
                  </c:pt>
                  <c:pt idx="1">
                    <c:v>1</c:v>
                  </c:pt>
                  <c:pt idx="2">
                    <c:v>1.2000000000000002</c:v>
                  </c:pt>
                  <c:pt idx="3">
                    <c:v>1.4000000000000001</c:v>
                  </c:pt>
                  <c:pt idx="4">
                    <c:v>1.6</c:v>
                  </c:pt>
                  <c:pt idx="5">
                    <c:v>1.8</c:v>
                  </c:pt>
                  <c:pt idx="6">
                    <c:v>1.2000000000000002</c:v>
                  </c:pt>
                  <c:pt idx="7">
                    <c:v>1.4000000000000001</c:v>
                  </c:pt>
                  <c:pt idx="8">
                    <c:v>1.6</c:v>
                  </c:pt>
                  <c:pt idx="9">
                    <c:v>1.8</c:v>
                  </c:pt>
                  <c:pt idx="10">
                    <c:v>2</c:v>
                  </c:pt>
                  <c:pt idx="11">
                    <c:v>1.6</c:v>
                  </c:pt>
                  <c:pt idx="12">
                    <c:v>1.8</c:v>
                  </c:pt>
                  <c:pt idx="13">
                    <c:v>2</c:v>
                  </c:pt>
                  <c:pt idx="14">
                    <c:v>2.2000000000000002</c:v>
                  </c:pt>
                  <c:pt idx="15">
                    <c:v>2</c:v>
                  </c:pt>
                  <c:pt idx="16">
                    <c:v>2.2000000000000002</c:v>
                  </c:pt>
                  <c:pt idx="17">
                    <c:v>2.4000000000000004</c:v>
                  </c:pt>
                  <c:pt idx="18">
                    <c:v>2.4000000000000004</c:v>
                  </c:pt>
                  <c:pt idx="19">
                    <c:v>2.6</c:v>
                  </c:pt>
                  <c:pt idx="20">
                    <c:v>2.8000000000000003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Res!$A$17:$U$17</c:f>
                <c:numCache>
                  <c:formatCode>General</c:formatCode>
                  <c:ptCount val="21"/>
                  <c:pt idx="0">
                    <c:v>3.6000000000000001E-5</c:v>
                  </c:pt>
                  <c:pt idx="1">
                    <c:v>3.4E-5</c:v>
                  </c:pt>
                  <c:pt idx="2">
                    <c:v>3.6000000000000001E-5</c:v>
                  </c:pt>
                  <c:pt idx="3">
                    <c:v>3.1999999999999999E-5</c:v>
                  </c:pt>
                  <c:pt idx="4">
                    <c:v>3.4E-5</c:v>
                  </c:pt>
                  <c:pt idx="5">
                    <c:v>3.8000000000000002E-5</c:v>
                  </c:pt>
                  <c:pt idx="6">
                    <c:v>4.0000000000000003E-5</c:v>
                  </c:pt>
                  <c:pt idx="7">
                    <c:v>2.8E-5</c:v>
                  </c:pt>
                  <c:pt idx="8">
                    <c:v>3.4E-5</c:v>
                  </c:pt>
                  <c:pt idx="9">
                    <c:v>3.6000000000000001E-5</c:v>
                  </c:pt>
                  <c:pt idx="10">
                    <c:v>2.8E-5</c:v>
                  </c:pt>
                  <c:pt idx="11">
                    <c:v>3.0000000000000001E-5</c:v>
                  </c:pt>
                  <c:pt idx="12">
                    <c:v>3.1999999999999999E-5</c:v>
                  </c:pt>
                  <c:pt idx="13">
                    <c:v>4.0000000000000003E-5</c:v>
                  </c:pt>
                  <c:pt idx="14">
                    <c:v>4.0000000000000003E-5</c:v>
                  </c:pt>
                  <c:pt idx="15">
                    <c:v>3.1999999999999999E-5</c:v>
                  </c:pt>
                  <c:pt idx="16">
                    <c:v>2.0000000000000002E-5</c:v>
                  </c:pt>
                  <c:pt idx="17">
                    <c:v>4.0000000000000003E-5</c:v>
                  </c:pt>
                  <c:pt idx="18">
                    <c:v>4.0000000000000003E-5</c:v>
                  </c:pt>
                  <c:pt idx="19">
                    <c:v>4.0000000000000003E-5</c:v>
                  </c:pt>
                  <c:pt idx="20">
                    <c:v>4.0000000000000003E-5</c:v>
                  </c:pt>
                </c:numCache>
              </c:numRef>
            </c:plus>
            <c:minus>
              <c:numRef>
                <c:f>Res!$A$17:$U$17</c:f>
                <c:numCache>
                  <c:formatCode>General</c:formatCode>
                  <c:ptCount val="21"/>
                  <c:pt idx="0">
                    <c:v>3.6000000000000001E-5</c:v>
                  </c:pt>
                  <c:pt idx="1">
                    <c:v>3.4E-5</c:v>
                  </c:pt>
                  <c:pt idx="2">
                    <c:v>3.6000000000000001E-5</c:v>
                  </c:pt>
                  <c:pt idx="3">
                    <c:v>3.1999999999999999E-5</c:v>
                  </c:pt>
                  <c:pt idx="4">
                    <c:v>3.4E-5</c:v>
                  </c:pt>
                  <c:pt idx="5">
                    <c:v>3.8000000000000002E-5</c:v>
                  </c:pt>
                  <c:pt idx="6">
                    <c:v>4.0000000000000003E-5</c:v>
                  </c:pt>
                  <c:pt idx="7">
                    <c:v>2.8E-5</c:v>
                  </c:pt>
                  <c:pt idx="8">
                    <c:v>3.4E-5</c:v>
                  </c:pt>
                  <c:pt idx="9">
                    <c:v>3.6000000000000001E-5</c:v>
                  </c:pt>
                  <c:pt idx="10">
                    <c:v>2.8E-5</c:v>
                  </c:pt>
                  <c:pt idx="11">
                    <c:v>3.0000000000000001E-5</c:v>
                  </c:pt>
                  <c:pt idx="12">
                    <c:v>3.1999999999999999E-5</c:v>
                  </c:pt>
                  <c:pt idx="13">
                    <c:v>4.0000000000000003E-5</c:v>
                  </c:pt>
                  <c:pt idx="14">
                    <c:v>4.0000000000000003E-5</c:v>
                  </c:pt>
                  <c:pt idx="15">
                    <c:v>3.1999999999999999E-5</c:v>
                  </c:pt>
                  <c:pt idx="16">
                    <c:v>2.0000000000000002E-5</c:v>
                  </c:pt>
                  <c:pt idx="17">
                    <c:v>4.0000000000000003E-5</c:v>
                  </c:pt>
                  <c:pt idx="18">
                    <c:v>4.0000000000000003E-5</c:v>
                  </c:pt>
                  <c:pt idx="19">
                    <c:v>4.0000000000000003E-5</c:v>
                  </c:pt>
                  <c:pt idx="20">
                    <c:v>4.0000000000000003E-5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xVal>
            <c:numRef>
              <c:f>Res!$C$19:$C$39</c:f>
              <c:numCache>
                <c:formatCode>General</c:formatCode>
                <c:ptCount val="21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9</c:v>
                </c:pt>
                <c:pt idx="7">
                  <c:v>12</c:v>
                </c:pt>
                <c:pt idx="8">
                  <c:v>15</c:v>
                </c:pt>
                <c:pt idx="9">
                  <c:v>18</c:v>
                </c:pt>
                <c:pt idx="10">
                  <c:v>21</c:v>
                </c:pt>
                <c:pt idx="11">
                  <c:v>16</c:v>
                </c:pt>
                <c:pt idx="12">
                  <c:v>20</c:v>
                </c:pt>
                <c:pt idx="13">
                  <c:v>24</c:v>
                </c:pt>
                <c:pt idx="14">
                  <c:v>28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36</c:v>
                </c:pt>
                <c:pt idx="19">
                  <c:v>42</c:v>
                </c:pt>
                <c:pt idx="20">
                  <c:v>49</c:v>
                </c:pt>
              </c:numCache>
            </c:numRef>
          </c:xVal>
          <c:yVal>
            <c:numRef>
              <c:f>Res!$E$19:$E$39</c:f>
              <c:numCache>
                <c:formatCode>0.00E+00</c:formatCode>
                <c:ptCount val="21"/>
                <c:pt idx="0">
                  <c:v>3.0800000000000001E-4</c:v>
                </c:pt>
                <c:pt idx="1">
                  <c:v>3.5100000000000002E-4</c:v>
                </c:pt>
                <c:pt idx="2">
                  <c:v>4.2900000000000002E-4</c:v>
                </c:pt>
                <c:pt idx="3">
                  <c:v>4.8500000000000003E-4</c:v>
                </c:pt>
                <c:pt idx="4">
                  <c:v>5.8900000000000001E-4</c:v>
                </c:pt>
                <c:pt idx="5">
                  <c:v>6.8199999999999999E-4</c:v>
                </c:pt>
                <c:pt idx="6">
                  <c:v>5.7200000000000003E-4</c:v>
                </c:pt>
                <c:pt idx="7">
                  <c:v>6.4300000000000002E-4</c:v>
                </c:pt>
                <c:pt idx="8">
                  <c:v>7.0600000000000003E-4</c:v>
                </c:pt>
                <c:pt idx="9">
                  <c:v>9.9700000000000006E-4</c:v>
                </c:pt>
                <c:pt idx="10">
                  <c:v>8.5899999999999995E-4</c:v>
                </c:pt>
                <c:pt idx="11">
                  <c:v>7.6599999999999997E-4</c:v>
                </c:pt>
                <c:pt idx="12">
                  <c:v>9.3000000000000005E-4</c:v>
                </c:pt>
                <c:pt idx="13">
                  <c:v>1.0300000000000001E-3</c:v>
                </c:pt>
                <c:pt idx="14">
                  <c:v>1.33E-3</c:v>
                </c:pt>
                <c:pt idx="15">
                  <c:v>9.7900000000000005E-4</c:v>
                </c:pt>
                <c:pt idx="16">
                  <c:v>1.1100000000000001E-3</c:v>
                </c:pt>
                <c:pt idx="17">
                  <c:v>1.2199999999999999E-3</c:v>
                </c:pt>
                <c:pt idx="18">
                  <c:v>1.6199999999999999E-3</c:v>
                </c:pt>
                <c:pt idx="19">
                  <c:v>1.6800000000000001E-3</c:v>
                </c:pt>
                <c:pt idx="20">
                  <c:v>2.0600000000000002E-3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F-A74C-AA10-9D373CCEE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199792"/>
        <c:axId val="869684240"/>
      </c:scatterChart>
      <c:valAx>
        <c:axId val="86919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 | cm^2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684240"/>
        <c:crosses val="autoZero"/>
        <c:crossBetween val="midCat"/>
      </c:valAx>
      <c:valAx>
        <c:axId val="86968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zeta | arbitrary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9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46</xdr:row>
      <xdr:rowOff>38100</xdr:rowOff>
    </xdr:from>
    <xdr:to>
      <xdr:col>17</xdr:col>
      <xdr:colOff>241300</xdr:colOff>
      <xdr:row>87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008C5A-3ED9-2542-B367-CAF1B6712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355600</xdr:colOff>
      <xdr:row>18</xdr:row>
      <xdr:rowOff>0</xdr:rowOff>
    </xdr:from>
    <xdr:to>
      <xdr:col>23</xdr:col>
      <xdr:colOff>622300</xdr:colOff>
      <xdr:row>41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49B41C-7AA4-0041-8943-E2366E741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A43" workbookViewId="0">
      <selection activeCell="S70" sqref="S70"/>
    </sheetView>
  </sheetViews>
  <sheetFormatPr baseColWidth="10" defaultRowHeight="16"/>
  <sheetData>
    <row r="1" spans="1:21">
      <c r="A1" s="1">
        <v>-3.0299999999999999E-4</v>
      </c>
      <c r="B1" s="1">
        <v>-3.48E-4</v>
      </c>
      <c r="C1" s="1">
        <v>-4.2499999999999998E-4</v>
      </c>
      <c r="D1" s="1">
        <v>-4.8200000000000001E-4</v>
      </c>
      <c r="E1" s="1">
        <v>-5.8600000000000004E-4</v>
      </c>
      <c r="F1" s="1">
        <v>-6.7900000000000002E-4</v>
      </c>
      <c r="G1" s="1">
        <v>-5.6899999999999995E-4</v>
      </c>
      <c r="H1" s="1">
        <v>-6.4000000000000005E-4</v>
      </c>
      <c r="I1" s="1">
        <v>-7.0299999999999996E-4</v>
      </c>
      <c r="J1" s="1">
        <v>-9.9299999999999996E-4</v>
      </c>
      <c r="K1" s="1">
        <v>-8.5499999999999997E-4</v>
      </c>
      <c r="L1" s="1">
        <v>-7.6199999999999998E-4</v>
      </c>
      <c r="M1" s="1">
        <v>-9.2699999999999998E-4</v>
      </c>
      <c r="N1" s="1">
        <v>-1.0300000000000001E-3</v>
      </c>
      <c r="O1" s="1">
        <v>-1.33E-3</v>
      </c>
      <c r="P1" s="1">
        <v>-9.7499999999999996E-4</v>
      </c>
      <c r="Q1" s="1">
        <v>-1.1100000000000001E-3</v>
      </c>
      <c r="R1" s="1">
        <v>-1.2099999999999999E-3</v>
      </c>
      <c r="S1" s="1">
        <v>-1.6100000000000001E-3</v>
      </c>
      <c r="T1" s="1">
        <v>-1.6800000000000001E-3</v>
      </c>
      <c r="U1" s="1">
        <v>-2.0600000000000002E-3</v>
      </c>
    </row>
    <row r="2" spans="1:21">
      <c r="A2" s="1">
        <v>-3.21E-4</v>
      </c>
      <c r="B2" s="1">
        <v>-3.6299999999999999E-4</v>
      </c>
      <c r="C2" s="1">
        <v>-4.4200000000000001E-4</v>
      </c>
      <c r="D2" s="1">
        <v>-4.9700000000000005E-4</v>
      </c>
      <c r="E2" s="1">
        <v>-6.02E-4</v>
      </c>
      <c r="F2" s="1">
        <v>-6.96E-4</v>
      </c>
      <c r="G2" s="1">
        <v>-5.8600000000000004E-4</v>
      </c>
      <c r="H2" s="1">
        <v>-6.5300000000000004E-4</v>
      </c>
      <c r="I2" s="1">
        <v>-7.18E-4</v>
      </c>
      <c r="J2" s="1">
        <v>-1.01E-3</v>
      </c>
      <c r="K2" s="1">
        <v>-8.6899999999999998E-4</v>
      </c>
      <c r="L2" s="1">
        <v>-7.7700000000000002E-4</v>
      </c>
      <c r="M2" s="1">
        <v>-9.4200000000000002E-4</v>
      </c>
      <c r="N2" s="1">
        <v>-1.0499999999999999E-3</v>
      </c>
      <c r="O2" s="1">
        <v>-1.3500000000000001E-3</v>
      </c>
      <c r="P2" s="1">
        <v>-9.8999999999999999E-4</v>
      </c>
      <c r="Q2" s="1">
        <v>-1.1199999999999999E-3</v>
      </c>
      <c r="R2" s="1">
        <v>-1.23E-3</v>
      </c>
      <c r="S2" s="1">
        <v>-1.6299999999999999E-3</v>
      </c>
      <c r="T2" s="1">
        <v>-1.6800000000000001E-3</v>
      </c>
      <c r="U2" s="1">
        <v>-2.0799999999999998E-3</v>
      </c>
    </row>
    <row r="3" spans="1:21">
      <c r="A3" s="1">
        <v>-3.1E-4</v>
      </c>
      <c r="B3" s="1">
        <v>-3.4699999999999998E-4</v>
      </c>
      <c r="C3" s="1">
        <v>-4.26E-4</v>
      </c>
      <c r="D3" s="1">
        <v>-4.84E-4</v>
      </c>
      <c r="E3" s="1">
        <v>-5.8900000000000001E-4</v>
      </c>
      <c r="F3" s="1">
        <v>-6.8000000000000005E-4</v>
      </c>
      <c r="G3" s="1">
        <v>-5.6800000000000004E-4</v>
      </c>
      <c r="H3" s="1">
        <v>-6.4400000000000004E-4</v>
      </c>
      <c r="I3" s="1">
        <v>-7.0399999999999998E-4</v>
      </c>
      <c r="J3" s="1">
        <v>-9.9599999999999992E-4</v>
      </c>
      <c r="K3" s="1">
        <v>-8.6300000000000005E-4</v>
      </c>
      <c r="L3" s="1">
        <v>-7.67E-4</v>
      </c>
      <c r="M3" s="1">
        <v>-9.3000000000000005E-4</v>
      </c>
      <c r="N3" s="1">
        <v>-1.0399999999999999E-3</v>
      </c>
      <c r="O3" s="1">
        <v>-1.33E-3</v>
      </c>
      <c r="P3" s="1">
        <v>-9.7999999999999997E-4</v>
      </c>
      <c r="Q3" s="1">
        <v>-1.1100000000000001E-3</v>
      </c>
      <c r="R3" s="1">
        <v>-1.2199999999999999E-3</v>
      </c>
      <c r="S3" s="1">
        <v>-1.6199999999999999E-3</v>
      </c>
      <c r="T3" s="1">
        <v>-1.6999999999999999E-3</v>
      </c>
      <c r="U3" s="1">
        <v>-2.0600000000000002E-3</v>
      </c>
    </row>
    <row r="4" spans="1:21">
      <c r="A4" s="1">
        <v>-3.0699999999999998E-4</v>
      </c>
      <c r="B4" s="1">
        <v>-3.5199999999999999E-4</v>
      </c>
      <c r="C4" s="1">
        <v>-4.2999999999999999E-4</v>
      </c>
      <c r="D4" s="1">
        <v>-4.86E-4</v>
      </c>
      <c r="E4" s="1">
        <v>-5.9000000000000003E-4</v>
      </c>
      <c r="F4" s="1">
        <v>-6.8400000000000004E-4</v>
      </c>
      <c r="G4" s="1">
        <v>-5.7399999999999997E-4</v>
      </c>
      <c r="H4" s="1">
        <v>-6.4300000000000002E-4</v>
      </c>
      <c r="I4" s="1">
        <v>-7.0699999999999995E-4</v>
      </c>
      <c r="J4" s="1">
        <v>-9.9799999999999997E-4</v>
      </c>
      <c r="K4" s="1">
        <v>-8.5800000000000004E-4</v>
      </c>
      <c r="L4" s="1">
        <v>-7.6599999999999997E-4</v>
      </c>
      <c r="M4" s="1">
        <v>-9.3099999999999997E-4</v>
      </c>
      <c r="N4" s="1">
        <v>-1.0300000000000001E-3</v>
      </c>
      <c r="O4" s="1">
        <v>-1.33E-3</v>
      </c>
      <c r="P4" s="1">
        <v>-9.7799999999999992E-4</v>
      </c>
      <c r="Q4" s="1">
        <v>-1.1100000000000001E-3</v>
      </c>
      <c r="R4" s="1">
        <v>-1.2199999999999999E-3</v>
      </c>
      <c r="S4" s="1">
        <v>-1.6199999999999999E-3</v>
      </c>
      <c r="T4" s="1">
        <v>-1.6800000000000001E-3</v>
      </c>
      <c r="U4" s="1">
        <v>-2.0699999999999998E-3</v>
      </c>
    </row>
    <row r="5" spans="1:21">
      <c r="A5" s="1">
        <v>-3.0299999999999999E-4</v>
      </c>
      <c r="B5" s="1">
        <v>-3.4600000000000001E-4</v>
      </c>
      <c r="C5" s="1">
        <v>-4.2400000000000001E-4</v>
      </c>
      <c r="D5" s="1">
        <v>-4.8099999999999998E-4</v>
      </c>
      <c r="E5" s="1">
        <v>-5.8500000000000002E-4</v>
      </c>
      <c r="F5" s="1">
        <v>-6.7699999999999998E-4</v>
      </c>
      <c r="G5" s="1">
        <v>-5.6700000000000001E-4</v>
      </c>
      <c r="H5" s="1">
        <v>-6.3900000000000003E-4</v>
      </c>
      <c r="I5" s="1">
        <v>-7.0100000000000002E-4</v>
      </c>
      <c r="J5" s="1">
        <v>-9.9200000000000004E-4</v>
      </c>
      <c r="K5" s="1">
        <v>-8.5599999999999999E-4</v>
      </c>
      <c r="L5" s="1">
        <v>-7.6199999999999998E-4</v>
      </c>
      <c r="M5" s="1">
        <v>-9.2599999999999996E-4</v>
      </c>
      <c r="N5" s="1">
        <v>-1.0300000000000001E-3</v>
      </c>
      <c r="O5" s="1">
        <v>-1.33E-3</v>
      </c>
      <c r="P5" s="1">
        <v>-9.7499999999999996E-4</v>
      </c>
      <c r="Q5" s="1">
        <v>-1.1100000000000001E-3</v>
      </c>
      <c r="R5" s="1">
        <v>-1.2099999999999999E-3</v>
      </c>
      <c r="S5" s="1">
        <v>-1.6100000000000001E-3</v>
      </c>
      <c r="T5" s="1">
        <v>-1.6800000000000001E-3</v>
      </c>
      <c r="U5" s="1">
        <v>-2.0600000000000002E-3</v>
      </c>
    </row>
    <row r="6" spans="1:21">
      <c r="A6" s="1">
        <v>-3.1799999999999998E-4</v>
      </c>
      <c r="B6" s="1">
        <v>-3.6000000000000002E-4</v>
      </c>
      <c r="C6" s="1">
        <v>-4.3899999999999999E-4</v>
      </c>
      <c r="D6" s="1">
        <v>-4.9399999999999997E-4</v>
      </c>
      <c r="E6" s="1">
        <v>-5.9900000000000003E-4</v>
      </c>
      <c r="F6" s="1">
        <v>-6.9300000000000004E-4</v>
      </c>
      <c r="G6" s="1">
        <v>-5.8299999999999997E-4</v>
      </c>
      <c r="H6" s="1">
        <v>-6.5099999999999999E-4</v>
      </c>
      <c r="I6" s="1">
        <v>-7.1500000000000003E-4</v>
      </c>
      <c r="J6" s="1">
        <v>-1.01E-3</v>
      </c>
      <c r="K6" s="1">
        <v>-8.6600000000000002E-4</v>
      </c>
      <c r="L6" s="1">
        <v>-7.7399999999999995E-4</v>
      </c>
      <c r="M6" s="1">
        <v>-9.3899999999999995E-4</v>
      </c>
      <c r="N6" s="1">
        <v>-1.0399999999999999E-3</v>
      </c>
      <c r="O6" s="1">
        <v>-1.34E-3</v>
      </c>
      <c r="P6" s="1">
        <v>-9.8700000000000003E-4</v>
      </c>
      <c r="Q6" s="1">
        <v>-1.1199999999999999E-3</v>
      </c>
      <c r="R6" s="1">
        <v>-1.23E-3</v>
      </c>
      <c r="S6" s="1">
        <v>-1.6199999999999999E-3</v>
      </c>
      <c r="T6" s="1">
        <v>-1.6800000000000001E-3</v>
      </c>
      <c r="U6" s="1">
        <v>-2.0799999999999998E-3</v>
      </c>
    </row>
    <row r="7" spans="1:21">
      <c r="A7" s="1">
        <v>-3.0800000000000001E-4</v>
      </c>
      <c r="B7" s="1">
        <v>-3.4699999999999998E-4</v>
      </c>
      <c r="C7" s="1">
        <v>-4.2499999999999998E-4</v>
      </c>
      <c r="D7" s="1">
        <v>-4.8299999999999998E-4</v>
      </c>
      <c r="E7" s="1">
        <v>-5.8699999999999996E-4</v>
      </c>
      <c r="F7" s="1">
        <v>-6.7900000000000002E-4</v>
      </c>
      <c r="G7" s="1">
        <v>-5.6700000000000001E-4</v>
      </c>
      <c r="H7" s="1">
        <v>-6.4199999999999999E-4</v>
      </c>
      <c r="I7" s="1">
        <v>-7.0299999999999996E-4</v>
      </c>
      <c r="J7" s="1">
        <v>-9.9500000000000001E-4</v>
      </c>
      <c r="K7" s="1">
        <v>-8.61E-4</v>
      </c>
      <c r="L7" s="1">
        <v>-7.6499999999999995E-4</v>
      </c>
      <c r="M7" s="1">
        <v>-9.2800000000000001E-4</v>
      </c>
      <c r="N7" s="1">
        <v>-1.0300000000000001E-3</v>
      </c>
      <c r="O7" s="1">
        <v>-1.33E-3</v>
      </c>
      <c r="P7" s="1">
        <v>-9.7900000000000005E-4</v>
      </c>
      <c r="Q7" s="1">
        <v>-1.1100000000000001E-3</v>
      </c>
      <c r="R7" s="1">
        <v>-1.2199999999999999E-3</v>
      </c>
      <c r="S7" s="1">
        <v>-1.6199999999999999E-3</v>
      </c>
      <c r="T7" s="1">
        <v>-1.6900000000000001E-3</v>
      </c>
      <c r="U7" s="1">
        <v>-2.0600000000000002E-3</v>
      </c>
    </row>
    <row r="8" spans="1:21">
      <c r="A8" s="1">
        <v>-3.0400000000000002E-4</v>
      </c>
      <c r="B8" s="1">
        <v>-3.48E-4</v>
      </c>
      <c r="C8" s="1">
        <v>-4.26E-4</v>
      </c>
      <c r="D8" s="1">
        <v>-4.8299999999999998E-4</v>
      </c>
      <c r="E8" s="1">
        <v>-5.8600000000000004E-4</v>
      </c>
      <c r="F8" s="1">
        <v>-6.8000000000000005E-4</v>
      </c>
      <c r="G8" s="1">
        <v>-5.6999999999999998E-4</v>
      </c>
      <c r="H8" s="1">
        <v>-6.4000000000000005E-4</v>
      </c>
      <c r="I8" s="1">
        <v>-7.0299999999999996E-4</v>
      </c>
      <c r="J8" s="1">
        <v>-9.9400000000000009E-4</v>
      </c>
      <c r="K8" s="1">
        <v>-8.5599999999999999E-4</v>
      </c>
      <c r="L8" s="1">
        <v>-7.6300000000000001E-4</v>
      </c>
      <c r="M8" s="1">
        <v>-9.2699999999999998E-4</v>
      </c>
      <c r="N8" s="1">
        <v>-1.0300000000000001E-3</v>
      </c>
      <c r="O8" s="1">
        <v>-1.33E-3</v>
      </c>
      <c r="P8" s="1">
        <v>-9.7499999999999996E-4</v>
      </c>
      <c r="Q8" s="1">
        <v>-1.1100000000000001E-3</v>
      </c>
      <c r="R8" s="1">
        <v>-1.2099999999999999E-3</v>
      </c>
      <c r="S8" s="1">
        <v>-1.6100000000000001E-3</v>
      </c>
      <c r="T8" s="1">
        <v>-1.6800000000000001E-3</v>
      </c>
      <c r="U8" s="1">
        <v>-2.0600000000000002E-3</v>
      </c>
    </row>
    <row r="9" spans="1:21">
      <c r="A9" s="1">
        <v>-3.0299999999999999E-4</v>
      </c>
      <c r="B9" s="1">
        <v>-3.4699999999999998E-4</v>
      </c>
      <c r="C9" s="1">
        <v>-4.2499999999999998E-4</v>
      </c>
      <c r="D9" s="1">
        <v>-4.8200000000000001E-4</v>
      </c>
      <c r="E9" s="1">
        <v>-5.8500000000000002E-4</v>
      </c>
      <c r="F9" s="1">
        <v>-6.7900000000000002E-4</v>
      </c>
      <c r="G9" s="1">
        <v>-5.6800000000000004E-4</v>
      </c>
      <c r="H9" s="1">
        <v>-6.4000000000000005E-4</v>
      </c>
      <c r="I9" s="1">
        <v>-7.0200000000000004E-4</v>
      </c>
      <c r="J9" s="1">
        <v>-9.9299999999999996E-4</v>
      </c>
      <c r="K9" s="1">
        <v>-8.5499999999999997E-4</v>
      </c>
      <c r="L9" s="1">
        <v>-7.6199999999999998E-4</v>
      </c>
      <c r="M9" s="1">
        <v>-9.2699999999999998E-4</v>
      </c>
      <c r="N9" s="1">
        <v>-1.0300000000000001E-3</v>
      </c>
      <c r="O9" s="1">
        <v>-1.33E-3</v>
      </c>
      <c r="P9" s="1">
        <v>-9.7499999999999996E-4</v>
      </c>
      <c r="Q9" s="1">
        <v>-1.1100000000000001E-3</v>
      </c>
      <c r="R9" s="1">
        <v>-1.2099999999999999E-3</v>
      </c>
      <c r="S9" s="1">
        <v>-1.6100000000000001E-3</v>
      </c>
      <c r="T9" s="1">
        <v>-1.6800000000000001E-3</v>
      </c>
      <c r="U9" s="1">
        <v>-2.0600000000000002E-3</v>
      </c>
    </row>
    <row r="10" spans="1:21">
      <c r="A10" s="1">
        <v>-3.0499999999999999E-4</v>
      </c>
      <c r="B10" s="1">
        <v>-3.5E-4</v>
      </c>
      <c r="C10" s="1">
        <v>-4.28E-4</v>
      </c>
      <c r="D10" s="1">
        <v>-4.84E-4</v>
      </c>
      <c r="E10" s="1">
        <v>-5.8799999999999998E-4</v>
      </c>
      <c r="F10" s="1">
        <v>-6.8099999999999996E-4</v>
      </c>
      <c r="G10" s="1">
        <v>-5.71E-4</v>
      </c>
      <c r="H10" s="1">
        <v>-6.4099999999999997E-4</v>
      </c>
      <c r="I10" s="1">
        <v>-7.0399999999999998E-4</v>
      </c>
      <c r="J10" s="1">
        <v>-9.9599999999999992E-4</v>
      </c>
      <c r="K10" s="1">
        <v>-8.5700000000000001E-4</v>
      </c>
      <c r="L10" s="1">
        <v>-7.6400000000000003E-4</v>
      </c>
      <c r="M10" s="1">
        <v>-9.2900000000000003E-4</v>
      </c>
      <c r="N10" s="1">
        <v>-1.0300000000000001E-3</v>
      </c>
      <c r="O10" s="1">
        <v>-1.33E-3</v>
      </c>
      <c r="P10" s="1">
        <v>-9.7599999999999998E-4</v>
      </c>
      <c r="Q10" s="1">
        <v>-1.1100000000000001E-3</v>
      </c>
      <c r="R10" s="1">
        <v>-1.2099999999999999E-3</v>
      </c>
      <c r="S10" s="1">
        <v>-1.6100000000000001E-3</v>
      </c>
      <c r="T10" s="1">
        <v>-1.6800000000000001E-3</v>
      </c>
      <c r="U10" s="1">
        <v>-2.0600000000000002E-3</v>
      </c>
    </row>
    <row r="11" spans="1:21">
      <c r="A11" s="1">
        <v>-3.0299999999999999E-4</v>
      </c>
      <c r="B11" s="1">
        <v>-3.4699999999999998E-4</v>
      </c>
      <c r="C11" s="1">
        <v>-4.2400000000000001E-4</v>
      </c>
      <c r="D11" s="1">
        <v>-4.8099999999999998E-4</v>
      </c>
      <c r="E11" s="1">
        <v>-5.8500000000000002E-4</v>
      </c>
      <c r="F11" s="1">
        <v>-6.78E-4</v>
      </c>
      <c r="G11" s="1">
        <v>-5.6700000000000001E-4</v>
      </c>
      <c r="H11" s="1">
        <v>-6.3900000000000003E-4</v>
      </c>
      <c r="I11" s="1">
        <v>-7.0100000000000002E-4</v>
      </c>
      <c r="J11" s="1">
        <v>-9.9200000000000004E-4</v>
      </c>
      <c r="K11" s="1">
        <v>-8.5499999999999997E-4</v>
      </c>
      <c r="L11" s="1">
        <v>-7.6199999999999998E-4</v>
      </c>
      <c r="M11" s="1">
        <v>-9.2599999999999996E-4</v>
      </c>
      <c r="N11" s="1">
        <v>-1.0300000000000001E-3</v>
      </c>
      <c r="O11" s="1">
        <v>-1.33E-3</v>
      </c>
      <c r="P11" s="1">
        <v>-9.7400000000000004E-4</v>
      </c>
      <c r="Q11" s="1">
        <v>-1.1100000000000001E-3</v>
      </c>
      <c r="R11" s="1">
        <v>-1.2099999999999999E-3</v>
      </c>
      <c r="S11" s="1">
        <v>-1.6100000000000001E-3</v>
      </c>
      <c r="T11" s="1">
        <v>-1.6800000000000001E-3</v>
      </c>
      <c r="U11" s="1">
        <v>-2.0600000000000002E-3</v>
      </c>
    </row>
    <row r="12" spans="1:21">
      <c r="A12" s="1">
        <v>-3.1199999999999999E-4</v>
      </c>
      <c r="B12" s="1">
        <v>-3.5599999999999998E-4</v>
      </c>
      <c r="C12" s="1">
        <v>-4.3399999999999998E-4</v>
      </c>
      <c r="D12" s="1">
        <v>-4.8999999999999998E-4</v>
      </c>
      <c r="E12" s="1">
        <v>-5.9400000000000002E-4</v>
      </c>
      <c r="F12" s="1">
        <v>-6.8800000000000003E-4</v>
      </c>
      <c r="G12" s="1">
        <v>-5.7799999999999995E-4</v>
      </c>
      <c r="H12" s="1">
        <v>-6.4700000000000001E-4</v>
      </c>
      <c r="I12" s="1">
        <v>-7.1100000000000004E-4</v>
      </c>
      <c r="J12" s="1">
        <v>-1E-3</v>
      </c>
      <c r="K12" s="1">
        <v>-8.6200000000000003E-4</v>
      </c>
      <c r="L12" s="1">
        <v>-7.6999999999999996E-4</v>
      </c>
      <c r="M12" s="1">
        <v>-9.3499999999999996E-4</v>
      </c>
      <c r="N12" s="1">
        <v>-1.0399999999999999E-3</v>
      </c>
      <c r="O12" s="1">
        <v>-1.34E-3</v>
      </c>
      <c r="P12" s="1">
        <v>-9.8299999999999993E-4</v>
      </c>
      <c r="Q12" s="1">
        <v>-1.1199999999999999E-3</v>
      </c>
      <c r="R12" s="1">
        <v>-1.2199999999999999E-3</v>
      </c>
      <c r="S12" s="1">
        <v>-1.6199999999999999E-3</v>
      </c>
      <c r="T12" s="1">
        <v>-1.6800000000000001E-3</v>
      </c>
      <c r="U12" s="1">
        <v>-2.0699999999999998E-3</v>
      </c>
    </row>
    <row r="13" spans="1:21">
      <c r="A13" s="1">
        <v>-3.0499999999999999E-4</v>
      </c>
      <c r="B13" s="1">
        <v>-3.4600000000000001E-4</v>
      </c>
      <c r="C13" s="1">
        <v>-4.2400000000000001E-4</v>
      </c>
      <c r="D13" s="1">
        <v>-4.8200000000000001E-4</v>
      </c>
      <c r="E13" s="1">
        <v>-5.8600000000000004E-4</v>
      </c>
      <c r="F13" s="1">
        <v>-6.78E-4</v>
      </c>
      <c r="G13" s="1">
        <v>-5.6599999999999999E-4</v>
      </c>
      <c r="H13" s="1">
        <v>-6.4099999999999997E-4</v>
      </c>
      <c r="I13" s="1">
        <v>-7.0200000000000004E-4</v>
      </c>
      <c r="J13" s="1">
        <v>-9.9299999999999996E-4</v>
      </c>
      <c r="K13" s="1">
        <v>-8.5800000000000004E-4</v>
      </c>
      <c r="L13" s="1">
        <v>-7.6300000000000001E-4</v>
      </c>
      <c r="M13" s="1">
        <v>-9.2699999999999998E-4</v>
      </c>
      <c r="N13" s="1">
        <v>-1.0300000000000001E-3</v>
      </c>
      <c r="O13" s="1">
        <v>-1.33E-3</v>
      </c>
      <c r="P13" s="1">
        <v>-9.7599999999999998E-4</v>
      </c>
      <c r="Q13" s="1">
        <v>-1.1100000000000001E-3</v>
      </c>
      <c r="R13" s="1">
        <v>-1.2099999999999999E-3</v>
      </c>
      <c r="S13" s="1">
        <v>-1.6199999999999999E-3</v>
      </c>
      <c r="T13" s="1">
        <v>-1.6900000000000001E-3</v>
      </c>
      <c r="U13" s="1">
        <v>-2.0600000000000002E-3</v>
      </c>
    </row>
    <row r="14" spans="1:21">
      <c r="A14" s="1">
        <v>-3.1E-4</v>
      </c>
      <c r="B14" s="1">
        <v>-3.5500000000000001E-4</v>
      </c>
      <c r="C14" s="1">
        <v>-4.3300000000000001E-4</v>
      </c>
      <c r="D14" s="1">
        <v>-4.8799999999999999E-4</v>
      </c>
      <c r="E14" s="1">
        <v>-5.9299999999999999E-4</v>
      </c>
      <c r="F14" s="1">
        <v>-6.8599999999999998E-4</v>
      </c>
      <c r="G14" s="1">
        <v>-5.7700000000000004E-4</v>
      </c>
      <c r="H14" s="1">
        <v>-6.4499999999999996E-4</v>
      </c>
      <c r="I14" s="1">
        <v>-7.0899999999999999E-4</v>
      </c>
      <c r="J14" s="1">
        <v>-1E-3</v>
      </c>
      <c r="K14" s="1">
        <v>-8.5999999999999998E-4</v>
      </c>
      <c r="L14" s="1">
        <v>-7.6800000000000002E-4</v>
      </c>
      <c r="M14" s="1">
        <v>-9.3300000000000002E-4</v>
      </c>
      <c r="N14" s="1">
        <v>-1.0399999999999999E-3</v>
      </c>
      <c r="O14" s="1">
        <v>-1.34E-3</v>
      </c>
      <c r="P14" s="1">
        <v>-9.810000000000001E-4</v>
      </c>
      <c r="Q14" s="1">
        <v>-1.1199999999999999E-3</v>
      </c>
      <c r="R14" s="1">
        <v>-1.2199999999999999E-3</v>
      </c>
      <c r="S14" s="1">
        <v>-1.6199999999999999E-3</v>
      </c>
      <c r="T14" s="1">
        <v>-1.6800000000000001E-3</v>
      </c>
      <c r="U14" s="1">
        <v>-2.0699999999999998E-3</v>
      </c>
    </row>
    <row r="15" spans="1:21">
      <c r="A15" s="1">
        <v>-3.0400000000000002E-4</v>
      </c>
      <c r="B15" s="1">
        <v>-3.4600000000000001E-4</v>
      </c>
      <c r="C15" s="1">
        <v>-4.2400000000000001E-4</v>
      </c>
      <c r="D15" s="1">
        <v>-4.8099999999999998E-4</v>
      </c>
      <c r="E15" s="1">
        <v>-5.8500000000000002E-4</v>
      </c>
      <c r="F15" s="1">
        <v>-6.78E-4</v>
      </c>
      <c r="G15" s="1">
        <v>-5.6599999999999999E-4</v>
      </c>
      <c r="H15" s="1">
        <v>-6.4000000000000005E-4</v>
      </c>
      <c r="I15" s="1">
        <v>-7.0100000000000002E-4</v>
      </c>
      <c r="J15" s="1">
        <v>-9.9200000000000004E-4</v>
      </c>
      <c r="K15" s="1">
        <v>-8.5700000000000001E-4</v>
      </c>
      <c r="L15" s="1">
        <v>-7.6199999999999998E-4</v>
      </c>
      <c r="M15" s="1">
        <v>-9.2599999999999996E-4</v>
      </c>
      <c r="N15" s="1">
        <v>-1.0300000000000001E-3</v>
      </c>
      <c r="O15" s="1">
        <v>-1.33E-3</v>
      </c>
      <c r="P15" s="1">
        <v>-9.7499999999999996E-4</v>
      </c>
      <c r="Q15" s="1">
        <v>-1.1100000000000001E-3</v>
      </c>
      <c r="R15" s="1">
        <v>-1.2099999999999999E-3</v>
      </c>
      <c r="S15" s="1">
        <v>-1.6100000000000001E-3</v>
      </c>
      <c r="T15" s="1">
        <v>-1.6900000000000001E-3</v>
      </c>
      <c r="U15" s="1">
        <v>-2.0600000000000002E-3</v>
      </c>
    </row>
    <row r="17" spans="1:21">
      <c r="A17" s="1">
        <v>3.6000000000000001E-5</v>
      </c>
      <c r="B17" s="1">
        <v>3.4E-5</v>
      </c>
      <c r="C17" s="1">
        <v>3.6000000000000001E-5</v>
      </c>
      <c r="D17" s="1">
        <v>3.1999999999999999E-5</v>
      </c>
      <c r="E17" s="1">
        <v>3.4E-5</v>
      </c>
      <c r="F17" s="1">
        <v>3.8000000000000002E-5</v>
      </c>
      <c r="G17" s="1">
        <v>4.0000000000000003E-5</v>
      </c>
      <c r="H17" s="1">
        <v>2.8E-5</v>
      </c>
      <c r="I17" s="1">
        <v>3.4E-5</v>
      </c>
      <c r="J17" s="1">
        <v>3.6000000000000001E-5</v>
      </c>
      <c r="K17" s="1">
        <v>2.8E-5</v>
      </c>
      <c r="L17" s="1">
        <v>3.0000000000000001E-5</v>
      </c>
      <c r="M17" s="1">
        <v>3.1999999999999999E-5</v>
      </c>
      <c r="N17" s="1">
        <v>4.0000000000000003E-5</v>
      </c>
      <c r="O17" s="1">
        <v>4.0000000000000003E-5</v>
      </c>
      <c r="P17" s="1">
        <v>3.1999999999999999E-5</v>
      </c>
      <c r="Q17" s="1">
        <v>2.0000000000000002E-5</v>
      </c>
      <c r="R17" s="1">
        <v>4.0000000000000003E-5</v>
      </c>
      <c r="S17" s="1">
        <v>4.0000000000000003E-5</v>
      </c>
      <c r="T17" s="1">
        <v>4.0000000000000003E-5</v>
      </c>
      <c r="U17" s="1">
        <v>4.0000000000000003E-5</v>
      </c>
    </row>
    <row r="19" spans="1:21">
      <c r="A19" s="1">
        <f>0.5*(SQRT(C19+B19)-SQRT(C19-B19))</f>
        <v>0.20101792401041629</v>
      </c>
      <c r="B19">
        <f>0.2*(2+2)</f>
        <v>0.8</v>
      </c>
      <c r="C19">
        <v>4</v>
      </c>
      <c r="D19">
        <v>2</v>
      </c>
      <c r="E19" s="1">
        <v>3.0800000000000001E-4</v>
      </c>
    </row>
    <row r="20" spans="1:21">
      <c r="A20" s="1">
        <f t="shared" ref="A20:A39" si="0">0.5*(SQRT(C20+B20)-SQRT(C20-B20))</f>
        <v>0.20484166678240046</v>
      </c>
      <c r="B20">
        <f>0.2*(2+3)</f>
        <v>1</v>
      </c>
      <c r="C20">
        <v>6</v>
      </c>
      <c r="D20">
        <v>2.449489743</v>
      </c>
      <c r="E20" s="1">
        <v>3.5100000000000002E-4</v>
      </c>
    </row>
    <row r="21" spans="1:21">
      <c r="A21" s="1">
        <f t="shared" si="0"/>
        <v>0.21273460776978026</v>
      </c>
      <c r="B21">
        <f>0.2*(2+4)</f>
        <v>1.2000000000000002</v>
      </c>
      <c r="C21">
        <v>8</v>
      </c>
      <c r="D21">
        <v>2.8284271250000002</v>
      </c>
      <c r="E21" s="1">
        <v>4.2900000000000002E-4</v>
      </c>
    </row>
    <row r="22" spans="1:21">
      <c r="A22" s="1">
        <f t="shared" si="0"/>
        <v>0.22190647175189526</v>
      </c>
      <c r="B22">
        <f>0.2*(2+5)</f>
        <v>1.4000000000000001</v>
      </c>
      <c r="C22">
        <v>10</v>
      </c>
      <c r="D22">
        <v>3.16227766</v>
      </c>
      <c r="E22" s="1">
        <v>4.8500000000000003E-4</v>
      </c>
    </row>
    <row r="23" spans="1:21">
      <c r="A23" s="1">
        <f t="shared" si="0"/>
        <v>0.23145734179886746</v>
      </c>
      <c r="B23">
        <f>0.2*(2+6)</f>
        <v>1.6</v>
      </c>
      <c r="C23">
        <v>12</v>
      </c>
      <c r="D23">
        <v>3.4641016150000001</v>
      </c>
      <c r="E23" s="1">
        <v>5.8900000000000001E-4</v>
      </c>
    </row>
    <row r="24" spans="1:21">
      <c r="A24" s="1">
        <f t="shared" si="0"/>
        <v>0.24103577177788105</v>
      </c>
      <c r="B24">
        <f>0.2*(2+7)</f>
        <v>1.8</v>
      </c>
      <c r="C24">
        <v>14</v>
      </c>
      <c r="D24">
        <v>3.7416573870000001</v>
      </c>
      <c r="E24" s="1">
        <v>6.8199999999999999E-4</v>
      </c>
    </row>
    <row r="25" spans="1:21">
      <c r="A25" s="1">
        <f t="shared" si="0"/>
        <v>0.20044793789023707</v>
      </c>
      <c r="B25">
        <f>0.2*(3+3)</f>
        <v>1.2000000000000002</v>
      </c>
      <c r="C25">
        <v>9</v>
      </c>
      <c r="D25">
        <v>3</v>
      </c>
      <c r="E25" s="1">
        <v>5.7200000000000003E-4</v>
      </c>
    </row>
    <row r="26" spans="1:21">
      <c r="A26" s="1">
        <f t="shared" si="0"/>
        <v>0.20241846216234216</v>
      </c>
      <c r="B26">
        <f>0.2*(3+4)</f>
        <v>1.4000000000000001</v>
      </c>
      <c r="C26">
        <v>12</v>
      </c>
      <c r="D26">
        <v>3.4641016150000001</v>
      </c>
      <c r="E26" s="1">
        <v>6.4300000000000002E-4</v>
      </c>
    </row>
    <row r="27" spans="1:21">
      <c r="A27" s="1">
        <f t="shared" si="0"/>
        <v>0.20685435697402355</v>
      </c>
      <c r="B27">
        <f>0.2*(3+5)</f>
        <v>1.6</v>
      </c>
      <c r="C27">
        <v>15</v>
      </c>
      <c r="D27">
        <v>3.8729833459999998</v>
      </c>
      <c r="E27" s="1">
        <v>7.0600000000000003E-4</v>
      </c>
    </row>
    <row r="28" spans="1:21">
      <c r="A28" s="1">
        <f t="shared" si="0"/>
        <v>0.21239836637888843</v>
      </c>
      <c r="B28">
        <f>0.2*(3+6)</f>
        <v>1.8</v>
      </c>
      <c r="C28">
        <v>18</v>
      </c>
      <c r="D28">
        <v>4.2426406869999997</v>
      </c>
      <c r="E28" s="1">
        <v>9.9700000000000006E-4</v>
      </c>
    </row>
    <row r="29" spans="1:21">
      <c r="A29" s="1">
        <f t="shared" si="0"/>
        <v>0.21846628988602257</v>
      </c>
      <c r="B29">
        <f>0.2*(3+7)</f>
        <v>2</v>
      </c>
      <c r="C29">
        <v>21</v>
      </c>
      <c r="D29">
        <v>4.5825756950000001</v>
      </c>
      <c r="E29" s="1">
        <v>8.5899999999999995E-4</v>
      </c>
    </row>
    <row r="30" spans="1:21">
      <c r="A30" s="1">
        <f t="shared" si="0"/>
        <v>0.20025110023927573</v>
      </c>
      <c r="B30">
        <f>0.2*(4+4)</f>
        <v>1.6</v>
      </c>
      <c r="C30">
        <v>16</v>
      </c>
      <c r="D30">
        <v>4</v>
      </c>
      <c r="E30" s="1">
        <v>7.6599999999999997E-4</v>
      </c>
    </row>
    <row r="31" spans="1:21">
      <c r="A31" s="1">
        <f t="shared" si="0"/>
        <v>0.20145060521559621</v>
      </c>
      <c r="B31">
        <f>0.2*(4+5)</f>
        <v>1.8</v>
      </c>
      <c r="C31">
        <v>20</v>
      </c>
      <c r="D31">
        <v>4.4721359549999997</v>
      </c>
      <c r="E31" s="1">
        <v>9.3000000000000005E-4</v>
      </c>
    </row>
    <row r="32" spans="1:21">
      <c r="A32" s="1">
        <f t="shared" si="0"/>
        <v>0.20430187688467738</v>
      </c>
      <c r="B32">
        <f>0.2*(4+6)</f>
        <v>2</v>
      </c>
      <c r="C32">
        <v>24</v>
      </c>
      <c r="D32">
        <v>4.898979486</v>
      </c>
      <c r="E32" s="1">
        <v>1.0300000000000001E-3</v>
      </c>
    </row>
    <row r="33" spans="1:5">
      <c r="A33" s="1">
        <f t="shared" si="0"/>
        <v>0.20804131296675843</v>
      </c>
      <c r="B33">
        <f>0.2*(4+7)</f>
        <v>2.2000000000000002</v>
      </c>
      <c r="C33">
        <v>28</v>
      </c>
      <c r="D33">
        <v>5.2915026220000003</v>
      </c>
      <c r="E33" s="1">
        <v>1.33E-3</v>
      </c>
    </row>
    <row r="34" spans="1:5">
      <c r="A34" s="1">
        <f t="shared" si="0"/>
        <v>0.20016044969695646</v>
      </c>
      <c r="B34">
        <f>0.2*(5+5)</f>
        <v>2</v>
      </c>
      <c r="C34">
        <v>25</v>
      </c>
      <c r="D34">
        <v>5</v>
      </c>
      <c r="E34" s="1">
        <v>9.7900000000000005E-4</v>
      </c>
    </row>
    <row r="35" spans="1:5">
      <c r="A35" s="1">
        <f t="shared" si="0"/>
        <v>0.20096692652940806</v>
      </c>
      <c r="B35">
        <f>0.2*(5+6)</f>
        <v>2.2000000000000002</v>
      </c>
      <c r="C35">
        <v>30</v>
      </c>
      <c r="D35">
        <v>5.4772255750000003</v>
      </c>
      <c r="E35" s="1">
        <v>1.1100000000000001E-3</v>
      </c>
    </row>
    <row r="36" spans="1:5">
      <c r="A36" s="1">
        <f t="shared" si="0"/>
        <v>0.20295648556009116</v>
      </c>
      <c r="B36">
        <f>0.2*(5+7)</f>
        <v>2.4000000000000004</v>
      </c>
      <c r="C36">
        <v>35</v>
      </c>
      <c r="D36">
        <v>5.9160797829999998</v>
      </c>
      <c r="E36" s="1">
        <v>1.2199999999999999E-3</v>
      </c>
    </row>
    <row r="37" spans="1:5">
      <c r="A37" s="1">
        <f t="shared" si="0"/>
        <v>0.20011132772804574</v>
      </c>
      <c r="B37">
        <f>0.2*(6+6)</f>
        <v>2.4000000000000004</v>
      </c>
      <c r="C37">
        <v>36</v>
      </c>
      <c r="D37">
        <v>6</v>
      </c>
      <c r="E37" s="1">
        <v>1.6199999999999999E-3</v>
      </c>
    </row>
    <row r="38" spans="1:5">
      <c r="A38" s="1">
        <f t="shared" si="0"/>
        <v>0.20069060611775713</v>
      </c>
      <c r="B38">
        <f>0.2*(6+7)</f>
        <v>2.6</v>
      </c>
      <c r="C38">
        <v>42</v>
      </c>
      <c r="D38">
        <v>6.480740698</v>
      </c>
      <c r="E38" s="1">
        <v>1.6800000000000001E-3</v>
      </c>
    </row>
    <row r="39" spans="1:5">
      <c r="A39" s="1">
        <f t="shared" si="0"/>
        <v>0.20008174949603008</v>
      </c>
      <c r="B39">
        <f>0.2*(7+7)</f>
        <v>2.8000000000000003</v>
      </c>
      <c r="C39">
        <v>49</v>
      </c>
      <c r="D39">
        <v>7</v>
      </c>
      <c r="E39" s="1">
        <v>2.0600000000000002E-3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2019-12-16T19:06:29Z</dcterms:created>
  <dcterms:modified xsi:type="dcterms:W3CDTF">2019-12-17T02:08:19Z</dcterms:modified>
</cp:coreProperties>
</file>