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Volumes/Data/daniel/Documents/Education/Stevens Institute of Technology/MSCS/Classes/CS-513/Homework/Midterm/"/>
    </mc:Choice>
  </mc:AlternateContent>
  <xr:revisionPtr revIDLastSave="0" documentId="13_ncr:1_{BFC00BC7-7ABC-2D47-86AE-6E4F5C525EC3}" xr6:coauthVersionLast="45" xr6:coauthVersionMax="45" xr10:uidLastSave="{00000000-0000-0000-0000-000000000000}"/>
  <bookViews>
    <workbookView xWindow="0" yWindow="0" windowWidth="32000" windowHeight="24000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2" l="1"/>
  <c r="O7" i="2"/>
  <c r="L8" i="2"/>
  <c r="K8" i="2"/>
  <c r="N8" i="2" s="1"/>
  <c r="L7" i="2"/>
  <c r="K7" i="2"/>
  <c r="N7" i="2" s="1"/>
  <c r="I8" i="2" l="1"/>
  <c r="M8" i="2" s="1"/>
  <c r="I7" i="2"/>
  <c r="M7" i="2" s="1"/>
  <c r="C55" i="2"/>
  <c r="C35" i="2" l="1"/>
  <c r="C36" i="2"/>
  <c r="C23" i="2"/>
  <c r="C14" i="2"/>
  <c r="C37" i="2"/>
  <c r="C30" i="2"/>
  <c r="C24" i="2"/>
  <c r="C15" i="2"/>
  <c r="C16" i="2"/>
  <c r="C17" i="2"/>
  <c r="C31" i="2"/>
  <c r="C2" i="2"/>
  <c r="C38" i="2"/>
  <c r="C25" i="2"/>
  <c r="C26" i="2"/>
  <c r="C46" i="2"/>
  <c r="C32" i="2"/>
  <c r="C39" i="2"/>
  <c r="C9" i="2"/>
  <c r="C6" i="2"/>
  <c r="C40" i="2"/>
  <c r="C10" i="2"/>
  <c r="C47" i="2"/>
  <c r="C3" i="2"/>
  <c r="C11" i="2"/>
  <c r="C41" i="2"/>
  <c r="C12" i="2"/>
  <c r="C33" i="2"/>
  <c r="C48" i="2"/>
  <c r="C49" i="2"/>
  <c r="C13" i="2"/>
  <c r="C27" i="2"/>
  <c r="C50" i="2"/>
  <c r="C7" i="2"/>
  <c r="C4" i="2"/>
  <c r="C42" i="2"/>
  <c r="C18" i="2"/>
  <c r="C28" i="2"/>
  <c r="C43" i="2"/>
  <c r="C51" i="2"/>
  <c r="C19" i="2"/>
  <c r="C29" i="2"/>
  <c r="C20" i="2"/>
  <c r="C44" i="2"/>
  <c r="C21" i="2"/>
  <c r="C5" i="2"/>
  <c r="C8" i="2"/>
  <c r="C45" i="2"/>
  <c r="C22" i="2"/>
  <c r="C34" i="2"/>
  <c r="E35" i="2"/>
  <c r="E36" i="2"/>
  <c r="E23" i="2"/>
  <c r="E14" i="2"/>
  <c r="E37" i="2"/>
  <c r="E30" i="2"/>
  <c r="E24" i="2"/>
  <c r="E15" i="2"/>
  <c r="E16" i="2"/>
  <c r="E17" i="2"/>
  <c r="E31" i="2"/>
  <c r="E2" i="2"/>
  <c r="E38" i="2"/>
  <c r="E25" i="2"/>
  <c r="E26" i="2"/>
  <c r="E46" i="2"/>
  <c r="E32" i="2"/>
  <c r="E39" i="2"/>
  <c r="E9" i="2"/>
  <c r="E6" i="2"/>
  <c r="E40" i="2"/>
  <c r="E10" i="2"/>
  <c r="E47" i="2"/>
  <c r="E3" i="2"/>
  <c r="E11" i="2"/>
  <c r="E41" i="2"/>
  <c r="E12" i="2"/>
  <c r="E33" i="2"/>
  <c r="E48" i="2"/>
  <c r="E49" i="2"/>
  <c r="E13" i="2"/>
  <c r="E27" i="2"/>
  <c r="E50" i="2"/>
  <c r="E7" i="2"/>
  <c r="E4" i="2"/>
  <c r="E42" i="2"/>
  <c r="E18" i="2"/>
  <c r="E28" i="2"/>
  <c r="E43" i="2"/>
  <c r="E51" i="2"/>
  <c r="E19" i="2"/>
  <c r="E29" i="2"/>
  <c r="E20" i="2"/>
  <c r="E44" i="2"/>
  <c r="E21" i="2"/>
  <c r="E5" i="2"/>
  <c r="E8" i="2"/>
  <c r="E45" i="2"/>
  <c r="E22" i="2"/>
  <c r="E34" i="2"/>
  <c r="C59" i="2" l="1"/>
  <c r="C60" i="2"/>
  <c r="C58" i="2"/>
  <c r="C57" i="2"/>
  <c r="C54" i="2"/>
  <c r="C53" i="2"/>
</calcChain>
</file>

<file path=xl/sharedStrings.xml><?xml version="1.0" encoding="utf-8"?>
<sst xmlns="http://schemas.openxmlformats.org/spreadsheetml/2006/main" count="129" uniqueCount="29">
  <si>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</si>
  <si>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</si>
  <si>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</si>
  <si>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</si>
  <si>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</si>
  <si>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</si>
  <si>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</si>
  <si>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</si>
  <si>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 xml:space="preserve"> </t>
  </si>
  <si>
    <t>Marital Discretized</t>
  </si>
  <si>
    <t>Months Discretized</t>
  </si>
  <si>
    <t>Split</t>
  </si>
  <si>
    <t>PL</t>
  </si>
  <si>
    <t>PR</t>
  </si>
  <si>
    <t>Candidate</t>
  </si>
  <si>
    <t>Left Child</t>
  </si>
  <si>
    <t>Right Child</t>
  </si>
  <si>
    <t>MaritalStatus=Single</t>
  </si>
  <si>
    <t>MaritalStatus=Married</t>
  </si>
  <si>
    <t>Total</t>
  </si>
  <si>
    <t>P(j|tL)</t>
  </si>
  <si>
    <t>P(j|tR)</t>
  </si>
  <si>
    <t>Single and Infected</t>
  </si>
  <si>
    <t>Married and Infected</t>
  </si>
  <si>
    <t>Single and not Infected</t>
  </si>
  <si>
    <t>Married and not Infected</t>
  </si>
  <si>
    <t>2 PL PR</t>
  </si>
  <si>
    <t>Q(s|t)</t>
  </si>
  <si>
    <t>Φ(s|t)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</si>
</sst>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1</xdr:row>
      <xdr:rowOff>177800</xdr:rowOff>
    </xdr:from>
    <xdr:ext cx="2311400" cy="9528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CBA6B9-6775-E141-8B2A-13B143193C82}"/>
            </a:ext>
          </a:extLst>
        </xdr:cNvPr>
        <xdr:cNvSpPr txBox="1"/>
      </xdr:nvSpPr>
      <xdr:spPr>
        <a:xfrm>
          <a:off x="139700" y="368300"/>
          <a:ext cx="2311400" cy="9528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Course: CS 513B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First Name: Daniel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Name: Kadyrov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ID: 10455680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Purpose: Midterm - Problem #4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workbookViewId="0">
      <selection activeCell="P8" sqref="P8"/>
    </sheetView>
  </sheetViews>
  <sheetFormatPr baseColWidth="10" defaultColWidth="8.83203125" defaultRowHeight="15" x14ac:dyDescent="0.2"/>
  <cols>
    <col min="1" max="1" width="13.5" style="1" bestFit="1" customWidth="1"/>
    <col min="2" max="2" width="14.5" style="1" customWidth="1"/>
    <col min="3" max="3" width="15.1640625" customWidth="1"/>
    <col min="4" max="4" width="15" style="1" bestFit="1" customWidth="1"/>
    <col min="5" max="5" width="15" style="1" customWidth="1"/>
    <col min="6" max="7" width="8.83203125" style="1"/>
    <col min="8" max="8" width="14.33203125" customWidth="1"/>
    <col min="9" max="10" width="22.1640625" customWidth="1"/>
  </cols>
  <sheetData>
    <row r="1" spans="1:15" x14ac:dyDescent="0.2">
      <c r="A1" s="2" t="s">
        <v>5</v>
      </c>
      <c r="B1" s="2" t="s">
        <v>0</v>
      </c>
      <c r="C1" s="3" t="s">
        <v>9</v>
      </c>
      <c r="D1" s="2" t="s">
        <v>6</v>
      </c>
      <c r="E1" s="2" t="s">
        <v>10</v>
      </c>
      <c r="F1" s="2" t="s">
        <v>7</v>
      </c>
    </row>
    <row r="2" spans="1:15" x14ac:dyDescent="0.2">
      <c r="A2" s="2">
        <v>1</v>
      </c>
      <c r="B2" s="2" t="s">
        <v>4</v>
      </c>
      <c r="C2" s="3">
        <f>IF(B2="Married", 1, 0)</f>
        <v>0</v>
      </c>
      <c r="D2" s="2">
        <v>2</v>
      </c>
      <c r="E2" s="2">
        <f>IF(D2&lt;6, 0, 1)</f>
        <v>0</v>
      </c>
      <c r="F2" s="2" t="s">
        <v>3</v>
      </c>
      <c r="H2" s="4" t="s">
        <v>14</v>
      </c>
      <c r="I2" s="4" t="s">
        <v>15</v>
      </c>
      <c r="J2" s="4" t="s">
        <v>16</v>
      </c>
      <c r="L2" s="4"/>
      <c r="M2" s="4"/>
    </row>
    <row r="3" spans="1:15" x14ac:dyDescent="0.2">
      <c r="A3" s="2">
        <v>1</v>
      </c>
      <c r="B3" s="2" t="s">
        <v>4</v>
      </c>
      <c r="C3" s="3">
        <f>IF(B3="Married", 1, 0)</f>
        <v>0</v>
      </c>
      <c r="D3" s="2">
        <v>9</v>
      </c>
      <c r="E3" s="2">
        <f>IF(D3&lt;6, 0, 1)</f>
        <v>1</v>
      </c>
      <c r="F3" s="2" t="s">
        <v>3</v>
      </c>
      <c r="H3">
        <v>1</v>
      </c>
      <c r="I3" t="s">
        <v>17</v>
      </c>
      <c r="J3" t="s">
        <v>18</v>
      </c>
    </row>
    <row r="4" spans="1:15" x14ac:dyDescent="0.2">
      <c r="A4" s="2">
        <v>1</v>
      </c>
      <c r="B4" s="2" t="s">
        <v>4</v>
      </c>
      <c r="C4" s="3">
        <f>IF(B4="Married", 1, 0)</f>
        <v>0</v>
      </c>
      <c r="D4" s="2">
        <v>3</v>
      </c>
      <c r="E4" s="2">
        <f>IF(D4&lt;6, 0, 1)</f>
        <v>0</v>
      </c>
      <c r="F4" s="2" t="s">
        <v>2</v>
      </c>
    </row>
    <row r="5" spans="1:15" x14ac:dyDescent="0.2">
      <c r="A5" s="2">
        <v>1</v>
      </c>
      <c r="B5" s="2" t="s">
        <v>4</v>
      </c>
      <c r="C5" s="3">
        <f>IF(B5="Married", 1, 0)</f>
        <v>0</v>
      </c>
      <c r="D5" s="2">
        <v>9</v>
      </c>
      <c r="E5" s="2">
        <f>IF(D5&lt;6, 0, 1)</f>
        <v>1</v>
      </c>
      <c r="F5" s="2" t="s">
        <v>3</v>
      </c>
    </row>
    <row r="6" spans="1:15" x14ac:dyDescent="0.2">
      <c r="A6" s="2">
        <v>2</v>
      </c>
      <c r="B6" s="2" t="s">
        <v>4</v>
      </c>
      <c r="C6" s="3">
        <f>IF(B6="Married", 1, 0)</f>
        <v>0</v>
      </c>
      <c r="D6" s="2">
        <v>3</v>
      </c>
      <c r="E6" s="2">
        <f>IF(D6&lt;6, 0, 1)</f>
        <v>0</v>
      </c>
      <c r="F6" s="2" t="s">
        <v>3</v>
      </c>
      <c r="H6" t="s">
        <v>11</v>
      </c>
      <c r="I6" t="s">
        <v>12</v>
      </c>
      <c r="J6" s="1" t="s">
        <v>13</v>
      </c>
      <c r="K6" s="1" t="s">
        <v>20</v>
      </c>
      <c r="L6" s="1" t="s">
        <v>21</v>
      </c>
      <c r="M6" s="1" t="s">
        <v>26</v>
      </c>
      <c r="N6" s="1" t="s">
        <v>27</v>
      </c>
      <c r="O6" s="5" t="s">
        <v>28</v>
      </c>
    </row>
    <row r="7" spans="1:15" x14ac:dyDescent="0.2">
      <c r="A7" s="2">
        <v>2</v>
      </c>
      <c r="B7" s="2" t="s">
        <v>4</v>
      </c>
      <c r="C7" s="3">
        <f>IF(B7="Married", 1, 0)</f>
        <v>0</v>
      </c>
      <c r="D7" s="2">
        <v>5</v>
      </c>
      <c r="E7" s="2">
        <f>IF(D7&lt;6, 0, 1)</f>
        <v>0</v>
      </c>
      <c r="F7" s="2" t="s">
        <v>2</v>
      </c>
      <c r="H7" t="s">
        <v>4</v>
      </c>
      <c r="I7">
        <f>21/50</f>
        <v>0.42</v>
      </c>
      <c r="J7">
        <v>0.57999999999999996</v>
      </c>
      <c r="K7">
        <f>4/21</f>
        <v>0.19047619047619047</v>
      </c>
      <c r="L7">
        <f>22/29</f>
        <v>0.75862068965517238</v>
      </c>
      <c r="M7">
        <f>I7*J7</f>
        <v>0.24359999999999998</v>
      </c>
      <c r="N7">
        <f>SUM(K7:L7)</f>
        <v>0.94909688013136284</v>
      </c>
      <c r="O7">
        <f>N7*M7</f>
        <v>0.23119999999999996</v>
      </c>
    </row>
    <row r="8" spans="1:15" x14ac:dyDescent="0.2">
      <c r="A8" s="2">
        <v>2</v>
      </c>
      <c r="B8" s="2" t="s">
        <v>4</v>
      </c>
      <c r="C8" s="3">
        <f>IF(B8="Married", 1, 0)</f>
        <v>0</v>
      </c>
      <c r="D8" s="2">
        <v>6</v>
      </c>
      <c r="E8" s="2">
        <f>IF(D8&lt;6, 0, 1)</f>
        <v>1</v>
      </c>
      <c r="F8" s="2" t="s">
        <v>2</v>
      </c>
      <c r="H8" t="s">
        <v>1</v>
      </c>
      <c r="I8">
        <f>29/50</f>
        <v>0.57999999999999996</v>
      </c>
      <c r="J8">
        <v>0.42</v>
      </c>
      <c r="K8">
        <f>7/29</f>
        <v>0.2413793103448276</v>
      </c>
      <c r="L8">
        <f>17/21</f>
        <v>0.80952380952380953</v>
      </c>
      <c r="M8">
        <f>I8*J8</f>
        <v>0.24359999999999998</v>
      </c>
      <c r="N8">
        <f>SUM(K8:L8)</f>
        <v>1.0509031198686372</v>
      </c>
      <c r="O8">
        <f>N8*M8</f>
        <v>0.25600000000000001</v>
      </c>
    </row>
    <row r="9" spans="1:15" x14ac:dyDescent="0.2">
      <c r="A9" s="2">
        <v>3</v>
      </c>
      <c r="B9" s="2" t="s">
        <v>4</v>
      </c>
      <c r="C9" s="3">
        <f>IF(B9="Married", 1, 0)</f>
        <v>0</v>
      </c>
      <c r="D9" s="2">
        <v>11</v>
      </c>
      <c r="E9" s="2">
        <f>IF(D9&lt;6, 0, 1)</f>
        <v>1</v>
      </c>
      <c r="F9" s="2" t="s">
        <v>2</v>
      </c>
    </row>
    <row r="10" spans="1:15" x14ac:dyDescent="0.2">
      <c r="A10" s="2">
        <v>3</v>
      </c>
      <c r="B10" s="2" t="s">
        <v>4</v>
      </c>
      <c r="C10" s="3">
        <f>IF(B10="Married", 1, 0)</f>
        <v>0</v>
      </c>
      <c r="D10" s="2">
        <v>1</v>
      </c>
      <c r="E10" s="2">
        <f>IF(D10&lt;6, 0, 1)</f>
        <v>0</v>
      </c>
      <c r="F10" s="2" t="s">
        <v>2</v>
      </c>
    </row>
    <row r="11" spans="1:15" x14ac:dyDescent="0.2">
      <c r="A11" s="2">
        <v>3</v>
      </c>
      <c r="B11" s="2" t="s">
        <v>4</v>
      </c>
      <c r="C11" s="3">
        <f>IF(B11="Married", 1, 0)</f>
        <v>0</v>
      </c>
      <c r="D11" s="2">
        <v>8</v>
      </c>
      <c r="E11" s="2">
        <f>IF(D11&lt;6, 0, 1)</f>
        <v>1</v>
      </c>
      <c r="F11" s="2" t="s">
        <v>2</v>
      </c>
    </row>
    <row r="12" spans="1:15" x14ac:dyDescent="0.2">
      <c r="A12" s="2">
        <v>3</v>
      </c>
      <c r="B12" s="2" t="s">
        <v>4</v>
      </c>
      <c r="C12" s="3">
        <f>IF(B12="Married", 1, 0)</f>
        <v>0</v>
      </c>
      <c r="D12" s="2">
        <v>1</v>
      </c>
      <c r="E12" s="2">
        <f>IF(D12&lt;6, 0, 1)</f>
        <v>0</v>
      </c>
      <c r="F12" s="2" t="s">
        <v>2</v>
      </c>
    </row>
    <row r="13" spans="1:15" x14ac:dyDescent="0.2">
      <c r="A13" s="2">
        <v>3</v>
      </c>
      <c r="B13" s="2" t="s">
        <v>4</v>
      </c>
      <c r="C13" s="3">
        <f>IF(B13="Married", 1, 0)</f>
        <v>0</v>
      </c>
      <c r="D13" s="2">
        <v>10</v>
      </c>
      <c r="E13" s="2">
        <f>IF(D13&lt;6, 0, 1)</f>
        <v>1</v>
      </c>
      <c r="F13" s="2" t="s">
        <v>2</v>
      </c>
    </row>
    <row r="14" spans="1:15" x14ac:dyDescent="0.2">
      <c r="A14" s="2">
        <v>4</v>
      </c>
      <c r="B14" s="2" t="s">
        <v>4</v>
      </c>
      <c r="C14" s="3">
        <f>IF(B14="Married", 1, 0)</f>
        <v>0</v>
      </c>
      <c r="D14" s="2">
        <v>1</v>
      </c>
      <c r="E14" s="2">
        <f>IF(D14&lt;6, 0, 1)</f>
        <v>0</v>
      </c>
      <c r="F14" s="2" t="s">
        <v>2</v>
      </c>
    </row>
    <row r="15" spans="1:15" x14ac:dyDescent="0.2">
      <c r="A15" s="2">
        <v>4</v>
      </c>
      <c r="B15" s="2" t="s">
        <v>4</v>
      </c>
      <c r="C15" s="3">
        <f>IF(B15="Married", 1, 0)</f>
        <v>0</v>
      </c>
      <c r="D15" s="2">
        <v>6</v>
      </c>
      <c r="E15" s="2">
        <f>IF(D15&lt;6, 0, 1)</f>
        <v>1</v>
      </c>
      <c r="F15" s="2" t="s">
        <v>2</v>
      </c>
    </row>
    <row r="16" spans="1:15" x14ac:dyDescent="0.2">
      <c r="A16" s="2">
        <v>4</v>
      </c>
      <c r="B16" s="2" t="s">
        <v>4</v>
      </c>
      <c r="C16" s="3">
        <f>IF(B16="Married", 1, 0)</f>
        <v>0</v>
      </c>
      <c r="D16" s="2">
        <v>6</v>
      </c>
      <c r="E16" s="2">
        <f>IF(D16&lt;6, 0, 1)</f>
        <v>1</v>
      </c>
      <c r="F16" s="2" t="s">
        <v>2</v>
      </c>
    </row>
    <row r="17" spans="1:6" x14ac:dyDescent="0.2">
      <c r="A17" s="2">
        <v>4</v>
      </c>
      <c r="B17" s="2" t="s">
        <v>4</v>
      </c>
      <c r="C17" s="3">
        <f>IF(B17="Married", 1, 0)</f>
        <v>0</v>
      </c>
      <c r="D17" s="2">
        <v>1</v>
      </c>
      <c r="E17" s="2">
        <f>IF(D17&lt;6, 0, 1)</f>
        <v>0</v>
      </c>
      <c r="F17" s="2" t="s">
        <v>2</v>
      </c>
    </row>
    <row r="18" spans="1:6" x14ac:dyDescent="0.2">
      <c r="A18" s="2">
        <v>4</v>
      </c>
      <c r="B18" s="2" t="s">
        <v>4</v>
      </c>
      <c r="C18" s="3">
        <f>IF(B18="Married", 1, 0)</f>
        <v>0</v>
      </c>
      <c r="D18" s="2">
        <v>5</v>
      </c>
      <c r="E18" s="2">
        <f>IF(D18&lt;6, 0, 1)</f>
        <v>0</v>
      </c>
      <c r="F18" s="2" t="s">
        <v>2</v>
      </c>
    </row>
    <row r="19" spans="1:6" x14ac:dyDescent="0.2">
      <c r="A19" s="2">
        <v>4</v>
      </c>
      <c r="B19" s="2" t="s">
        <v>4</v>
      </c>
      <c r="C19" s="3">
        <f>IF(B19="Married", 1, 0)</f>
        <v>0</v>
      </c>
      <c r="D19" s="2">
        <v>1</v>
      </c>
      <c r="E19" s="2">
        <f>IF(D19&lt;6, 0, 1)</f>
        <v>0</v>
      </c>
      <c r="F19" s="2" t="s">
        <v>2</v>
      </c>
    </row>
    <row r="20" spans="1:6" x14ac:dyDescent="0.2">
      <c r="A20" s="2">
        <v>4</v>
      </c>
      <c r="B20" s="2" t="s">
        <v>4</v>
      </c>
      <c r="C20" s="3">
        <f>IF(B20="Married", 1, 0)</f>
        <v>0</v>
      </c>
      <c r="D20" s="2">
        <v>2</v>
      </c>
      <c r="E20" s="2">
        <f>IF(D20&lt;6, 0, 1)</f>
        <v>0</v>
      </c>
      <c r="F20" s="2" t="s">
        <v>2</v>
      </c>
    </row>
    <row r="21" spans="1:6" x14ac:dyDescent="0.2">
      <c r="A21" s="2">
        <v>4</v>
      </c>
      <c r="B21" s="2" t="s">
        <v>4</v>
      </c>
      <c r="C21" s="3">
        <f>IF(B21="Married", 1, 0)</f>
        <v>0</v>
      </c>
      <c r="D21" s="2">
        <v>2</v>
      </c>
      <c r="E21" s="2">
        <f>IF(D21&lt;6, 0, 1)</f>
        <v>0</v>
      </c>
      <c r="F21" s="2" t="s">
        <v>2</v>
      </c>
    </row>
    <row r="22" spans="1:6" x14ac:dyDescent="0.2">
      <c r="A22" s="2">
        <v>4</v>
      </c>
      <c r="B22" s="2" t="s">
        <v>4</v>
      </c>
      <c r="C22" s="3">
        <f>IF(B22="Married", 1, 0)</f>
        <v>0</v>
      </c>
      <c r="D22" s="2">
        <v>6</v>
      </c>
      <c r="E22" s="2">
        <f>IF(D22&lt;6, 0, 1)</f>
        <v>1</v>
      </c>
      <c r="F22" s="2" t="s">
        <v>2</v>
      </c>
    </row>
    <row r="23" spans="1:6" x14ac:dyDescent="0.2">
      <c r="A23" s="2">
        <v>1</v>
      </c>
      <c r="B23" s="2" t="s">
        <v>1</v>
      </c>
      <c r="C23" s="3">
        <f>IF(B23="Married", 1, 0)</f>
        <v>1</v>
      </c>
      <c r="D23" s="2">
        <v>18</v>
      </c>
      <c r="E23" s="2">
        <f>IF(D23&lt;6, 0, 1)</f>
        <v>1</v>
      </c>
      <c r="F23" s="2" t="s">
        <v>2</v>
      </c>
    </row>
    <row r="24" spans="1:6" x14ac:dyDescent="0.2">
      <c r="A24" s="2">
        <v>1</v>
      </c>
      <c r="B24" s="2" t="s">
        <v>1</v>
      </c>
      <c r="C24" s="3">
        <f>IF(B24="Married", 1, 0)</f>
        <v>1</v>
      </c>
      <c r="D24" s="2">
        <v>7</v>
      </c>
      <c r="E24" s="2">
        <f>IF(D24&lt;6, 0, 1)</f>
        <v>1</v>
      </c>
      <c r="F24" s="2" t="s">
        <v>2</v>
      </c>
    </row>
    <row r="25" spans="1:6" x14ac:dyDescent="0.2">
      <c r="A25" s="2">
        <v>1</v>
      </c>
      <c r="B25" s="2" t="s">
        <v>1</v>
      </c>
      <c r="C25" s="3">
        <f>IF(B25="Married", 1, 0)</f>
        <v>1</v>
      </c>
      <c r="D25" s="2">
        <v>12</v>
      </c>
      <c r="E25" s="2">
        <f>IF(D25&lt;6, 0, 1)</f>
        <v>1</v>
      </c>
      <c r="F25" s="2" t="s">
        <v>3</v>
      </c>
    </row>
    <row r="26" spans="1:6" x14ac:dyDescent="0.2">
      <c r="A26" s="2">
        <v>1</v>
      </c>
      <c r="B26" s="2" t="s">
        <v>1</v>
      </c>
      <c r="C26" s="3">
        <f>IF(B26="Married", 1, 0)</f>
        <v>1</v>
      </c>
      <c r="D26" s="2">
        <v>29</v>
      </c>
      <c r="E26" s="2">
        <f>IF(D26&lt;6, 0, 1)</f>
        <v>1</v>
      </c>
      <c r="F26" s="2" t="s">
        <v>2</v>
      </c>
    </row>
    <row r="27" spans="1:6" x14ac:dyDescent="0.2">
      <c r="A27" s="2">
        <v>1</v>
      </c>
      <c r="B27" s="2" t="s">
        <v>1</v>
      </c>
      <c r="C27" s="3">
        <f>IF(B27="Married", 1, 0)</f>
        <v>1</v>
      </c>
      <c r="D27" s="2">
        <v>10</v>
      </c>
      <c r="E27" s="2">
        <f>IF(D27&lt;6, 0, 1)</f>
        <v>1</v>
      </c>
      <c r="F27" s="2" t="s">
        <v>2</v>
      </c>
    </row>
    <row r="28" spans="1:6" x14ac:dyDescent="0.2">
      <c r="A28" s="2">
        <v>1</v>
      </c>
      <c r="B28" s="2" t="s">
        <v>1</v>
      </c>
      <c r="C28" s="3">
        <f>IF(B28="Married", 1, 0)</f>
        <v>1</v>
      </c>
      <c r="D28" s="2">
        <v>34</v>
      </c>
      <c r="E28" s="2">
        <f>IF(D28&lt;6, 0, 1)</f>
        <v>1</v>
      </c>
      <c r="F28" s="2" t="s">
        <v>2</v>
      </c>
    </row>
    <row r="29" spans="1:6" x14ac:dyDescent="0.2">
      <c r="A29" s="2">
        <v>1</v>
      </c>
      <c r="B29" s="2" t="s">
        <v>1</v>
      </c>
      <c r="C29" s="3">
        <f>IF(B29="Married", 1, 0)</f>
        <v>1</v>
      </c>
      <c r="D29" s="2">
        <v>6</v>
      </c>
      <c r="E29" s="2">
        <f>IF(D29&lt;6, 0, 1)</f>
        <v>1</v>
      </c>
      <c r="F29" s="2" t="s">
        <v>2</v>
      </c>
    </row>
    <row r="30" spans="1:6" x14ac:dyDescent="0.2">
      <c r="A30" s="2">
        <v>2</v>
      </c>
      <c r="B30" s="2" t="s">
        <v>1</v>
      </c>
      <c r="C30" s="3">
        <f>IF(B30="Married", 1, 0)</f>
        <v>1</v>
      </c>
      <c r="D30" s="2">
        <v>3</v>
      </c>
      <c r="E30" s="2">
        <f>IF(D30&lt;6, 0, 1)</f>
        <v>0</v>
      </c>
      <c r="F30" s="2" t="s">
        <v>3</v>
      </c>
    </row>
    <row r="31" spans="1:6" x14ac:dyDescent="0.2">
      <c r="A31" s="2">
        <v>2</v>
      </c>
      <c r="B31" s="2" t="s">
        <v>1</v>
      </c>
      <c r="C31" s="3">
        <f>IF(B31="Married", 1, 0)</f>
        <v>1</v>
      </c>
      <c r="D31" s="2">
        <v>7</v>
      </c>
      <c r="E31" s="2">
        <f>IF(D31&lt;6, 0, 1)</f>
        <v>1</v>
      </c>
      <c r="F31" s="2" t="s">
        <v>2</v>
      </c>
    </row>
    <row r="32" spans="1:6" x14ac:dyDescent="0.2">
      <c r="A32" s="2">
        <v>2</v>
      </c>
      <c r="B32" s="2" t="s">
        <v>1</v>
      </c>
      <c r="C32" s="3">
        <f>IF(B32="Married", 1, 0)</f>
        <v>1</v>
      </c>
      <c r="D32" s="2">
        <v>1</v>
      </c>
      <c r="E32" s="2">
        <f>IF(D32&lt;6, 0, 1)</f>
        <v>0</v>
      </c>
      <c r="F32" s="2" t="s">
        <v>3</v>
      </c>
    </row>
    <row r="33" spans="1:6" x14ac:dyDescent="0.2">
      <c r="A33" s="2">
        <v>2</v>
      </c>
      <c r="B33" s="2" t="s">
        <v>1</v>
      </c>
      <c r="C33" s="3">
        <f>IF(B33="Married", 1, 0)</f>
        <v>1</v>
      </c>
      <c r="D33" s="2">
        <v>5</v>
      </c>
      <c r="E33" s="2">
        <f>IF(D33&lt;6, 0, 1)</f>
        <v>0</v>
      </c>
      <c r="F33" s="2" t="s">
        <v>3</v>
      </c>
    </row>
    <row r="34" spans="1:6" x14ac:dyDescent="0.2">
      <c r="A34" s="2">
        <v>3</v>
      </c>
      <c r="B34" s="2" t="s">
        <v>1</v>
      </c>
      <c r="C34" s="3">
        <f>IF(B34="Married", 1, 0)</f>
        <v>1</v>
      </c>
      <c r="D34" s="2">
        <v>7</v>
      </c>
      <c r="E34" s="2">
        <f>IF(D34&lt;6, 0, 1)</f>
        <v>1</v>
      </c>
      <c r="F34" s="2" t="s">
        <v>2</v>
      </c>
    </row>
    <row r="35" spans="1:6" x14ac:dyDescent="0.2">
      <c r="A35" s="2">
        <v>3</v>
      </c>
      <c r="B35" s="2" t="s">
        <v>1</v>
      </c>
      <c r="C35" s="3">
        <f>IF(B35="Married", 1, 0)</f>
        <v>1</v>
      </c>
      <c r="D35" s="2">
        <v>2</v>
      </c>
      <c r="E35" s="2">
        <f>IF(D35&lt;6, 0, 1)</f>
        <v>0</v>
      </c>
      <c r="F35" s="2" t="s">
        <v>3</v>
      </c>
    </row>
    <row r="36" spans="1:6" x14ac:dyDescent="0.2">
      <c r="A36" s="2">
        <v>3</v>
      </c>
      <c r="B36" s="2" t="s">
        <v>1</v>
      </c>
      <c r="C36" s="3">
        <f>IF(B36="Married", 1, 0)</f>
        <v>1</v>
      </c>
      <c r="D36" s="2">
        <v>7</v>
      </c>
      <c r="E36" s="2">
        <f>IF(D36&lt;6, 0, 1)</f>
        <v>1</v>
      </c>
      <c r="F36" s="2" t="s">
        <v>2</v>
      </c>
    </row>
    <row r="37" spans="1:6" x14ac:dyDescent="0.2">
      <c r="A37" s="2">
        <v>3</v>
      </c>
      <c r="B37" s="2" t="s">
        <v>1</v>
      </c>
      <c r="C37" s="3">
        <f>IF(B37="Married", 1, 0)</f>
        <v>1</v>
      </c>
      <c r="D37" s="2">
        <v>2</v>
      </c>
      <c r="E37" s="2">
        <f>IF(D37&lt;6, 0, 1)</f>
        <v>0</v>
      </c>
      <c r="F37" s="2" t="s">
        <v>2</v>
      </c>
    </row>
    <row r="38" spans="1:6" x14ac:dyDescent="0.2">
      <c r="A38" s="2">
        <v>3</v>
      </c>
      <c r="B38" s="2" t="s">
        <v>1</v>
      </c>
      <c r="C38" s="3">
        <f>IF(B38="Married", 1, 0)</f>
        <v>1</v>
      </c>
      <c r="D38" s="2">
        <v>10</v>
      </c>
      <c r="E38" s="2">
        <f>IF(D38&lt;6, 0, 1)</f>
        <v>1</v>
      </c>
      <c r="F38" s="2" t="s">
        <v>2</v>
      </c>
    </row>
    <row r="39" spans="1:6" x14ac:dyDescent="0.2">
      <c r="A39" s="2">
        <v>3</v>
      </c>
      <c r="B39" s="2" t="s">
        <v>1</v>
      </c>
      <c r="C39" s="3">
        <f>IF(B39="Married", 1, 0)</f>
        <v>1</v>
      </c>
      <c r="D39" s="2">
        <v>2</v>
      </c>
      <c r="E39" s="2">
        <f>IF(D39&lt;6, 0, 1)</f>
        <v>0</v>
      </c>
      <c r="F39" s="2" t="s">
        <v>2</v>
      </c>
    </row>
    <row r="40" spans="1:6" x14ac:dyDescent="0.2">
      <c r="A40" s="2">
        <v>3</v>
      </c>
      <c r="B40" s="2" t="s">
        <v>1</v>
      </c>
      <c r="C40" s="3">
        <f>IF(B40="Married", 1, 0)</f>
        <v>1</v>
      </c>
      <c r="D40" s="2">
        <v>1</v>
      </c>
      <c r="E40" s="2">
        <f>IF(D40&lt;6, 0, 1)</f>
        <v>0</v>
      </c>
      <c r="F40" s="2" t="s">
        <v>3</v>
      </c>
    </row>
    <row r="41" spans="1:6" x14ac:dyDescent="0.2">
      <c r="A41" s="2">
        <v>3</v>
      </c>
      <c r="B41" s="2" t="s">
        <v>1</v>
      </c>
      <c r="C41" s="3">
        <f>IF(B41="Married", 1, 0)</f>
        <v>1</v>
      </c>
      <c r="D41" s="2">
        <v>5</v>
      </c>
      <c r="E41" s="2">
        <f>IF(D41&lt;6, 0, 1)</f>
        <v>0</v>
      </c>
      <c r="F41" s="2" t="s">
        <v>2</v>
      </c>
    </row>
    <row r="42" spans="1:6" x14ac:dyDescent="0.2">
      <c r="A42" s="2">
        <v>3</v>
      </c>
      <c r="B42" s="2" t="s">
        <v>1</v>
      </c>
      <c r="C42" s="3">
        <f>IF(B42="Married", 1, 0)</f>
        <v>1</v>
      </c>
      <c r="D42" s="2">
        <v>2</v>
      </c>
      <c r="E42" s="2">
        <f>IF(D42&lt;6, 0, 1)</f>
        <v>0</v>
      </c>
      <c r="F42" s="2" t="s">
        <v>2</v>
      </c>
    </row>
    <row r="43" spans="1:6" x14ac:dyDescent="0.2">
      <c r="A43" s="2">
        <v>3</v>
      </c>
      <c r="B43" s="2" t="s">
        <v>1</v>
      </c>
      <c r="C43" s="3">
        <f>IF(B43="Married", 1, 0)</f>
        <v>1</v>
      </c>
      <c r="D43" s="2">
        <v>2</v>
      </c>
      <c r="E43" s="2">
        <f>IF(D43&lt;6, 0, 1)</f>
        <v>0</v>
      </c>
      <c r="F43" s="2" t="s">
        <v>3</v>
      </c>
    </row>
    <row r="44" spans="1:6" x14ac:dyDescent="0.2">
      <c r="A44" s="2">
        <v>3</v>
      </c>
      <c r="B44" s="2" t="s">
        <v>1</v>
      </c>
      <c r="C44" s="3">
        <f>IF(B44="Married", 1, 0)</f>
        <v>1</v>
      </c>
      <c r="D44" s="2">
        <v>19</v>
      </c>
      <c r="E44" s="2">
        <f>IF(D44&lt;6, 0, 1)</f>
        <v>1</v>
      </c>
      <c r="F44" s="2" t="s">
        <v>2</v>
      </c>
    </row>
    <row r="45" spans="1:6" x14ac:dyDescent="0.2">
      <c r="A45" s="2">
        <v>3</v>
      </c>
      <c r="B45" s="2" t="s">
        <v>1</v>
      </c>
      <c r="C45" s="3">
        <f>IF(B45="Married", 1, 0)</f>
        <v>1</v>
      </c>
      <c r="D45" s="2">
        <v>11</v>
      </c>
      <c r="E45" s="2">
        <f>IF(D45&lt;6, 0, 1)</f>
        <v>1</v>
      </c>
      <c r="F45" s="2" t="s">
        <v>2</v>
      </c>
    </row>
    <row r="46" spans="1:6" x14ac:dyDescent="0.2">
      <c r="A46" s="2">
        <v>4</v>
      </c>
      <c r="B46" s="2" t="s">
        <v>1</v>
      </c>
      <c r="C46" s="3">
        <f>IF(B46="Married", 1, 0)</f>
        <v>1</v>
      </c>
      <c r="D46" s="2">
        <v>22</v>
      </c>
      <c r="E46" s="2">
        <f>IF(D46&lt;6, 0, 1)</f>
        <v>1</v>
      </c>
      <c r="F46" s="2" t="s">
        <v>2</v>
      </c>
    </row>
    <row r="47" spans="1:6" x14ac:dyDescent="0.2">
      <c r="A47" s="2">
        <v>4</v>
      </c>
      <c r="B47" s="2" t="s">
        <v>1</v>
      </c>
      <c r="C47" s="3">
        <f>IF(B47="Married", 1, 0)</f>
        <v>1</v>
      </c>
      <c r="D47" s="2">
        <v>5</v>
      </c>
      <c r="E47" s="2">
        <f>IF(D47&lt;6, 0, 1)</f>
        <v>0</v>
      </c>
      <c r="F47" s="2" t="s">
        <v>2</v>
      </c>
    </row>
    <row r="48" spans="1:6" x14ac:dyDescent="0.2">
      <c r="A48" s="2">
        <v>4</v>
      </c>
      <c r="B48" s="2" t="s">
        <v>1</v>
      </c>
      <c r="C48" s="3">
        <f>IF(B48="Married", 1, 0)</f>
        <v>1</v>
      </c>
      <c r="D48" s="2">
        <v>18</v>
      </c>
      <c r="E48" s="2">
        <f>IF(D48&lt;6, 0, 1)</f>
        <v>1</v>
      </c>
      <c r="F48" s="2" t="s">
        <v>2</v>
      </c>
    </row>
    <row r="49" spans="1:6" x14ac:dyDescent="0.2">
      <c r="A49" s="2">
        <v>4</v>
      </c>
      <c r="B49" s="2" t="s">
        <v>1</v>
      </c>
      <c r="C49" s="3">
        <f>IF(B49="Married", 1, 0)</f>
        <v>1</v>
      </c>
      <c r="D49" s="2">
        <v>3</v>
      </c>
      <c r="E49" s="2">
        <f>IF(D49&lt;6, 0, 1)</f>
        <v>0</v>
      </c>
      <c r="F49" s="2" t="s">
        <v>2</v>
      </c>
    </row>
    <row r="50" spans="1:6" x14ac:dyDescent="0.2">
      <c r="A50" s="2">
        <v>4</v>
      </c>
      <c r="B50" s="2" t="s">
        <v>1</v>
      </c>
      <c r="C50" s="3">
        <f>IF(B50="Married", 1, 0)</f>
        <v>1</v>
      </c>
      <c r="D50" s="2">
        <v>8</v>
      </c>
      <c r="E50" s="2">
        <f>IF(D50&lt;6, 0, 1)</f>
        <v>1</v>
      </c>
      <c r="F50" s="2" t="s">
        <v>2</v>
      </c>
    </row>
    <row r="51" spans="1:6" x14ac:dyDescent="0.2">
      <c r="A51" s="2">
        <v>4</v>
      </c>
      <c r="B51" s="2" t="s">
        <v>1</v>
      </c>
      <c r="C51" s="3">
        <f>IF(B51="Married", 1, 0)</f>
        <v>1</v>
      </c>
      <c r="D51" s="2">
        <v>3</v>
      </c>
      <c r="E51" s="2">
        <f>IF(D51&lt;6, 0, 1)</f>
        <v>0</v>
      </c>
      <c r="F51" s="2" t="s">
        <v>2</v>
      </c>
    </row>
    <row r="52" spans="1:6" x14ac:dyDescent="0.2">
      <c r="A52" s="2"/>
      <c r="B52" s="2"/>
      <c r="C52" s="3"/>
      <c r="D52" s="2" t="s">
        <v>8</v>
      </c>
      <c r="E52" s="2"/>
      <c r="F52" s="2"/>
    </row>
    <row r="53" spans="1:6" x14ac:dyDescent="0.2">
      <c r="B53" s="1" t="s">
        <v>4</v>
      </c>
      <c r="C53" s="3">
        <f>COUNTIF(C2:C51,0)</f>
        <v>21</v>
      </c>
    </row>
    <row r="54" spans="1:6" x14ac:dyDescent="0.2">
      <c r="B54" s="1" t="s">
        <v>1</v>
      </c>
      <c r="C54">
        <f>COUNTIF(C2:C51, 1)</f>
        <v>29</v>
      </c>
    </row>
    <row r="55" spans="1:6" x14ac:dyDescent="0.2">
      <c r="B55" s="1" t="s">
        <v>19</v>
      </c>
      <c r="C55">
        <f>21+29</f>
        <v>50</v>
      </c>
    </row>
    <row r="57" spans="1:6" x14ac:dyDescent="0.2">
      <c r="B57" s="1" t="s">
        <v>22</v>
      </c>
      <c r="C57">
        <f>COUNTIFS(C2:C51, 0, F2:F51, "Yes")</f>
        <v>4</v>
      </c>
    </row>
    <row r="58" spans="1:6" x14ac:dyDescent="0.2">
      <c r="B58" s="1" t="s">
        <v>23</v>
      </c>
      <c r="C58">
        <f>COUNTIFS(C2:C51, 1, F3:F52, "Yes")</f>
        <v>7</v>
      </c>
    </row>
    <row r="59" spans="1:6" x14ac:dyDescent="0.2">
      <c r="B59" s="1" t="s">
        <v>24</v>
      </c>
      <c r="C59">
        <f>COUNTIFS(C2:C51, 0, F2:F51, "No")</f>
        <v>17</v>
      </c>
    </row>
    <row r="60" spans="1:6" x14ac:dyDescent="0.2">
      <c r="B60" s="1" t="s">
        <v>25</v>
      </c>
      <c r="C60">
        <f>COUNTIFS(C2:C51, 1, F2:F51, "No")</f>
        <v>22</v>
      </c>
    </row>
  </sheetData>
  <sortState xmlns:xlrd2="http://schemas.microsoft.com/office/spreadsheetml/2017/richdata2" ref="A2:F51">
    <sortCondition ref="C2:C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2018-10-21T13:18:13Z</dcterms:created>
  <dcterms:modified xsi:type="dcterms:W3CDTF">2020-03-31T05:43:42Z</dcterms:modified>
</cp:coreProperties>
</file>