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aniel/Documents/Education/Stevens Institute of Technology/MSCS/Classes/CS-513/Homework/Final/"/>
    </mc:Choice>
  </mc:AlternateContent>
  <xr:revisionPtr revIDLastSave="0" documentId="13_ncr:1_{B1DFE770-C49F-6745-9AB2-62A99AB467DC}" xr6:coauthVersionLast="45" xr6:coauthVersionMax="45" xr10:uidLastSave="{00000000-0000-0000-0000-000000000000}"/>
  <bookViews>
    <workbookView xWindow="80" yWindow="460" windowWidth="25440" windowHeight="15000" xr2:uid="{71F08613-80D1-C04A-A5B9-A048E2BE7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0" i="1" l="1"/>
  <c r="R23" i="1"/>
  <c r="Q23" i="1"/>
  <c r="P23" i="1"/>
  <c r="Q14" i="1"/>
  <c r="P14" i="1"/>
  <c r="M30" i="1"/>
  <c r="I30" i="1"/>
  <c r="L29" i="1" s="1"/>
  <c r="N29" i="1" s="1"/>
  <c r="I27" i="1"/>
  <c r="L26" i="1" s="1"/>
  <c r="N26" i="1" s="1"/>
  <c r="K24" i="1"/>
  <c r="L23" i="1" s="1"/>
  <c r="N23" i="1" s="1"/>
  <c r="M21" i="1"/>
  <c r="M18" i="1"/>
  <c r="K21" i="1"/>
  <c r="I21" i="1"/>
  <c r="I18" i="1"/>
  <c r="K15" i="1"/>
  <c r="I15" i="1"/>
  <c r="I9" i="1"/>
  <c r="I6" i="1"/>
  <c r="R14" i="1" l="1"/>
  <c r="L20" i="1"/>
  <c r="L17" i="1"/>
  <c r="N17" i="1" s="1"/>
  <c r="N20" i="1"/>
  <c r="L14" i="1"/>
  <c r="N14" i="1" s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Garg</author>
  </authors>
  <commentList>
    <comment ref="H11" authorId="0" shapeId="0" xr:uid="{F3085D62-3557-1D47-8606-F89F34D009FE}">
      <text>
        <r>
          <rPr>
            <sz val="9"/>
            <color rgb="FF000000"/>
            <rFont val="Tahoma"/>
            <family val="2"/>
          </rPr>
          <t xml:space="preserve">This section shows the probability of the outcome.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Example,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CTG = Good, the total outcome which is Pass out of total number of CTG = Good in dataset. Such as, 
</t>
        </r>
        <r>
          <rPr>
            <sz val="9"/>
            <color rgb="FF000000"/>
            <rFont val="Tahoma"/>
            <family val="2"/>
          </rPr>
          <t xml:space="preserve">    Total CTG (Good) is 16
</t>
        </r>
        <r>
          <rPr>
            <sz val="9"/>
            <color rgb="FF000000"/>
            <rFont val="Tahoma"/>
            <family val="2"/>
          </rPr>
          <t xml:space="preserve">    Total Pass Outcomes are 14
</t>
        </r>
        <r>
          <rPr>
            <sz val="9"/>
            <color rgb="FF000000"/>
            <rFont val="Tahoma"/>
            <family val="2"/>
          </rPr>
          <t>Therefore, Pj =&gt; 14/16 = 0.875</t>
        </r>
      </text>
    </comment>
    <comment ref="J11" authorId="0" shapeId="0" xr:uid="{87A1D5DF-DCED-CE4A-8ED0-74661B3ABD5C}">
      <text>
        <r>
          <rPr>
            <sz val="9"/>
            <color indexed="81"/>
            <rFont val="Tahoma"/>
            <family val="2"/>
          </rPr>
          <t>This section shows the probability of the outcome.
Example,
For CTG = Good, the total outcome which is Fail out of total number of CTG = Good in dataset. Such as, 
    Total CTG (Good) is 16
    Total Pass Outcomes are 2
Therefore, Pj =&gt; 2/16 = 0.125</t>
        </r>
      </text>
    </comment>
    <comment ref="M11" authorId="0" shapeId="0" xr:uid="{D26C3969-E35E-754A-BCCD-A7C08AC1B48B}">
      <text>
        <r>
          <rPr>
            <b/>
            <sz val="9"/>
            <color indexed="81"/>
            <rFont val="Tahoma"/>
            <family val="2"/>
          </rPr>
          <t>Percent</t>
        </r>
        <r>
          <rPr>
            <sz val="9"/>
            <color indexed="81"/>
            <rFont val="Tahoma"/>
            <family val="2"/>
          </rPr>
          <t xml:space="preserve"> shows the times of occurance of the split in the whole dataset.
</t>
        </r>
        <r>
          <rPr>
            <b/>
            <sz val="9"/>
            <color indexed="81"/>
            <rFont val="Tahoma"/>
            <family val="2"/>
          </rPr>
          <t>Example</t>
        </r>
        <r>
          <rPr>
            <sz val="9"/>
            <color indexed="81"/>
            <rFont val="Tahoma"/>
            <family val="2"/>
          </rPr>
          <t xml:space="preserve">
For CTG = Good, it appears 16 times out of 50 data records. Then, Percent would be 16/50 = 0.320</t>
        </r>
      </text>
    </comment>
  </commentList>
</comments>
</file>

<file path=xl/sharedStrings.xml><?xml version="1.0" encoding="utf-8"?>
<sst xmlns="http://schemas.openxmlformats.org/spreadsheetml/2006/main" count="64" uniqueCount="36">
  <si>
    <t>Applicant</t>
  </si>
  <si>
    <t>GRE</t>
  </si>
  <si>
    <t>GPA</t>
  </si>
  <si>
    <t>Admitted</t>
  </si>
  <si>
    <t>Medium</t>
  </si>
  <si>
    <t>High</t>
  </si>
  <si>
    <t>Yes</t>
  </si>
  <si>
    <t>Low</t>
  </si>
  <si>
    <t>No</t>
  </si>
  <si>
    <t>Splits</t>
  </si>
  <si>
    <r>
      <t>P</t>
    </r>
    <r>
      <rPr>
        <b/>
        <sz val="8"/>
        <color theme="1"/>
        <rFont val="Gisha"/>
      </rPr>
      <t>J</t>
    </r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</si>
  <si>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 xml:space="preserve">2 </t>
    </r>
    <r>
      <rPr>
        <b/>
        <sz val="11"/>
        <color theme="1"/>
        <rFont val="Gisha"/>
        <family val="2"/>
      </rPr>
      <t>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</t>
    </r>
  </si>
  <si>
    <t>Entropy</t>
  </si>
  <si>
    <t>5/8</t>
  </si>
  <si>
    <t>3/8</t>
  </si>
  <si>
    <t>- 5/8 * log (5/8)</t>
  </si>
  <si>
    <t>- 3/8 * log (3/8)</t>
  </si>
  <si>
    <t>Split</t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</si>
  <si>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>2</t>
    </r>
    <r>
      <rPr>
        <b/>
        <sz val="11"/>
        <color theme="1"/>
        <rFont val="Gisha"/>
        <family val="2"/>
      </rPr>
      <t xml:space="preserve"> 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     Row Total</t>
    </r>
  </si>
  <si>
    <t>Percent</t>
  </si>
  <si>
    <t>Row Total * Percent</t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</si>
  <si>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>2</t>
    </r>
    <r>
      <rPr>
        <b/>
        <sz val="11"/>
        <color theme="1"/>
        <rFont val="Gisha"/>
        <family val="2"/>
      </rPr>
      <t xml:space="preserve"> 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</t>
    </r>
  </si>
  <si>
    <t>GRE = Low</t>
  </si>
  <si>
    <t>GRE = Medium</t>
  </si>
  <si>
    <t>GRE = High</t>
  </si>
  <si>
    <t>0/3</t>
  </si>
  <si>
    <t>Spliting the for GRE</t>
  </si>
  <si>
    <t>Spliting the for GPA</t>
  </si>
  <si>
    <t>GPA = Low</t>
  </si>
  <si>
    <t>GPA = Medium</t>
  </si>
  <si>
    <t>GPA = High</t>
  </si>
  <si>
    <t>Total Entropy</t>
  </si>
  <si>
    <t>Net Gain Entropy</t>
  </si>
  <si>
    <t>GRE Entropy</t>
  </si>
  <si>
    <t>GPA Entropy</t>
  </si>
  <si>
    <r>
      <rPr>
        <b/>
        <sz val="11"/>
        <color theme="1"/>
        <rFont val="Gisha"/>
      </rPr>
      <t>Maximum</t>
    </r>
    <r>
      <rPr>
        <sz val="11"/>
        <color theme="1"/>
        <rFont val="Gisha"/>
        <family val="2"/>
      </rPr>
      <t xml:space="preserve"> </t>
    </r>
    <r>
      <rPr>
        <b/>
        <sz val="11"/>
        <color theme="1"/>
        <rFont val="Gisha"/>
      </rPr>
      <t>Entropy</t>
    </r>
    <r>
      <rPr>
        <sz val="11"/>
        <color theme="1"/>
        <rFont val="Gisha"/>
        <family val="2"/>
      </rPr>
      <t xml:space="preserve">                    </t>
    </r>
    <r>
      <rPr>
        <i/>
        <sz val="8"/>
        <color theme="1"/>
        <rFont val="Gisha"/>
      </rPr>
      <t>(GPA best result)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</si>
</sst>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9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Gisha"/>
      <family val="2"/>
    </font>
    <font>
      <b/>
      <sz val="8"/>
      <color theme="1"/>
      <name val="Gisha"/>
    </font>
    <font>
      <sz val="11"/>
      <color theme="1"/>
      <name val="Gisha"/>
      <family val="2"/>
    </font>
    <font>
      <sz val="8"/>
      <color theme="1"/>
      <name val="Gisha"/>
      <family val="2"/>
    </font>
    <font>
      <sz val="10"/>
      <color theme="1"/>
      <name val="Gisha"/>
      <family val="2"/>
    </font>
    <font>
      <i/>
      <sz val="11"/>
      <color theme="1"/>
      <name val="Gisha"/>
    </font>
    <font>
      <sz val="9"/>
      <color theme="1"/>
      <name val="Gish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11"/>
      <color theme="1"/>
      <name val="Gisha"/>
    </font>
    <font>
      <sz val="11"/>
      <color theme="1"/>
      <name val="Gisha"/>
    </font>
    <font>
      <i/>
      <sz val="8"/>
      <color theme="1"/>
      <name val="Gish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 indent="3"/>
    </xf>
    <xf numFmtId="0" fontId="7" fillId="2" borderId="0" xfId="0" applyFont="1" applyFill="1" applyAlignment="1">
      <alignment horizontal="left" vertical="center" indent="3"/>
    </xf>
    <xf numFmtId="0" fontId="8" fillId="2" borderId="0" xfId="0" applyFont="1" applyFill="1" applyAlignment="1">
      <alignment horizontal="center" vertical="center"/>
    </xf>
    <xf numFmtId="0" fontId="10" fillId="2" borderId="26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left" vertical="center"/>
    </xf>
    <xf numFmtId="168" fontId="7" fillId="2" borderId="0" xfId="0" applyNumberFormat="1" applyFont="1" applyFill="1" applyAlignment="1">
      <alignment horizontal="center" vertical="center"/>
    </xf>
    <xf numFmtId="168" fontId="8" fillId="2" borderId="0" xfId="0" applyNumberFormat="1" applyFont="1" applyFill="1" applyAlignment="1">
      <alignment horizontal="center" vertical="center"/>
    </xf>
    <xf numFmtId="168" fontId="7" fillId="2" borderId="5" xfId="0" applyNumberFormat="1" applyFont="1" applyFill="1" applyBorder="1" applyAlignment="1">
      <alignment horizontal="center" vertical="center"/>
    </xf>
    <xf numFmtId="0" fontId="0" fillId="2" borderId="0" xfId="0" applyFill="1"/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1" xfId="0" quotePrefix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5" xfId="0" quotePrefix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left" vertical="center" indent="3"/>
    </xf>
    <xf numFmtId="0" fontId="7" fillId="2" borderId="19" xfId="0" applyFont="1" applyFill="1" applyBorder="1" applyAlignment="1">
      <alignment horizontal="left" vertical="center" indent="3"/>
    </xf>
    <xf numFmtId="0" fontId="8" fillId="2" borderId="19" xfId="0" quotePrefix="1" applyFont="1" applyFill="1" applyBorder="1" applyAlignment="1">
      <alignment horizontal="center" vertical="center"/>
    </xf>
    <xf numFmtId="168" fontId="5" fillId="2" borderId="20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 indent="3"/>
    </xf>
    <xf numFmtId="0" fontId="7" fillId="2" borderId="22" xfId="0" applyFont="1" applyFill="1" applyBorder="1" applyAlignment="1">
      <alignment horizontal="left" vertical="center" indent="3"/>
    </xf>
    <xf numFmtId="168" fontId="7" fillId="2" borderId="22" xfId="0" applyNumberFormat="1" applyFont="1" applyFill="1" applyBorder="1" applyAlignment="1">
      <alignment horizontal="center" vertical="center"/>
    </xf>
    <xf numFmtId="168" fontId="9" fillId="2" borderId="22" xfId="0" applyNumberFormat="1" applyFont="1" applyFill="1" applyBorder="1" applyAlignment="1">
      <alignment horizontal="center" vertical="center"/>
    </xf>
    <xf numFmtId="168" fontId="5" fillId="2" borderId="23" xfId="0" applyNumberFormat="1" applyFont="1" applyFill="1" applyBorder="1" applyAlignment="1">
      <alignment horizontal="center" vertical="center"/>
    </xf>
    <xf numFmtId="168" fontId="8" fillId="2" borderId="19" xfId="0" quotePrefix="1" applyNumberFormat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 indent="3"/>
    </xf>
    <xf numFmtId="0" fontId="7" fillId="2" borderId="7" xfId="0" applyFont="1" applyFill="1" applyBorder="1" applyAlignment="1">
      <alignment horizontal="left" vertical="center" indent="3"/>
    </xf>
    <xf numFmtId="168" fontId="7" fillId="2" borderId="7" xfId="0" applyNumberFormat="1" applyFont="1" applyFill="1" applyBorder="1" applyAlignment="1">
      <alignment horizontal="center" vertical="center"/>
    </xf>
    <xf numFmtId="168" fontId="5" fillId="2" borderId="25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0" xfId="0" quotePrefix="1" applyFont="1" applyFill="1" applyBorder="1" applyAlignment="1">
      <alignment horizontal="center" vertical="center" wrapText="1"/>
    </xf>
    <xf numFmtId="0" fontId="5" fillId="2" borderId="31" xfId="0" quotePrefix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4" xfId="0" quotePrefix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2" xfId="0" quotePrefix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168" fontId="7" fillId="2" borderId="19" xfId="0" applyNumberFormat="1" applyFont="1" applyFill="1" applyBorder="1" applyAlignment="1">
      <alignment horizontal="center" vertical="center"/>
    </xf>
    <xf numFmtId="168" fontId="5" fillId="2" borderId="29" xfId="0" applyNumberFormat="1" applyFont="1" applyFill="1" applyBorder="1" applyAlignment="1">
      <alignment horizontal="center" vertical="center"/>
    </xf>
    <xf numFmtId="168" fontId="7" fillId="2" borderId="33" xfId="0" applyNumberFormat="1" applyFont="1" applyFill="1" applyBorder="1" applyAlignment="1">
      <alignment horizontal="center" vertical="center"/>
    </xf>
    <xf numFmtId="168" fontId="7" fillId="2" borderId="34" xfId="0" applyNumberFormat="1" applyFont="1" applyFill="1" applyBorder="1" applyAlignment="1">
      <alignment horizontal="center" vertical="center"/>
    </xf>
    <xf numFmtId="168" fontId="16" fillId="2" borderId="20" xfId="0" applyNumberFormat="1" applyFont="1" applyFill="1" applyBorder="1" applyAlignment="1">
      <alignment horizontal="center" vertical="center"/>
    </xf>
    <xf numFmtId="168" fontId="7" fillId="2" borderId="22" xfId="0" applyNumberFormat="1" applyFont="1" applyFill="1" applyBorder="1" applyAlignment="1">
      <alignment horizontal="center" vertical="center"/>
    </xf>
    <xf numFmtId="168" fontId="5" fillId="2" borderId="30" xfId="0" applyNumberFormat="1" applyFont="1" applyFill="1" applyBorder="1" applyAlignment="1">
      <alignment horizontal="center" vertical="center"/>
    </xf>
    <xf numFmtId="168" fontId="7" fillId="2" borderId="35" xfId="0" applyNumberFormat="1" applyFont="1" applyFill="1" applyBorder="1" applyAlignment="1">
      <alignment horizontal="center" vertical="center"/>
    </xf>
    <xf numFmtId="168" fontId="7" fillId="2" borderId="36" xfId="0" applyNumberFormat="1" applyFont="1" applyFill="1" applyBorder="1" applyAlignment="1">
      <alignment horizontal="center" vertical="center"/>
    </xf>
    <xf numFmtId="168" fontId="16" fillId="2" borderId="23" xfId="0" applyNumberFormat="1" applyFont="1" applyFill="1" applyBorder="1" applyAlignment="1">
      <alignment horizontal="center" vertical="center"/>
    </xf>
    <xf numFmtId="168" fontId="11" fillId="2" borderId="19" xfId="0" quotePrefix="1" applyNumberFormat="1" applyFont="1" applyFill="1" applyBorder="1" applyAlignment="1">
      <alignment horizontal="center" vertical="center"/>
    </xf>
    <xf numFmtId="168" fontId="7" fillId="2" borderId="37" xfId="0" applyNumberFormat="1" applyFont="1" applyFill="1" applyBorder="1" applyAlignment="1">
      <alignment horizontal="center" vertical="center"/>
    </xf>
    <xf numFmtId="168" fontId="7" fillId="2" borderId="38" xfId="0" applyNumberFormat="1" applyFont="1" applyFill="1" applyBorder="1" applyAlignment="1">
      <alignment horizontal="center" vertical="center"/>
    </xf>
    <xf numFmtId="168" fontId="16" fillId="2" borderId="25" xfId="0" applyNumberFormat="1" applyFont="1" applyFill="1" applyBorder="1" applyAlignment="1">
      <alignment horizontal="center" vertical="center"/>
    </xf>
    <xf numFmtId="0" fontId="17" fillId="2" borderId="3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8" fontId="16" fillId="2" borderId="40" xfId="0" applyNumberFormat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68" fontId="16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12700</xdr:rowOff>
    </xdr:from>
    <xdr:ext cx="2628900" cy="1470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7DFBEE-959B-214B-BCE4-43824EC7731C}"/>
            </a:ext>
          </a:extLst>
        </xdr:cNvPr>
        <xdr:cNvSpPr txBox="1"/>
      </xdr:nvSpPr>
      <xdr:spPr>
        <a:xfrm>
          <a:off x="0" y="2324100"/>
          <a:ext cx="2628900" cy="14701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Course: CS 513B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 Name: Daniel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 Name: Kadyrov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ID: 10455680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Purpose: Final Exam Problem 5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6384-5FEC-0743-87DC-E3A0DE12A4D9}">
  <dimension ref="A1:R31"/>
  <sheetViews>
    <sheetView tabSelected="1" topLeftCell="A12" workbookViewId="0">
      <selection activeCell="E24" sqref="E24"/>
    </sheetView>
  </sheetViews>
  <sheetFormatPr baseColWidth="10" defaultRowHeight="16"/>
  <cols>
    <col min="1" max="16384" width="10.83203125" style="24"/>
  </cols>
  <sheetData>
    <row r="1" spans="1:18" ht="20" thickBot="1">
      <c r="A1" s="1" t="s">
        <v>0</v>
      </c>
      <c r="B1" s="2" t="s">
        <v>1</v>
      </c>
      <c r="C1" s="2" t="s">
        <v>2</v>
      </c>
      <c r="D1" s="3" t="s">
        <v>3</v>
      </c>
    </row>
    <row r="2" spans="1:18">
      <c r="A2" s="4">
        <v>1</v>
      </c>
      <c r="B2" s="5" t="s">
        <v>4</v>
      </c>
      <c r="C2" s="5" t="s">
        <v>5</v>
      </c>
      <c r="D2" s="6" t="s">
        <v>6</v>
      </c>
      <c r="F2" s="25" t="s">
        <v>9</v>
      </c>
      <c r="G2" s="26"/>
      <c r="H2" s="27" t="s">
        <v>10</v>
      </c>
      <c r="I2" s="28" t="s">
        <v>11</v>
      </c>
      <c r="J2" s="29" t="s">
        <v>12</v>
      </c>
    </row>
    <row r="3" spans="1:18">
      <c r="A3" s="4">
        <v>2</v>
      </c>
      <c r="B3" s="7" t="s">
        <v>7</v>
      </c>
      <c r="C3" s="7" t="s">
        <v>7</v>
      </c>
      <c r="D3" s="8" t="s">
        <v>8</v>
      </c>
      <c r="F3" s="30"/>
      <c r="G3" s="31"/>
      <c r="H3" s="32"/>
      <c r="I3" s="33"/>
      <c r="J3" s="34"/>
    </row>
    <row r="4" spans="1:18">
      <c r="A4" s="4">
        <v>3</v>
      </c>
      <c r="B4" s="7" t="s">
        <v>5</v>
      </c>
      <c r="C4" s="7" t="s">
        <v>4</v>
      </c>
      <c r="D4" s="8" t="s">
        <v>8</v>
      </c>
      <c r="F4" s="12"/>
      <c r="G4" s="13"/>
      <c r="H4" s="13"/>
      <c r="I4" s="13"/>
      <c r="J4" s="14"/>
    </row>
    <row r="5" spans="1:18">
      <c r="A5" s="4">
        <v>4</v>
      </c>
      <c r="B5" s="7" t="s">
        <v>4</v>
      </c>
      <c r="C5" s="7" t="s">
        <v>4</v>
      </c>
      <c r="D5" s="8" t="s">
        <v>6</v>
      </c>
      <c r="F5" s="35" t="s">
        <v>6</v>
      </c>
      <c r="G5" s="36"/>
      <c r="H5" s="37" t="s">
        <v>13</v>
      </c>
      <c r="I5" s="37" t="s">
        <v>15</v>
      </c>
      <c r="J5" s="38">
        <f>I6 + I9</f>
        <v>0.95443400292496494</v>
      </c>
    </row>
    <row r="6" spans="1:18">
      <c r="A6" s="4">
        <v>5</v>
      </c>
      <c r="B6" s="7" t="s">
        <v>7</v>
      </c>
      <c r="C6" s="7" t="s">
        <v>4</v>
      </c>
      <c r="D6" s="8" t="s">
        <v>6</v>
      </c>
      <c r="F6" s="39"/>
      <c r="G6" s="40"/>
      <c r="H6" s="41">
        <v>0.625</v>
      </c>
      <c r="I6" s="42">
        <f>- H6 * LOG(H6, 2)</f>
        <v>0.42379494069539858</v>
      </c>
      <c r="J6" s="43"/>
    </row>
    <row r="7" spans="1:18">
      <c r="A7" s="4">
        <v>6</v>
      </c>
      <c r="B7" s="7" t="s">
        <v>5</v>
      </c>
      <c r="C7" s="7" t="s">
        <v>5</v>
      </c>
      <c r="D7" s="8" t="s">
        <v>6</v>
      </c>
      <c r="F7" s="15"/>
      <c r="G7" s="16"/>
      <c r="H7" s="13"/>
      <c r="I7" s="17"/>
      <c r="J7" s="43"/>
    </row>
    <row r="8" spans="1:18">
      <c r="A8" s="4">
        <v>7</v>
      </c>
      <c r="B8" s="7" t="s">
        <v>7</v>
      </c>
      <c r="C8" s="7" t="s">
        <v>7</v>
      </c>
      <c r="D8" s="8" t="s">
        <v>8</v>
      </c>
      <c r="F8" s="35" t="s">
        <v>8</v>
      </c>
      <c r="G8" s="36"/>
      <c r="H8" s="44" t="s">
        <v>14</v>
      </c>
      <c r="I8" s="37" t="s">
        <v>16</v>
      </c>
      <c r="J8" s="43"/>
    </row>
    <row r="9" spans="1:18" ht="17" thickBot="1">
      <c r="A9" s="9">
        <v>8</v>
      </c>
      <c r="B9" s="10" t="s">
        <v>4</v>
      </c>
      <c r="C9" s="10" t="s">
        <v>4</v>
      </c>
      <c r="D9" s="11" t="s">
        <v>6</v>
      </c>
      <c r="F9" s="45"/>
      <c r="G9" s="46"/>
      <c r="H9" s="47">
        <v>0.375</v>
      </c>
      <c r="I9" s="47">
        <f>- H9 * LOG(H9, 2)</f>
        <v>0.53063906222956636</v>
      </c>
      <c r="J9" s="48"/>
    </row>
    <row r="10" spans="1:18" ht="17" thickBot="1"/>
    <row r="11" spans="1:18">
      <c r="F11" s="25" t="s">
        <v>17</v>
      </c>
      <c r="G11" s="26"/>
      <c r="H11" s="49" t="s">
        <v>6</v>
      </c>
      <c r="I11" s="49"/>
      <c r="J11" s="49" t="s">
        <v>8</v>
      </c>
      <c r="K11" s="49"/>
      <c r="L11" s="50" t="s">
        <v>18</v>
      </c>
      <c r="M11" s="49" t="s">
        <v>19</v>
      </c>
      <c r="N11" s="29" t="s">
        <v>20</v>
      </c>
      <c r="P11" s="25" t="s">
        <v>31</v>
      </c>
      <c r="Q11" s="26" t="s">
        <v>33</v>
      </c>
      <c r="R11" s="51" t="s">
        <v>32</v>
      </c>
    </row>
    <row r="12" spans="1:18">
      <c r="F12" s="30"/>
      <c r="G12" s="31"/>
      <c r="H12" s="52" t="s">
        <v>10</v>
      </c>
      <c r="I12" s="53" t="s">
        <v>11</v>
      </c>
      <c r="J12" s="52" t="s">
        <v>10</v>
      </c>
      <c r="K12" s="53" t="s">
        <v>21</v>
      </c>
      <c r="L12" s="31"/>
      <c r="M12" s="54"/>
      <c r="N12" s="34"/>
      <c r="P12" s="30"/>
      <c r="Q12" s="31"/>
      <c r="R12" s="55"/>
    </row>
    <row r="13" spans="1:18">
      <c r="F13" s="18" t="s">
        <v>26</v>
      </c>
      <c r="G13" s="19"/>
      <c r="H13" s="19"/>
      <c r="I13" s="19"/>
      <c r="J13" s="19"/>
      <c r="K13" s="19"/>
      <c r="L13" s="19"/>
      <c r="M13" s="19"/>
      <c r="N13" s="20"/>
      <c r="P13" s="56"/>
      <c r="Q13" s="57"/>
      <c r="R13" s="58"/>
    </row>
    <row r="14" spans="1:18">
      <c r="F14" s="35" t="s">
        <v>22</v>
      </c>
      <c r="G14" s="36"/>
      <c r="H14" s="37"/>
      <c r="I14" s="37"/>
      <c r="J14" s="37"/>
      <c r="K14" s="37"/>
      <c r="L14" s="59">
        <f xml:space="preserve"> I15 + K15</f>
        <v>0.91829583405448956</v>
      </c>
      <c r="M14" s="44"/>
      <c r="N14" s="60">
        <f>L14 * M15</f>
        <v>0.34436093777043358</v>
      </c>
      <c r="P14" s="61">
        <f>J5</f>
        <v>0.95443400292496494</v>
      </c>
      <c r="Q14" s="62">
        <f>N14+N17+N20</f>
        <v>0.59436093777043353</v>
      </c>
      <c r="R14" s="63">
        <f>P14 - Q14</f>
        <v>0.36007306515453141</v>
      </c>
    </row>
    <row r="15" spans="1:18">
      <c r="F15" s="39"/>
      <c r="G15" s="40"/>
      <c r="H15" s="41">
        <v>0.33333333333333331</v>
      </c>
      <c r="I15" s="42">
        <f>- H15 * LOG(H15, 2)</f>
        <v>0.52832083357371873</v>
      </c>
      <c r="J15" s="41">
        <v>0.66666666666666663</v>
      </c>
      <c r="K15" s="41">
        <f>- J15 * LOG(J15, 2)</f>
        <v>0.38997500048077083</v>
      </c>
      <c r="L15" s="64"/>
      <c r="M15" s="41">
        <v>0.375</v>
      </c>
      <c r="N15" s="65"/>
      <c r="P15" s="66"/>
      <c r="Q15" s="67"/>
      <c r="R15" s="68"/>
    </row>
    <row r="16" spans="1:18">
      <c r="F16" s="15"/>
      <c r="G16" s="16"/>
      <c r="H16" s="13"/>
      <c r="I16" s="17"/>
      <c r="J16" s="13"/>
      <c r="K16" s="13"/>
      <c r="L16" s="13"/>
      <c r="M16" s="13"/>
      <c r="N16" s="14"/>
      <c r="P16" s="66"/>
      <c r="Q16" s="67"/>
      <c r="R16" s="68"/>
    </row>
    <row r="17" spans="6:18">
      <c r="F17" s="35" t="s">
        <v>23</v>
      </c>
      <c r="G17" s="36"/>
      <c r="H17" s="44"/>
      <c r="I17" s="37"/>
      <c r="J17" s="44"/>
      <c r="K17" s="37"/>
      <c r="L17" s="59">
        <f xml:space="preserve"> I18 + K18</f>
        <v>0</v>
      </c>
      <c r="M17" s="69"/>
      <c r="N17" s="60">
        <f>L17 * M18</f>
        <v>0</v>
      </c>
      <c r="P17" s="66"/>
      <c r="Q17" s="67"/>
      <c r="R17" s="68"/>
    </row>
    <row r="18" spans="6:18" ht="17" thickBot="1">
      <c r="F18" s="39"/>
      <c r="G18" s="40"/>
      <c r="H18" s="41">
        <v>1</v>
      </c>
      <c r="I18" s="41">
        <f>- H18 * LOG(H18, 2)</f>
        <v>0</v>
      </c>
      <c r="J18" s="41" t="s">
        <v>25</v>
      </c>
      <c r="K18" s="41">
        <v>0</v>
      </c>
      <c r="L18" s="64"/>
      <c r="M18" s="41">
        <f>3/8</f>
        <v>0.375</v>
      </c>
      <c r="N18" s="65"/>
      <c r="P18" s="70"/>
      <c r="Q18" s="71"/>
      <c r="R18" s="72"/>
    </row>
    <row r="19" spans="6:18" ht="17" thickBot="1">
      <c r="F19" s="15"/>
      <c r="G19" s="16"/>
      <c r="H19" s="21"/>
      <c r="I19" s="22"/>
      <c r="J19" s="21"/>
      <c r="K19" s="21"/>
      <c r="L19" s="21"/>
      <c r="M19" s="21"/>
      <c r="N19" s="23"/>
    </row>
    <row r="20" spans="6:18">
      <c r="F20" s="35" t="s">
        <v>24</v>
      </c>
      <c r="G20" s="36"/>
      <c r="H20" s="44"/>
      <c r="I20" s="37"/>
      <c r="J20" s="44"/>
      <c r="K20" s="37"/>
      <c r="L20" s="59">
        <f xml:space="preserve"> I21 + K21</f>
        <v>1</v>
      </c>
      <c r="M20" s="44"/>
      <c r="N20" s="60">
        <f>L20 * M21</f>
        <v>0.25</v>
      </c>
      <c r="P20" s="25" t="s">
        <v>31</v>
      </c>
      <c r="Q20" s="26" t="s">
        <v>34</v>
      </c>
      <c r="R20" s="51" t="s">
        <v>32</v>
      </c>
    </row>
    <row r="21" spans="6:18">
      <c r="F21" s="39"/>
      <c r="G21" s="40"/>
      <c r="H21" s="41">
        <v>0.5</v>
      </c>
      <c r="I21" s="41">
        <f>- H21 * LOG(H21, 2)</f>
        <v>0.5</v>
      </c>
      <c r="J21" s="41">
        <v>0.5</v>
      </c>
      <c r="K21" s="41">
        <f>- J21 * LOG(J21, 2)</f>
        <v>0.5</v>
      </c>
      <c r="L21" s="64"/>
      <c r="M21" s="41">
        <f>2/8</f>
        <v>0.25</v>
      </c>
      <c r="N21" s="65"/>
      <c r="P21" s="30"/>
      <c r="Q21" s="31"/>
      <c r="R21" s="55"/>
    </row>
    <row r="22" spans="6:18">
      <c r="F22" s="18" t="s">
        <v>27</v>
      </c>
      <c r="G22" s="19"/>
      <c r="H22" s="19"/>
      <c r="I22" s="19"/>
      <c r="J22" s="19"/>
      <c r="K22" s="19"/>
      <c r="L22" s="19"/>
      <c r="M22" s="19"/>
      <c r="N22" s="20"/>
      <c r="P22" s="56"/>
      <c r="Q22" s="57"/>
      <c r="R22" s="58"/>
    </row>
    <row r="23" spans="6:18">
      <c r="F23" s="35" t="s">
        <v>28</v>
      </c>
      <c r="G23" s="36"/>
      <c r="H23" s="37"/>
      <c r="I23" s="37"/>
      <c r="J23" s="37"/>
      <c r="K23" s="37"/>
      <c r="L23" s="59">
        <f xml:space="preserve"> I24 + K24</f>
        <v>0</v>
      </c>
      <c r="M23" s="44"/>
      <c r="N23" s="60">
        <f>L23 * M24</f>
        <v>0</v>
      </c>
      <c r="P23" s="61">
        <f>J5</f>
        <v>0.95443400292496494</v>
      </c>
      <c r="Q23" s="62">
        <f>N23+N26+N29</f>
        <v>0.15563906222956642</v>
      </c>
      <c r="R23" s="63">
        <f>P23 - Q23</f>
        <v>0.79879494069539847</v>
      </c>
    </row>
    <row r="24" spans="6:18">
      <c r="F24" s="39"/>
      <c r="G24" s="40"/>
      <c r="H24" s="41">
        <v>0</v>
      </c>
      <c r="I24" s="42">
        <v>0</v>
      </c>
      <c r="J24" s="41">
        <v>1</v>
      </c>
      <c r="K24" s="41">
        <f>- J24 * LOG(J24, 2)</f>
        <v>0</v>
      </c>
      <c r="L24" s="64"/>
      <c r="M24" s="41">
        <v>0.25</v>
      </c>
      <c r="N24" s="65"/>
      <c r="P24" s="66"/>
      <c r="Q24" s="67"/>
      <c r="R24" s="68"/>
    </row>
    <row r="25" spans="6:18">
      <c r="F25" s="15"/>
      <c r="G25" s="16"/>
      <c r="H25" s="13"/>
      <c r="I25" s="17"/>
      <c r="J25" s="13"/>
      <c r="K25" s="13"/>
      <c r="L25" s="13"/>
      <c r="M25" s="13"/>
      <c r="N25" s="14"/>
      <c r="P25" s="66"/>
      <c r="Q25" s="67"/>
      <c r="R25" s="68"/>
    </row>
    <row r="26" spans="6:18">
      <c r="F26" s="35" t="s">
        <v>29</v>
      </c>
      <c r="G26" s="36"/>
      <c r="H26" s="44"/>
      <c r="I26" s="37"/>
      <c r="J26" s="44"/>
      <c r="K26" s="37"/>
      <c r="L26" s="59">
        <f xml:space="preserve"> I27 + K27</f>
        <v>0.31127812445913283</v>
      </c>
      <c r="M26" s="69"/>
      <c r="N26" s="60">
        <f>L26 * M27</f>
        <v>0.15563906222956642</v>
      </c>
      <c r="P26" s="66"/>
      <c r="Q26" s="67"/>
      <c r="R26" s="68"/>
    </row>
    <row r="27" spans="6:18" ht="17" thickBot="1">
      <c r="F27" s="39"/>
      <c r="G27" s="40"/>
      <c r="H27" s="41">
        <v>0.75</v>
      </c>
      <c r="I27" s="41">
        <f>- H27 * LOG(H27, 2)</f>
        <v>0.31127812445913283</v>
      </c>
      <c r="J27" s="41">
        <v>0.25</v>
      </c>
      <c r="K27" s="41">
        <v>0</v>
      </c>
      <c r="L27" s="64"/>
      <c r="M27" s="41">
        <v>0.5</v>
      </c>
      <c r="N27" s="65"/>
      <c r="P27" s="70"/>
      <c r="Q27" s="71"/>
      <c r="R27" s="72"/>
    </row>
    <row r="28" spans="6:18">
      <c r="F28" s="15"/>
      <c r="G28" s="16"/>
      <c r="H28" s="21"/>
      <c r="I28" s="22"/>
      <c r="J28" s="21"/>
      <c r="K28" s="21"/>
      <c r="L28" s="21"/>
      <c r="M28" s="21"/>
      <c r="N28" s="23"/>
    </row>
    <row r="29" spans="6:18" ht="17" thickBot="1">
      <c r="F29" s="35" t="s">
        <v>30</v>
      </c>
      <c r="G29" s="36"/>
      <c r="H29" s="44"/>
      <c r="I29" s="37"/>
      <c r="J29" s="44"/>
      <c r="K29" s="37"/>
      <c r="L29" s="59">
        <f xml:space="preserve"> I30 + K30</f>
        <v>0</v>
      </c>
      <c r="M29" s="44"/>
      <c r="N29" s="60">
        <f>L29 * M30</f>
        <v>0</v>
      </c>
    </row>
    <row r="30" spans="6:18">
      <c r="F30" s="39"/>
      <c r="G30" s="40"/>
      <c r="H30" s="41">
        <v>1</v>
      </c>
      <c r="I30" s="41">
        <f>- H30 * LOG(H30, 2)</f>
        <v>0</v>
      </c>
      <c r="J30" s="41">
        <v>0</v>
      </c>
      <c r="K30" s="41">
        <v>0</v>
      </c>
      <c r="L30" s="64"/>
      <c r="M30" s="41">
        <f>2/8</f>
        <v>0.25</v>
      </c>
      <c r="N30" s="65"/>
      <c r="P30" s="73" t="s">
        <v>35</v>
      </c>
      <c r="Q30" s="74"/>
      <c r="R30" s="75">
        <f>MAX((R14,R23))</f>
        <v>0.79879494069539847</v>
      </c>
    </row>
    <row r="31" spans="6:18" ht="17" thickBot="1">
      <c r="P31" s="76"/>
      <c r="Q31" s="77"/>
      <c r="R31" s="78"/>
    </row>
  </sheetData>
  <mergeCells count="49">
    <mergeCell ref="P30:Q31"/>
    <mergeCell ref="R30:R31"/>
    <mergeCell ref="P20:P21"/>
    <mergeCell ref="Q20:Q21"/>
    <mergeCell ref="R20:R21"/>
    <mergeCell ref="P22:R22"/>
    <mergeCell ref="P23:P27"/>
    <mergeCell ref="Q23:Q27"/>
    <mergeCell ref="R23:R27"/>
    <mergeCell ref="F29:G30"/>
    <mergeCell ref="L29:L30"/>
    <mergeCell ref="N29:N30"/>
    <mergeCell ref="P11:P12"/>
    <mergeCell ref="Q11:Q12"/>
    <mergeCell ref="R11:R12"/>
    <mergeCell ref="P13:R13"/>
    <mergeCell ref="P14:P18"/>
    <mergeCell ref="Q14:Q18"/>
    <mergeCell ref="R14:R18"/>
    <mergeCell ref="F23:G24"/>
    <mergeCell ref="L23:L24"/>
    <mergeCell ref="N23:N24"/>
    <mergeCell ref="F26:G27"/>
    <mergeCell ref="L26:L27"/>
    <mergeCell ref="N26:N27"/>
    <mergeCell ref="F20:G21"/>
    <mergeCell ref="L20:L21"/>
    <mergeCell ref="N20:N21"/>
    <mergeCell ref="F22:N22"/>
    <mergeCell ref="F13:N13"/>
    <mergeCell ref="F14:G15"/>
    <mergeCell ref="L14:L15"/>
    <mergeCell ref="N14:N15"/>
    <mergeCell ref="F17:G18"/>
    <mergeCell ref="L17:L18"/>
    <mergeCell ref="N17:N18"/>
    <mergeCell ref="F11:G12"/>
    <mergeCell ref="H11:I11"/>
    <mergeCell ref="J11:K11"/>
    <mergeCell ref="L11:L12"/>
    <mergeCell ref="M11:M12"/>
    <mergeCell ref="N11:N12"/>
    <mergeCell ref="F2:G3"/>
    <mergeCell ref="H2:H3"/>
    <mergeCell ref="I2:I3"/>
    <mergeCell ref="J2:J3"/>
    <mergeCell ref="F5:G6"/>
    <mergeCell ref="J5:J9"/>
    <mergeCell ref="F8:G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2020-05-14T01:31:54Z</dcterms:created>
  <dcterms:modified xsi:type="dcterms:W3CDTF">2020-05-14T01:43:26Z</dcterms:modified>
</cp:coreProperties>
</file>