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daniel/Documents/Education/Stevens Institute of Technology/MSCS/Classes/CS-513/Homework/Final/"/>
    </mc:Choice>
  </mc:AlternateContent>
  <xr:revisionPtr revIDLastSave="0" documentId="8_{3346DA80-0C74-A742-B89B-41A2B5DC08FF}" xr6:coauthVersionLast="45" xr6:coauthVersionMax="45" xr10:uidLastSave="{00000000-0000-0000-0000-000000000000}"/>
  <bookViews>
    <workbookView xWindow="340" yWindow="1280" windowWidth="25600" windowHeight="15540" xr2:uid="{20BA55E3-119E-9844-BFB8-FA1F1BBF53D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7" i="1" l="1"/>
  <c r="L116" i="1"/>
  <c r="K83" i="1"/>
  <c r="H83" i="1"/>
  <c r="K29" i="1"/>
  <c r="H29" i="1"/>
  <c r="E23" i="1"/>
  <c r="F23" i="1"/>
  <c r="G23" i="1"/>
  <c r="H23" i="1"/>
  <c r="I23" i="1"/>
  <c r="J23" i="1"/>
  <c r="K23" i="1"/>
  <c r="M23" i="1"/>
  <c r="N23" i="1"/>
  <c r="O23" i="1"/>
  <c r="E24" i="1"/>
  <c r="F24" i="1"/>
  <c r="G24" i="1"/>
  <c r="H24" i="1"/>
  <c r="I24" i="1"/>
  <c r="J24" i="1"/>
  <c r="K24" i="1"/>
  <c r="M24" i="1"/>
  <c r="N24" i="1"/>
  <c r="E25" i="1"/>
  <c r="F25" i="1"/>
  <c r="G25" i="1"/>
  <c r="H25" i="1"/>
  <c r="I25" i="1"/>
  <c r="J25" i="1"/>
  <c r="E26" i="1"/>
  <c r="F26" i="1"/>
  <c r="G26" i="1"/>
  <c r="H26" i="1"/>
  <c r="I26" i="1"/>
  <c r="J26" i="1"/>
  <c r="F22" i="1"/>
  <c r="G22" i="1"/>
  <c r="H22" i="1"/>
  <c r="I22" i="1"/>
  <c r="J22" i="1"/>
  <c r="K22" i="1"/>
  <c r="L22" i="1"/>
  <c r="M22" i="1"/>
  <c r="N22" i="1"/>
  <c r="E22" i="1"/>
  <c r="G16" i="1"/>
  <c r="K16" i="1" s="1"/>
  <c r="L24" i="1" s="1"/>
  <c r="L63" i="1" s="1"/>
  <c r="G15" i="1"/>
  <c r="K15" i="1" s="1"/>
  <c r="G17" i="1" l="1"/>
  <c r="K17" i="1" s="1"/>
  <c r="L23" i="1"/>
  <c r="L62" i="1" s="1"/>
  <c r="P23" i="1" l="1"/>
  <c r="S20" i="1" s="1"/>
  <c r="S22" i="1" s="1"/>
  <c r="E29" i="1"/>
  <c r="F33" i="1" l="1"/>
  <c r="N29" i="1"/>
  <c r="F37" i="1" l="1"/>
  <c r="H33" i="1"/>
  <c r="J33" i="1" s="1"/>
  <c r="N61" i="1" s="1"/>
  <c r="H37" i="1"/>
  <c r="J37" i="1" s="1"/>
  <c r="N63" i="1" s="1"/>
  <c r="H35" i="1"/>
  <c r="J35" i="1" s="1"/>
  <c r="N62" i="1" s="1"/>
  <c r="F35" i="1"/>
  <c r="H47" i="1" s="1"/>
  <c r="J47" i="1" s="1"/>
  <c r="H105" i="1" l="1"/>
  <c r="J105" i="1" s="1"/>
  <c r="J116" i="1" s="1"/>
  <c r="H107" i="1"/>
  <c r="J107" i="1" s="1"/>
  <c r="J117" i="1" s="1"/>
  <c r="H109" i="1"/>
  <c r="J109" i="1" s="1"/>
  <c r="J118" i="1" s="1"/>
  <c r="H111" i="1"/>
  <c r="J111" i="1" s="1"/>
  <c r="J119" i="1" s="1"/>
  <c r="H103" i="1"/>
  <c r="J103" i="1" s="1"/>
  <c r="J115" i="1" s="1"/>
  <c r="H65" i="1"/>
  <c r="H57" i="1"/>
  <c r="J57" i="1" s="1"/>
  <c r="H55" i="1"/>
  <c r="J55" i="1" s="1"/>
  <c r="H51" i="1"/>
  <c r="J51" i="1" s="1"/>
  <c r="H49" i="1"/>
  <c r="J49" i="1" s="1"/>
  <c r="H53" i="1"/>
  <c r="J53" i="1" s="1"/>
  <c r="H41" i="1"/>
  <c r="J41" i="1" s="1"/>
  <c r="H62" i="1" s="1"/>
  <c r="H39" i="1"/>
  <c r="J39" i="1" s="1"/>
  <c r="H61" i="1" s="1"/>
  <c r="H43" i="1"/>
  <c r="J43" i="1" s="1"/>
  <c r="H63" i="1" s="1"/>
  <c r="H45" i="1"/>
  <c r="J45" i="1" s="1"/>
  <c r="H64" i="1" s="1"/>
  <c r="J64" i="1" l="1"/>
  <c r="J63" i="1"/>
  <c r="J65" i="1"/>
  <c r="J61" i="1"/>
  <c r="G70" i="1" s="1"/>
  <c r="K70" i="1" s="1"/>
  <c r="J62" i="1"/>
  <c r="G69" i="1"/>
  <c r="K69" i="1" s="1"/>
  <c r="G71" i="1" l="1"/>
  <c r="K71" i="1" s="1"/>
  <c r="E83" i="1" l="1"/>
  <c r="P77" i="1"/>
  <c r="P116" i="1" s="1"/>
  <c r="J79" i="1"/>
  <c r="J78" i="1"/>
  <c r="H78" i="1"/>
  <c r="L77" i="1"/>
  <c r="J77" i="1"/>
  <c r="L76" i="1"/>
  <c r="F87" i="1" l="1"/>
  <c r="N83" i="1"/>
  <c r="H91" i="1" l="1"/>
  <c r="J91" i="1" s="1"/>
  <c r="N117" i="1" s="1"/>
  <c r="F91" i="1"/>
  <c r="F89" i="1"/>
  <c r="H87" i="1"/>
  <c r="J87" i="1" s="1"/>
  <c r="N115" i="1" s="1"/>
  <c r="H89" i="1"/>
  <c r="J89" i="1" s="1"/>
  <c r="N116" i="1" s="1"/>
  <c r="H99" i="1" l="1"/>
  <c r="J99" i="1" s="1"/>
  <c r="H118" i="1" s="1"/>
  <c r="H93" i="1"/>
  <c r="J93" i="1" s="1"/>
  <c r="H115" i="1" s="1"/>
  <c r="H95" i="1"/>
  <c r="J95" i="1" s="1"/>
  <c r="H116" i="1" s="1"/>
  <c r="H101" i="1"/>
  <c r="J101" i="1" s="1"/>
  <c r="H119" i="1" s="1"/>
  <c r="H97" i="1"/>
  <c r="J97" i="1" s="1"/>
  <c r="H117" i="1" s="1"/>
  <c r="N75" i="1" l="1"/>
  <c r="H76" i="1" l="1"/>
  <c r="J75" i="1"/>
  <c r="H75" i="1"/>
  <c r="J76" i="1"/>
  <c r="H77" i="1"/>
  <c r="H79" i="1"/>
  <c r="N76" i="1"/>
  <c r="N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Garg</author>
    <author>Arun Garg</author>
  </authors>
  <commentList>
    <comment ref="E14" authorId="0" shapeId="0" xr:uid="{2708888A-A3B8-7547-A65F-C64939E555C6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>Net</t>
        </r>
        <r>
          <rPr>
            <sz val="8"/>
            <color rgb="FF000000"/>
            <rFont val="Tahoma"/>
            <family val="2"/>
          </rPr>
          <t>J</t>
        </r>
        <r>
          <rPr>
            <sz val="9"/>
            <color rgb="FF000000"/>
            <rFont val="Tahoma"/>
            <family val="2"/>
          </rPr>
          <t xml:space="preserve"> = </t>
        </r>
        <r>
          <rPr>
            <sz val="12"/>
            <color rgb="FF000000"/>
            <rFont val="Tahoma"/>
            <family val="2"/>
          </rPr>
          <t>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W</t>
        </r>
        <r>
          <rPr>
            <sz val="8"/>
            <color rgb="FF000000"/>
            <rFont val="Tahoma"/>
            <family val="2"/>
          </rPr>
          <t>IJ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*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X</t>
        </r>
        <r>
          <rPr>
            <sz val="8"/>
            <color rgb="FF000000"/>
            <rFont val="Tahoma"/>
            <family val="2"/>
          </rPr>
          <t>IJ</t>
        </r>
      </text>
    </comment>
    <comment ref="I14" authorId="0" shapeId="0" xr:uid="{4D9B4440-1356-FA41-8DE2-5DFD67005E67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N28" authorId="1" shapeId="0" xr:uid="{F5EA24DA-784B-1E4A-8A75-9368F7F54208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Error Rate = Actual - Output</t>
        </r>
      </text>
    </comment>
    <comment ref="E32" authorId="0" shapeId="0" xr:uid="{3B8A752D-AA23-6941-82DE-2DCEAE614183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based on the node is in output layer or in hidden layer.
for outpur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 xml:space="preserve">node = output * (1 - output) * (actual - output),
for hidden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 = output * (1 - output) * ∑ W</t>
        </r>
        <r>
          <rPr>
            <sz val="6"/>
            <color indexed="81"/>
            <rFont val="Arial"/>
            <family val="2"/>
          </rPr>
          <t>JK</t>
        </r>
        <r>
          <rPr>
            <sz val="8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</t>
        </r>
      </text>
    </comment>
    <comment ref="G32" authorId="0" shapeId="0" xr:uid="{0C97F74E-60ED-BF45-B256-E086B2C2118D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Gisha"/>
            <family val="2"/>
          </rPr>
          <t>∆W</t>
        </r>
        <r>
          <rPr>
            <sz val="8"/>
            <color rgb="FF000000"/>
            <rFont val="Gisha"/>
            <family val="2"/>
          </rPr>
          <t>IJ</t>
        </r>
        <r>
          <rPr>
            <sz val="11"/>
            <color rgb="FF000000"/>
            <rFont val="Gisha"/>
            <family val="2"/>
          </rPr>
          <t xml:space="preserve"> = </t>
        </r>
        <r>
          <rPr>
            <sz val="11"/>
            <color rgb="FF000000"/>
            <rFont val="Gisha"/>
            <family val="2"/>
          </rPr>
          <t>ᶯ</t>
        </r>
        <r>
          <rPr>
            <sz val="11"/>
            <color rgb="FF000000"/>
            <rFont val="Gisha"/>
            <family val="2"/>
          </rPr>
          <t xml:space="preserve"> * ᵟ * X</t>
        </r>
        <r>
          <rPr>
            <sz val="8"/>
            <color rgb="FF000000"/>
            <rFont val="Gisha"/>
            <family val="2"/>
          </rPr>
          <t xml:space="preserve">IJ,
</t>
        </r>
        <r>
          <rPr>
            <sz val="8"/>
            <color rgb="FF000000"/>
            <rFont val="Gisha"/>
            <family val="2"/>
          </rPr>
          <t xml:space="preserve">weight correction = learning rate * 
</t>
        </r>
        <r>
          <rPr>
            <sz val="8"/>
            <color rgb="FF000000"/>
            <rFont val="Gisha"/>
            <family val="2"/>
          </rPr>
          <t xml:space="preserve">                                 delta function *
</t>
        </r>
        <r>
          <rPr>
            <sz val="8"/>
            <color rgb="FF000000"/>
            <rFont val="Gisha"/>
            <family val="2"/>
          </rPr>
          <t xml:space="preserve">                                 node value</t>
        </r>
      </text>
    </comment>
    <comment ref="I32" authorId="0" shapeId="0" xr:uid="{4C6BB12D-2247-8547-9E3B-A1371CA3541A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weight currection</t>
        </r>
      </text>
    </comment>
    <comment ref="E68" authorId="0" shapeId="0" xr:uid="{B0223075-2559-D340-B659-2DE2A2C68A5D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>Net</t>
        </r>
        <r>
          <rPr>
            <sz val="8"/>
            <color rgb="FF000000"/>
            <rFont val="Tahoma"/>
            <family val="2"/>
          </rPr>
          <t>J</t>
        </r>
        <r>
          <rPr>
            <sz val="9"/>
            <color rgb="FF000000"/>
            <rFont val="Tahoma"/>
            <family val="2"/>
          </rPr>
          <t xml:space="preserve"> = </t>
        </r>
        <r>
          <rPr>
            <sz val="12"/>
            <color rgb="FF000000"/>
            <rFont val="Tahoma"/>
            <family val="2"/>
          </rPr>
          <t>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W</t>
        </r>
        <r>
          <rPr>
            <sz val="8"/>
            <color rgb="FF000000"/>
            <rFont val="Tahoma"/>
            <family val="2"/>
          </rPr>
          <t>IJ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*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11"/>
            <color rgb="FF000000"/>
            <rFont val="Tahoma"/>
            <family val="2"/>
          </rPr>
          <t>X</t>
        </r>
        <r>
          <rPr>
            <sz val="8"/>
            <color rgb="FF000000"/>
            <rFont val="Tahoma"/>
            <family val="2"/>
          </rPr>
          <t>IJ</t>
        </r>
      </text>
    </comment>
    <comment ref="I68" authorId="0" shapeId="0" xr:uid="{4E69A933-77CB-D848-9268-C16A3BB5A85F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f﴾Net﴿ = 1 / (1 + e ^ Net)</t>
        </r>
      </text>
    </comment>
    <comment ref="N82" authorId="1" shapeId="0" xr:uid="{AA508F06-A4BF-6C4E-BB4B-573B91F24458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Error Rate = Actual - Output</t>
        </r>
      </text>
    </comment>
    <comment ref="E86" authorId="0" shapeId="0" xr:uid="{E780DE76-4CD8-1340-9E43-8645FA171145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based on the node is in output layer or in hidden layer.
for outpur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 xml:space="preserve">node = output * (1 - output) * (actual - output),
for hidden layer,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 = output * (1 - output) * ∑ W</t>
        </r>
        <r>
          <rPr>
            <sz val="6"/>
            <color indexed="81"/>
            <rFont val="Arial"/>
            <family val="2"/>
          </rPr>
          <t>JK</t>
        </r>
        <r>
          <rPr>
            <sz val="8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Arial"/>
            <family val="2"/>
          </rPr>
          <t>ᵟ</t>
        </r>
        <r>
          <rPr>
            <sz val="8"/>
            <color indexed="81"/>
            <rFont val="Arial"/>
            <family val="2"/>
          </rPr>
          <t>node</t>
        </r>
      </text>
    </comment>
    <comment ref="G86" authorId="0" shapeId="0" xr:uid="{3AAA7B43-0350-0643-AF3D-2B5E58EF1EC2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Gisha"/>
            <family val="2"/>
          </rPr>
          <t>∆W</t>
        </r>
        <r>
          <rPr>
            <sz val="8"/>
            <color rgb="FF000000"/>
            <rFont val="Gisha"/>
            <family val="2"/>
          </rPr>
          <t>IJ</t>
        </r>
        <r>
          <rPr>
            <sz val="11"/>
            <color rgb="FF000000"/>
            <rFont val="Gisha"/>
            <family val="2"/>
          </rPr>
          <t xml:space="preserve"> = </t>
        </r>
        <r>
          <rPr>
            <sz val="11"/>
            <color rgb="FF000000"/>
            <rFont val="Gisha"/>
            <family val="2"/>
          </rPr>
          <t>ᶯ</t>
        </r>
        <r>
          <rPr>
            <sz val="11"/>
            <color rgb="FF000000"/>
            <rFont val="Gisha"/>
            <family val="2"/>
          </rPr>
          <t xml:space="preserve"> * ᵟ * X</t>
        </r>
        <r>
          <rPr>
            <sz val="8"/>
            <color rgb="FF000000"/>
            <rFont val="Gisha"/>
            <family val="2"/>
          </rPr>
          <t xml:space="preserve">IJ,
</t>
        </r>
        <r>
          <rPr>
            <sz val="8"/>
            <color rgb="FF000000"/>
            <rFont val="Gisha"/>
            <family val="2"/>
          </rPr>
          <t xml:space="preserve">weight correction = learning rate * 
</t>
        </r>
        <r>
          <rPr>
            <sz val="8"/>
            <color rgb="FF000000"/>
            <rFont val="Gisha"/>
            <family val="2"/>
          </rPr>
          <t xml:space="preserve">                                 delta function *
</t>
        </r>
        <r>
          <rPr>
            <sz val="8"/>
            <color rgb="FF000000"/>
            <rFont val="Gisha"/>
            <family val="2"/>
          </rPr>
          <t xml:space="preserve">                                 node value</t>
        </r>
      </text>
    </comment>
    <comment ref="I86" authorId="0" shapeId="0" xr:uid="{AF54FD1B-4610-684D-B3B3-E707592C06D2}">
      <text>
        <r>
          <rPr>
            <b/>
            <sz val="9"/>
            <color indexed="81"/>
            <rFont val="Tahoma"/>
            <family val="2"/>
          </rPr>
          <t>Formula Used: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Gisha"/>
            <family val="2"/>
          </rPr>
          <t>W</t>
        </r>
        <r>
          <rPr>
            <sz val="8"/>
            <color indexed="81"/>
            <rFont val="Gisha"/>
            <family val="2"/>
          </rPr>
          <t>IJ (new)</t>
        </r>
        <r>
          <rPr>
            <sz val="11"/>
            <color indexed="81"/>
            <rFont val="Gisha"/>
            <family val="2"/>
          </rPr>
          <t xml:space="preserve"> = W</t>
        </r>
        <r>
          <rPr>
            <sz val="8"/>
            <color indexed="81"/>
            <rFont val="Gisha"/>
            <family val="2"/>
          </rPr>
          <t>IJ (old)</t>
        </r>
        <r>
          <rPr>
            <sz val="11"/>
            <color indexed="81"/>
            <rFont val="Gisha"/>
            <family val="2"/>
          </rPr>
          <t xml:space="preserve"> + ∆W</t>
        </r>
        <r>
          <rPr>
            <sz val="8"/>
            <color indexed="81"/>
            <rFont val="Gisha"/>
            <family val="2"/>
          </rPr>
          <t>IJ,
new weight = old weight + weight currection</t>
        </r>
      </text>
    </comment>
  </commentList>
</comments>
</file>

<file path=xl/sharedStrings.xml><?xml version="1.0" encoding="utf-8"?>
<sst xmlns="http://schemas.openxmlformats.org/spreadsheetml/2006/main" count="286" uniqueCount="91">
  <si>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</si>
  <si>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</si>
  <si>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</si>
  <si>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</si>
  <si>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</si>
  <si>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</si>
  <si>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</si>
  <si>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</si>
  <si>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</si>
  <si>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</si>
  <si>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 LAYER</t>
  </si>
  <si>
    <t>HIDDEN LAYER</t>
  </si>
  <si>
    <t>OUTPUT LAYER</t>
  </si>
  <si>
    <t>Node</t>
  </si>
  <si>
    <t>Value</t>
  </si>
  <si>
    <t>Weight to A</t>
  </si>
  <si>
    <t>Weight to B</t>
  </si>
  <si>
    <t>Weight to Z</t>
  </si>
  <si>
    <t>X =</t>
  </si>
  <si>
    <t>XX=</t>
  </si>
  <si>
    <t>1 =</t>
  </si>
  <si>
    <t>A =</t>
  </si>
  <si>
    <t>Z =</t>
  </si>
  <si>
    <t>2 =</t>
  </si>
  <si>
    <t>B =</t>
  </si>
  <si>
    <t>3 =</t>
  </si>
  <si>
    <t>4 =</t>
  </si>
  <si>
    <t>Actual Value</t>
  </si>
  <si>
    <t>Learning Factor</t>
  </si>
  <si>
    <t>COMBINATION FUNCTION</t>
  </si>
  <si>
    <t>ACTIVATION FUNCTION</t>
  </si>
  <si>
    <t>Net</t>
  </si>
  <si>
    <r>
      <rPr>
        <b/>
        <sz val="8"/>
        <color theme="1"/>
        <rFont val="Gill Sans MT Ext Condensed Bold"/>
        <family val="2"/>
      </rPr>
      <t>f</t>
    </r>
    <r>
      <rPr>
        <b/>
        <sz val="8"/>
        <color theme="1"/>
        <rFont val="Gisha"/>
        <family val="2"/>
      </rPr>
      <t>(Net)</t>
    </r>
  </si>
  <si>
    <r>
      <t>Net</t>
    </r>
    <r>
      <rPr>
        <b/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</si>
  <si>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(Net</t>
    </r>
    <r>
      <rPr>
        <b/>
        <sz val="8"/>
        <color theme="1"/>
        <rFont val="Gisha"/>
        <family val="2"/>
      </rPr>
      <t>A</t>
    </r>
    <r>
      <rPr>
        <sz val="11"/>
        <color theme="1"/>
        <rFont val="Gisha"/>
        <family val="2"/>
      </rPr>
      <t>) =</t>
    </r>
  </si>
  <si>
    <r>
      <t>Net</t>
    </r>
    <r>
      <rPr>
        <b/>
        <sz val="8"/>
        <color theme="1"/>
        <rFont val="Gisha"/>
        <family val="2"/>
      </rPr>
      <t xml:space="preserve">B </t>
    </r>
    <r>
      <rPr>
        <b/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</si>
  <si>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(Net</t>
    </r>
    <r>
      <rPr>
        <b/>
        <sz val="8"/>
        <color theme="1"/>
        <rFont val="Gisha"/>
        <family val="2"/>
      </rPr>
      <t>B</t>
    </r>
    <r>
      <rPr>
        <sz val="11"/>
        <color theme="1"/>
        <rFont val="Gisha"/>
        <family val="2"/>
      </rPr>
      <t>) =</t>
    </r>
  </si>
  <si>
    <r>
      <t>Net</t>
    </r>
    <r>
      <rPr>
        <b/>
        <sz val="8"/>
        <color theme="1"/>
        <rFont val="Gisha"/>
        <family val="2"/>
      </rPr>
      <t xml:space="preserve">Z </t>
    </r>
    <r>
      <rPr>
        <b/>
        <sz val="11"/>
        <color theme="1"/>
        <rFont val="Gisha"/>
        <family val="2"/>
      </rPr>
      <t>=</t>
    </r>
  </si>
  <si>
    <r>
      <rPr>
        <sz val="14"/>
        <color theme="1"/>
        <rFont val="Gill Sans MT Ext Condensed Bold"/>
        <family val="2"/>
      </rPr>
      <t>f</t>
    </r>
    <r>
      <rPr>
        <sz val="11"/>
        <color theme="1"/>
        <rFont val="Gisha"/>
        <family val="2"/>
      </rPr>
      <t>(Net</t>
    </r>
    <r>
      <rPr>
        <b/>
        <sz val="8"/>
        <color theme="1"/>
        <rFont val="Gisha"/>
        <family val="2"/>
      </rPr>
      <t>Z</t>
    </r>
    <r>
      <rPr>
        <sz val="11"/>
        <color theme="1"/>
        <rFont val="Gisha"/>
        <family val="2"/>
      </rPr>
      <t>) =</t>
    </r>
  </si>
  <si>
    <t>First Pass</t>
  </si>
  <si>
    <t>WXA =</t>
  </si>
  <si>
    <t>WXB =</t>
  </si>
  <si>
    <t>WXXZ =</t>
  </si>
  <si>
    <t>W1A =</t>
  </si>
  <si>
    <t>W1B =</t>
  </si>
  <si>
    <t>WAZ =</t>
  </si>
  <si>
    <t>W2A =</t>
  </si>
  <si>
    <t>W2B =</t>
  </si>
  <si>
    <t>WBZ =</t>
  </si>
  <si>
    <t>W3A =</t>
  </si>
  <si>
    <t>W3B =</t>
  </si>
  <si>
    <t>W4A =</t>
  </si>
  <si>
    <t>W4B =</t>
  </si>
  <si>
    <t>Output</t>
  </si>
  <si>
    <t>Error</t>
  </si>
  <si>
    <t>Predicted Output</t>
  </si>
  <si>
    <t>Actual Output</t>
  </si>
  <si>
    <t>Error Rate</t>
  </si>
  <si>
    <r>
      <t xml:space="preserve">DELTA </t>
    </r>
    <r>
      <rPr>
        <b/>
        <sz val="11"/>
        <color rgb="FF000000"/>
        <rFont val="Gisha"/>
        <family val="2"/>
      </rPr>
      <t>(</t>
    </r>
    <r>
      <rPr>
        <b/>
        <sz val="12"/>
        <color rgb="FF000000"/>
        <rFont val="Gisha"/>
        <family val="2"/>
      </rPr>
      <t>ᵟ</t>
    </r>
    <r>
      <rPr>
        <b/>
        <sz val="11"/>
        <color rgb="FF000000"/>
        <rFont val="Gisha"/>
        <family val="2"/>
      </rPr>
      <t>)</t>
    </r>
  </si>
  <si>
    <t>WEIGHT CALCULATION</t>
  </si>
  <si>
    <r>
      <rPr>
        <b/>
        <sz val="10"/>
        <color theme="1"/>
        <rFont val="Arial"/>
        <family val="2"/>
      </rPr>
      <t>∆</t>
    </r>
    <r>
      <rPr>
        <b/>
        <sz val="9"/>
        <color theme="1"/>
        <rFont val="Arial"/>
        <family val="2"/>
      </rPr>
      <t>W</t>
    </r>
    <r>
      <rPr>
        <b/>
        <sz val="8"/>
        <color theme="1"/>
        <rFont val="Arial"/>
        <family val="2"/>
      </rPr>
      <t xml:space="preserve"> IJ</t>
    </r>
  </si>
  <si>
    <r>
      <rPr>
        <b/>
        <sz val="10"/>
        <color theme="1"/>
        <rFont val="Arial"/>
        <family val="2"/>
      </rPr>
      <t>W</t>
    </r>
    <r>
      <rPr>
        <b/>
        <sz val="8"/>
        <color theme="1"/>
        <rFont val="Arial"/>
        <family val="2"/>
      </rPr>
      <t>IJ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</si>
  <si>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Z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</si>
  <si>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XXZ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</si>
  <si>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XXZ </t>
    </r>
    <r>
      <rPr>
        <sz val="11"/>
        <color theme="1"/>
        <rFont val="Gisha"/>
        <family val="2"/>
      </rPr>
      <t>=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</si>
  <si>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</si>
  <si>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AZ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</si>
  <si>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AZ </t>
    </r>
    <r>
      <rPr>
        <sz val="11"/>
        <color theme="1"/>
        <rFont val="Gisha"/>
        <family val="2"/>
      </rPr>
      <t>=</t>
    </r>
  </si>
  <si>
    <r>
      <rPr>
        <sz val="16"/>
        <color theme="1"/>
        <rFont val="Arial"/>
        <family val="2"/>
      </rPr>
      <t>ᵟ</t>
    </r>
    <r>
      <rPr>
        <sz val="8"/>
        <color theme="1"/>
        <rFont val="Gisha"/>
        <family val="2"/>
      </rPr>
      <t xml:space="preserve">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</si>
  <si>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BZ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</si>
  <si>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BZ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</si>
  <si>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XA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</si>
  <si>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XA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</si>
  <si>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1A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</si>
  <si>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1A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</si>
  <si>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2A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</si>
  <si>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2A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</si>
  <si>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3A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</si>
  <si>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>3</t>
    </r>
    <r>
      <rPr>
        <sz val="8"/>
        <color theme="1"/>
        <rFont val="Gisha"/>
        <family val="2"/>
      </rPr>
      <t xml:space="preserve">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</si>
  <si>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4A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</si>
  <si>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4A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</si>
  <si>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XB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</si>
  <si>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XB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</si>
  <si>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1B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</si>
  <si>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1B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</si>
  <si>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2B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</si>
  <si>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2B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</si>
  <si>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3B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</si>
  <si>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3B </t>
    </r>
    <r>
      <rPr>
        <sz val="11"/>
        <color theme="1"/>
        <rFont val="Gisha"/>
        <family val="2"/>
      </rPr>
      <t>=</t>
    </r>
  </si>
  <si>
    <r>
      <t>∆W</t>
    </r>
    <r>
      <rPr>
        <sz val="8"/>
        <color theme="1"/>
        <rFont val="Gisha"/>
        <family val="2"/>
      </rPr>
      <t xml:space="preserve">4B </t>
    </r>
    <r>
      <rPr>
        <sz val="11"/>
        <color theme="1"/>
        <rFont val="Gisha"/>
        <family val="2"/>
      </rPr>
      <t>=</t>
    </r>
  </si>
  <si>
    <r>
      <t>W</t>
    </r>
    <r>
      <rPr>
        <sz val="8"/>
        <color theme="1"/>
        <rFont val="Gisha"/>
        <family val="2"/>
      </rPr>
      <t xml:space="preserve">4B </t>
    </r>
    <r>
      <rPr>
        <sz val="11"/>
        <color theme="1"/>
        <rFont val="Gisha"/>
        <family val="2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</si>
</sst>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000"/>
  </numFmts>
  <fonts count="39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Gisha"/>
      <family val="2"/>
    </font>
    <font>
      <b/>
      <sz val="8"/>
      <color rgb="FF000000"/>
      <name val="Gisha"/>
      <family val="2"/>
    </font>
    <font>
      <sz val="11"/>
      <color rgb="FF000000"/>
      <name val="Gisha"/>
    </font>
    <font>
      <sz val="11"/>
      <color rgb="FF000000"/>
      <name val="Gisha"/>
      <family val="2"/>
    </font>
    <font>
      <sz val="8"/>
      <color rgb="FF000000"/>
      <name val="Gisha"/>
      <family val="2"/>
    </font>
    <font>
      <sz val="11"/>
      <color theme="1"/>
      <name val="Gisha"/>
      <family val="2"/>
    </font>
    <font>
      <b/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Gill Sans MT Ext Condensed Bold"/>
      <family val="2"/>
    </font>
    <font>
      <b/>
      <sz val="8"/>
      <color theme="1"/>
      <name val="Gisha"/>
      <family val="2"/>
    </font>
    <font>
      <sz val="11"/>
      <color theme="1"/>
      <name val="Arial"/>
      <family val="2"/>
    </font>
    <font>
      <sz val="14"/>
      <color theme="1"/>
      <name val="Gill Sans MT Ext Condensed Bold"/>
      <family val="2"/>
    </font>
    <font>
      <b/>
      <sz val="11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8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8"/>
      <color rgb="FF000000"/>
      <name val="Tahoma"/>
      <family val="2"/>
    </font>
    <font>
      <sz val="12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Gisha"/>
      <family val="2"/>
    </font>
    <font>
      <b/>
      <sz val="11"/>
      <color rgb="FF000000"/>
      <name val="Gisha"/>
      <family val="2"/>
    </font>
    <font>
      <b/>
      <sz val="12"/>
      <color rgb="FF000000"/>
      <name val="Gish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6"/>
      <color theme="1"/>
      <name val="Arial"/>
      <family val="2"/>
    </font>
    <font>
      <sz val="8"/>
      <color theme="1"/>
      <name val="Gisha"/>
      <family val="2"/>
    </font>
    <font>
      <sz val="11"/>
      <color indexed="81"/>
      <name val="Arial"/>
      <family val="2"/>
    </font>
    <font>
      <sz val="8"/>
      <color indexed="81"/>
      <name val="Arial"/>
      <family val="2"/>
    </font>
    <font>
      <sz val="6"/>
      <color indexed="81"/>
      <name val="Arial"/>
      <family val="2"/>
    </font>
    <font>
      <sz val="11"/>
      <color indexed="81"/>
      <name val="Gisha"/>
      <family val="2"/>
    </font>
    <font>
      <sz val="8"/>
      <color indexed="81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horizontal="right" vertical="center"/>
    </xf>
    <xf numFmtId="0" fontId="26" fillId="2" borderId="2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2" borderId="1" xfId="0" quotePrefix="1" applyFont="1" applyFill="1" applyBorder="1" applyAlignment="1">
      <alignment horizontal="right" vertical="center"/>
    </xf>
    <xf numFmtId="164" fontId="26" fillId="2" borderId="16" xfId="0" applyNumberFormat="1" applyFont="1" applyFill="1" applyBorder="1" applyAlignment="1">
      <alignment horizontal="left" vertical="center"/>
    </xf>
    <xf numFmtId="165" fontId="0" fillId="2" borderId="16" xfId="0" quotePrefix="1" applyNumberFormat="1" applyFont="1" applyFill="1" applyBorder="1" applyAlignment="1">
      <alignment horizontal="left" vertical="center"/>
    </xf>
    <xf numFmtId="165" fontId="0" fillId="2" borderId="2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right" vertical="center"/>
    </xf>
    <xf numFmtId="164" fontId="26" fillId="2" borderId="18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right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right" vertical="center"/>
    </xf>
    <xf numFmtId="165" fontId="0" fillId="2" borderId="5" xfId="0" applyNumberFormat="1" applyFont="1" applyFill="1" applyBorder="1" applyAlignment="1">
      <alignment horizontal="left" vertical="center"/>
    </xf>
    <xf numFmtId="165" fontId="0" fillId="0" borderId="0" xfId="0" applyNumberFormat="1"/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65" fontId="4" fillId="0" borderId="0" xfId="0" applyNumberFormat="1" applyFont="1" applyFill="1" applyBorder="1" applyAlignment="1">
      <alignment horizontal="right" vertical="center"/>
    </xf>
    <xf numFmtId="165" fontId="4" fillId="0" borderId="2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/>
    </xf>
    <xf numFmtId="166" fontId="7" fillId="0" borderId="2" xfId="0" applyNumberFormat="1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right" vertical="center"/>
    </xf>
    <xf numFmtId="167" fontId="7" fillId="0" borderId="13" xfId="0" applyNumberFormat="1" applyFont="1" applyFill="1" applyBorder="1" applyAlignment="1">
      <alignment horizontal="left" vertical="center"/>
    </xf>
    <xf numFmtId="167" fontId="7" fillId="0" borderId="2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right" vertical="center"/>
    </xf>
    <xf numFmtId="167" fontId="7" fillId="0" borderId="16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66" fontId="7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6" fontId="7" fillId="0" borderId="5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right" vertical="center"/>
    </xf>
    <xf numFmtId="167" fontId="7" fillId="0" borderId="18" xfId="0" applyNumberFormat="1" applyFont="1" applyFill="1" applyBorder="1" applyAlignment="1">
      <alignment horizontal="left" vertical="center"/>
    </xf>
    <xf numFmtId="167" fontId="7" fillId="0" borderId="5" xfId="0" applyNumberFormat="1" applyFont="1" applyFill="1" applyBorder="1" applyAlignment="1">
      <alignment horizontal="left" vertical="center"/>
    </xf>
    <xf numFmtId="167" fontId="5" fillId="0" borderId="16" xfId="0" applyNumberFormat="1" applyFont="1" applyBorder="1" applyAlignment="1">
      <alignment horizontal="left" vertical="center"/>
    </xf>
    <xf numFmtId="167" fontId="26" fillId="2" borderId="16" xfId="0" applyNumberFormat="1" applyFont="1" applyFill="1" applyBorder="1" applyAlignment="1">
      <alignment horizontal="left" vertical="center"/>
    </xf>
    <xf numFmtId="167" fontId="26" fillId="2" borderId="18" xfId="0" applyNumberFormat="1" applyFont="1" applyFill="1" applyBorder="1" applyAlignment="1">
      <alignment horizontal="left" vertical="center"/>
    </xf>
    <xf numFmtId="165" fontId="0" fillId="2" borderId="16" xfId="0" applyNumberFormat="1" applyFont="1" applyFill="1" applyBorder="1" applyAlignment="1">
      <alignment horizontal="left" vertical="center"/>
    </xf>
    <xf numFmtId="167" fontId="26" fillId="2" borderId="2" xfId="0" applyNumberFormat="1" applyFont="1" applyFill="1" applyBorder="1" applyAlignment="1">
      <alignment horizontal="left" vertical="center"/>
    </xf>
    <xf numFmtId="167" fontId="0" fillId="0" borderId="0" xfId="0" applyNumberFormat="1"/>
    <xf numFmtId="164" fontId="0" fillId="0" borderId="0" xfId="0" applyNumberFormat="1"/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right" vertical="center"/>
    </xf>
    <xf numFmtId="0" fontId="0" fillId="0" borderId="4" xfId="0" applyFill="1" applyBorder="1"/>
    <xf numFmtId="165" fontId="7" fillId="0" borderId="4" xfId="0" applyNumberFormat="1" applyFont="1" applyFill="1" applyBorder="1" applyAlignment="1">
      <alignment horizontal="left" vertical="center"/>
    </xf>
    <xf numFmtId="165" fontId="7" fillId="0" borderId="5" xfId="0" applyNumberFormat="1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0" fillId="0" borderId="0" xfId="0" applyFill="1"/>
    <xf numFmtId="165" fontId="7" fillId="0" borderId="0" xfId="0" applyNumberFormat="1" applyFont="1" applyFill="1" applyAlignment="1">
      <alignment horizontal="left" vertical="center"/>
    </xf>
    <xf numFmtId="165" fontId="7" fillId="0" borderId="2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0" fillId="0" borderId="2" xfId="0" applyFill="1" applyBorder="1"/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3" fillId="0" borderId="12" xfId="0" applyFont="1" applyFill="1" applyBorder="1" applyAlignment="1">
      <alignment horizontal="center" vertical="center"/>
    </xf>
    <xf numFmtId="0" fontId="0" fillId="0" borderId="20" xfId="0" applyFill="1" applyBorder="1"/>
    <xf numFmtId="0" fontId="3" fillId="0" borderId="2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13</xdr:row>
      <xdr:rowOff>152400</xdr:rowOff>
    </xdr:from>
    <xdr:ext cx="2628900" cy="129791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5A567A6-03DC-F74C-9FD9-A4E4BE3F1457}"/>
            </a:ext>
          </a:extLst>
        </xdr:cNvPr>
        <xdr:cNvSpPr txBox="1"/>
      </xdr:nvSpPr>
      <xdr:spPr>
        <a:xfrm>
          <a:off x="50800" y="2844800"/>
          <a:ext cx="2628900" cy="129791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Course: CS 513B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First Name: Daniel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Name: Kadyrov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ID: 10455680</a:t>
          </a: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Purpose: Final Exam Problem 4</a:t>
          </a:r>
          <a:b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A2DE-9C73-7647-A117-D98316093575}">
  <dimension ref="A1:S119"/>
  <sheetViews>
    <sheetView tabSelected="1" workbookViewId="0">
      <selection activeCell="D17" sqref="D17"/>
    </sheetView>
  </sheetViews>
  <sheetFormatPr baseColWidth="10" defaultRowHeight="16"/>
  <sheetData>
    <row r="1" spans="1:19" ht="17" thickBot="1">
      <c r="A1" s="1" t="s">
        <v>0</v>
      </c>
      <c r="B1" s="2" t="s">
        <v>1</v>
      </c>
      <c r="C1" s="3">
        <v>0.5</v>
      </c>
    </row>
    <row r="2" spans="1:19">
      <c r="A2" s="1" t="s">
        <v>2</v>
      </c>
      <c r="B2" s="2" t="s">
        <v>1</v>
      </c>
      <c r="C2" s="3">
        <v>0.6</v>
      </c>
      <c r="E2" s="82" t="s">
        <v>10</v>
      </c>
      <c r="F2" s="83"/>
      <c r="G2" s="83"/>
      <c r="H2" s="83"/>
      <c r="I2" s="83"/>
      <c r="J2" s="84"/>
      <c r="K2" s="82" t="s">
        <v>11</v>
      </c>
      <c r="L2" s="83"/>
      <c r="M2" s="83"/>
      <c r="N2" s="84"/>
      <c r="O2" s="82" t="s">
        <v>12</v>
      </c>
      <c r="P2" s="84"/>
      <c r="R2" t="s">
        <v>27</v>
      </c>
      <c r="S2">
        <v>0.75</v>
      </c>
    </row>
    <row r="3" spans="1:19">
      <c r="A3" s="1" t="s">
        <v>3</v>
      </c>
      <c r="B3" s="2" t="s">
        <v>1</v>
      </c>
      <c r="C3" s="3">
        <v>0.8</v>
      </c>
      <c r="E3" s="15" t="s">
        <v>13</v>
      </c>
      <c r="F3" s="16" t="s">
        <v>14</v>
      </c>
      <c r="G3" s="85" t="s">
        <v>15</v>
      </c>
      <c r="H3" s="86"/>
      <c r="I3" s="85" t="s">
        <v>16</v>
      </c>
      <c r="J3" s="87"/>
      <c r="K3" s="15" t="s">
        <v>13</v>
      </c>
      <c r="L3" s="16" t="s">
        <v>14</v>
      </c>
      <c r="M3" s="85" t="s">
        <v>17</v>
      </c>
      <c r="N3" s="87"/>
      <c r="O3" s="15" t="s">
        <v>13</v>
      </c>
      <c r="P3" s="17" t="s">
        <v>14</v>
      </c>
      <c r="R3" s="7" t="s">
        <v>28</v>
      </c>
      <c r="S3">
        <v>0.1</v>
      </c>
    </row>
    <row r="4" spans="1:19">
      <c r="A4" s="1" t="s">
        <v>4</v>
      </c>
      <c r="B4" s="2" t="s">
        <v>1</v>
      </c>
      <c r="C4" s="3">
        <v>0.6</v>
      </c>
      <c r="E4" s="18" t="s">
        <v>18</v>
      </c>
      <c r="F4" s="19">
        <v>1</v>
      </c>
      <c r="G4" s="20" t="s">
        <v>40</v>
      </c>
      <c r="H4" s="19">
        <v>0.5</v>
      </c>
      <c r="I4" s="20" t="s">
        <v>41</v>
      </c>
      <c r="J4" s="19">
        <v>0.7</v>
      </c>
      <c r="K4" s="18" t="s">
        <v>19</v>
      </c>
      <c r="L4" s="19">
        <v>1</v>
      </c>
      <c r="M4" s="20" t="s">
        <v>42</v>
      </c>
      <c r="N4" s="21">
        <v>0.5</v>
      </c>
      <c r="O4" s="22"/>
      <c r="P4" s="23"/>
    </row>
    <row r="5" spans="1:19">
      <c r="A5" s="1" t="s">
        <v>5</v>
      </c>
      <c r="B5" s="2" t="s">
        <v>1</v>
      </c>
      <c r="C5" s="3">
        <v>0.2</v>
      </c>
      <c r="E5" s="24" t="s">
        <v>20</v>
      </c>
      <c r="F5" s="25">
        <v>0.4</v>
      </c>
      <c r="G5" s="20" t="s">
        <v>43</v>
      </c>
      <c r="H5" s="19">
        <v>0.6</v>
      </c>
      <c r="I5" s="20" t="s">
        <v>44</v>
      </c>
      <c r="J5" s="19">
        <v>0.9</v>
      </c>
      <c r="K5" s="18" t="s">
        <v>21</v>
      </c>
      <c r="L5" s="26"/>
      <c r="M5" s="20" t="s">
        <v>45</v>
      </c>
      <c r="N5" s="21">
        <v>0.9</v>
      </c>
      <c r="O5" s="18" t="s">
        <v>22</v>
      </c>
      <c r="P5" s="27"/>
    </row>
    <row r="6" spans="1:19">
      <c r="A6" s="1" t="s">
        <v>6</v>
      </c>
      <c r="B6" s="2" t="s">
        <v>7</v>
      </c>
      <c r="C6" s="3">
        <v>0.7</v>
      </c>
      <c r="E6" s="18" t="s">
        <v>23</v>
      </c>
      <c r="F6" s="25">
        <v>0.7</v>
      </c>
      <c r="G6" s="20" t="s">
        <v>46</v>
      </c>
      <c r="H6" s="19">
        <v>0.8</v>
      </c>
      <c r="I6" s="20" t="s">
        <v>47</v>
      </c>
      <c r="J6" s="19">
        <v>0.8</v>
      </c>
      <c r="K6" s="18" t="s">
        <v>24</v>
      </c>
      <c r="L6" s="28"/>
      <c r="M6" s="20" t="s">
        <v>48</v>
      </c>
      <c r="N6" s="21">
        <v>0.9</v>
      </c>
      <c r="O6" s="18"/>
      <c r="P6" s="27"/>
    </row>
    <row r="7" spans="1:19">
      <c r="A7" s="1" t="s">
        <v>2</v>
      </c>
      <c r="B7" s="2" t="s">
        <v>7</v>
      </c>
      <c r="C7" s="3">
        <v>0.9</v>
      </c>
      <c r="E7" s="18" t="s">
        <v>25</v>
      </c>
      <c r="F7" s="25">
        <v>0.7</v>
      </c>
      <c r="G7" s="20" t="s">
        <v>49</v>
      </c>
      <c r="H7" s="19">
        <v>0.6</v>
      </c>
      <c r="I7" s="20" t="s">
        <v>50</v>
      </c>
      <c r="J7" s="19">
        <v>0.4</v>
      </c>
      <c r="K7" s="29"/>
      <c r="L7" s="28"/>
      <c r="M7" s="30"/>
      <c r="N7" s="31"/>
      <c r="O7" s="18"/>
      <c r="P7" s="27"/>
    </row>
    <row r="8" spans="1:19" ht="17" thickBot="1">
      <c r="A8" s="1" t="s">
        <v>3</v>
      </c>
      <c r="B8" s="2" t="s">
        <v>7</v>
      </c>
      <c r="C8" s="3">
        <v>0.8</v>
      </c>
      <c r="E8" s="32" t="s">
        <v>26</v>
      </c>
      <c r="F8" s="33">
        <v>0.2</v>
      </c>
      <c r="G8" s="34" t="s">
        <v>51</v>
      </c>
      <c r="H8" s="35">
        <v>0.2</v>
      </c>
      <c r="I8" s="34" t="s">
        <v>52</v>
      </c>
      <c r="J8" s="35">
        <v>0.2</v>
      </c>
      <c r="K8" s="36"/>
      <c r="L8" s="37"/>
      <c r="M8" s="38"/>
      <c r="N8" s="39"/>
      <c r="O8" s="40"/>
      <c r="P8" s="41"/>
    </row>
    <row r="9" spans="1:19">
      <c r="A9" s="1" t="s">
        <v>4</v>
      </c>
      <c r="B9" s="2" t="s">
        <v>7</v>
      </c>
      <c r="C9" s="3">
        <v>0.4</v>
      </c>
    </row>
    <row r="10" spans="1:19">
      <c r="A10" s="1" t="s">
        <v>5</v>
      </c>
      <c r="B10" s="2" t="s">
        <v>7</v>
      </c>
      <c r="C10" s="3">
        <v>0.2</v>
      </c>
    </row>
    <row r="11" spans="1:19">
      <c r="A11" s="1" t="s">
        <v>8</v>
      </c>
      <c r="B11" s="2" t="s">
        <v>9</v>
      </c>
      <c r="C11" s="3">
        <v>0.5</v>
      </c>
      <c r="E11" s="8" t="s">
        <v>39</v>
      </c>
    </row>
    <row r="12" spans="1:19" ht="17" thickBot="1">
      <c r="A12" s="1" t="s">
        <v>1</v>
      </c>
      <c r="B12" s="2" t="s">
        <v>9</v>
      </c>
      <c r="C12" s="3">
        <v>0.9</v>
      </c>
    </row>
    <row r="13" spans="1:19" ht="17" thickBot="1">
      <c r="A13" s="4" t="s">
        <v>7</v>
      </c>
      <c r="B13" s="5" t="s">
        <v>9</v>
      </c>
      <c r="C13" s="6">
        <v>0.9</v>
      </c>
      <c r="E13" s="106" t="s">
        <v>29</v>
      </c>
      <c r="F13" s="107"/>
      <c r="G13" s="107"/>
      <c r="H13" s="108"/>
      <c r="I13" s="106" t="s">
        <v>30</v>
      </c>
      <c r="J13" s="80"/>
      <c r="K13" s="80"/>
      <c r="L13" s="81"/>
    </row>
    <row r="14" spans="1:19">
      <c r="E14" s="109" t="s">
        <v>31</v>
      </c>
      <c r="F14" s="110"/>
      <c r="G14" s="111" t="s">
        <v>14</v>
      </c>
      <c r="H14" s="112"/>
      <c r="I14" s="113" t="s">
        <v>32</v>
      </c>
      <c r="J14" s="114"/>
      <c r="K14" s="115" t="s">
        <v>14</v>
      </c>
      <c r="L14" s="116"/>
    </row>
    <row r="15" spans="1:19" ht="18">
      <c r="E15" s="99" t="s">
        <v>33</v>
      </c>
      <c r="F15" s="100"/>
      <c r="G15" s="101">
        <f>SUM((H4*F4), (H5*F5), (H6*F6), (H7*F7), (H8*F8))</f>
        <v>1.7599999999999998</v>
      </c>
      <c r="H15" s="102"/>
      <c r="I15" s="103" t="s">
        <v>34</v>
      </c>
      <c r="J15" s="104"/>
      <c r="K15" s="101">
        <f>1/SUM(1, EXP(-G15))</f>
        <v>0.85320966019861766</v>
      </c>
      <c r="L15" s="102"/>
    </row>
    <row r="16" spans="1:19" ht="18">
      <c r="E16" s="99" t="s">
        <v>35</v>
      </c>
      <c r="F16" s="100"/>
      <c r="G16" s="101">
        <f>SUM((J4*F4), (J5*F5), (J6*F6), (J7*F7), (J8*F8))</f>
        <v>1.9400000000000002</v>
      </c>
      <c r="H16" s="105"/>
      <c r="I16" s="99" t="s">
        <v>36</v>
      </c>
      <c r="J16" s="104"/>
      <c r="K16" s="101">
        <f>1/SUM(1, EXP(-G16))</f>
        <v>0.8743521434846544</v>
      </c>
      <c r="L16" s="102"/>
    </row>
    <row r="17" spans="5:19" ht="19" thickBot="1">
      <c r="E17" s="94" t="s">
        <v>37</v>
      </c>
      <c r="F17" s="95"/>
      <c r="G17" s="96">
        <f>SUM((L4*N4), (K15*N5), (K16*N6))</f>
        <v>2.054805623314945</v>
      </c>
      <c r="H17" s="97"/>
      <c r="I17" s="94" t="s">
        <v>38</v>
      </c>
      <c r="J17" s="98"/>
      <c r="K17" s="96">
        <f>1/SUM(1, EXP(-G17))</f>
        <v>0.88643230033488507</v>
      </c>
      <c r="L17" s="97"/>
    </row>
    <row r="19" spans="5:19" ht="17" thickBot="1"/>
    <row r="20" spans="5:19">
      <c r="E20" s="106" t="s">
        <v>10</v>
      </c>
      <c r="F20" s="80"/>
      <c r="G20" s="80"/>
      <c r="H20" s="80"/>
      <c r="I20" s="80"/>
      <c r="J20" s="81"/>
      <c r="K20" s="117" t="s">
        <v>11</v>
      </c>
      <c r="L20" s="121"/>
      <c r="M20" s="121"/>
      <c r="N20" s="118"/>
      <c r="O20" s="117" t="s">
        <v>12</v>
      </c>
      <c r="P20" s="118"/>
      <c r="R20" t="s">
        <v>53</v>
      </c>
      <c r="S20" s="42">
        <f>P23</f>
        <v>0.88643230033488507</v>
      </c>
    </row>
    <row r="21" spans="5:19" ht="17" thickBot="1">
      <c r="E21" s="9" t="s">
        <v>13</v>
      </c>
      <c r="F21" s="10" t="s">
        <v>14</v>
      </c>
      <c r="G21" s="119" t="s">
        <v>15</v>
      </c>
      <c r="H21" s="120"/>
      <c r="I21" s="119" t="s">
        <v>16</v>
      </c>
      <c r="J21" s="112"/>
      <c r="K21" s="9" t="s">
        <v>13</v>
      </c>
      <c r="L21" s="10" t="s">
        <v>14</v>
      </c>
      <c r="M21" s="119" t="s">
        <v>17</v>
      </c>
      <c r="N21" s="112"/>
      <c r="O21" s="9" t="s">
        <v>13</v>
      </c>
      <c r="P21" s="11" t="s">
        <v>14</v>
      </c>
    </row>
    <row r="22" spans="5:19">
      <c r="E22" s="43" t="str">
        <f>E4</f>
        <v>X =</v>
      </c>
      <c r="F22" s="44">
        <f t="shared" ref="F22:N22" si="0">F4</f>
        <v>1</v>
      </c>
      <c r="G22" s="44" t="str">
        <f t="shared" si="0"/>
        <v>WXA =</v>
      </c>
      <c r="H22" s="44">
        <f t="shared" si="0"/>
        <v>0.5</v>
      </c>
      <c r="I22" s="44" t="str">
        <f t="shared" si="0"/>
        <v>WXB =</v>
      </c>
      <c r="J22" s="44">
        <f t="shared" si="0"/>
        <v>0.7</v>
      </c>
      <c r="K22" s="44" t="str">
        <f t="shared" si="0"/>
        <v>XX=</v>
      </c>
      <c r="L22" s="44">
        <f t="shared" si="0"/>
        <v>1</v>
      </c>
      <c r="M22" s="44" t="str">
        <f t="shared" si="0"/>
        <v>WXXZ =</v>
      </c>
      <c r="N22" s="44">
        <f t="shared" si="0"/>
        <v>0.5</v>
      </c>
      <c r="O22" s="44"/>
      <c r="P22" s="45"/>
      <c r="R22" t="s">
        <v>54</v>
      </c>
      <c r="S22" s="42">
        <f>S2-S20</f>
        <v>-0.13643230033488507</v>
      </c>
    </row>
    <row r="23" spans="5:19">
      <c r="E23" s="12" t="str">
        <f t="shared" ref="E23:O23" si="1">E5</f>
        <v>1 =</v>
      </c>
      <c r="F23" s="46">
        <f t="shared" si="1"/>
        <v>0.4</v>
      </c>
      <c r="G23" s="46" t="str">
        <f t="shared" si="1"/>
        <v>W1A =</v>
      </c>
      <c r="H23" s="46">
        <f t="shared" si="1"/>
        <v>0.6</v>
      </c>
      <c r="I23" s="46" t="str">
        <f t="shared" si="1"/>
        <v>W1B =</v>
      </c>
      <c r="J23" s="46">
        <f t="shared" si="1"/>
        <v>0.9</v>
      </c>
      <c r="K23" s="46" t="str">
        <f t="shared" si="1"/>
        <v>A =</v>
      </c>
      <c r="L23" s="47">
        <f>K15</f>
        <v>0.85320966019861766</v>
      </c>
      <c r="M23" s="46" t="str">
        <f t="shared" si="1"/>
        <v>WAZ =</v>
      </c>
      <c r="N23" s="46">
        <f t="shared" si="1"/>
        <v>0.9</v>
      </c>
      <c r="O23" s="46" t="str">
        <f t="shared" si="1"/>
        <v>Z =</v>
      </c>
      <c r="P23" s="48">
        <f>K17</f>
        <v>0.88643230033488507</v>
      </c>
    </row>
    <row r="24" spans="5:19">
      <c r="E24" s="12" t="str">
        <f t="shared" ref="E24:N24" si="2">E6</f>
        <v>2 =</v>
      </c>
      <c r="F24" s="46">
        <f t="shared" si="2"/>
        <v>0.7</v>
      </c>
      <c r="G24" s="46" t="str">
        <f t="shared" si="2"/>
        <v>W2A =</v>
      </c>
      <c r="H24" s="46">
        <f t="shared" si="2"/>
        <v>0.8</v>
      </c>
      <c r="I24" s="46" t="str">
        <f t="shared" si="2"/>
        <v>W2B =</v>
      </c>
      <c r="J24" s="46">
        <f t="shared" si="2"/>
        <v>0.8</v>
      </c>
      <c r="K24" s="46" t="str">
        <f t="shared" si="2"/>
        <v>B =</v>
      </c>
      <c r="L24" s="47">
        <f>K16</f>
        <v>0.8743521434846544</v>
      </c>
      <c r="M24" s="46" t="str">
        <f t="shared" si="2"/>
        <v>WBZ =</v>
      </c>
      <c r="N24" s="46">
        <f t="shared" si="2"/>
        <v>0.9</v>
      </c>
      <c r="O24" s="46"/>
      <c r="P24" s="13"/>
    </row>
    <row r="25" spans="5:19">
      <c r="E25" s="12" t="str">
        <f t="shared" ref="E25:J25" si="3">E7</f>
        <v>3 =</v>
      </c>
      <c r="F25" s="46">
        <f t="shared" si="3"/>
        <v>0.7</v>
      </c>
      <c r="G25" s="46" t="str">
        <f t="shared" si="3"/>
        <v>W3A =</v>
      </c>
      <c r="H25" s="46">
        <f t="shared" si="3"/>
        <v>0.6</v>
      </c>
      <c r="I25" s="46" t="str">
        <f t="shared" si="3"/>
        <v>W3B =</v>
      </c>
      <c r="J25" s="46">
        <f t="shared" si="3"/>
        <v>0.4</v>
      </c>
      <c r="K25" s="46"/>
      <c r="L25" s="46"/>
      <c r="M25" s="46"/>
      <c r="N25" s="46"/>
      <c r="O25" s="46"/>
      <c r="P25" s="13"/>
    </row>
    <row r="26" spans="5:19" ht="17" thickBot="1">
      <c r="E26" s="14" t="str">
        <f t="shared" ref="E26:J26" si="4">E8</f>
        <v>4 =</v>
      </c>
      <c r="F26" s="49">
        <f t="shared" si="4"/>
        <v>0.2</v>
      </c>
      <c r="G26" s="49" t="str">
        <f t="shared" si="4"/>
        <v>W4A =</v>
      </c>
      <c r="H26" s="49">
        <f t="shared" si="4"/>
        <v>0.2</v>
      </c>
      <c r="I26" s="49" t="str">
        <f t="shared" si="4"/>
        <v>W4B =</v>
      </c>
      <c r="J26" s="49">
        <f t="shared" si="4"/>
        <v>0.2</v>
      </c>
      <c r="K26" s="49"/>
      <c r="L26" s="49"/>
      <c r="M26" s="49"/>
      <c r="N26" s="49"/>
      <c r="O26" s="49"/>
      <c r="P26" s="50"/>
    </row>
    <row r="27" spans="5:19" ht="17" thickBot="1"/>
    <row r="28" spans="5:19">
      <c r="E28" s="88" t="s">
        <v>55</v>
      </c>
      <c r="F28" s="89"/>
      <c r="G28" s="51"/>
      <c r="H28" s="88" t="s">
        <v>56</v>
      </c>
      <c r="I28" s="89"/>
      <c r="J28" s="51"/>
      <c r="K28" s="88" t="s">
        <v>28</v>
      </c>
      <c r="L28" s="89"/>
      <c r="M28" s="51"/>
      <c r="N28" s="88" t="s">
        <v>57</v>
      </c>
      <c r="O28" s="89"/>
    </row>
    <row r="29" spans="5:19" ht="17" thickBot="1">
      <c r="E29" s="90">
        <f>K17</f>
        <v>0.88643230033488507</v>
      </c>
      <c r="F29" s="91"/>
      <c r="G29" s="51"/>
      <c r="H29" s="90">
        <f>S2</f>
        <v>0.75</v>
      </c>
      <c r="I29" s="91"/>
      <c r="J29" s="51"/>
      <c r="K29" s="92">
        <f>S3</f>
        <v>0.1</v>
      </c>
      <c r="L29" s="93"/>
      <c r="M29" s="51"/>
      <c r="N29" s="90">
        <f>H29 - E29</f>
        <v>-0.13643230033488507</v>
      </c>
      <c r="O29" s="91"/>
    </row>
    <row r="30" spans="5:19" ht="17" thickBot="1"/>
    <row r="31" spans="5:19">
      <c r="E31" s="78" t="s">
        <v>58</v>
      </c>
      <c r="F31" s="79"/>
      <c r="G31" s="80" t="s">
        <v>59</v>
      </c>
      <c r="H31" s="80"/>
      <c r="I31" s="80"/>
      <c r="J31" s="81"/>
    </row>
    <row r="32" spans="5:19">
      <c r="E32" s="52" t="s">
        <v>13</v>
      </c>
      <c r="F32" s="53" t="s">
        <v>14</v>
      </c>
      <c r="G32" s="54" t="s">
        <v>60</v>
      </c>
      <c r="H32" s="55" t="s">
        <v>14</v>
      </c>
      <c r="I32" s="54" t="s">
        <v>61</v>
      </c>
      <c r="J32" s="56" t="s">
        <v>14</v>
      </c>
    </row>
    <row r="33" spans="5:10" ht="20">
      <c r="E33" s="57" t="s">
        <v>62</v>
      </c>
      <c r="F33" s="58">
        <f>E29 * (1 - E29) * (H29 - E29)</f>
        <v>-1.373465021518442E-2</v>
      </c>
      <c r="G33" s="59" t="s">
        <v>63</v>
      </c>
      <c r="H33" s="60">
        <f>K29 * F33 * L22</f>
        <v>-1.3734650215184421E-3</v>
      </c>
      <c r="I33" s="59" t="s">
        <v>64</v>
      </c>
      <c r="J33" s="61">
        <f>SUM(H33, N22)</f>
        <v>0.49862653497848158</v>
      </c>
    </row>
    <row r="34" spans="5:10">
      <c r="E34" s="57"/>
      <c r="F34" s="58"/>
      <c r="G34" s="62"/>
      <c r="H34" s="63"/>
      <c r="I34" s="62"/>
      <c r="J34" s="61"/>
    </row>
    <row r="35" spans="5:10" ht="20">
      <c r="E35" s="57" t="s">
        <v>65</v>
      </c>
      <c r="F35" s="58">
        <f>L23 * (1 - L23) * SUM((N23*F33))</f>
        <v>-1.5481511253821675E-3</v>
      </c>
      <c r="G35" s="62" t="s">
        <v>66</v>
      </c>
      <c r="H35" s="63">
        <f>K29 * F33 * L23</f>
        <v>-1.1718536243044372E-3</v>
      </c>
      <c r="I35" s="62" t="s">
        <v>67</v>
      </c>
      <c r="J35" s="61">
        <f>SUM(H35, N23)</f>
        <v>0.89882814637569564</v>
      </c>
    </row>
    <row r="36" spans="5:10">
      <c r="E36" s="57"/>
      <c r="F36" s="58"/>
      <c r="G36" s="62"/>
      <c r="H36" s="63"/>
      <c r="I36" s="62"/>
      <c r="J36" s="61"/>
    </row>
    <row r="37" spans="5:10" ht="20">
      <c r="E37" s="57" t="s">
        <v>68</v>
      </c>
      <c r="F37" s="58">
        <f>L24 * (1 - L24) * SUM((N24*F33))</f>
        <v>-1.3580056481183249E-3</v>
      </c>
      <c r="G37" s="62" t="s">
        <v>69</v>
      </c>
      <c r="H37" s="63">
        <f>K29 * F33 * L24</f>
        <v>-1.2008920855658468E-3</v>
      </c>
      <c r="I37" s="62" t="s">
        <v>70</v>
      </c>
      <c r="J37" s="61">
        <f>SUM(H37, N24)</f>
        <v>0.89879910791443418</v>
      </c>
    </row>
    <row r="38" spans="5:10">
      <c r="E38" s="64"/>
      <c r="F38" s="65"/>
      <c r="G38" s="62"/>
      <c r="H38" s="63"/>
      <c r="I38" s="62"/>
      <c r="J38" s="61"/>
    </row>
    <row r="39" spans="5:10">
      <c r="E39" s="64"/>
      <c r="F39" s="65"/>
      <c r="G39" s="62" t="s">
        <v>71</v>
      </c>
      <c r="H39" s="63">
        <f>K29 * F35 * F22</f>
        <v>-1.5481511253821677E-4</v>
      </c>
      <c r="I39" s="62" t="s">
        <v>72</v>
      </c>
      <c r="J39" s="61">
        <f>SUM(H39, H22)</f>
        <v>0.49984518488746177</v>
      </c>
    </row>
    <row r="40" spans="5:10">
      <c r="E40" s="64"/>
      <c r="F40" s="65"/>
      <c r="G40" s="62"/>
      <c r="H40" s="63"/>
      <c r="I40" s="62"/>
      <c r="J40" s="61"/>
    </row>
    <row r="41" spans="5:10">
      <c r="E41" s="64"/>
      <c r="F41" s="65"/>
      <c r="G41" s="62" t="s">
        <v>73</v>
      </c>
      <c r="H41" s="63">
        <f>K29 * F35 * F23</f>
        <v>-6.1926045015286708E-5</v>
      </c>
      <c r="I41" s="62" t="s">
        <v>74</v>
      </c>
      <c r="J41" s="61">
        <f>SUM(H41, H23)</f>
        <v>0.59993807395498466</v>
      </c>
    </row>
    <row r="42" spans="5:10">
      <c r="E42" s="64"/>
      <c r="F42" s="65"/>
      <c r="G42" s="62"/>
      <c r="H42" s="63"/>
      <c r="I42" s="62"/>
      <c r="J42" s="61"/>
    </row>
    <row r="43" spans="5:10">
      <c r="E43" s="64"/>
      <c r="F43" s="65"/>
      <c r="G43" s="62" t="s">
        <v>75</v>
      </c>
      <c r="H43" s="63">
        <f>K29 * F35 * F24</f>
        <v>-1.0837057877675173E-4</v>
      </c>
      <c r="I43" s="62" t="s">
        <v>76</v>
      </c>
      <c r="J43" s="61">
        <f>SUM(H43, H24)</f>
        <v>0.79989162942122327</v>
      </c>
    </row>
    <row r="44" spans="5:10">
      <c r="E44" s="64"/>
      <c r="F44" s="65"/>
      <c r="G44" s="62"/>
      <c r="H44" s="63"/>
      <c r="I44" s="62"/>
      <c r="J44" s="61"/>
    </row>
    <row r="45" spans="5:10">
      <c r="E45" s="64"/>
      <c r="F45" s="65"/>
      <c r="G45" s="62" t="s">
        <v>77</v>
      </c>
      <c r="H45" s="63">
        <f>K29 * F35 * F25</f>
        <v>-1.0837057877675173E-4</v>
      </c>
      <c r="I45" s="62" t="s">
        <v>78</v>
      </c>
      <c r="J45" s="61">
        <f>SUM(H45, H25)</f>
        <v>0.5998916294212232</v>
      </c>
    </row>
    <row r="46" spans="5:10">
      <c r="E46" s="64"/>
      <c r="F46" s="65"/>
      <c r="G46" s="62"/>
      <c r="H46" s="63"/>
      <c r="I46" s="62"/>
      <c r="J46" s="61"/>
    </row>
    <row r="47" spans="5:10">
      <c r="E47" s="64"/>
      <c r="F47" s="65"/>
      <c r="G47" s="62" t="s">
        <v>79</v>
      </c>
      <c r="H47" s="63">
        <f>K29 * F35 * F26</f>
        <v>-3.0963022507643354E-5</v>
      </c>
      <c r="I47" s="62" t="s">
        <v>80</v>
      </c>
      <c r="J47" s="61">
        <f>SUM(H47, H26)</f>
        <v>0.19996903697749238</v>
      </c>
    </row>
    <row r="48" spans="5:10">
      <c r="E48" s="64"/>
      <c r="F48" s="65"/>
      <c r="G48" s="62"/>
      <c r="H48" s="63"/>
      <c r="I48" s="62"/>
      <c r="J48" s="61"/>
    </row>
    <row r="49" spans="5:16">
      <c r="E49" s="64"/>
      <c r="F49" s="65"/>
      <c r="G49" s="62" t="s">
        <v>81</v>
      </c>
      <c r="H49" s="63">
        <f>K$29 * F22 * F$37</f>
        <v>-1.358005648118325E-4</v>
      </c>
      <c r="I49" s="62" t="s">
        <v>82</v>
      </c>
      <c r="J49" s="61">
        <f>SUM(H49, J22)</f>
        <v>0.69986419943518807</v>
      </c>
    </row>
    <row r="50" spans="5:16">
      <c r="E50" s="64"/>
      <c r="F50" s="65"/>
      <c r="G50" s="62"/>
      <c r="H50" s="63"/>
      <c r="I50" s="62"/>
      <c r="J50" s="61"/>
    </row>
    <row r="51" spans="5:16">
      <c r="E51" s="64"/>
      <c r="F51" s="65"/>
      <c r="G51" s="62" t="s">
        <v>83</v>
      </c>
      <c r="H51" s="63">
        <f>K$29 * F23 * F$37</f>
        <v>-5.4320225924733005E-5</v>
      </c>
      <c r="I51" s="62" t="s">
        <v>84</v>
      </c>
      <c r="J51" s="61">
        <f>SUM(H51, J23)</f>
        <v>0.89994567977407525</v>
      </c>
    </row>
    <row r="52" spans="5:16">
      <c r="E52" s="64"/>
      <c r="F52" s="65"/>
      <c r="G52" s="62"/>
      <c r="H52" s="63"/>
      <c r="I52" s="62"/>
      <c r="J52" s="61"/>
    </row>
    <row r="53" spans="5:16">
      <c r="E53" s="64"/>
      <c r="F53" s="65"/>
      <c r="G53" s="62" t="s">
        <v>85</v>
      </c>
      <c r="H53" s="63">
        <f>K$29 * F24 * F$37</f>
        <v>-9.5060395368282738E-5</v>
      </c>
      <c r="I53" s="62" t="s">
        <v>86</v>
      </c>
      <c r="J53" s="61">
        <f>SUM(H53, J24)</f>
        <v>0.79990493960463172</v>
      </c>
    </row>
    <row r="54" spans="5:16">
      <c r="E54" s="64"/>
      <c r="F54" s="65"/>
      <c r="G54" s="62"/>
      <c r="H54" s="63"/>
      <c r="I54" s="62"/>
      <c r="J54" s="61"/>
    </row>
    <row r="55" spans="5:16">
      <c r="E55" s="64"/>
      <c r="F55" s="65"/>
      <c r="G55" s="62" t="s">
        <v>87</v>
      </c>
      <c r="H55" s="71">
        <f>K$29 * F25 * F$37</f>
        <v>-9.5060395368282738E-5</v>
      </c>
      <c r="I55" s="62" t="s">
        <v>88</v>
      </c>
      <c r="J55" s="61">
        <f>SUM(H55, J25)</f>
        <v>0.39990493960463175</v>
      </c>
    </row>
    <row r="56" spans="5:16">
      <c r="E56" s="64"/>
      <c r="F56" s="65"/>
      <c r="G56" s="62"/>
      <c r="H56" s="63"/>
      <c r="I56" s="62"/>
      <c r="J56" s="61"/>
    </row>
    <row r="57" spans="5:16" ht="17" thickBot="1">
      <c r="E57" s="66"/>
      <c r="F57" s="67"/>
      <c r="G57" s="68" t="s">
        <v>89</v>
      </c>
      <c r="H57" s="69">
        <f>K$29 * F26 * F$37</f>
        <v>-2.7160112962366502E-5</v>
      </c>
      <c r="I57" s="68" t="s">
        <v>90</v>
      </c>
      <c r="J57" s="70">
        <f>SUM(H57, J26)</f>
        <v>0.19997283988703765</v>
      </c>
    </row>
    <row r="58" spans="5:16" ht="17" thickBot="1"/>
    <row r="59" spans="5:16">
      <c r="E59" s="82" t="s">
        <v>10</v>
      </c>
      <c r="F59" s="83"/>
      <c r="G59" s="83"/>
      <c r="H59" s="83"/>
      <c r="I59" s="83"/>
      <c r="J59" s="84"/>
      <c r="K59" s="82" t="s">
        <v>11</v>
      </c>
      <c r="L59" s="83"/>
      <c r="M59" s="83"/>
      <c r="N59" s="84"/>
      <c r="O59" s="82" t="s">
        <v>12</v>
      </c>
      <c r="P59" s="84"/>
    </row>
    <row r="60" spans="5:16">
      <c r="E60" s="15" t="s">
        <v>13</v>
      </c>
      <c r="F60" s="16" t="s">
        <v>14</v>
      </c>
      <c r="G60" s="85" t="s">
        <v>15</v>
      </c>
      <c r="H60" s="86"/>
      <c r="I60" s="85" t="s">
        <v>16</v>
      </c>
      <c r="J60" s="87"/>
      <c r="K60" s="15" t="s">
        <v>13</v>
      </c>
      <c r="L60" s="16" t="s">
        <v>14</v>
      </c>
      <c r="M60" s="85" t="s">
        <v>17</v>
      </c>
      <c r="N60" s="87"/>
      <c r="O60" s="15" t="s">
        <v>13</v>
      </c>
      <c r="P60" s="17" t="s">
        <v>14</v>
      </c>
    </row>
    <row r="61" spans="5:16">
      <c r="E61" s="18" t="s">
        <v>18</v>
      </c>
      <c r="F61" s="19">
        <v>1</v>
      </c>
      <c r="G61" s="20" t="s">
        <v>40</v>
      </c>
      <c r="H61" s="72">
        <f>J39</f>
        <v>0.49984518488746177</v>
      </c>
      <c r="I61" s="20" t="s">
        <v>41</v>
      </c>
      <c r="J61" s="72">
        <f>J49</f>
        <v>0.69986419943518807</v>
      </c>
      <c r="K61" s="18" t="s">
        <v>19</v>
      </c>
      <c r="L61" s="19">
        <v>1</v>
      </c>
      <c r="M61" s="20" t="s">
        <v>42</v>
      </c>
      <c r="N61" s="75">
        <f>J33</f>
        <v>0.49862653497848158</v>
      </c>
      <c r="O61" s="22"/>
      <c r="P61" s="23"/>
    </row>
    <row r="62" spans="5:16">
      <c r="E62" s="24" t="s">
        <v>20</v>
      </c>
      <c r="F62" s="25">
        <v>0.4</v>
      </c>
      <c r="G62" s="20" t="s">
        <v>43</v>
      </c>
      <c r="H62" s="72">
        <f>J41</f>
        <v>0.59993807395498466</v>
      </c>
      <c r="I62" s="20" t="s">
        <v>44</v>
      </c>
      <c r="J62" s="72">
        <f>J51</f>
        <v>0.89994567977407525</v>
      </c>
      <c r="K62" s="18" t="s">
        <v>21</v>
      </c>
      <c r="L62" s="26">
        <f>L23</f>
        <v>0.85320966019861766</v>
      </c>
      <c r="M62" s="20" t="s">
        <v>45</v>
      </c>
      <c r="N62" s="75">
        <f>J35</f>
        <v>0.89882814637569564</v>
      </c>
      <c r="O62" s="18" t="s">
        <v>22</v>
      </c>
      <c r="P62" s="27"/>
    </row>
    <row r="63" spans="5:16">
      <c r="E63" s="18" t="s">
        <v>23</v>
      </c>
      <c r="F63" s="25">
        <v>0.7</v>
      </c>
      <c r="G63" s="20" t="s">
        <v>46</v>
      </c>
      <c r="H63" s="72">
        <f>J43</f>
        <v>0.79989162942122327</v>
      </c>
      <c r="I63" s="20" t="s">
        <v>47</v>
      </c>
      <c r="J63" s="72">
        <f>J53</f>
        <v>0.79990493960463172</v>
      </c>
      <c r="K63" s="18" t="s">
        <v>24</v>
      </c>
      <c r="L63" s="74">
        <f>L24</f>
        <v>0.8743521434846544</v>
      </c>
      <c r="M63" s="20" t="s">
        <v>48</v>
      </c>
      <c r="N63" s="75">
        <f>J37</f>
        <v>0.89879910791443418</v>
      </c>
      <c r="O63" s="18"/>
      <c r="P63" s="27"/>
    </row>
    <row r="64" spans="5:16">
      <c r="E64" s="18" t="s">
        <v>25</v>
      </c>
      <c r="F64" s="25">
        <v>0.7</v>
      </c>
      <c r="G64" s="20" t="s">
        <v>49</v>
      </c>
      <c r="H64" s="72">
        <f>J45</f>
        <v>0.5998916294212232</v>
      </c>
      <c r="I64" s="20" t="s">
        <v>50</v>
      </c>
      <c r="J64" s="72">
        <f>J55</f>
        <v>0.39990493960463175</v>
      </c>
      <c r="K64" s="29"/>
      <c r="L64" s="28"/>
      <c r="M64" s="30"/>
      <c r="N64" s="31"/>
      <c r="O64" s="18"/>
      <c r="P64" s="27"/>
    </row>
    <row r="65" spans="5:18" ht="17" thickBot="1">
      <c r="E65" s="32" t="s">
        <v>26</v>
      </c>
      <c r="F65" s="33">
        <v>0.2</v>
      </c>
      <c r="G65" s="34" t="s">
        <v>51</v>
      </c>
      <c r="H65" s="72">
        <f>J47</f>
        <v>0.19996903697749238</v>
      </c>
      <c r="I65" s="34" t="s">
        <v>52</v>
      </c>
      <c r="J65" s="73">
        <f>J57</f>
        <v>0.19997283988703765</v>
      </c>
      <c r="K65" s="36"/>
      <c r="L65" s="37"/>
      <c r="M65" s="38"/>
      <c r="N65" s="39"/>
      <c r="O65" s="40"/>
      <c r="P65" s="41"/>
    </row>
    <row r="66" spans="5:18" ht="17" thickBot="1"/>
    <row r="67" spans="5:18">
      <c r="E67" s="106" t="s">
        <v>29</v>
      </c>
      <c r="F67" s="107"/>
      <c r="G67" s="107"/>
      <c r="H67" s="108"/>
      <c r="I67" s="106" t="s">
        <v>30</v>
      </c>
      <c r="J67" s="80"/>
      <c r="K67" s="80"/>
      <c r="L67" s="81"/>
    </row>
    <row r="68" spans="5:18">
      <c r="E68" s="109" t="s">
        <v>31</v>
      </c>
      <c r="F68" s="110"/>
      <c r="G68" s="111" t="s">
        <v>14</v>
      </c>
      <c r="H68" s="112"/>
      <c r="I68" s="113" t="s">
        <v>32</v>
      </c>
      <c r="J68" s="114"/>
      <c r="K68" s="115" t="s">
        <v>14</v>
      </c>
      <c r="L68" s="116"/>
    </row>
    <row r="69" spans="5:18" ht="18">
      <c r="E69" s="99" t="s">
        <v>33</v>
      </c>
      <c r="F69" s="100"/>
      <c r="G69" s="101">
        <f>SUM((H61*F61), (H62*F62), (H63*F63), (H64*F64), (H65*F65))</f>
        <v>1.7596625030546664</v>
      </c>
      <c r="H69" s="102"/>
      <c r="I69" s="103" t="s">
        <v>34</v>
      </c>
      <c r="J69" s="104"/>
      <c r="K69" s="101">
        <f>1/SUM(1, EXP(-G69))</f>
        <v>0.85316738605133169</v>
      </c>
      <c r="L69" s="102"/>
    </row>
    <row r="70" spans="5:18" ht="18">
      <c r="E70" s="99" t="s">
        <v>35</v>
      </c>
      <c r="F70" s="100"/>
      <c r="G70" s="101">
        <f>SUM((J61*F61), (J62*F62), (J63*F63), (J64*F64), (J65*F65))</f>
        <v>1.9397039547687103</v>
      </c>
      <c r="H70" s="105"/>
      <c r="I70" s="99" t="s">
        <v>36</v>
      </c>
      <c r="J70" s="104"/>
      <c r="K70" s="101">
        <f>1/SUM(1, EXP(-G70))</f>
        <v>0.87431961621101062</v>
      </c>
      <c r="L70" s="102"/>
    </row>
    <row r="71" spans="5:18" ht="19" thickBot="1">
      <c r="E71" s="94" t="s">
        <v>37</v>
      </c>
      <c r="F71" s="95"/>
      <c r="G71" s="96">
        <f>SUM((L61*N61), (K69*N62), (K70*N63))</f>
        <v>2.0513150862137444</v>
      </c>
      <c r="H71" s="97"/>
      <c r="I71" s="94" t="s">
        <v>38</v>
      </c>
      <c r="J71" s="98"/>
      <c r="K71" s="96">
        <f>1/SUM(1, EXP(-G71))</f>
        <v>0.88608043343461473</v>
      </c>
      <c r="L71" s="97"/>
    </row>
    <row r="74" spans="5:18">
      <c r="E74" t="s">
        <v>10</v>
      </c>
      <c r="K74" t="s">
        <v>11</v>
      </c>
      <c r="O74" t="s">
        <v>12</v>
      </c>
      <c r="R74" t="s">
        <v>53</v>
      </c>
    </row>
    <row r="75" spans="5:18">
      <c r="E75" t="s">
        <v>13</v>
      </c>
      <c r="F75" t="s">
        <v>14</v>
      </c>
      <c r="G75" t="s">
        <v>15</v>
      </c>
      <c r="I75" t="s">
        <v>16</v>
      </c>
      <c r="K75" t="s">
        <v>13</v>
      </c>
      <c r="L75" t="s">
        <v>14</v>
      </c>
      <c r="M75" t="s">
        <v>17</v>
      </c>
      <c r="O75" t="s">
        <v>13</v>
      </c>
      <c r="P75" t="s">
        <v>14</v>
      </c>
    </row>
    <row r="76" spans="5:18">
      <c r="E76" t="s">
        <v>18</v>
      </c>
      <c r="F76">
        <v>1</v>
      </c>
      <c r="G76" t="s">
        <v>40</v>
      </c>
      <c r="H76" s="76">
        <v>0.49984518488746177</v>
      </c>
      <c r="I76" t="s">
        <v>41</v>
      </c>
      <c r="J76" s="76">
        <v>0.69986419943518807</v>
      </c>
      <c r="K76" t="s">
        <v>19</v>
      </c>
      <c r="L76">
        <v>1</v>
      </c>
      <c r="M76" t="s">
        <v>42</v>
      </c>
      <c r="N76" s="76">
        <v>0.49862653497848158</v>
      </c>
    </row>
    <row r="77" spans="5:18">
      <c r="E77" t="s">
        <v>20</v>
      </c>
      <c r="F77" s="77">
        <v>0.4</v>
      </c>
      <c r="G77" t="s">
        <v>43</v>
      </c>
      <c r="H77" s="76">
        <v>0.59993807395498466</v>
      </c>
      <c r="I77" t="s">
        <v>44</v>
      </c>
      <c r="J77" s="76">
        <v>0.89994567977407525</v>
      </c>
      <c r="K77" t="s">
        <v>21</v>
      </c>
      <c r="L77" s="42">
        <v>0.85320966019861766</v>
      </c>
      <c r="M77" t="s">
        <v>45</v>
      </c>
      <c r="N77" s="76">
        <v>0.89882814637569564</v>
      </c>
      <c r="O77" t="s">
        <v>22</v>
      </c>
      <c r="P77" s="42">
        <f>K71</f>
        <v>0.88608043343461473</v>
      </c>
    </row>
    <row r="78" spans="5:18">
      <c r="E78" t="s">
        <v>23</v>
      </c>
      <c r="F78" s="77">
        <v>0.7</v>
      </c>
      <c r="G78" t="s">
        <v>46</v>
      </c>
      <c r="H78" s="76">
        <v>0.79989162942122327</v>
      </c>
      <c r="I78" t="s">
        <v>47</v>
      </c>
      <c r="J78" s="76">
        <v>0.79990493960463172</v>
      </c>
      <c r="K78" t="s">
        <v>24</v>
      </c>
      <c r="L78" s="42">
        <v>0.8743521434846544</v>
      </c>
      <c r="M78" t="s">
        <v>48</v>
      </c>
      <c r="N78" s="76">
        <v>0.89879910791443418</v>
      </c>
      <c r="P78" s="42"/>
    </row>
    <row r="79" spans="5:18">
      <c r="E79" t="s">
        <v>25</v>
      </c>
      <c r="F79" s="77">
        <v>0.7</v>
      </c>
      <c r="G79" t="s">
        <v>49</v>
      </c>
      <c r="H79" s="76">
        <v>0.5998916294212232</v>
      </c>
      <c r="I79" t="s">
        <v>50</v>
      </c>
      <c r="J79" s="76">
        <v>0.39990493960463175</v>
      </c>
      <c r="P79" s="42"/>
    </row>
    <row r="80" spans="5:18">
      <c r="E80" t="s">
        <v>26</v>
      </c>
      <c r="F80" s="77">
        <v>0.2</v>
      </c>
      <c r="G80" t="s">
        <v>51</v>
      </c>
      <c r="H80" s="76">
        <v>0.19996903697749238</v>
      </c>
      <c r="I80" t="s">
        <v>52</v>
      </c>
      <c r="J80" s="76">
        <v>0.19997283988703765</v>
      </c>
      <c r="P80" s="42"/>
    </row>
    <row r="81" spans="5:15" ht="17" thickBot="1"/>
    <row r="82" spans="5:15">
      <c r="E82" s="88" t="s">
        <v>55</v>
      </c>
      <c r="F82" s="89"/>
      <c r="G82" s="51"/>
      <c r="H82" s="88" t="s">
        <v>56</v>
      </c>
      <c r="I82" s="89"/>
      <c r="J82" s="51"/>
      <c r="K82" s="88" t="s">
        <v>28</v>
      </c>
      <c r="L82" s="89"/>
      <c r="M82" s="51"/>
      <c r="N82" s="88" t="s">
        <v>57</v>
      </c>
      <c r="O82" s="89"/>
    </row>
    <row r="83" spans="5:15" ht="17" thickBot="1">
      <c r="E83" s="90">
        <f>K71</f>
        <v>0.88608043343461473</v>
      </c>
      <c r="F83" s="91"/>
      <c r="G83" s="51"/>
      <c r="H83" s="90">
        <f>S2</f>
        <v>0.75</v>
      </c>
      <c r="I83" s="91"/>
      <c r="J83" s="51"/>
      <c r="K83" s="92">
        <f>S3</f>
        <v>0.1</v>
      </c>
      <c r="L83" s="93"/>
      <c r="M83" s="51"/>
      <c r="N83" s="90">
        <f>H83 - E83</f>
        <v>-0.13608043343461473</v>
      </c>
      <c r="O83" s="91"/>
    </row>
    <row r="84" spans="5:15" ht="17" thickBot="1"/>
    <row r="85" spans="5:15">
      <c r="E85" s="78" t="s">
        <v>58</v>
      </c>
      <c r="F85" s="79"/>
      <c r="G85" s="80" t="s">
        <v>59</v>
      </c>
      <c r="H85" s="80"/>
      <c r="I85" s="80"/>
      <c r="J85" s="81"/>
    </row>
    <row r="86" spans="5:15">
      <c r="E86" s="52" t="s">
        <v>13</v>
      </c>
      <c r="F86" s="53" t="s">
        <v>14</v>
      </c>
      <c r="G86" s="54" t="s">
        <v>60</v>
      </c>
      <c r="H86" s="55" t="s">
        <v>14</v>
      </c>
      <c r="I86" s="54" t="s">
        <v>61</v>
      </c>
      <c r="J86" s="56" t="s">
        <v>14</v>
      </c>
    </row>
    <row r="87" spans="5:15" ht="20">
      <c r="E87" s="57" t="s">
        <v>62</v>
      </c>
      <c r="F87" s="58">
        <f>E83 * (1 - E83) * (H83 - E83)</f>
        <v>-1.3736217356602427E-2</v>
      </c>
      <c r="G87" s="59" t="s">
        <v>63</v>
      </c>
      <c r="H87" s="60">
        <f>K83 * F87 * L76</f>
        <v>-1.3736217356602428E-3</v>
      </c>
      <c r="I87" s="59" t="s">
        <v>64</v>
      </c>
      <c r="J87" s="61">
        <f>SUM(H87, N76)</f>
        <v>0.49725291324282134</v>
      </c>
    </row>
    <row r="88" spans="5:15">
      <c r="E88" s="57"/>
      <c r="F88" s="58"/>
      <c r="G88" s="62"/>
      <c r="H88" s="63"/>
      <c r="I88" s="62"/>
      <c r="J88" s="61"/>
    </row>
    <row r="89" spans="5:15" ht="20">
      <c r="E89" s="57" t="s">
        <v>65</v>
      </c>
      <c r="F89" s="58">
        <f>L77 * (1 - L77) * SUM((N77*F87))</f>
        <v>-1.5463117564234314E-3</v>
      </c>
      <c r="G89" s="62" t="s">
        <v>66</v>
      </c>
      <c r="H89" s="63">
        <f>K83 * F87 * L77</f>
        <v>-1.1719873343241111E-3</v>
      </c>
      <c r="I89" s="62" t="s">
        <v>67</v>
      </c>
      <c r="J89" s="61">
        <f>SUM(H89, N77)</f>
        <v>0.89765615904137153</v>
      </c>
    </row>
    <row r="90" spans="5:15">
      <c r="E90" s="57"/>
      <c r="F90" s="58"/>
      <c r="G90" s="62"/>
      <c r="H90" s="63"/>
      <c r="I90" s="62"/>
      <c r="J90" s="61"/>
    </row>
    <row r="91" spans="5:15" ht="20">
      <c r="E91" s="57" t="s">
        <v>68</v>
      </c>
      <c r="F91" s="58">
        <f>L78 * (1 - L78) * SUM((N78*F87))</f>
        <v>-1.3563483713106017E-3</v>
      </c>
      <c r="G91" s="62" t="s">
        <v>69</v>
      </c>
      <c r="H91" s="63">
        <f>K83 * F87 * L78</f>
        <v>-1.2010291089116446E-3</v>
      </c>
      <c r="I91" s="62" t="s">
        <v>70</v>
      </c>
      <c r="J91" s="61">
        <f>SUM(H91, N78)</f>
        <v>0.89759807880552256</v>
      </c>
    </row>
    <row r="92" spans="5:15">
      <c r="E92" s="64"/>
      <c r="F92" s="65"/>
      <c r="G92" s="62"/>
      <c r="H92" s="63"/>
      <c r="I92" s="62"/>
      <c r="J92" s="61"/>
    </row>
    <row r="93" spans="5:15">
      <c r="E93" s="64"/>
      <c r="F93" s="65"/>
      <c r="G93" s="62" t="s">
        <v>71</v>
      </c>
      <c r="H93" s="63">
        <f>K83 * F89 * F76</f>
        <v>-1.5463117564234314E-4</v>
      </c>
      <c r="I93" s="62" t="s">
        <v>72</v>
      </c>
      <c r="J93" s="61">
        <f>SUM(H93, H76)</f>
        <v>0.49969055371181942</v>
      </c>
    </row>
    <row r="94" spans="5:15">
      <c r="E94" s="64"/>
      <c r="F94" s="65"/>
      <c r="G94" s="62"/>
      <c r="H94" s="63"/>
      <c r="I94" s="62"/>
      <c r="J94" s="61"/>
    </row>
    <row r="95" spans="5:15">
      <c r="E95" s="64"/>
      <c r="F95" s="65"/>
      <c r="G95" s="62" t="s">
        <v>73</v>
      </c>
      <c r="H95" s="63">
        <f>K83 * F89 * F77</f>
        <v>-6.1852470256937262E-5</v>
      </c>
      <c r="I95" s="62" t="s">
        <v>74</v>
      </c>
      <c r="J95" s="61">
        <f>SUM(H95, H77)</f>
        <v>0.59987622148472775</v>
      </c>
    </row>
    <row r="96" spans="5:15">
      <c r="E96" s="64"/>
      <c r="F96" s="65"/>
      <c r="G96" s="62"/>
      <c r="H96" s="63"/>
      <c r="I96" s="62"/>
      <c r="J96" s="61"/>
    </row>
    <row r="97" spans="5:10">
      <c r="E97" s="64"/>
      <c r="F97" s="65"/>
      <c r="G97" s="62" t="s">
        <v>75</v>
      </c>
      <c r="H97" s="63">
        <f>K83 * F89 * F78</f>
        <v>-1.0824182294964019E-4</v>
      </c>
      <c r="I97" s="62" t="s">
        <v>76</v>
      </c>
      <c r="J97" s="61">
        <f>SUM(H97, H78)</f>
        <v>0.79978338759827361</v>
      </c>
    </row>
    <row r="98" spans="5:10">
      <c r="E98" s="64"/>
      <c r="F98" s="65"/>
      <c r="G98" s="62"/>
      <c r="H98" s="63"/>
      <c r="I98" s="62"/>
      <c r="J98" s="61"/>
    </row>
    <row r="99" spans="5:10">
      <c r="E99" s="64"/>
      <c r="F99" s="65"/>
      <c r="G99" s="62" t="s">
        <v>77</v>
      </c>
      <c r="H99" s="63">
        <f>K83 * F89 * F79</f>
        <v>-1.0824182294964019E-4</v>
      </c>
      <c r="I99" s="62" t="s">
        <v>78</v>
      </c>
      <c r="J99" s="61">
        <f>SUM(H99, H79)</f>
        <v>0.59978338759827354</v>
      </c>
    </row>
    <row r="100" spans="5:10">
      <c r="E100" s="64"/>
      <c r="F100" s="65"/>
      <c r="G100" s="62"/>
      <c r="H100" s="63"/>
      <c r="I100" s="62"/>
      <c r="J100" s="61"/>
    </row>
    <row r="101" spans="5:10">
      <c r="E101" s="64"/>
      <c r="F101" s="65"/>
      <c r="G101" s="62" t="s">
        <v>79</v>
      </c>
      <c r="H101" s="63">
        <f>K83 * F89 * F80</f>
        <v>-3.0926235128468631E-5</v>
      </c>
      <c r="I101" s="62" t="s">
        <v>80</v>
      </c>
      <c r="J101" s="61">
        <f>SUM(H101, H80)</f>
        <v>0.19993811074236392</v>
      </c>
    </row>
    <row r="102" spans="5:10">
      <c r="E102" s="64"/>
      <c r="F102" s="65"/>
      <c r="G102" s="62"/>
      <c r="H102" s="63"/>
      <c r="I102" s="62"/>
      <c r="J102" s="61"/>
    </row>
    <row r="103" spans="5:10">
      <c r="E103" s="64"/>
      <c r="F103" s="65"/>
      <c r="G103" s="62" t="s">
        <v>81</v>
      </c>
      <c r="H103" s="63">
        <f>K$29 * F76 * F$37</f>
        <v>-1.358005648118325E-4</v>
      </c>
      <c r="I103" s="62" t="s">
        <v>82</v>
      </c>
      <c r="J103" s="61">
        <f>SUM(H103, J76)</f>
        <v>0.69972839887037619</v>
      </c>
    </row>
    <row r="104" spans="5:10">
      <c r="E104" s="64"/>
      <c r="F104" s="65"/>
      <c r="G104" s="62"/>
      <c r="H104" s="63"/>
      <c r="I104" s="62"/>
      <c r="J104" s="61"/>
    </row>
    <row r="105" spans="5:10">
      <c r="E105" s="64"/>
      <c r="F105" s="65"/>
      <c r="G105" s="62" t="s">
        <v>83</v>
      </c>
      <c r="H105" s="63">
        <f>K$29 * F77 * F$37</f>
        <v>-5.4320225924733005E-5</v>
      </c>
      <c r="I105" s="62" t="s">
        <v>84</v>
      </c>
      <c r="J105" s="61">
        <f>SUM(H105, J77)</f>
        <v>0.89989135954815047</v>
      </c>
    </row>
    <row r="106" spans="5:10">
      <c r="E106" s="64"/>
      <c r="F106" s="65"/>
      <c r="G106" s="62"/>
      <c r="H106" s="63"/>
      <c r="I106" s="62"/>
      <c r="J106" s="61"/>
    </row>
    <row r="107" spans="5:10">
      <c r="E107" s="64"/>
      <c r="F107" s="65"/>
      <c r="G107" s="62" t="s">
        <v>85</v>
      </c>
      <c r="H107" s="63">
        <f>K$29 * F78 * F$37</f>
        <v>-9.5060395368282738E-5</v>
      </c>
      <c r="I107" s="62" t="s">
        <v>86</v>
      </c>
      <c r="J107" s="61">
        <f>SUM(H107, J78)</f>
        <v>0.79980987920926339</v>
      </c>
    </row>
    <row r="108" spans="5:10">
      <c r="E108" s="64"/>
      <c r="F108" s="65"/>
      <c r="G108" s="62"/>
      <c r="H108" s="63"/>
      <c r="I108" s="62"/>
      <c r="J108" s="61"/>
    </row>
    <row r="109" spans="5:10">
      <c r="E109" s="64"/>
      <c r="F109" s="65"/>
      <c r="G109" s="62" t="s">
        <v>87</v>
      </c>
      <c r="H109" s="71">
        <f>K$29 * F79 * F$37</f>
        <v>-9.5060395368282738E-5</v>
      </c>
      <c r="I109" s="62" t="s">
        <v>88</v>
      </c>
      <c r="J109" s="61">
        <f>SUM(H109, J79)</f>
        <v>0.39980987920926347</v>
      </c>
    </row>
    <row r="110" spans="5:10">
      <c r="E110" s="64"/>
      <c r="F110" s="65"/>
      <c r="G110" s="62"/>
      <c r="H110" s="63"/>
      <c r="I110" s="62"/>
      <c r="J110" s="61"/>
    </row>
    <row r="111" spans="5:10" ht="17" thickBot="1">
      <c r="E111" s="66"/>
      <c r="F111" s="67"/>
      <c r="G111" s="68" t="s">
        <v>89</v>
      </c>
      <c r="H111" s="69">
        <f>K$29 * F80 * F$37</f>
        <v>-2.7160112962366502E-5</v>
      </c>
      <c r="I111" s="68" t="s">
        <v>90</v>
      </c>
      <c r="J111" s="70">
        <f>SUM(H111, J80)</f>
        <v>0.19994567977407529</v>
      </c>
    </row>
    <row r="112" spans="5:10" ht="17" thickBot="1"/>
    <row r="113" spans="5:16">
      <c r="E113" s="82" t="s">
        <v>10</v>
      </c>
      <c r="F113" s="83"/>
      <c r="G113" s="83"/>
      <c r="H113" s="83"/>
      <c r="I113" s="83"/>
      <c r="J113" s="84"/>
      <c r="K113" s="82" t="s">
        <v>11</v>
      </c>
      <c r="L113" s="83"/>
      <c r="M113" s="83"/>
      <c r="N113" s="84"/>
      <c r="O113" s="82" t="s">
        <v>12</v>
      </c>
      <c r="P113" s="84"/>
    </row>
    <row r="114" spans="5:16">
      <c r="E114" s="15" t="s">
        <v>13</v>
      </c>
      <c r="F114" s="16" t="s">
        <v>14</v>
      </c>
      <c r="G114" s="85" t="s">
        <v>15</v>
      </c>
      <c r="H114" s="86"/>
      <c r="I114" s="85" t="s">
        <v>16</v>
      </c>
      <c r="J114" s="87"/>
      <c r="K114" s="15" t="s">
        <v>13</v>
      </c>
      <c r="L114" s="16" t="s">
        <v>14</v>
      </c>
      <c r="M114" s="85" t="s">
        <v>17</v>
      </c>
      <c r="N114" s="87"/>
      <c r="O114" s="15" t="s">
        <v>13</v>
      </c>
      <c r="P114" s="17" t="s">
        <v>14</v>
      </c>
    </row>
    <row r="115" spans="5:16">
      <c r="E115" s="18" t="s">
        <v>18</v>
      </c>
      <c r="F115" s="19">
        <v>1</v>
      </c>
      <c r="G115" s="20" t="s">
        <v>40</v>
      </c>
      <c r="H115" s="72">
        <f>J93</f>
        <v>0.49969055371181942</v>
      </c>
      <c r="I115" s="20" t="s">
        <v>41</v>
      </c>
      <c r="J115" s="72">
        <f>J103</f>
        <v>0.69972839887037619</v>
      </c>
      <c r="K115" s="18" t="s">
        <v>19</v>
      </c>
      <c r="L115" s="19">
        <v>1</v>
      </c>
      <c r="M115" s="20" t="s">
        <v>42</v>
      </c>
      <c r="N115" s="75">
        <f>J87</f>
        <v>0.49725291324282134</v>
      </c>
      <c r="O115" s="22"/>
      <c r="P115" s="23"/>
    </row>
    <row r="116" spans="5:16">
      <c r="E116" s="24" t="s">
        <v>20</v>
      </c>
      <c r="F116" s="25">
        <v>0.4</v>
      </c>
      <c r="G116" s="20" t="s">
        <v>43</v>
      </c>
      <c r="H116" s="72">
        <f>J95</f>
        <v>0.59987622148472775</v>
      </c>
      <c r="I116" s="20" t="s">
        <v>44</v>
      </c>
      <c r="J116" s="72">
        <f>J105</f>
        <v>0.89989135954815047</v>
      </c>
      <c r="K116" s="18" t="s">
        <v>21</v>
      </c>
      <c r="L116" s="26">
        <f>L77</f>
        <v>0.85320966019861766</v>
      </c>
      <c r="M116" s="20" t="s">
        <v>45</v>
      </c>
      <c r="N116" s="75">
        <f>J89</f>
        <v>0.89765615904137153</v>
      </c>
      <c r="O116" s="18" t="s">
        <v>22</v>
      </c>
      <c r="P116" s="27">
        <f>P77</f>
        <v>0.88608043343461473</v>
      </c>
    </row>
    <row r="117" spans="5:16">
      <c r="E117" s="18" t="s">
        <v>23</v>
      </c>
      <c r="F117" s="25">
        <v>0.7</v>
      </c>
      <c r="G117" s="20" t="s">
        <v>46</v>
      </c>
      <c r="H117" s="72">
        <f>J97</f>
        <v>0.79978338759827361</v>
      </c>
      <c r="I117" s="20" t="s">
        <v>47</v>
      </c>
      <c r="J117" s="72">
        <f>J107</f>
        <v>0.79980987920926339</v>
      </c>
      <c r="K117" s="18" t="s">
        <v>24</v>
      </c>
      <c r="L117" s="74">
        <f>L78</f>
        <v>0.8743521434846544</v>
      </c>
      <c r="M117" s="20" t="s">
        <v>48</v>
      </c>
      <c r="N117" s="75">
        <f>J91</f>
        <v>0.89759807880552256</v>
      </c>
      <c r="O117" s="18"/>
      <c r="P117" s="27"/>
    </row>
    <row r="118" spans="5:16">
      <c r="E118" s="18" t="s">
        <v>25</v>
      </c>
      <c r="F118" s="25">
        <v>0.7</v>
      </c>
      <c r="G118" s="20" t="s">
        <v>49</v>
      </c>
      <c r="H118" s="72">
        <f>J99</f>
        <v>0.59978338759827354</v>
      </c>
      <c r="I118" s="20" t="s">
        <v>50</v>
      </c>
      <c r="J118" s="72">
        <f>J109</f>
        <v>0.39980987920926347</v>
      </c>
      <c r="K118" s="29"/>
      <c r="L118" s="28"/>
      <c r="M118" s="30"/>
      <c r="N118" s="31"/>
      <c r="O118" s="18"/>
      <c r="P118" s="27"/>
    </row>
    <row r="119" spans="5:16" ht="17" thickBot="1">
      <c r="E119" s="32" t="s">
        <v>26</v>
      </c>
      <c r="F119" s="33">
        <v>0.2</v>
      </c>
      <c r="G119" s="34" t="s">
        <v>51</v>
      </c>
      <c r="H119" s="72">
        <f>J101</f>
        <v>0.19993811074236392</v>
      </c>
      <c r="I119" s="34" t="s">
        <v>52</v>
      </c>
      <c r="J119" s="73">
        <f>J111</f>
        <v>0.19994567977407529</v>
      </c>
      <c r="K119" s="36"/>
      <c r="L119" s="37"/>
      <c r="M119" s="38"/>
      <c r="N119" s="39"/>
      <c r="O119" s="40"/>
      <c r="P119" s="41"/>
    </row>
  </sheetData>
  <mergeCells count="80">
    <mergeCell ref="E2:J2"/>
    <mergeCell ref="K2:N2"/>
    <mergeCell ref="O2:P2"/>
    <mergeCell ref="G3:H3"/>
    <mergeCell ref="I3:J3"/>
    <mergeCell ref="M3:N3"/>
    <mergeCell ref="E13:H13"/>
    <mergeCell ref="I13:L13"/>
    <mergeCell ref="E14:F14"/>
    <mergeCell ref="G14:H14"/>
    <mergeCell ref="I14:J14"/>
    <mergeCell ref="K14:L14"/>
    <mergeCell ref="E15:F15"/>
    <mergeCell ref="G15:H15"/>
    <mergeCell ref="I15:J15"/>
    <mergeCell ref="K15:L15"/>
    <mergeCell ref="E16:F16"/>
    <mergeCell ref="G16:H16"/>
    <mergeCell ref="I16:J16"/>
    <mergeCell ref="K16:L16"/>
    <mergeCell ref="E17:F17"/>
    <mergeCell ref="G17:H17"/>
    <mergeCell ref="I17:J17"/>
    <mergeCell ref="K17:L17"/>
    <mergeCell ref="E20:J20"/>
    <mergeCell ref="K20:N20"/>
    <mergeCell ref="O20:P20"/>
    <mergeCell ref="G21:H21"/>
    <mergeCell ref="I21:J21"/>
    <mergeCell ref="M21:N21"/>
    <mergeCell ref="K29:L29"/>
    <mergeCell ref="N29:O29"/>
    <mergeCell ref="G60:H60"/>
    <mergeCell ref="I60:J60"/>
    <mergeCell ref="M60:N60"/>
    <mergeCell ref="E28:F28"/>
    <mergeCell ref="H28:I28"/>
    <mergeCell ref="K28:L28"/>
    <mergeCell ref="N28:O28"/>
    <mergeCell ref="E29:F29"/>
    <mergeCell ref="H29:I29"/>
    <mergeCell ref="E31:F31"/>
    <mergeCell ref="G31:J31"/>
    <mergeCell ref="E59:J59"/>
    <mergeCell ref="K59:N59"/>
    <mergeCell ref="O59:P59"/>
    <mergeCell ref="E67:H67"/>
    <mergeCell ref="I67:L67"/>
    <mergeCell ref="E68:F68"/>
    <mergeCell ref="G68:H68"/>
    <mergeCell ref="I68:J68"/>
    <mergeCell ref="K68:L68"/>
    <mergeCell ref="E71:F71"/>
    <mergeCell ref="G71:H71"/>
    <mergeCell ref="I71:J71"/>
    <mergeCell ref="K71:L71"/>
    <mergeCell ref="E69:F69"/>
    <mergeCell ref="G69:H69"/>
    <mergeCell ref="I69:J69"/>
    <mergeCell ref="K69:L69"/>
    <mergeCell ref="E70:F70"/>
    <mergeCell ref="G70:H70"/>
    <mergeCell ref="I70:J70"/>
    <mergeCell ref="K70:L70"/>
    <mergeCell ref="G114:H114"/>
    <mergeCell ref="I114:J114"/>
    <mergeCell ref="M114:N114"/>
    <mergeCell ref="E82:F82"/>
    <mergeCell ref="H82:I82"/>
    <mergeCell ref="K82:L82"/>
    <mergeCell ref="N82:O82"/>
    <mergeCell ref="E83:F83"/>
    <mergeCell ref="H83:I83"/>
    <mergeCell ref="K83:L83"/>
    <mergeCell ref="N83:O83"/>
    <mergeCell ref="E85:F85"/>
    <mergeCell ref="G85:J85"/>
    <mergeCell ref="E113:J113"/>
    <mergeCell ref="K113:N113"/>
    <mergeCell ref="O113:P1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2020-05-14T00:27:56Z</dcterms:created>
  <dcterms:modified xsi:type="dcterms:W3CDTF">2020-05-14T01:25:46Z</dcterms:modified>
</cp:coreProperties>
</file>