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9DE51FB6-1780-40C2-94CF-E274BE22142C}" xr6:coauthVersionLast="47" xr6:coauthVersionMax="47" xr10:uidLastSave="{00000000-0000-0000-0000-000000000000}"/>
  <bookViews>
    <workbookView xWindow="-28920" yWindow="7470" windowWidth="29040" windowHeight="15720" activeTab="3" xr2:uid="{00000000-000D-0000-FFFF-FFFF00000000}"/>
  </bookViews>
  <sheets>
    <sheet name="Experiment information" sheetId="1" r:id="rId1"/>
    <sheet name="channel `1" sheetId="26" r:id="rId2"/>
    <sheet name="channel 2" sheetId="25" r:id="rId3"/>
    <sheet name="channel 3 " sheetId="2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5" i="26" l="1"/>
  <c r="J115" i="26"/>
  <c r="I115" i="26"/>
  <c r="H115" i="26"/>
  <c r="G115" i="26"/>
  <c r="F115" i="26"/>
  <c r="E115" i="26"/>
  <c r="D115" i="26"/>
  <c r="C115" i="26"/>
  <c r="B115" i="26"/>
  <c r="K114" i="26"/>
  <c r="J114" i="26"/>
  <c r="I114" i="26"/>
  <c r="H114" i="26"/>
  <c r="G114" i="26"/>
  <c r="F114" i="26"/>
  <c r="E114" i="26"/>
  <c r="D114" i="26"/>
  <c r="C114" i="26"/>
  <c r="B114" i="26"/>
  <c r="K113" i="26"/>
  <c r="J113" i="26"/>
  <c r="I113" i="26"/>
  <c r="H113" i="26"/>
  <c r="G113" i="26"/>
  <c r="F113" i="26"/>
  <c r="E113" i="26"/>
  <c r="D113" i="26"/>
  <c r="C113" i="26"/>
  <c r="B113" i="26"/>
  <c r="K112" i="26"/>
  <c r="J112" i="26"/>
  <c r="I112" i="26"/>
  <c r="H112" i="26"/>
  <c r="G112" i="26"/>
  <c r="G116" i="26" s="1"/>
  <c r="F112" i="26"/>
  <c r="E112" i="26"/>
  <c r="D112" i="26"/>
  <c r="C112" i="26"/>
  <c r="B112" i="26"/>
  <c r="K111" i="26"/>
  <c r="K117" i="26" s="1"/>
  <c r="J111" i="26"/>
  <c r="I111" i="26"/>
  <c r="I117" i="26" s="1"/>
  <c r="H111" i="26"/>
  <c r="H117" i="26" s="1"/>
  <c r="G111" i="26"/>
  <c r="F111" i="26"/>
  <c r="E111" i="26"/>
  <c r="E117" i="26" s="1"/>
  <c r="D111" i="26"/>
  <c r="C111" i="26"/>
  <c r="C117" i="26" s="1"/>
  <c r="B111" i="26"/>
  <c r="K110" i="26"/>
  <c r="J110" i="26"/>
  <c r="I110" i="26"/>
  <c r="H110" i="26"/>
  <c r="G110" i="26"/>
  <c r="F110" i="26"/>
  <c r="E110" i="26"/>
  <c r="D110" i="26"/>
  <c r="C110" i="26"/>
  <c r="B110" i="26"/>
  <c r="K103" i="26"/>
  <c r="J103" i="26"/>
  <c r="I103" i="26"/>
  <c r="H103" i="26"/>
  <c r="G103" i="26"/>
  <c r="F103" i="26"/>
  <c r="E103" i="26"/>
  <c r="D103" i="26"/>
  <c r="C103" i="26"/>
  <c r="B103" i="26"/>
  <c r="K97" i="26"/>
  <c r="J97" i="26"/>
  <c r="I97" i="26"/>
  <c r="H97" i="26"/>
  <c r="G97" i="26"/>
  <c r="F97" i="26"/>
  <c r="E97" i="26"/>
  <c r="D97" i="26"/>
  <c r="C97" i="26"/>
  <c r="B97" i="26"/>
  <c r="X89" i="26"/>
  <c r="W89" i="26"/>
  <c r="V89" i="26"/>
  <c r="U89" i="26"/>
  <c r="T89" i="26"/>
  <c r="S89" i="26"/>
  <c r="R89" i="26"/>
  <c r="Q89" i="26"/>
  <c r="P89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B89" i="26"/>
  <c r="AC88" i="26"/>
  <c r="AB88" i="26"/>
  <c r="AA88" i="26"/>
  <c r="Z88" i="26"/>
  <c r="AC87" i="26"/>
  <c r="AB87" i="26"/>
  <c r="AA87" i="26"/>
  <c r="Z87" i="26"/>
  <c r="AC86" i="26"/>
  <c r="AB86" i="26"/>
  <c r="AA86" i="26"/>
  <c r="Z86" i="26"/>
  <c r="AC85" i="26"/>
  <c r="AB85" i="26"/>
  <c r="AA85" i="26"/>
  <c r="Z85" i="26"/>
  <c r="AC84" i="26"/>
  <c r="AB84" i="26"/>
  <c r="AB89" i="26" s="1"/>
  <c r="AA84" i="26"/>
  <c r="Z84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AC79" i="26"/>
  <c r="AB79" i="26"/>
  <c r="AA79" i="26"/>
  <c r="Z79" i="26"/>
  <c r="AC78" i="26"/>
  <c r="AB78" i="26"/>
  <c r="AA78" i="26"/>
  <c r="Z78" i="26"/>
  <c r="AC77" i="26"/>
  <c r="AB77" i="26"/>
  <c r="AA77" i="26"/>
  <c r="Z77" i="26"/>
  <c r="AC76" i="26"/>
  <c r="AB76" i="26"/>
  <c r="AA76" i="26"/>
  <c r="Z76" i="26"/>
  <c r="AC75" i="26"/>
  <c r="AB75" i="26"/>
  <c r="AA75" i="26"/>
  <c r="AA80" i="26" s="1"/>
  <c r="Z75" i="26"/>
  <c r="Z80" i="26" s="1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AC70" i="26"/>
  <c r="AB70" i="26"/>
  <c r="AA70" i="26"/>
  <c r="Z70" i="26"/>
  <c r="AC69" i="26"/>
  <c r="AB69" i="26"/>
  <c r="AA69" i="26"/>
  <c r="Z69" i="26"/>
  <c r="AC68" i="26"/>
  <c r="AB68" i="26"/>
  <c r="AA68" i="26"/>
  <c r="Z68" i="26"/>
  <c r="AC67" i="26"/>
  <c r="AB67" i="26"/>
  <c r="AA67" i="26"/>
  <c r="Z67" i="26"/>
  <c r="AC66" i="26"/>
  <c r="AB66" i="26"/>
  <c r="AA66" i="26"/>
  <c r="Z66" i="26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AC61" i="26"/>
  <c r="AB61" i="26"/>
  <c r="AA61" i="26"/>
  <c r="Z61" i="26"/>
  <c r="AC60" i="26"/>
  <c r="AB60" i="26"/>
  <c r="AA60" i="26"/>
  <c r="Z60" i="26"/>
  <c r="AC59" i="26"/>
  <c r="AB59" i="26"/>
  <c r="AA59" i="26"/>
  <c r="Z59" i="26"/>
  <c r="AC58" i="26"/>
  <c r="AB58" i="26"/>
  <c r="AA58" i="26"/>
  <c r="Z58" i="26"/>
  <c r="AC57" i="26"/>
  <c r="AC62" i="26" s="1"/>
  <c r="AB57" i="26"/>
  <c r="AA57" i="26"/>
  <c r="Z57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AC52" i="26"/>
  <c r="AB52" i="26"/>
  <c r="AA52" i="26"/>
  <c r="Z52" i="26"/>
  <c r="AC51" i="26"/>
  <c r="AB51" i="26"/>
  <c r="AA51" i="26"/>
  <c r="Z51" i="26"/>
  <c r="AC50" i="26"/>
  <c r="AB50" i="26"/>
  <c r="AA50" i="26"/>
  <c r="Z50" i="26"/>
  <c r="AC49" i="26"/>
  <c r="AB49" i="26"/>
  <c r="AA49" i="26"/>
  <c r="Z49" i="26"/>
  <c r="AC48" i="26"/>
  <c r="AC53" i="26" s="1"/>
  <c r="AB48" i="26"/>
  <c r="AA48" i="26"/>
  <c r="AA53" i="26" s="1"/>
  <c r="Z48" i="26"/>
  <c r="Z53" i="26" s="1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C43" i="26"/>
  <c r="AB43" i="26"/>
  <c r="AA43" i="26"/>
  <c r="Z43" i="26"/>
  <c r="AC42" i="26"/>
  <c r="AB42" i="26"/>
  <c r="AA42" i="26"/>
  <c r="Z42" i="26"/>
  <c r="AC41" i="26"/>
  <c r="AB41" i="26"/>
  <c r="AA41" i="26"/>
  <c r="Z41" i="26"/>
  <c r="AC40" i="26"/>
  <c r="AB40" i="26"/>
  <c r="AA40" i="26"/>
  <c r="Z40" i="26"/>
  <c r="AC39" i="26"/>
  <c r="AB39" i="26"/>
  <c r="AA39" i="26"/>
  <c r="Z39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C34" i="26"/>
  <c r="AB34" i="26"/>
  <c r="AA34" i="26"/>
  <c r="Z34" i="26"/>
  <c r="AC33" i="26"/>
  <c r="AB33" i="26"/>
  <c r="AA33" i="26"/>
  <c r="Z33" i="26"/>
  <c r="AC32" i="26"/>
  <c r="AB32" i="26"/>
  <c r="AA32" i="26"/>
  <c r="Z32" i="26"/>
  <c r="AC31" i="26"/>
  <c r="AB31" i="26"/>
  <c r="AA31" i="26"/>
  <c r="Z31" i="26"/>
  <c r="AC30" i="26"/>
  <c r="AB30" i="26"/>
  <c r="AA30" i="26"/>
  <c r="Z30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C25" i="26"/>
  <c r="AB25" i="26"/>
  <c r="AA25" i="26"/>
  <c r="Z25" i="26"/>
  <c r="AC24" i="26"/>
  <c r="AB24" i="26"/>
  <c r="AA24" i="26"/>
  <c r="Z24" i="26"/>
  <c r="AC23" i="26"/>
  <c r="AB23" i="26"/>
  <c r="AA23" i="26"/>
  <c r="Z23" i="26"/>
  <c r="AC22" i="26"/>
  <c r="AB22" i="26"/>
  <c r="AA22" i="26"/>
  <c r="Z22" i="26"/>
  <c r="AC21" i="26"/>
  <c r="AB21" i="26"/>
  <c r="AB26" i="26" s="1"/>
  <c r="AA21" i="26"/>
  <c r="AA26" i="26" s="1"/>
  <c r="Z21" i="26"/>
  <c r="AB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C16" i="26"/>
  <c r="AB16" i="26"/>
  <c r="AA16" i="26"/>
  <c r="Z16" i="26"/>
  <c r="AC15" i="26"/>
  <c r="AB15" i="26"/>
  <c r="AA15" i="26"/>
  <c r="Z15" i="26"/>
  <c r="AC14" i="26"/>
  <c r="AB14" i="26"/>
  <c r="AA14" i="26"/>
  <c r="Z14" i="26"/>
  <c r="AC13" i="26"/>
  <c r="AB13" i="26"/>
  <c r="AA13" i="26"/>
  <c r="Z13" i="26"/>
  <c r="AC12" i="26"/>
  <c r="AB12" i="26"/>
  <c r="AA12" i="26"/>
  <c r="Z12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C7" i="26"/>
  <c r="AB7" i="26"/>
  <c r="AA7" i="26"/>
  <c r="Z7" i="26"/>
  <c r="AC6" i="26"/>
  <c r="AB6" i="26"/>
  <c r="AA6" i="26"/>
  <c r="Z6" i="26"/>
  <c r="AC5" i="26"/>
  <c r="AB5" i="26"/>
  <c r="AA5" i="26"/>
  <c r="Z5" i="26"/>
  <c r="AC4" i="26"/>
  <c r="AB4" i="26"/>
  <c r="AA4" i="26"/>
  <c r="Z4" i="26"/>
  <c r="AC3" i="26"/>
  <c r="AB3" i="26"/>
  <c r="AA3" i="26"/>
  <c r="Z3" i="26"/>
  <c r="X71" i="25"/>
  <c r="W71" i="25"/>
  <c r="V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B71" i="25"/>
  <c r="K115" i="25"/>
  <c r="J115" i="25"/>
  <c r="I115" i="25"/>
  <c r="H115" i="25"/>
  <c r="G115" i="25"/>
  <c r="F115" i="25"/>
  <c r="E115" i="25"/>
  <c r="D115" i="25"/>
  <c r="C115" i="25"/>
  <c r="B115" i="25"/>
  <c r="K114" i="25"/>
  <c r="J114" i="25"/>
  <c r="I114" i="25"/>
  <c r="H114" i="25"/>
  <c r="G114" i="25"/>
  <c r="F114" i="25"/>
  <c r="E114" i="25"/>
  <c r="D114" i="25"/>
  <c r="C114" i="25"/>
  <c r="B114" i="25"/>
  <c r="K113" i="25"/>
  <c r="J113" i="25"/>
  <c r="I113" i="25"/>
  <c r="H113" i="25"/>
  <c r="G113" i="25"/>
  <c r="F113" i="25"/>
  <c r="E113" i="25"/>
  <c r="D113" i="25"/>
  <c r="C113" i="25"/>
  <c r="B113" i="25"/>
  <c r="K112" i="25"/>
  <c r="J112" i="25"/>
  <c r="I112" i="25"/>
  <c r="H112" i="25"/>
  <c r="G112" i="25"/>
  <c r="F112" i="25"/>
  <c r="E112" i="25"/>
  <c r="D112" i="25"/>
  <c r="C112" i="25"/>
  <c r="B112" i="25"/>
  <c r="K111" i="25"/>
  <c r="J111" i="25"/>
  <c r="I111" i="25"/>
  <c r="H111" i="25"/>
  <c r="G111" i="25"/>
  <c r="F111" i="25"/>
  <c r="F116" i="25" s="1"/>
  <c r="E111" i="25"/>
  <c r="E117" i="25" s="1"/>
  <c r="D111" i="25"/>
  <c r="C111" i="25"/>
  <c r="B111" i="25"/>
  <c r="K110" i="25"/>
  <c r="J110" i="25"/>
  <c r="I110" i="25"/>
  <c r="H110" i="25"/>
  <c r="G110" i="25"/>
  <c r="F110" i="25"/>
  <c r="E110" i="25"/>
  <c r="D110" i="25"/>
  <c r="C110" i="25"/>
  <c r="B110" i="25"/>
  <c r="K103" i="25"/>
  <c r="J103" i="25"/>
  <c r="I103" i="25"/>
  <c r="H103" i="25"/>
  <c r="G103" i="25"/>
  <c r="F103" i="25"/>
  <c r="E103" i="25"/>
  <c r="D103" i="25"/>
  <c r="C103" i="25"/>
  <c r="B103" i="25"/>
  <c r="K97" i="25"/>
  <c r="J97" i="25"/>
  <c r="I97" i="25"/>
  <c r="H97" i="25"/>
  <c r="G97" i="25"/>
  <c r="F97" i="25"/>
  <c r="E97" i="25"/>
  <c r="D97" i="25"/>
  <c r="C97" i="25"/>
  <c r="B97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B89" i="25"/>
  <c r="AC88" i="25"/>
  <c r="AB88" i="25"/>
  <c r="AA88" i="25"/>
  <c r="Z88" i="25"/>
  <c r="AC87" i="25"/>
  <c r="AB87" i="25"/>
  <c r="AA87" i="25"/>
  <c r="Z87" i="25"/>
  <c r="AC86" i="25"/>
  <c r="AB86" i="25"/>
  <c r="AA86" i="25"/>
  <c r="Z86" i="25"/>
  <c r="AC85" i="25"/>
  <c r="AB85" i="25"/>
  <c r="AA85" i="25"/>
  <c r="Z85" i="25"/>
  <c r="AC84" i="25"/>
  <c r="AB84" i="25"/>
  <c r="AB89" i="25" s="1"/>
  <c r="AA84" i="25"/>
  <c r="Z84" i="25"/>
  <c r="Z89" i="25" s="1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B80" i="25"/>
  <c r="AC79" i="25"/>
  <c r="AB79" i="25"/>
  <c r="AA79" i="25"/>
  <c r="Z79" i="25"/>
  <c r="AC78" i="25"/>
  <c r="AB78" i="25"/>
  <c r="AA78" i="25"/>
  <c r="Z78" i="25"/>
  <c r="AC77" i="25"/>
  <c r="AB77" i="25"/>
  <c r="AA77" i="25"/>
  <c r="AA80" i="25" s="1"/>
  <c r="Z77" i="25"/>
  <c r="AC76" i="25"/>
  <c r="AB76" i="25"/>
  <c r="AA76" i="25"/>
  <c r="Z76" i="25"/>
  <c r="AC75" i="25"/>
  <c r="AB75" i="25"/>
  <c r="AA75" i="25"/>
  <c r="Z75" i="25"/>
  <c r="AC70" i="25"/>
  <c r="AB70" i="25"/>
  <c r="AA70" i="25"/>
  <c r="Z70" i="25"/>
  <c r="AC69" i="25"/>
  <c r="AB69" i="25"/>
  <c r="AA69" i="25"/>
  <c r="Z69" i="25"/>
  <c r="AC68" i="25"/>
  <c r="AB68" i="25"/>
  <c r="AA68" i="25"/>
  <c r="Z68" i="25"/>
  <c r="AC67" i="25"/>
  <c r="AB67" i="25"/>
  <c r="AA67" i="25"/>
  <c r="Z67" i="25"/>
  <c r="AC66" i="25"/>
  <c r="AC71" i="25" s="1"/>
  <c r="AB66" i="25"/>
  <c r="AB71" i="25" s="1"/>
  <c r="AA66" i="25"/>
  <c r="AA71" i="25" s="1"/>
  <c r="Z66" i="25"/>
  <c r="Z71" i="25" s="1"/>
  <c r="X62" i="25"/>
  <c r="W62" i="25"/>
  <c r="V62" i="25"/>
  <c r="U62" i="25"/>
  <c r="T62" i="25"/>
  <c r="S62" i="25"/>
  <c r="R62" i="25"/>
  <c r="Q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C62" i="25"/>
  <c r="B62" i="25"/>
  <c r="AC61" i="25"/>
  <c r="AB61" i="25"/>
  <c r="AA61" i="25"/>
  <c r="Z61" i="25"/>
  <c r="AC60" i="25"/>
  <c r="AB60" i="25"/>
  <c r="AA60" i="25"/>
  <c r="Z60" i="25"/>
  <c r="AC59" i="25"/>
  <c r="AB59" i="25"/>
  <c r="AA59" i="25"/>
  <c r="Z59" i="25"/>
  <c r="AC58" i="25"/>
  <c r="AB58" i="25"/>
  <c r="AA58" i="25"/>
  <c r="Z58" i="25"/>
  <c r="AC57" i="25"/>
  <c r="AB57" i="25"/>
  <c r="AA57" i="25"/>
  <c r="Z57" i="25"/>
  <c r="X53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AC52" i="25"/>
  <c r="AB52" i="25"/>
  <c r="AA52" i="25"/>
  <c r="Z52" i="25"/>
  <c r="AC51" i="25"/>
  <c r="AB51" i="25"/>
  <c r="AA51" i="25"/>
  <c r="Z51" i="25"/>
  <c r="AC50" i="25"/>
  <c r="AB50" i="25"/>
  <c r="AA50" i="25"/>
  <c r="Z50" i="25"/>
  <c r="AC49" i="25"/>
  <c r="AB49" i="25"/>
  <c r="AA49" i="25"/>
  <c r="Z49" i="25"/>
  <c r="AC48" i="25"/>
  <c r="AC53" i="25" s="1"/>
  <c r="AB48" i="25"/>
  <c r="AA48" i="25"/>
  <c r="Z48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C43" i="25"/>
  <c r="AB43" i="25"/>
  <c r="AA43" i="25"/>
  <c r="Z43" i="25"/>
  <c r="AC42" i="25"/>
  <c r="AB42" i="25"/>
  <c r="AA42" i="25"/>
  <c r="Z42" i="25"/>
  <c r="AC41" i="25"/>
  <c r="AB41" i="25"/>
  <c r="AA41" i="25"/>
  <c r="Z41" i="25"/>
  <c r="AC40" i="25"/>
  <c r="AB40" i="25"/>
  <c r="AA40" i="25"/>
  <c r="Z40" i="25"/>
  <c r="AC39" i="25"/>
  <c r="AB39" i="25"/>
  <c r="AA39" i="25"/>
  <c r="AA44" i="25" s="1"/>
  <c r="Z39" i="25"/>
  <c r="Z44" i="25" s="1"/>
  <c r="AA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C34" i="25"/>
  <c r="AB34" i="25"/>
  <c r="AA34" i="25"/>
  <c r="Z34" i="25"/>
  <c r="AC33" i="25"/>
  <c r="AB33" i="25"/>
  <c r="AA33" i="25"/>
  <c r="Z33" i="25"/>
  <c r="AC32" i="25"/>
  <c r="AB32" i="25"/>
  <c r="AA32" i="25"/>
  <c r="Z32" i="25"/>
  <c r="AC31" i="25"/>
  <c r="AB31" i="25"/>
  <c r="AA31" i="25"/>
  <c r="Z31" i="25"/>
  <c r="AC30" i="25"/>
  <c r="AB30" i="25"/>
  <c r="AA30" i="25"/>
  <c r="Z30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C25" i="25"/>
  <c r="AB25" i="25"/>
  <c r="AA25" i="25"/>
  <c r="Z25" i="25"/>
  <c r="AC24" i="25"/>
  <c r="AB24" i="25"/>
  <c r="AA24" i="25"/>
  <c r="Z24" i="25"/>
  <c r="AC23" i="25"/>
  <c r="AB23" i="25"/>
  <c r="AA23" i="25"/>
  <c r="Z23" i="25"/>
  <c r="Z26" i="25" s="1"/>
  <c r="AC22" i="25"/>
  <c r="AB22" i="25"/>
  <c r="AA22" i="25"/>
  <c r="Z22" i="25"/>
  <c r="AC21" i="25"/>
  <c r="AB21" i="25"/>
  <c r="AA21" i="25"/>
  <c r="Z21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C16" i="25"/>
  <c r="AB16" i="25"/>
  <c r="AA16" i="25"/>
  <c r="Z16" i="25"/>
  <c r="AC15" i="25"/>
  <c r="AB15" i="25"/>
  <c r="AA15" i="25"/>
  <c r="Z15" i="25"/>
  <c r="AC14" i="25"/>
  <c r="AB14" i="25"/>
  <c r="AA14" i="25"/>
  <c r="Z14" i="25"/>
  <c r="AC13" i="25"/>
  <c r="AB13" i="25"/>
  <c r="AA13" i="25"/>
  <c r="Z13" i="25"/>
  <c r="AC12" i="25"/>
  <c r="AC17" i="25" s="1"/>
  <c r="AB12" i="25"/>
  <c r="AB17" i="25" s="1"/>
  <c r="AA12" i="25"/>
  <c r="AA17" i="25" s="1"/>
  <c r="Z12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7" i="25"/>
  <c r="AB7" i="25"/>
  <c r="AA7" i="25"/>
  <c r="Z7" i="25"/>
  <c r="AC6" i="25"/>
  <c r="AB6" i="25"/>
  <c r="AA6" i="25"/>
  <c r="Z6" i="25"/>
  <c r="AC5" i="25"/>
  <c r="AB5" i="25"/>
  <c r="AA5" i="25"/>
  <c r="Z5" i="25"/>
  <c r="AC4" i="25"/>
  <c r="AB4" i="25"/>
  <c r="AA4" i="25"/>
  <c r="Z4" i="25"/>
  <c r="AC3" i="25"/>
  <c r="AB3" i="25"/>
  <c r="AB8" i="25" s="1"/>
  <c r="AA3" i="25"/>
  <c r="Z3" i="25"/>
  <c r="Z8" i="25" s="1"/>
  <c r="C97" i="24"/>
  <c r="AB71" i="26" l="1"/>
  <c r="K116" i="26"/>
  <c r="Z35" i="26"/>
  <c r="Z62" i="26"/>
  <c r="AC44" i="25"/>
  <c r="J116" i="25"/>
  <c r="Z17" i="26"/>
  <c r="AC8" i="25"/>
  <c r="Z35" i="25"/>
  <c r="AC89" i="25"/>
  <c r="K116" i="25"/>
  <c r="K119" i="25" s="1"/>
  <c r="Z80" i="25"/>
  <c r="AB35" i="25"/>
  <c r="Z62" i="25"/>
  <c r="AC17" i="26"/>
  <c r="AA44" i="26"/>
  <c r="AC35" i="25"/>
  <c r="AA62" i="25"/>
  <c r="AB80" i="25"/>
  <c r="D116" i="25"/>
  <c r="AB44" i="26"/>
  <c r="AB62" i="25"/>
  <c r="AC80" i="25"/>
  <c r="Z8" i="26"/>
  <c r="AC44" i="26"/>
  <c r="AA26" i="25"/>
  <c r="AC62" i="25"/>
  <c r="AA8" i="26"/>
  <c r="AC71" i="26"/>
  <c r="AB26" i="25"/>
  <c r="AB8" i="26"/>
  <c r="AC26" i="25"/>
  <c r="Z53" i="25"/>
  <c r="AC8" i="26"/>
  <c r="AA35" i="26"/>
  <c r="AA53" i="25"/>
  <c r="C116" i="25"/>
  <c r="AB35" i="26"/>
  <c r="AA62" i="26"/>
  <c r="Z17" i="25"/>
  <c r="AB53" i="25"/>
  <c r="D117" i="25"/>
  <c r="AC35" i="26"/>
  <c r="AB62" i="26"/>
  <c r="Z89" i="26"/>
  <c r="AA89" i="26"/>
  <c r="Z26" i="26"/>
  <c r="AC89" i="26"/>
  <c r="C116" i="26"/>
  <c r="H117" i="25"/>
  <c r="AA8" i="25"/>
  <c r="AB44" i="25"/>
  <c r="AA89" i="25"/>
  <c r="I117" i="25"/>
  <c r="AC26" i="26"/>
  <c r="AB53" i="26"/>
  <c r="D116" i="26"/>
  <c r="D118" i="26" s="1"/>
  <c r="AB80" i="26"/>
  <c r="AA17" i="26"/>
  <c r="G116" i="25"/>
  <c r="G118" i="25" s="1"/>
  <c r="Z44" i="26"/>
  <c r="Z71" i="26"/>
  <c r="AA71" i="26"/>
  <c r="AC80" i="26"/>
  <c r="J116" i="26"/>
  <c r="H116" i="26"/>
  <c r="H119" i="26" s="1"/>
  <c r="G117" i="26"/>
  <c r="F116" i="26"/>
  <c r="D117" i="26"/>
  <c r="B116" i="26"/>
  <c r="B118" i="26" s="1"/>
  <c r="G119" i="26"/>
  <c r="G118" i="26"/>
  <c r="K119" i="26"/>
  <c r="K118" i="26"/>
  <c r="F119" i="26"/>
  <c r="J119" i="26"/>
  <c r="J118" i="26"/>
  <c r="B117" i="26"/>
  <c r="F117" i="26"/>
  <c r="J117" i="26"/>
  <c r="E116" i="26"/>
  <c r="I116" i="26"/>
  <c r="H116" i="25"/>
  <c r="H119" i="25" s="1"/>
  <c r="B116" i="25"/>
  <c r="B118" i="25" s="1"/>
  <c r="F119" i="25"/>
  <c r="J119" i="25"/>
  <c r="J118" i="25"/>
  <c r="D119" i="25"/>
  <c r="D118" i="25"/>
  <c r="C118" i="25"/>
  <c r="G119" i="25"/>
  <c r="B117" i="25"/>
  <c r="J117" i="25"/>
  <c r="E116" i="25"/>
  <c r="I116" i="25"/>
  <c r="C117" i="25"/>
  <c r="G117" i="25"/>
  <c r="K117" i="25"/>
  <c r="F117" i="25"/>
  <c r="K110" i="24"/>
  <c r="J110" i="24"/>
  <c r="I110" i="24"/>
  <c r="H110" i="24"/>
  <c r="G110" i="24"/>
  <c r="F110" i="24"/>
  <c r="E110" i="24"/>
  <c r="D110" i="24"/>
  <c r="C110" i="24"/>
  <c r="B110" i="24"/>
  <c r="K97" i="24"/>
  <c r="J97" i="24"/>
  <c r="I97" i="24"/>
  <c r="H97" i="24"/>
  <c r="G97" i="24"/>
  <c r="F97" i="24"/>
  <c r="E97" i="24"/>
  <c r="D97" i="24"/>
  <c r="B97" i="24"/>
  <c r="D119" i="26" l="1"/>
  <c r="C118" i="26"/>
  <c r="F118" i="26"/>
  <c r="K118" i="25"/>
  <c r="F118" i="25"/>
  <c r="H118" i="26"/>
  <c r="I119" i="26"/>
  <c r="I118" i="26"/>
  <c r="E119" i="26"/>
  <c r="E118" i="26"/>
  <c r="H118" i="25"/>
  <c r="E119" i="25"/>
  <c r="E118" i="25"/>
  <c r="I119" i="25"/>
  <c r="I118" i="25"/>
  <c r="C103" i="24"/>
  <c r="D103" i="24"/>
  <c r="E103" i="24"/>
  <c r="F103" i="24"/>
  <c r="G103" i="24"/>
  <c r="H103" i="24"/>
  <c r="I103" i="24"/>
  <c r="J103" i="24"/>
  <c r="K103" i="24"/>
  <c r="B103" i="24"/>
  <c r="X89" i="24" l="1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AC88" i="24"/>
  <c r="AB88" i="24"/>
  <c r="AA88" i="24"/>
  <c r="Z88" i="24"/>
  <c r="AC87" i="24"/>
  <c r="AB87" i="24"/>
  <c r="AA87" i="24"/>
  <c r="Z87" i="24"/>
  <c r="AC86" i="24"/>
  <c r="AB86" i="24"/>
  <c r="AA86" i="24"/>
  <c r="Z86" i="24"/>
  <c r="AC85" i="24"/>
  <c r="AB85" i="24"/>
  <c r="AA85" i="24"/>
  <c r="Z85" i="24"/>
  <c r="AC84" i="24"/>
  <c r="AB84" i="24"/>
  <c r="AA84" i="24"/>
  <c r="Z84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AC79" i="24"/>
  <c r="AB79" i="24"/>
  <c r="AA79" i="24"/>
  <c r="Z79" i="24"/>
  <c r="AC78" i="24"/>
  <c r="AB78" i="24"/>
  <c r="AA78" i="24"/>
  <c r="Z78" i="24"/>
  <c r="AC77" i="24"/>
  <c r="AB77" i="24"/>
  <c r="AA77" i="24"/>
  <c r="Z77" i="24"/>
  <c r="AC76" i="24"/>
  <c r="AB76" i="24"/>
  <c r="AA76" i="24"/>
  <c r="Z76" i="24"/>
  <c r="AC75" i="24"/>
  <c r="AB75" i="24"/>
  <c r="AA75" i="24"/>
  <c r="Z75" i="24"/>
  <c r="AC70" i="24"/>
  <c r="AB70" i="24"/>
  <c r="AA70" i="24"/>
  <c r="Z70" i="24"/>
  <c r="AC69" i="24"/>
  <c r="AB69" i="24"/>
  <c r="AA69" i="24"/>
  <c r="Z69" i="24"/>
  <c r="AC68" i="24"/>
  <c r="AB68" i="24"/>
  <c r="AA68" i="24"/>
  <c r="Z68" i="24"/>
  <c r="AC67" i="24"/>
  <c r="AB67" i="24"/>
  <c r="AA67" i="24"/>
  <c r="Z67" i="24"/>
  <c r="AC66" i="24"/>
  <c r="AB66" i="24"/>
  <c r="AA66" i="24"/>
  <c r="Z66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C61" i="24"/>
  <c r="AB61" i="24"/>
  <c r="AA61" i="24"/>
  <c r="Z61" i="24"/>
  <c r="AC60" i="24"/>
  <c r="AB60" i="24"/>
  <c r="AA60" i="24"/>
  <c r="Z60" i="24"/>
  <c r="AC59" i="24"/>
  <c r="AB59" i="24"/>
  <c r="AA59" i="24"/>
  <c r="Z59" i="24"/>
  <c r="AC58" i="24"/>
  <c r="AB58" i="24"/>
  <c r="AA58" i="24"/>
  <c r="Z58" i="24"/>
  <c r="AC57" i="24"/>
  <c r="AB57" i="24"/>
  <c r="AA57" i="24"/>
  <c r="Z57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C52" i="24"/>
  <c r="AB52" i="24"/>
  <c r="AA52" i="24"/>
  <c r="Z52" i="24"/>
  <c r="AC51" i="24"/>
  <c r="AB51" i="24"/>
  <c r="AA51" i="24"/>
  <c r="Z51" i="24"/>
  <c r="AC50" i="24"/>
  <c r="AB50" i="24"/>
  <c r="AA50" i="24"/>
  <c r="Z50" i="24"/>
  <c r="AC49" i="24"/>
  <c r="AB49" i="24"/>
  <c r="AA49" i="24"/>
  <c r="Z49" i="24"/>
  <c r="AC48" i="24"/>
  <c r="AC53" i="24" s="1"/>
  <c r="AB48" i="24"/>
  <c r="AB53" i="24" s="1"/>
  <c r="AA48" i="24"/>
  <c r="AA53" i="24" s="1"/>
  <c r="Z48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C43" i="24"/>
  <c r="AB43" i="24"/>
  <c r="AA43" i="24"/>
  <c r="Z43" i="24"/>
  <c r="AC42" i="24"/>
  <c r="AB42" i="24"/>
  <c r="AA42" i="24"/>
  <c r="Z42" i="24"/>
  <c r="AC41" i="24"/>
  <c r="AB41" i="24"/>
  <c r="AA41" i="24"/>
  <c r="Z41" i="24"/>
  <c r="AC40" i="24"/>
  <c r="AB40" i="24"/>
  <c r="AA40" i="24"/>
  <c r="Z40" i="24"/>
  <c r="AC39" i="24"/>
  <c r="AB39" i="24"/>
  <c r="AB44" i="24" s="1"/>
  <c r="AA39" i="24"/>
  <c r="Z39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34" i="24"/>
  <c r="AB34" i="24"/>
  <c r="AA34" i="24"/>
  <c r="Z34" i="24"/>
  <c r="AC33" i="24"/>
  <c r="AB33" i="24"/>
  <c r="AA33" i="24"/>
  <c r="Z33" i="24"/>
  <c r="AC32" i="24"/>
  <c r="AB32" i="24"/>
  <c r="AA32" i="24"/>
  <c r="AA35" i="24" s="1"/>
  <c r="Z32" i="24"/>
  <c r="AC31" i="24"/>
  <c r="AB31" i="24"/>
  <c r="AA31" i="24"/>
  <c r="Z31" i="24"/>
  <c r="AC30" i="24"/>
  <c r="AB30" i="24"/>
  <c r="AA30" i="24"/>
  <c r="Z30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C25" i="24"/>
  <c r="AB25" i="24"/>
  <c r="AA25" i="24"/>
  <c r="Z25" i="24"/>
  <c r="AC24" i="24"/>
  <c r="AB24" i="24"/>
  <c r="AA24" i="24"/>
  <c r="Z24" i="24"/>
  <c r="AC23" i="24"/>
  <c r="AB23" i="24"/>
  <c r="AA23" i="24"/>
  <c r="Z23" i="24"/>
  <c r="AC22" i="24"/>
  <c r="AB22" i="24"/>
  <c r="AA22" i="24"/>
  <c r="Z22" i="24"/>
  <c r="AC21" i="24"/>
  <c r="AC26" i="24" s="1"/>
  <c r="AB21" i="24"/>
  <c r="AA21" i="24"/>
  <c r="Z21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C16" i="24"/>
  <c r="AB16" i="24"/>
  <c r="AA16" i="24"/>
  <c r="Z16" i="24"/>
  <c r="AC15" i="24"/>
  <c r="AB15" i="24"/>
  <c r="AA15" i="24"/>
  <c r="Z15" i="24"/>
  <c r="AC14" i="24"/>
  <c r="AB14" i="24"/>
  <c r="AA14" i="24"/>
  <c r="Z14" i="24"/>
  <c r="AC13" i="24"/>
  <c r="AB13" i="24"/>
  <c r="AA13" i="24"/>
  <c r="Z13" i="24"/>
  <c r="AC12" i="24"/>
  <c r="AB12" i="24"/>
  <c r="AA12" i="24"/>
  <c r="AA17" i="24" s="1"/>
  <c r="Z12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C7" i="24"/>
  <c r="AB7" i="24"/>
  <c r="AA7" i="24"/>
  <c r="Z7" i="24"/>
  <c r="AC6" i="24"/>
  <c r="AB6" i="24"/>
  <c r="AA6" i="24"/>
  <c r="Z6" i="24"/>
  <c r="AC5" i="24"/>
  <c r="AB5" i="24"/>
  <c r="AA5" i="24"/>
  <c r="Z5" i="24"/>
  <c r="AC4" i="24"/>
  <c r="AB4" i="24"/>
  <c r="AA4" i="24"/>
  <c r="Z4" i="24"/>
  <c r="AC3" i="24"/>
  <c r="AB3" i="24"/>
  <c r="AA3" i="24"/>
  <c r="Z3" i="24"/>
  <c r="K115" i="24"/>
  <c r="J115" i="24"/>
  <c r="I115" i="24"/>
  <c r="H115" i="24"/>
  <c r="G115" i="24"/>
  <c r="F115" i="24"/>
  <c r="E115" i="24"/>
  <c r="D115" i="24"/>
  <c r="C115" i="24"/>
  <c r="B115" i="24"/>
  <c r="K114" i="24"/>
  <c r="J114" i="24"/>
  <c r="I114" i="24"/>
  <c r="H114" i="24"/>
  <c r="G114" i="24"/>
  <c r="F114" i="24"/>
  <c r="E114" i="24"/>
  <c r="D114" i="24"/>
  <c r="C114" i="24"/>
  <c r="B114" i="24"/>
  <c r="K113" i="24"/>
  <c r="J113" i="24"/>
  <c r="I113" i="24"/>
  <c r="H113" i="24"/>
  <c r="G113" i="24"/>
  <c r="F113" i="24"/>
  <c r="E113" i="24"/>
  <c r="D113" i="24"/>
  <c r="C113" i="24"/>
  <c r="B113" i="24"/>
  <c r="K112" i="24"/>
  <c r="J112" i="24"/>
  <c r="I112" i="24"/>
  <c r="H112" i="24"/>
  <c r="G112" i="24"/>
  <c r="F112" i="24"/>
  <c r="E112" i="24"/>
  <c r="D112" i="24"/>
  <c r="C112" i="24"/>
  <c r="B112" i="24"/>
  <c r="K111" i="24"/>
  <c r="J111" i="24"/>
  <c r="I111" i="24"/>
  <c r="H111" i="24"/>
  <c r="G111" i="24"/>
  <c r="F111" i="24"/>
  <c r="E111" i="24"/>
  <c r="D111" i="24"/>
  <c r="C111" i="24"/>
  <c r="B111" i="24"/>
  <c r="Z53" i="24" l="1"/>
  <c r="Z44" i="24"/>
  <c r="AA44" i="24"/>
  <c r="Z89" i="24"/>
  <c r="Z71" i="24"/>
  <c r="AA89" i="24"/>
  <c r="AB8" i="24"/>
  <c r="AC71" i="24"/>
  <c r="AC8" i="24"/>
  <c r="AB35" i="24"/>
  <c r="Z80" i="24"/>
  <c r="Z35" i="24"/>
  <c r="AC35" i="24"/>
  <c r="Z62" i="24"/>
  <c r="AA80" i="24"/>
  <c r="AB17" i="24"/>
  <c r="AA71" i="24"/>
  <c r="AA8" i="24"/>
  <c r="AA62" i="24"/>
  <c r="AB80" i="24"/>
  <c r="Z17" i="24"/>
  <c r="AC44" i="24"/>
  <c r="AC89" i="24"/>
  <c r="Z26" i="24"/>
  <c r="AB62" i="24"/>
  <c r="AC80" i="24"/>
  <c r="AC17" i="24"/>
  <c r="AB71" i="24"/>
  <c r="AA26" i="24"/>
  <c r="AC62" i="24"/>
  <c r="AB89" i="24"/>
  <c r="AB26" i="24"/>
  <c r="Z8" i="24"/>
  <c r="D116" i="24"/>
  <c r="B117" i="24"/>
  <c r="J116" i="24"/>
  <c r="J118" i="24" s="1"/>
  <c r="K117" i="24"/>
  <c r="K116" i="24"/>
  <c r="K118" i="24" s="1"/>
  <c r="J117" i="24"/>
  <c r="I117" i="24"/>
  <c r="H116" i="24"/>
  <c r="G116" i="24"/>
  <c r="G118" i="24" s="1"/>
  <c r="G117" i="24"/>
  <c r="F117" i="24"/>
  <c r="F116" i="24"/>
  <c r="F119" i="24" s="1"/>
  <c r="E116" i="24"/>
  <c r="E117" i="24"/>
  <c r="C117" i="24"/>
  <c r="C116" i="24"/>
  <c r="B116" i="24"/>
  <c r="B118" i="24" s="1"/>
  <c r="I116" i="24"/>
  <c r="D118" i="24"/>
  <c r="D117" i="24"/>
  <c r="H117" i="24"/>
  <c r="H119" i="24" l="1"/>
  <c r="D119" i="24"/>
  <c r="C118" i="24"/>
  <c r="E118" i="24"/>
  <c r="K119" i="24"/>
  <c r="E119" i="24"/>
  <c r="J119" i="24"/>
  <c r="G119" i="24"/>
  <c r="I119" i="24"/>
  <c r="H118" i="24"/>
  <c r="F118" i="24"/>
  <c r="I118" i="24"/>
</calcChain>
</file>

<file path=xl/sharedStrings.xml><?xml version="1.0" encoding="utf-8"?>
<sst xmlns="http://schemas.openxmlformats.org/spreadsheetml/2006/main" count="1087" uniqueCount="213">
  <si>
    <t>Name of the person in charge:</t>
  </si>
  <si>
    <t>Experimental setup</t>
  </si>
  <si>
    <t>Medium used and volume of blood (if used):</t>
  </si>
  <si>
    <t>Initial load:</t>
  </si>
  <si>
    <t>Test Date (mm/dd/yyyy):</t>
  </si>
  <si>
    <t>Name of Microorganism (or cell):</t>
  </si>
  <si>
    <t xml:space="preserve"> cassette/channel information:</t>
  </si>
  <si>
    <t>Note (more experimental information)</t>
  </si>
  <si>
    <t xml:space="preserve">frequency range </t>
  </si>
  <si>
    <t>1k to 100M Hz</t>
  </si>
  <si>
    <t xml:space="preserve">equivalent circuit </t>
  </si>
  <si>
    <t>voltage</t>
  </si>
  <si>
    <t>Chi-Sqr</t>
  </si>
  <si>
    <t>Sum-Sqr</t>
  </si>
  <si>
    <t>Le(Error)</t>
  </si>
  <si>
    <t>Le(Error%)</t>
  </si>
  <si>
    <t>Re(±)</t>
  </si>
  <si>
    <t>Re(Error)</t>
  </si>
  <si>
    <t>Re(Error%)</t>
  </si>
  <si>
    <t>Rb(Error)</t>
  </si>
  <si>
    <t>Rb(Error%)</t>
  </si>
  <si>
    <t>avrage</t>
  </si>
  <si>
    <t>Std</t>
  </si>
  <si>
    <t xml:space="preserve">average </t>
  </si>
  <si>
    <t>percentage</t>
  </si>
  <si>
    <t>Le(±)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</si>
  <si>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</si>
  <si>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</si>
  <si>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</si>
  <si>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</si>
  <si>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</si>
  <si>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</si>
  <si>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</si>
  <si>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CPEb-T(±)</t>
  </si>
  <si>
    <t>CPEb-T(Error)</t>
  </si>
  <si>
    <t>CPEb-T(Error%)</t>
  </si>
  <si>
    <t>CPEb-P(±)</t>
  </si>
  <si>
    <t>CPEb-P(Error)</t>
  </si>
  <si>
    <t>CPEb-P(Error%)</t>
  </si>
  <si>
    <t>6 points</t>
  </si>
  <si>
    <t>yongqiang</t>
  </si>
  <si>
    <t>Re+Rb</t>
  </si>
  <si>
    <t>Le</t>
  </si>
  <si>
    <t>CPE-e</t>
  </si>
  <si>
    <t>CPE-b</t>
  </si>
  <si>
    <t>S. Aureus</t>
  </si>
  <si>
    <t>time</t>
  </si>
  <si>
    <t xml:space="preserve">CFU count </t>
  </si>
  <si>
    <t>CFU/ml</t>
  </si>
  <si>
    <t>new galss bottom (1,2,3)</t>
  </si>
  <si>
    <t>measurement</t>
  </si>
  <si>
    <t>1 dil</t>
  </si>
  <si>
    <t>2 dil</t>
  </si>
  <si>
    <t>3 dil</t>
  </si>
  <si>
    <t>4 dil</t>
  </si>
  <si>
    <t>5 dil</t>
  </si>
  <si>
    <t>Model: C:\Users\yangy\Desktop\mode1.mdl</t>
  </si>
  <si>
    <t>Mueller Hinton Media</t>
  </si>
  <si>
    <t xml:space="preserve">5x10^5/ml below MIC 0.8ug/ml chloramphenicol with MNPs (10mg/ml) </t>
  </si>
  <si>
    <t>40 minutes per reading (0-/0+,  6.0 hours, 10points)</t>
  </si>
  <si>
    <t>D:\Google Drive\Research\data\Saureus-at-MIC-4ug-ml-MNP 12132017\3\1-3- (1).txt</t>
  </si>
  <si>
    <t>D:\Google Drive\Research\data\Saureus-at-MIC-4ug-ml-MNP 12132017\3\1-3- (2).txt</t>
  </si>
  <si>
    <t>D:\Google Drive\Research\data\Saureus-at-MIC-4ug-ml-MNP 12132017\3\1-3- (3).txt</t>
  </si>
  <si>
    <t>D:\Google Drive\Research\data\Saureus-at-MIC-4ug-ml-MNP 12132017\3\1-3- (4).txt</t>
  </si>
  <si>
    <t>D:\Google Drive\Research\data\Saureus-at-MIC-4ug-ml-MNP 12132017\3\1-3- (5).txt</t>
  </si>
  <si>
    <t>D:\Google Drive\Research\data\Saureus-at-MIC-4ug-ml-MNP 12132017\3\2-3- (1).txt</t>
  </si>
  <si>
    <t>D:\Google Drive\Research\data\Saureus-at-MIC-4ug-ml-MNP 12132017\3\2-3- (2).txt</t>
  </si>
  <si>
    <t>D:\Google Drive\Research\data\Saureus-at-MIC-4ug-ml-MNP 12132017\3\2-3- (3).txt</t>
  </si>
  <si>
    <t>D:\Google Drive\Research\data\Saureus-at-MIC-4ug-ml-MNP 12132017\3\2-3- (4).txt</t>
  </si>
  <si>
    <t>D:\Google Drive\Research\data\Saureus-at-MIC-4ug-ml-MNP 12132017\3\2-3- (5).txt</t>
  </si>
  <si>
    <t>D:\Google Drive\Research\data\Saureus-at-MIC-4ug-ml-MNP 12132017\3\3-3- (1).txt</t>
  </si>
  <si>
    <t>D:\Google Drive\Research\data\Saureus-at-MIC-4ug-ml-MNP 12132017\3\3-3- (2).txt</t>
  </si>
  <si>
    <t>D:\Google Drive\Research\data\Saureus-at-MIC-4ug-ml-MNP 12132017\3\3-3- (3).txt</t>
  </si>
  <si>
    <t>D:\Google Drive\Research\data\Saureus-at-MIC-4ug-ml-MNP 12132017\3\3-3- (4).txt</t>
  </si>
  <si>
    <t>D:\Google Drive\Research\data\Saureus-at-MIC-4ug-ml-MNP 12132017\3\3-3- (5).txt</t>
  </si>
  <si>
    <t>D:\Google Drive\Research\data\Saureus-at-MIC-4ug-ml-MNP 12132017\3\4-3- (1).txt</t>
  </si>
  <si>
    <t>D:\Google Drive\Research\data\Saureus-at-MIC-4ug-ml-MNP 12132017\3\4-3- (2).txt</t>
  </si>
  <si>
    <t>D:\Google Drive\Research\data\Saureus-at-MIC-4ug-ml-MNP 12132017\3\4-3- (3).txt</t>
  </si>
  <si>
    <t>D:\Google Drive\Research\data\Saureus-at-MIC-4ug-ml-MNP 12132017\3\4-3- (4).txt</t>
  </si>
  <si>
    <t>D:\Google Drive\Research\data\Saureus-at-MIC-4ug-ml-MNP 12132017\3\4-3- (5).txt</t>
  </si>
  <si>
    <t>D:\Google Drive\Research\data\Saureus-at-MIC-4ug-ml-MNP 12132017\3\5-3- (1).txt</t>
  </si>
  <si>
    <t>D:\Google Drive\Research\data\Saureus-at-MIC-4ug-ml-MNP 12132017\3\5-3- (2).txt</t>
  </si>
  <si>
    <t>D:\Google Drive\Research\data\Saureus-at-MIC-4ug-ml-MNP 12132017\3\5-3- (3).txt</t>
  </si>
  <si>
    <t>D:\Google Drive\Research\data\Saureus-at-MIC-4ug-ml-MNP 12132017\3\5-3- (4).txt</t>
  </si>
  <si>
    <t>D:\Google Drive\Research\data\Saureus-at-MIC-4ug-ml-MNP 12132017\3\5-3- (5).txt</t>
  </si>
  <si>
    <t>D:\Google Drive\Research\data\Saureus-at-MIC-4ug-ml-MNP 12132017\3\6-3- (1).txt</t>
  </si>
  <si>
    <t>D:\Google Drive\Research\data\Saureus-at-MIC-4ug-ml-MNP 12132017\3\6-3- (2).txt</t>
  </si>
  <si>
    <t>D:\Google Drive\Research\data\Saureus-at-MIC-4ug-ml-MNP 12132017\3\6-3- (3).txt</t>
  </si>
  <si>
    <t>D:\Google Drive\Research\data\Saureus-at-MIC-4ug-ml-MNP 12132017\3\6-3- (4).txt</t>
  </si>
  <si>
    <t>D:\Google Drive\Research\data\Saureus-at-MIC-4ug-ml-MNP 12132017\3\6-3- (5).txt</t>
  </si>
  <si>
    <t>D:\Google Drive\Research\data\Saureus-at-MIC-4ug-ml-MNP 12132017\3\7-3- (1).txt</t>
  </si>
  <si>
    <t>D:\Google Drive\Research\data\Saureus-at-MIC-4ug-ml-MNP 12132017\3\7-3- (2).txt</t>
  </si>
  <si>
    <t>D:\Google Drive\Research\data\Saureus-at-MIC-4ug-ml-MNP 12132017\3\7-3- (3).txt</t>
  </si>
  <si>
    <t>D:\Google Drive\Research\data\Saureus-at-MIC-4ug-ml-MNP 12132017\3\7-3- (4).txt</t>
  </si>
  <si>
    <t>D:\Google Drive\Research\data\Saureus-at-MIC-4ug-ml-MNP 12132017\3\7-3- (5).txt</t>
  </si>
  <si>
    <t>D:\Google Drive\Research\data\Saureus-at-MIC-4ug-ml-MNP 12132017\3\8-3- (1).txt</t>
  </si>
  <si>
    <t>D:\Google Drive\Research\data\Saureus-at-MIC-4ug-ml-MNP 12132017\3\8-3- (2).txt</t>
  </si>
  <si>
    <t>D:\Google Drive\Research\data\Saureus-at-MIC-4ug-ml-MNP 12132017\3\8-3- (3).txt</t>
  </si>
  <si>
    <t>D:\Google Drive\Research\data\Saureus-at-MIC-4ug-ml-MNP 12132017\3\8-3- (4).txt</t>
  </si>
  <si>
    <t>D:\Google Drive\Research\data\Saureus-at-MIC-4ug-ml-MNP 12132017\3\8-3- (5).txt</t>
  </si>
  <si>
    <t>D:\Google Drive\Research\data\Saureus-at-MIC-4ug-ml-MNP 12132017\3\9-3- (1).txt</t>
  </si>
  <si>
    <t>D:\Google Drive\Research\data\Saureus-at-MIC-4ug-ml-MNP 12132017\3\9-3- (2).txt</t>
  </si>
  <si>
    <t>D:\Google Drive\Research\data\Saureus-at-MIC-4ug-ml-MNP 12132017\3\9-3- (3).txt</t>
  </si>
  <si>
    <t>D:\Google Drive\Research\data\Saureus-at-MIC-4ug-ml-MNP 12132017\3\9-3- (4).txt</t>
  </si>
  <si>
    <t>D:\Google Drive\Research\data\Saureus-at-MIC-4ug-ml-MNP 12132017\3\9-3- (5).txt</t>
  </si>
  <si>
    <t>D:\Google Drive\Research\data\Saureus-at-MIC-4ug-ml-MNP 12132017\3\10-3- (1).txt</t>
  </si>
  <si>
    <t>D:\Google Drive\Research\data\Saureus-at-MIC-4ug-ml-MNP 12132017\3\10-3- (2).txt</t>
  </si>
  <si>
    <t>D:\Google Drive\Research\data\Saureus-at-MIC-4ug-ml-MNP 12132017\3\10-3- (3).txt</t>
  </si>
  <si>
    <t>D:\Google Drive\Research\data\Saureus-at-MIC-4ug-ml-MNP 12132017\3\10-3- (4).txt</t>
  </si>
  <si>
    <t>D:\Google Drive\Research\data\Saureus-at-MIC-4ug-ml-MNP 12132017\3\10-3- (5).txt</t>
  </si>
  <si>
    <t>D:\Google Drive\Research\data\Saureus-at-MIC-4ug-ml-MNP 12132017\2\1-2-1.TXT</t>
  </si>
  <si>
    <t>D:\Google Drive\Research\data\Saureus-at-MIC-4ug-ml-MNP 12132017\2\1-2-2.TXT</t>
  </si>
  <si>
    <t>D:\Google Drive\Research\data\Saureus-at-MIC-4ug-ml-MNP 12132017\2\1-2-3.TXT</t>
  </si>
  <si>
    <t>D:\Google Drive\Research\data\Saureus-at-MIC-4ug-ml-MNP 12132017\2\1-2-4.TXT</t>
  </si>
  <si>
    <t>D:\Google Drive\Research\data\Saureus-at-MIC-4ug-ml-MNP 12132017\2\1-2-5.TXT</t>
  </si>
  <si>
    <t>D:\Google Drive\Research\data\Saureus-at-MIC-4ug-ml-MNP 12132017\2\2-2-1.TXT</t>
  </si>
  <si>
    <t>D:\Google Drive\Research\data\Saureus-at-MIC-4ug-ml-MNP 12132017\2\2-2-2.TXT</t>
  </si>
  <si>
    <t>D:\Google Drive\Research\data\Saureus-at-MIC-4ug-ml-MNP 12132017\2\2-2-3.TXT</t>
  </si>
  <si>
    <t>D:\Google Drive\Research\data\Saureus-at-MIC-4ug-ml-MNP 12132017\2\2-2-4.TXT</t>
  </si>
  <si>
    <t>D:\Google Drive\Research\data\Saureus-at-MIC-4ug-ml-MNP 12132017\2\2-2-5.TXT</t>
  </si>
  <si>
    <t>D:\Google Drive\Research\data\Saureus-at-MIC-4ug-ml-MNP 12132017\2\3-2-1.TXT</t>
  </si>
  <si>
    <t>D:\Google Drive\Research\data\Saureus-at-MIC-4ug-ml-MNP 12132017\2\3-2-2.TXT</t>
  </si>
  <si>
    <t>D:\Google Drive\Research\data\Saureus-at-MIC-4ug-ml-MNP 12132017\2\3-2-3.TXT</t>
  </si>
  <si>
    <t>D:\Google Drive\Research\data\Saureus-at-MIC-4ug-ml-MNP 12132017\2\3-2-4.TXT</t>
  </si>
  <si>
    <t>D:\Google Drive\Research\data\Saureus-at-MIC-4ug-ml-MNP 12132017\2\3-2-5.TXT</t>
  </si>
  <si>
    <t>D:\Google Drive\Research\data\Saureus-at-MIC-4ug-ml-MNP 12132017\2\4-2-1.TXT</t>
  </si>
  <si>
    <t>D:\Google Drive\Research\data\Saureus-at-MIC-4ug-ml-MNP 12132017\2\4-2-2.TXT</t>
  </si>
  <si>
    <t>D:\Google Drive\Research\data\Saureus-at-MIC-4ug-ml-MNP 12132017\2\4-2-3.TXT</t>
  </si>
  <si>
    <t>D:\Google Drive\Research\data\Saureus-at-MIC-4ug-ml-MNP 12132017\2\4-2-4.TXT</t>
  </si>
  <si>
    <t>D:\Google Drive\Research\data\Saureus-at-MIC-4ug-ml-MNP 12132017\2\4-2-5.TXT</t>
  </si>
  <si>
    <t>D:\Google Drive\Research\data\Saureus-at-MIC-4ug-ml-MNP 12132017\2\5-2-1.TXT</t>
  </si>
  <si>
    <t>D:\Google Drive\Research\data\Saureus-at-MIC-4ug-ml-MNP 12132017\2\5-2-2.TXT</t>
  </si>
  <si>
    <t>D:\Google Drive\Research\data\Saureus-at-MIC-4ug-ml-MNP 12132017\2\5-2-3.TXT</t>
  </si>
  <si>
    <t>D:\Google Drive\Research\data\Saureus-at-MIC-4ug-ml-MNP 12132017\2\5-2-4.TXT</t>
  </si>
  <si>
    <t>D:\Google Drive\Research\data\Saureus-at-MIC-4ug-ml-MNP 12132017\2\5-2-5.TXT</t>
  </si>
  <si>
    <t>D:\Google Drive\Research\data\Saureus-at-MIC-4ug-ml-MNP 12132017\2\6-2-1.TXT</t>
  </si>
  <si>
    <t>D:\Google Drive\Research\data\Saureus-at-MIC-4ug-ml-MNP 12132017\2\6-2-2.TXT</t>
  </si>
  <si>
    <t>D:\Google Drive\Research\data\Saureus-at-MIC-4ug-ml-MNP 12132017\2\6-2-3.TXT</t>
  </si>
  <si>
    <t>D:\Google Drive\Research\data\Saureus-at-MIC-4ug-ml-MNP 12132017\2\6-2-4.TXT</t>
  </si>
  <si>
    <t>D:\Google Drive\Research\data\Saureus-at-MIC-4ug-ml-MNP 12132017\2\6-2-5.TXT</t>
  </si>
  <si>
    <t>D:\Google Drive\Research\data\Saureus-at-MIC-4ug-ml-MNP 12132017\2\7-2-1.TXT</t>
  </si>
  <si>
    <t>D:\Google Drive\Research\data\Saureus-at-MIC-4ug-ml-MNP 12132017\2\7-2-2.TXT</t>
  </si>
  <si>
    <t>D:\Google Drive\Research\data\Saureus-at-MIC-4ug-ml-MNP 12132017\2\7-2-3.TXT</t>
  </si>
  <si>
    <t>D:\Google Drive\Research\data\Saureus-at-MIC-4ug-ml-MNP 12132017\2\7-2-4.TXT</t>
  </si>
  <si>
    <t>D:\Google Drive\Research\data\Saureus-at-MIC-4ug-ml-MNP 12132017\2\7-2-5.TXT</t>
  </si>
  <si>
    <t>D:\Google Drive\Research\data\Saureus-at-MIC-4ug-ml-MNP 12132017\2\8-2-1.TXT</t>
  </si>
  <si>
    <t>D:\Google Drive\Research\data\Saureus-at-MIC-4ug-ml-MNP 12132017\2\8-2-2.TXT</t>
  </si>
  <si>
    <t>D:\Google Drive\Research\data\Saureus-at-MIC-4ug-ml-MNP 12132017\2\8-2-3.TXT</t>
  </si>
  <si>
    <t>D:\Google Drive\Research\data\Saureus-at-MIC-4ug-ml-MNP 12132017\2\8-2-4.TXT</t>
  </si>
  <si>
    <t>D:\Google Drive\Research\data\Saureus-at-MIC-4ug-ml-MNP 12132017\2\8-2-5.TXT</t>
  </si>
  <si>
    <t>D:\Google Drive\Research\data\Saureus-at-MIC-4ug-ml-MNP 12132017\2\9-2-1.TXT</t>
  </si>
  <si>
    <t>D:\Google Drive\Research\data\Saureus-at-MIC-4ug-ml-MNP 12132017\2\9-2-2.TXT</t>
  </si>
  <si>
    <t>D:\Google Drive\Research\data\Saureus-at-MIC-4ug-ml-MNP 12132017\2\9-2-3.TXT</t>
  </si>
  <si>
    <t>D:\Google Drive\Research\data\Saureus-at-MIC-4ug-ml-MNP 12132017\2\9-2-4.TXT</t>
  </si>
  <si>
    <t>D:\Google Drive\Research\data\Saureus-at-MIC-4ug-ml-MNP 12132017\2\9-2-5.TXT</t>
  </si>
  <si>
    <t>D:\Google Drive\Research\data\Saureus-at-MIC-4ug-ml-MNP 12132017\2\10-2-1.TXT</t>
  </si>
  <si>
    <t>D:\Google Drive\Research\data\Saureus-at-MIC-4ug-ml-MNP 12132017\2\10-2-2.TXT</t>
  </si>
  <si>
    <t>D:\Google Drive\Research\data\Saureus-at-MIC-4ug-ml-MNP 12132017\2\10-2-3.TXT</t>
  </si>
  <si>
    <t>D:\Google Drive\Research\data\Saureus-at-MIC-4ug-ml-MNP 12132017\2\10-2-4.TXT</t>
  </si>
  <si>
    <t>D:\Google Drive\Research\data\Saureus-at-MIC-4ug-ml-MNP 12132017\2\10-2-5.TXT</t>
  </si>
  <si>
    <t>D:\Google Drive\Research\data\Saureus-at-MIC-4ug-ml-MNP 12132017\1\1-1-1.TXT</t>
  </si>
  <si>
    <t>D:\Google Drive\Research\data\Saureus-at-MIC-4ug-ml-MNP 12132017\1\1-1-2.TXT</t>
  </si>
  <si>
    <t>D:\Google Drive\Research\data\Saureus-at-MIC-4ug-ml-MNP 12132017\1\1-1-3.TXT</t>
  </si>
  <si>
    <t>D:\Google Drive\Research\data\Saureus-at-MIC-4ug-ml-MNP 12132017\1\1-1-4.TXT</t>
  </si>
  <si>
    <t>D:\Google Drive\Research\data\Saureus-at-MIC-4ug-ml-MNP 12132017\1\1-1-5.TXT</t>
  </si>
  <si>
    <t>D:\Google Drive\Research\data\Saureus-at-MIC-4ug-ml-MNP 12132017\1\2-1-1.TXT</t>
  </si>
  <si>
    <t>D:\Google Drive\Research\data\Saureus-at-MIC-4ug-ml-MNP 12132017\1\2-1-2.TXT</t>
  </si>
  <si>
    <t>D:\Google Drive\Research\data\Saureus-at-MIC-4ug-ml-MNP 12132017\1\2-1-3.TXT</t>
  </si>
  <si>
    <t>D:\Google Drive\Research\data\Saureus-at-MIC-4ug-ml-MNP 12132017\1\2-1-4.TXT</t>
  </si>
  <si>
    <t>D:\Google Drive\Research\data\Saureus-at-MIC-4ug-ml-MNP 12132017\1\2-1-5.TXT</t>
  </si>
  <si>
    <t>D:\Google Drive\Research\data\Saureus-at-MIC-4ug-ml-MNP 12132017\1\3-1-1.TXT</t>
  </si>
  <si>
    <t>D:\Google Drive\Research\data\Saureus-at-MIC-4ug-ml-MNP 12132017\1\3-1-2.TXT</t>
  </si>
  <si>
    <t>D:\Google Drive\Research\data\Saureus-at-MIC-4ug-ml-MNP 12132017\1\3-1-3.TXT</t>
  </si>
  <si>
    <t>D:\Google Drive\Research\data\Saureus-at-MIC-4ug-ml-MNP 12132017\1\3-1-4.TXT</t>
  </si>
  <si>
    <t>D:\Google Drive\Research\data\Saureus-at-MIC-4ug-ml-MNP 12132017\1\3-1-5.TXT</t>
  </si>
  <si>
    <t>D:\Google Drive\Research\data\Saureus-at-MIC-4ug-ml-MNP 12132017\1\4-1-1.TXT</t>
  </si>
  <si>
    <t>D:\Google Drive\Research\data\Saureus-at-MIC-4ug-ml-MNP 12132017\1\4-1-2.TXT</t>
  </si>
  <si>
    <t>D:\Google Drive\Research\data\Saureus-at-MIC-4ug-ml-MNP 12132017\1\4-1-3.TXT</t>
  </si>
  <si>
    <t>D:\Google Drive\Research\data\Saureus-at-MIC-4ug-ml-MNP 12132017\1\4-1-4.TXT</t>
  </si>
  <si>
    <t>D:\Google Drive\Research\data\Saureus-at-MIC-4ug-ml-MNP 12132017\1\4-1-5.TXT</t>
  </si>
  <si>
    <t>D:\Google Drive\Research\data\Saureus-at-MIC-4ug-ml-MNP 12132017\1\5-1-1.TXT</t>
  </si>
  <si>
    <t>D:\Google Drive\Research\data\Saureus-at-MIC-4ug-ml-MNP 12132017\1\5-1-2.TXT</t>
  </si>
  <si>
    <t>D:\Google Drive\Research\data\Saureus-at-MIC-4ug-ml-MNP 12132017\1\5-1-3.TXT</t>
  </si>
  <si>
    <t>D:\Google Drive\Research\data\Saureus-at-MIC-4ug-ml-MNP 12132017\1\5-1-4.TXT</t>
  </si>
  <si>
    <t>D:\Google Drive\Research\data\Saureus-at-MIC-4ug-ml-MNP 12132017\1\5-1-5.TXT</t>
  </si>
  <si>
    <t>D:\Google Drive\Research\data\Saureus-at-MIC-4ug-ml-MNP 12132017\1\6-1-1.TXT</t>
  </si>
  <si>
    <t>D:\Google Drive\Research\data\Saureus-at-MIC-4ug-ml-MNP 12132017\1\6-1-2.TXT</t>
  </si>
  <si>
    <t>D:\Google Drive\Research\data\Saureus-at-MIC-4ug-ml-MNP 12132017\1\6-1-3.TXT</t>
  </si>
  <si>
    <t>D:\Google Drive\Research\data\Saureus-at-MIC-4ug-ml-MNP 12132017\1\6-1-4.TXT</t>
  </si>
  <si>
    <t>D:\Google Drive\Research\data\Saureus-at-MIC-4ug-ml-MNP 12132017\1\6-1-5.TXT</t>
  </si>
  <si>
    <t>D:\Google Drive\Research\data\Saureus-at-MIC-4ug-ml-MNP 12132017\1\7-1-1.TXT</t>
  </si>
  <si>
    <t>D:\Google Drive\Research\data\Saureus-at-MIC-4ug-ml-MNP 12132017\1\7-1-2.TXT</t>
  </si>
  <si>
    <t>D:\Google Drive\Research\data\Saureus-at-MIC-4ug-ml-MNP 12132017\1\7-1-3.TXT</t>
  </si>
  <si>
    <t>D:\Google Drive\Research\data\Saureus-at-MIC-4ug-ml-MNP 12132017\1\7-1-4.TXT</t>
  </si>
  <si>
    <t>D:\Google Drive\Research\data\Saureus-at-MIC-4ug-ml-MNP 12132017\1\7-1-5.TXT</t>
  </si>
  <si>
    <t>D:\Google Drive\Research\data\Saureus-at-MIC-4ug-ml-MNP 12132017\1\8-1-1.TXT</t>
  </si>
  <si>
    <t>D:\Google Drive\Research\data\Saureus-at-MIC-4ug-ml-MNP 12132017\1\8-1-2.TXT</t>
  </si>
  <si>
    <t>D:\Google Drive\Research\data\Saureus-at-MIC-4ug-ml-MNP 12132017\1\8-1-3.TXT</t>
  </si>
  <si>
    <t>D:\Google Drive\Research\data\Saureus-at-MIC-4ug-ml-MNP 12132017\1\8-1-4.TXT</t>
  </si>
  <si>
    <t>D:\Google Drive\Research\data\Saureus-at-MIC-4ug-ml-MNP 12132017\1\8-1-5.TXT</t>
  </si>
  <si>
    <t>D:\Google Drive\Research\data\Saureus-at-MIC-4ug-ml-MNP 12132017\1\9-1-1.TXT</t>
  </si>
  <si>
    <t>D:\Google Drive\Research\data\Saureus-at-MIC-4ug-ml-MNP 12132017\1\9-1-2.TXT</t>
  </si>
  <si>
    <t>D:\Google Drive\Research\data\Saureus-at-MIC-4ug-ml-MNP 12132017\1\9-1-3.TXT</t>
  </si>
  <si>
    <t>D:\Google Drive\Research\data\Saureus-at-MIC-4ug-ml-MNP 12132017\1\9-1-4.TXT</t>
  </si>
  <si>
    <t>D:\Google Drive\Research\data\Saureus-at-MIC-4ug-ml-MNP 12132017\1\9-1-5.TXT</t>
  </si>
  <si>
    <t>D:\Google Drive\Research\data\Saureus-at-MIC-4ug-ml-MNP 12132017\1\10-1-1.TXT</t>
  </si>
  <si>
    <t>D:\Google Drive\Research\data\Saureus-at-MIC-4ug-ml-MNP 12132017\1\10-1-2.TXT</t>
  </si>
  <si>
    <t>D:\Google Drive\Research\data\Saureus-at-MIC-4ug-ml-MNP 12132017\1\10-1-3.TXT</t>
  </si>
  <si>
    <t>D:\Google Drive\Research\data\Saureus-at-MIC-4ug-ml-MNP 12132017\1\10-1-4.TXT</t>
  </si>
  <si>
    <t>D:\Google Drive\Research\data\Saureus-at-MIC-4ug-ml-MNP 12132017\1\10-1-5.TXT</t>
  </si>
  <si>
    <t xml:space="preserve">Bulk Capacitance </t>
  </si>
  <si>
    <t>Bulk Capacitance</t>
  </si>
  <si>
    <t>zview fitting 1e4 to 1e8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</si>
</sst>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11" fontId="1" fillId="0" borderId="0" xfId="0" applyNumberFormat="1" applyFont="1"/>
    <xf numFmtId="11" fontId="1" fillId="2" borderId="0" xfId="0" applyNumberFormat="1" applyFont="1" applyFill="1"/>
    <xf numFmtId="11" fontId="1" fillId="0" borderId="8" xfId="0" applyNumberFormat="1" applyFont="1" applyBorder="1"/>
    <xf numFmtId="0" fontId="1" fillId="2" borderId="3" xfId="0" applyFont="1" applyFill="1" applyBorder="1"/>
    <xf numFmtId="0" fontId="1" fillId="2" borderId="0" xfId="0" applyFont="1" applyFill="1"/>
    <xf numFmtId="1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10" fontId="1" fillId="0" borderId="1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165" fontId="1" fillId="0" borderId="1" xfId="0" applyNumberFormat="1" applyFont="1" applyBorder="1"/>
    <xf numFmtId="165" fontId="1" fillId="0" borderId="10" xfId="0" applyNumberFormat="1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`1'!$B$110:$L$110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`1'!$B$111:$L$111</c:f>
              <c:numCache>
                <c:formatCode>0.00E+00</c:formatCode>
                <c:ptCount val="11"/>
                <c:pt idx="0">
                  <c:v>1.6724E-12</c:v>
                </c:pt>
                <c:pt idx="1">
                  <c:v>1.6831999999999999E-12</c:v>
                </c:pt>
                <c:pt idx="2">
                  <c:v>1.7015999999999999E-12</c:v>
                </c:pt>
                <c:pt idx="3">
                  <c:v>1.6893000000000001E-12</c:v>
                </c:pt>
                <c:pt idx="4">
                  <c:v>1.7022999999999999E-12</c:v>
                </c:pt>
                <c:pt idx="5">
                  <c:v>1.6950999999999999E-12</c:v>
                </c:pt>
                <c:pt idx="6">
                  <c:v>1.6969999999999999E-12</c:v>
                </c:pt>
                <c:pt idx="7">
                  <c:v>1.733E-12</c:v>
                </c:pt>
                <c:pt idx="8">
                  <c:v>1.7079E-12</c:v>
                </c:pt>
                <c:pt idx="9">
                  <c:v>1.7245E-12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5-4490-97BB-8311E8E090FE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`1'!$B$110:$L$110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`1'!$B$112:$L$112</c:f>
              <c:numCache>
                <c:formatCode>0.00E+00</c:formatCode>
                <c:ptCount val="11"/>
                <c:pt idx="0">
                  <c:v>1.687E-12</c:v>
                </c:pt>
                <c:pt idx="1">
                  <c:v>1.6788000000000001E-12</c:v>
                </c:pt>
                <c:pt idx="2">
                  <c:v>1.6858999999999999E-12</c:v>
                </c:pt>
                <c:pt idx="3">
                  <c:v>1.6949E-12</c:v>
                </c:pt>
                <c:pt idx="4">
                  <c:v>1.6995999999999999E-12</c:v>
                </c:pt>
                <c:pt idx="5">
                  <c:v>1.7088999999999999E-12</c:v>
                </c:pt>
                <c:pt idx="6">
                  <c:v>1.7125E-12</c:v>
                </c:pt>
                <c:pt idx="7">
                  <c:v>1.7379000000000001E-12</c:v>
                </c:pt>
                <c:pt idx="8">
                  <c:v>1.7311E-12</c:v>
                </c:pt>
                <c:pt idx="9">
                  <c:v>1.7193E-12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5-4490-97BB-8311E8E090FE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`1'!$B$110:$L$110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`1'!$B$113:$L$113</c:f>
              <c:numCache>
                <c:formatCode>0.00E+00</c:formatCode>
                <c:ptCount val="11"/>
                <c:pt idx="0">
                  <c:v>1.6978000000000001E-12</c:v>
                </c:pt>
                <c:pt idx="1">
                  <c:v>1.6848000000000001E-12</c:v>
                </c:pt>
                <c:pt idx="2">
                  <c:v>1.6903E-12</c:v>
                </c:pt>
                <c:pt idx="3">
                  <c:v>1.7162000000000001E-12</c:v>
                </c:pt>
                <c:pt idx="4">
                  <c:v>1.7038000000000001E-12</c:v>
                </c:pt>
                <c:pt idx="5">
                  <c:v>1.7071000000000001E-12</c:v>
                </c:pt>
                <c:pt idx="6">
                  <c:v>1.7119E-12</c:v>
                </c:pt>
                <c:pt idx="7">
                  <c:v>1.7297E-12</c:v>
                </c:pt>
                <c:pt idx="8">
                  <c:v>1.7189000000000001E-12</c:v>
                </c:pt>
                <c:pt idx="9">
                  <c:v>1.7202000000000001E-12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5-4490-97BB-8311E8E090FE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`1'!$B$110:$L$110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`1'!$B$114:$L$114</c:f>
              <c:numCache>
                <c:formatCode>0.00E+00</c:formatCode>
                <c:ptCount val="11"/>
                <c:pt idx="0">
                  <c:v>1.6990999999999999E-12</c:v>
                </c:pt>
                <c:pt idx="1">
                  <c:v>1.6851E-12</c:v>
                </c:pt>
                <c:pt idx="2">
                  <c:v>1.6996999999999999E-12</c:v>
                </c:pt>
                <c:pt idx="3">
                  <c:v>1.719E-12</c:v>
                </c:pt>
                <c:pt idx="4">
                  <c:v>1.7107E-12</c:v>
                </c:pt>
                <c:pt idx="5">
                  <c:v>1.7179E-12</c:v>
                </c:pt>
                <c:pt idx="6">
                  <c:v>1.7130000000000001E-12</c:v>
                </c:pt>
                <c:pt idx="7">
                  <c:v>1.7373000000000001E-12</c:v>
                </c:pt>
                <c:pt idx="8">
                  <c:v>1.7140999999999999E-12</c:v>
                </c:pt>
                <c:pt idx="9">
                  <c:v>1.7377999999999999E-12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5-4490-97BB-8311E8E090FE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`1'!$B$110:$L$110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`1'!$B$115:$L$115</c:f>
              <c:numCache>
                <c:formatCode>0.00E+00</c:formatCode>
                <c:ptCount val="11"/>
                <c:pt idx="0">
                  <c:v>1.6828000000000001E-12</c:v>
                </c:pt>
                <c:pt idx="1">
                  <c:v>1.7024000000000001E-12</c:v>
                </c:pt>
                <c:pt idx="2">
                  <c:v>1.6873000000000001E-12</c:v>
                </c:pt>
                <c:pt idx="3">
                  <c:v>1.7028E-12</c:v>
                </c:pt>
                <c:pt idx="4">
                  <c:v>1.7038000000000001E-12</c:v>
                </c:pt>
                <c:pt idx="5">
                  <c:v>1.7252E-12</c:v>
                </c:pt>
                <c:pt idx="6">
                  <c:v>1.7159E-12</c:v>
                </c:pt>
                <c:pt idx="7">
                  <c:v>1.7429999999999999E-12</c:v>
                </c:pt>
                <c:pt idx="8">
                  <c:v>1.7199999999999999E-12</c:v>
                </c:pt>
                <c:pt idx="9">
                  <c:v>1.7289E-12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5-4490-97BB-8311E8E0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`1'!$B$108:$N$108</c:f>
              <c:strCache>
                <c:ptCount val="13"/>
                <c:pt idx="0">
                  <c:v>Bulk Capacitance 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`1'!$B$117:$K$117</c:f>
                <c:numCache>
                  <c:formatCode>General</c:formatCode>
                  <c:ptCount val="10"/>
                  <c:pt idx="0">
                    <c:v>1.1073481837254242E-14</c:v>
                  </c:pt>
                  <c:pt idx="1">
                    <c:v>9.0442246765546768E-15</c:v>
                  </c:pt>
                  <c:pt idx="2">
                    <c:v>7.2289694977914755E-15</c:v>
                  </c:pt>
                  <c:pt idx="3">
                    <c:v>1.2973164610071067E-14</c:v>
                  </c:pt>
                  <c:pt idx="4">
                    <c:v>4.0991462525750489E-15</c:v>
                  </c:pt>
                  <c:pt idx="5">
                    <c:v>1.1418756499724489E-14</c:v>
                  </c:pt>
                  <c:pt idx="6">
                    <c:v>7.4607640359416611E-15</c:v>
                  </c:pt>
                  <c:pt idx="7">
                    <c:v>5.0702070963620399E-15</c:v>
                  </c:pt>
                  <c:pt idx="8">
                    <c:v>8.5562842402528775E-15</c:v>
                  </c:pt>
                  <c:pt idx="9">
                    <c:v>7.5553292449766582E-15</c:v>
                  </c:pt>
                </c:numCache>
              </c:numRef>
            </c:plus>
            <c:minus>
              <c:numRef>
                <c:f>'channel `1'!$B$117:$K$117</c:f>
                <c:numCache>
                  <c:formatCode>General</c:formatCode>
                  <c:ptCount val="10"/>
                  <c:pt idx="0">
                    <c:v>1.1073481837254242E-14</c:v>
                  </c:pt>
                  <c:pt idx="1">
                    <c:v>9.0442246765546768E-15</c:v>
                  </c:pt>
                  <c:pt idx="2">
                    <c:v>7.2289694977914755E-15</c:v>
                  </c:pt>
                  <c:pt idx="3">
                    <c:v>1.2973164610071067E-14</c:v>
                  </c:pt>
                  <c:pt idx="4">
                    <c:v>4.0991462525750489E-15</c:v>
                  </c:pt>
                  <c:pt idx="5">
                    <c:v>1.1418756499724489E-14</c:v>
                  </c:pt>
                  <c:pt idx="6">
                    <c:v>7.4607640359416611E-15</c:v>
                  </c:pt>
                  <c:pt idx="7">
                    <c:v>5.0702070963620399E-15</c:v>
                  </c:pt>
                  <c:pt idx="8">
                    <c:v>8.5562842402528775E-15</c:v>
                  </c:pt>
                  <c:pt idx="9">
                    <c:v>7.5553292449766582E-15</c:v>
                  </c:pt>
                </c:numCache>
              </c:numRef>
            </c:minus>
          </c:errBars>
          <c:xVal>
            <c:numRef>
              <c:f>'channel `1'!$B$110:$N$110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`1'!$B$116:$K$116</c:f>
              <c:numCache>
                <c:formatCode>0.00E+00</c:formatCode>
                <c:ptCount val="10"/>
                <c:pt idx="0">
                  <c:v>1.68782E-12</c:v>
                </c:pt>
                <c:pt idx="1">
                  <c:v>1.6868599999999999E-12</c:v>
                </c:pt>
                <c:pt idx="2">
                  <c:v>1.6929600000000001E-12</c:v>
                </c:pt>
                <c:pt idx="3">
                  <c:v>1.70444E-12</c:v>
                </c:pt>
                <c:pt idx="4">
                  <c:v>1.7040399999999999E-12</c:v>
                </c:pt>
                <c:pt idx="5">
                  <c:v>1.71084E-12</c:v>
                </c:pt>
                <c:pt idx="6">
                  <c:v>1.7100599999999999E-12</c:v>
                </c:pt>
                <c:pt idx="7">
                  <c:v>1.73618E-12</c:v>
                </c:pt>
                <c:pt idx="8">
                  <c:v>1.7184E-12</c:v>
                </c:pt>
                <c:pt idx="9">
                  <c:v>1.7261400000000002E-12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D-4F14-AC06-364616AC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`1'!$A$95:$D$95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`1'!$B$97:$L$97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`1'!$B$103:$K$103</c:f>
              <c:numCache>
                <c:formatCode>0.00E+00</c:formatCode>
                <c:ptCount val="10"/>
                <c:pt idx="0">
                  <c:v>670000</c:v>
                </c:pt>
                <c:pt idx="1">
                  <c:v>820000</c:v>
                </c:pt>
                <c:pt idx="2">
                  <c:v>990000</c:v>
                </c:pt>
                <c:pt idx="3">
                  <c:v>1530000</c:v>
                </c:pt>
                <c:pt idx="4">
                  <c:v>1370000</c:v>
                </c:pt>
                <c:pt idx="5">
                  <c:v>2060000</c:v>
                </c:pt>
                <c:pt idx="6">
                  <c:v>2160000</c:v>
                </c:pt>
                <c:pt idx="7">
                  <c:v>2300000</c:v>
                </c:pt>
                <c:pt idx="8">
                  <c:v>2600000</c:v>
                </c:pt>
                <c:pt idx="9">
                  <c:v>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D-4F14-AC06-364616AC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0"/>
          <c:min val="1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60336644884143009"/>
          <c:y val="0.64827896512935879"/>
          <c:w val="0.20937427442396261"/>
          <c:h val="0.168017778265521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2'!$B$110:$L$110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2'!$B$111:$L$111</c:f>
              <c:numCache>
                <c:formatCode>0.00E+00</c:formatCode>
                <c:ptCount val="11"/>
                <c:pt idx="0">
                  <c:v>1.6058000000000001E-12</c:v>
                </c:pt>
                <c:pt idx="1">
                  <c:v>1.6272999999999999E-12</c:v>
                </c:pt>
                <c:pt idx="2">
                  <c:v>1.6318999999999999E-12</c:v>
                </c:pt>
                <c:pt idx="3">
                  <c:v>1.6272999999999999E-12</c:v>
                </c:pt>
                <c:pt idx="4">
                  <c:v>1.6283E-12</c:v>
                </c:pt>
                <c:pt idx="5">
                  <c:v>1.6463999999999999E-12</c:v>
                </c:pt>
                <c:pt idx="6">
                  <c:v>1.6612E-12</c:v>
                </c:pt>
                <c:pt idx="7">
                  <c:v>1.6516999999999999E-12</c:v>
                </c:pt>
                <c:pt idx="8">
                  <c:v>1.6581E-12</c:v>
                </c:pt>
                <c:pt idx="9">
                  <c:v>1.6561E-12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6-43E2-B2A1-29DDDF6CEC2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2'!$B$110:$L$110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2'!$B$112:$L$112</c:f>
              <c:numCache>
                <c:formatCode>0.00E+00</c:formatCode>
                <c:ptCount val="11"/>
                <c:pt idx="0">
                  <c:v>1.6389E-12</c:v>
                </c:pt>
                <c:pt idx="1">
                  <c:v>1.6479000000000001E-12</c:v>
                </c:pt>
                <c:pt idx="2">
                  <c:v>1.6406000000000001E-12</c:v>
                </c:pt>
                <c:pt idx="3">
                  <c:v>1.6325999999999999E-12</c:v>
                </c:pt>
                <c:pt idx="4">
                  <c:v>1.643E-12</c:v>
                </c:pt>
                <c:pt idx="5">
                  <c:v>1.6515999999999999E-12</c:v>
                </c:pt>
                <c:pt idx="6">
                  <c:v>1.6535999999999999E-12</c:v>
                </c:pt>
                <c:pt idx="7">
                  <c:v>1.6417E-12</c:v>
                </c:pt>
                <c:pt idx="8">
                  <c:v>1.6553E-12</c:v>
                </c:pt>
                <c:pt idx="9">
                  <c:v>1.6732999999999999E-12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6-43E2-B2A1-29DDDF6CEC28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2'!$B$110:$L$110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2'!$B$113:$L$113</c:f>
              <c:numCache>
                <c:formatCode>0.00E+00</c:formatCode>
                <c:ptCount val="11"/>
                <c:pt idx="0">
                  <c:v>1.6566E-12</c:v>
                </c:pt>
                <c:pt idx="1">
                  <c:v>1.6391E-12</c:v>
                </c:pt>
                <c:pt idx="2">
                  <c:v>1.6398999999999999E-12</c:v>
                </c:pt>
                <c:pt idx="3">
                  <c:v>1.6348000000000001E-12</c:v>
                </c:pt>
                <c:pt idx="4">
                  <c:v>1.643E-12</c:v>
                </c:pt>
                <c:pt idx="5">
                  <c:v>1.6505000000000001E-12</c:v>
                </c:pt>
                <c:pt idx="6">
                  <c:v>1.6619E-12</c:v>
                </c:pt>
                <c:pt idx="7">
                  <c:v>1.6678E-12</c:v>
                </c:pt>
                <c:pt idx="8">
                  <c:v>1.6666E-12</c:v>
                </c:pt>
                <c:pt idx="9">
                  <c:v>1.6805E-12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6-43E2-B2A1-29DDDF6CEC28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2'!$B$110:$L$110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2'!$B$114:$L$114</c:f>
              <c:numCache>
                <c:formatCode>0.00E+00</c:formatCode>
                <c:ptCount val="11"/>
                <c:pt idx="0">
                  <c:v>1.5884E-12</c:v>
                </c:pt>
                <c:pt idx="1">
                  <c:v>1.6443E-12</c:v>
                </c:pt>
                <c:pt idx="2">
                  <c:v>1.6536999999999999E-12</c:v>
                </c:pt>
                <c:pt idx="3">
                  <c:v>1.6469999999999999E-12</c:v>
                </c:pt>
                <c:pt idx="4">
                  <c:v>1.6441E-12</c:v>
                </c:pt>
                <c:pt idx="5">
                  <c:v>1.6548E-12</c:v>
                </c:pt>
                <c:pt idx="6">
                  <c:v>1.6630000000000001E-12</c:v>
                </c:pt>
                <c:pt idx="7">
                  <c:v>1.6577000000000001E-12</c:v>
                </c:pt>
                <c:pt idx="8">
                  <c:v>1.6735000000000001E-12</c:v>
                </c:pt>
                <c:pt idx="9">
                  <c:v>1.6703000000000001E-12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E6-43E2-B2A1-29DDDF6CEC28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2'!$B$110:$L$110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2'!$B$115:$L$115</c:f>
              <c:numCache>
                <c:formatCode>0.00E+00</c:formatCode>
                <c:ptCount val="11"/>
                <c:pt idx="0">
                  <c:v>1.6263E-12</c:v>
                </c:pt>
                <c:pt idx="1">
                  <c:v>1.6481E-12</c:v>
                </c:pt>
                <c:pt idx="2">
                  <c:v>1.6289000000000001E-12</c:v>
                </c:pt>
                <c:pt idx="3">
                  <c:v>1.6436E-12</c:v>
                </c:pt>
                <c:pt idx="4">
                  <c:v>1.6277E-12</c:v>
                </c:pt>
                <c:pt idx="5">
                  <c:v>1.6516999999999999E-12</c:v>
                </c:pt>
                <c:pt idx="6">
                  <c:v>1.6505000000000001E-12</c:v>
                </c:pt>
                <c:pt idx="7">
                  <c:v>1.6849E-12</c:v>
                </c:pt>
                <c:pt idx="8">
                  <c:v>1.6694999999999999E-12</c:v>
                </c:pt>
                <c:pt idx="9">
                  <c:v>1.6722000000000001E-12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E6-43E2-B2A1-29DDDF6C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2'!$B$108:$N$108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2'!$B$117:$K$117</c:f>
                <c:numCache>
                  <c:formatCode>General</c:formatCode>
                  <c:ptCount val="10"/>
                  <c:pt idx="0">
                    <c:v>2.6858238959395689E-14</c:v>
                  </c:pt>
                  <c:pt idx="1">
                    <c:v>8.6549407854704996E-15</c:v>
                  </c:pt>
                  <c:pt idx="2">
                    <c:v>9.642095207992881E-15</c:v>
                  </c:pt>
                  <c:pt idx="3">
                    <c:v>8.090611843365128E-15</c:v>
                  </c:pt>
                  <c:pt idx="4">
                    <c:v>8.4313106928875331E-15</c:v>
                  </c:pt>
                  <c:pt idx="5">
                    <c:v>3.0290262461722001E-15</c:v>
                  </c:pt>
                  <c:pt idx="6">
                    <c:v>5.6136440927440435E-15</c:v>
                  </c:pt>
                  <c:pt idx="7">
                    <c:v>1.6485084167210093E-14</c:v>
                  </c:pt>
                  <c:pt idx="8">
                    <c:v>7.6804947757289771E-15</c:v>
                  </c:pt>
                  <c:pt idx="9">
                    <c:v>8.9180715404172395E-15</c:v>
                  </c:pt>
                </c:numCache>
              </c:numRef>
            </c:plus>
            <c:minus>
              <c:numRef>
                <c:f>'channel 2'!$B$117:$K$117</c:f>
                <c:numCache>
                  <c:formatCode>General</c:formatCode>
                  <c:ptCount val="10"/>
                  <c:pt idx="0">
                    <c:v>2.6858238959395689E-14</c:v>
                  </c:pt>
                  <c:pt idx="1">
                    <c:v>8.6549407854704996E-15</c:v>
                  </c:pt>
                  <c:pt idx="2">
                    <c:v>9.642095207992881E-15</c:v>
                  </c:pt>
                  <c:pt idx="3">
                    <c:v>8.090611843365128E-15</c:v>
                  </c:pt>
                  <c:pt idx="4">
                    <c:v>8.4313106928875331E-15</c:v>
                  </c:pt>
                  <c:pt idx="5">
                    <c:v>3.0290262461722001E-15</c:v>
                  </c:pt>
                  <c:pt idx="6">
                    <c:v>5.6136440927440435E-15</c:v>
                  </c:pt>
                  <c:pt idx="7">
                    <c:v>1.6485084167210093E-14</c:v>
                  </c:pt>
                  <c:pt idx="8">
                    <c:v>7.6804947757289771E-15</c:v>
                  </c:pt>
                  <c:pt idx="9">
                    <c:v>8.9180715404172395E-15</c:v>
                  </c:pt>
                </c:numCache>
              </c:numRef>
            </c:minus>
          </c:errBars>
          <c:xVal>
            <c:numRef>
              <c:f>'channel 2'!$B$110:$N$110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2'!$B$116:$K$116</c:f>
              <c:numCache>
                <c:formatCode>0.00E+00</c:formatCode>
                <c:ptCount val="10"/>
                <c:pt idx="0">
                  <c:v>1.6232E-12</c:v>
                </c:pt>
                <c:pt idx="1">
                  <c:v>1.64134E-12</c:v>
                </c:pt>
                <c:pt idx="2">
                  <c:v>1.6390000000000002E-12</c:v>
                </c:pt>
                <c:pt idx="3">
                  <c:v>1.6370600000000001E-12</c:v>
                </c:pt>
                <c:pt idx="4">
                  <c:v>1.6372200000000002E-12</c:v>
                </c:pt>
                <c:pt idx="5">
                  <c:v>1.6509999999999999E-12</c:v>
                </c:pt>
                <c:pt idx="6">
                  <c:v>1.6580400000000001E-12</c:v>
                </c:pt>
                <c:pt idx="7">
                  <c:v>1.6607599999999999E-12</c:v>
                </c:pt>
                <c:pt idx="8">
                  <c:v>1.6646E-12</c:v>
                </c:pt>
                <c:pt idx="9">
                  <c:v>1.67048E-12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2-4E52-A226-8CDE7C85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2'!$A$95:$D$95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2'!$B$97:$L$97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2'!$B$103:$K$103</c:f>
              <c:numCache>
                <c:formatCode>0.00E+00</c:formatCode>
                <c:ptCount val="10"/>
                <c:pt idx="0">
                  <c:v>670000</c:v>
                </c:pt>
                <c:pt idx="1">
                  <c:v>820000</c:v>
                </c:pt>
                <c:pt idx="2">
                  <c:v>990000</c:v>
                </c:pt>
                <c:pt idx="3">
                  <c:v>1530000</c:v>
                </c:pt>
                <c:pt idx="4">
                  <c:v>1370000</c:v>
                </c:pt>
                <c:pt idx="5">
                  <c:v>2060000</c:v>
                </c:pt>
                <c:pt idx="6">
                  <c:v>2160000</c:v>
                </c:pt>
                <c:pt idx="7">
                  <c:v>2300000</c:v>
                </c:pt>
                <c:pt idx="8">
                  <c:v>2600000</c:v>
                </c:pt>
                <c:pt idx="9">
                  <c:v>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2-4E52-A226-8CDE7C85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0"/>
          <c:min val="1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61109385696997209"/>
          <c:y val="0.63898744364271531"/>
          <c:w val="0.20401723688699791"/>
          <c:h val="0.168017778265521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3 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 '!$B$111:$L$111</c:f>
              <c:numCache>
                <c:formatCode>0.00E+00</c:formatCode>
                <c:ptCount val="11"/>
                <c:pt idx="0">
                  <c:v>1.5040000000000001E-12</c:v>
                </c:pt>
                <c:pt idx="1">
                  <c:v>1.5099000000000001E-12</c:v>
                </c:pt>
                <c:pt idx="2">
                  <c:v>1.5011999999999999E-12</c:v>
                </c:pt>
                <c:pt idx="3">
                  <c:v>1.5043999999999999E-12</c:v>
                </c:pt>
                <c:pt idx="4">
                  <c:v>1.5155E-12</c:v>
                </c:pt>
                <c:pt idx="5">
                  <c:v>1.514E-12</c:v>
                </c:pt>
                <c:pt idx="6">
                  <c:v>1.52E-12</c:v>
                </c:pt>
                <c:pt idx="7">
                  <c:v>1.5536999999999999E-12</c:v>
                </c:pt>
                <c:pt idx="8">
                  <c:v>1.524E-12</c:v>
                </c:pt>
                <c:pt idx="9">
                  <c:v>1.5399999999999999E-12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E-4671-B49F-516ED33E73D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3 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 '!$B$112:$L$112</c:f>
              <c:numCache>
                <c:formatCode>0.00E+00</c:formatCode>
                <c:ptCount val="11"/>
                <c:pt idx="0">
                  <c:v>1.4818E-12</c:v>
                </c:pt>
                <c:pt idx="1">
                  <c:v>1.5066000000000001E-12</c:v>
                </c:pt>
                <c:pt idx="2">
                  <c:v>1.508E-12</c:v>
                </c:pt>
                <c:pt idx="3">
                  <c:v>1.5090999999999999E-12</c:v>
                </c:pt>
                <c:pt idx="4">
                  <c:v>1.5144000000000001E-12</c:v>
                </c:pt>
                <c:pt idx="5">
                  <c:v>1.5182999999999999E-12</c:v>
                </c:pt>
                <c:pt idx="6">
                  <c:v>1.5362000000000001E-12</c:v>
                </c:pt>
                <c:pt idx="7">
                  <c:v>1.5333999999999999E-12</c:v>
                </c:pt>
                <c:pt idx="8">
                  <c:v>1.545E-12</c:v>
                </c:pt>
                <c:pt idx="9">
                  <c:v>1.5431E-12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E-4671-B49F-516ED33E73D1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3 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 '!$B$113:$L$113</c:f>
              <c:numCache>
                <c:formatCode>0.00E+00</c:formatCode>
                <c:ptCount val="11"/>
                <c:pt idx="0">
                  <c:v>1.4963E-12</c:v>
                </c:pt>
                <c:pt idx="1">
                  <c:v>1.5107E-12</c:v>
                </c:pt>
                <c:pt idx="2">
                  <c:v>1.5114E-12</c:v>
                </c:pt>
                <c:pt idx="3">
                  <c:v>1.5217000000000001E-12</c:v>
                </c:pt>
                <c:pt idx="4">
                  <c:v>1.5138000000000001E-12</c:v>
                </c:pt>
                <c:pt idx="5">
                  <c:v>1.5214999999999999E-12</c:v>
                </c:pt>
                <c:pt idx="6">
                  <c:v>1.5332999999999999E-12</c:v>
                </c:pt>
                <c:pt idx="7">
                  <c:v>1.5333999999999999E-12</c:v>
                </c:pt>
                <c:pt idx="8">
                  <c:v>1.5467000000000001E-12</c:v>
                </c:pt>
                <c:pt idx="9">
                  <c:v>1.5519000000000001E-12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E-4671-B49F-516ED33E73D1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3 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 '!$B$114:$L$114</c:f>
              <c:numCache>
                <c:formatCode>0.00E+00</c:formatCode>
                <c:ptCount val="11"/>
                <c:pt idx="0">
                  <c:v>1.4940000000000001E-12</c:v>
                </c:pt>
                <c:pt idx="1">
                  <c:v>1.5188999999999999E-12</c:v>
                </c:pt>
                <c:pt idx="2">
                  <c:v>1.5174E-12</c:v>
                </c:pt>
                <c:pt idx="3">
                  <c:v>1.5233E-12</c:v>
                </c:pt>
                <c:pt idx="4">
                  <c:v>1.5109E-12</c:v>
                </c:pt>
                <c:pt idx="5">
                  <c:v>1.5244E-12</c:v>
                </c:pt>
                <c:pt idx="6">
                  <c:v>1.5253999999999999E-12</c:v>
                </c:pt>
                <c:pt idx="7">
                  <c:v>1.5416E-12</c:v>
                </c:pt>
                <c:pt idx="8">
                  <c:v>1.5457E-12</c:v>
                </c:pt>
                <c:pt idx="9">
                  <c:v>1.5483E-12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E-4671-B49F-516ED33E73D1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3 '!$B$110:$L$110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 '!$B$115:$L$115</c:f>
              <c:numCache>
                <c:formatCode>0.00E+00</c:formatCode>
                <c:ptCount val="11"/>
                <c:pt idx="0">
                  <c:v>1.4925999999999999E-12</c:v>
                </c:pt>
                <c:pt idx="1">
                  <c:v>1.5272E-12</c:v>
                </c:pt>
                <c:pt idx="2">
                  <c:v>1.5095E-12</c:v>
                </c:pt>
                <c:pt idx="3">
                  <c:v>1.5273E-12</c:v>
                </c:pt>
                <c:pt idx="4">
                  <c:v>1.5233E-12</c:v>
                </c:pt>
                <c:pt idx="5">
                  <c:v>1.5384E-12</c:v>
                </c:pt>
                <c:pt idx="6">
                  <c:v>1.5306E-12</c:v>
                </c:pt>
                <c:pt idx="7">
                  <c:v>1.5591000000000001E-12</c:v>
                </c:pt>
                <c:pt idx="8">
                  <c:v>1.5595999999999999E-12</c:v>
                </c:pt>
                <c:pt idx="9">
                  <c:v>1.5483999999999999E-12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E-4671-B49F-516ED33E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3 '!$B$108:$N$108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3 '!$B$117:$K$117</c:f>
                <c:numCache>
                  <c:formatCode>General</c:formatCode>
                  <c:ptCount val="10"/>
                  <c:pt idx="0">
                    <c:v>7.9961240610686063E-15</c:v>
                  </c:pt>
                  <c:pt idx="1">
                    <c:v>8.344638997583981E-15</c:v>
                  </c:pt>
                  <c:pt idx="2">
                    <c:v>5.8557663887829643E-15</c:v>
                  </c:pt>
                  <c:pt idx="3">
                    <c:v>9.8604259542882202E-15</c:v>
                  </c:pt>
                  <c:pt idx="4">
                    <c:v>4.6386420426672204E-15</c:v>
                  </c:pt>
                  <c:pt idx="5">
                    <c:v>9.2729175559798966E-15</c:v>
                  </c:pt>
                  <c:pt idx="6">
                    <c:v>6.4575537163851935E-15</c:v>
                  </c:pt>
                  <c:pt idx="7">
                    <c:v>1.175044680001579E-14</c:v>
                  </c:pt>
                  <c:pt idx="8">
                    <c:v>1.2790035183688898E-14</c:v>
                  </c:pt>
                  <c:pt idx="9">
                    <c:v>4.7352930215563783E-15</c:v>
                  </c:pt>
                </c:numCache>
              </c:numRef>
            </c:plus>
            <c:minus>
              <c:numRef>
                <c:f>'channel 3 '!$B$117:$K$117</c:f>
                <c:numCache>
                  <c:formatCode>General</c:formatCode>
                  <c:ptCount val="10"/>
                  <c:pt idx="0">
                    <c:v>7.9961240610686063E-15</c:v>
                  </c:pt>
                  <c:pt idx="1">
                    <c:v>8.344638997583981E-15</c:v>
                  </c:pt>
                  <c:pt idx="2">
                    <c:v>5.8557663887829643E-15</c:v>
                  </c:pt>
                  <c:pt idx="3">
                    <c:v>9.8604259542882202E-15</c:v>
                  </c:pt>
                  <c:pt idx="4">
                    <c:v>4.6386420426672204E-15</c:v>
                  </c:pt>
                  <c:pt idx="5">
                    <c:v>9.2729175559798966E-15</c:v>
                  </c:pt>
                  <c:pt idx="6">
                    <c:v>6.4575537163851935E-15</c:v>
                  </c:pt>
                  <c:pt idx="7">
                    <c:v>1.175044680001579E-14</c:v>
                  </c:pt>
                  <c:pt idx="8">
                    <c:v>1.2790035183688898E-14</c:v>
                  </c:pt>
                  <c:pt idx="9">
                    <c:v>4.7352930215563783E-15</c:v>
                  </c:pt>
                </c:numCache>
              </c:numRef>
            </c:minus>
          </c:errBars>
          <c:xVal>
            <c:numRef>
              <c:f>'channel 3 '!$B$110:$N$110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 '!$B$116:$K$116</c:f>
              <c:numCache>
                <c:formatCode>0.00E+00</c:formatCode>
                <c:ptCount val="10"/>
                <c:pt idx="0">
                  <c:v>1.4937400000000001E-12</c:v>
                </c:pt>
                <c:pt idx="1">
                  <c:v>1.5146599999999999E-12</c:v>
                </c:pt>
                <c:pt idx="2">
                  <c:v>1.5095E-12</c:v>
                </c:pt>
                <c:pt idx="3">
                  <c:v>1.51716E-12</c:v>
                </c:pt>
                <c:pt idx="4">
                  <c:v>1.5155800000000001E-12</c:v>
                </c:pt>
                <c:pt idx="5">
                  <c:v>1.52332E-12</c:v>
                </c:pt>
                <c:pt idx="6">
                  <c:v>1.5290999999999998E-12</c:v>
                </c:pt>
                <c:pt idx="7">
                  <c:v>1.5442399999999999E-12</c:v>
                </c:pt>
                <c:pt idx="8">
                  <c:v>1.5441999999999998E-12</c:v>
                </c:pt>
                <c:pt idx="9">
                  <c:v>1.5463399999999999E-12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3-48B8-BFF3-8FBB9408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3 '!$A$95:$D$95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3 '!$B$97:$L$97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 '!$B$103:$K$103</c:f>
              <c:numCache>
                <c:formatCode>0.00E+00</c:formatCode>
                <c:ptCount val="10"/>
                <c:pt idx="0">
                  <c:v>670000</c:v>
                </c:pt>
                <c:pt idx="1">
                  <c:v>820000</c:v>
                </c:pt>
                <c:pt idx="2">
                  <c:v>990000</c:v>
                </c:pt>
                <c:pt idx="3">
                  <c:v>1530000</c:v>
                </c:pt>
                <c:pt idx="4">
                  <c:v>1370000</c:v>
                </c:pt>
                <c:pt idx="5">
                  <c:v>2060000</c:v>
                </c:pt>
                <c:pt idx="6">
                  <c:v>2160000</c:v>
                </c:pt>
                <c:pt idx="7">
                  <c:v>2300000</c:v>
                </c:pt>
                <c:pt idx="8">
                  <c:v>2600000</c:v>
                </c:pt>
                <c:pt idx="9">
                  <c:v>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3-48B8-BFF3-8FBB9408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0"/>
          <c:min val="1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61820496874470399"/>
          <c:y val="0.62969592215607184"/>
          <c:w val="0.20401723688699791"/>
          <c:h val="0.168017778265521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120</xdr:row>
      <xdr:rowOff>0</xdr:rowOff>
    </xdr:from>
    <xdr:to>
      <xdr:col>9</xdr:col>
      <xdr:colOff>23812</xdr:colOff>
      <xdr:row>135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B0465-E2A6-4600-93DD-4E7A6CE0B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119</xdr:row>
      <xdr:rowOff>171450</xdr:rowOff>
    </xdr:from>
    <xdr:to>
      <xdr:col>17</xdr:col>
      <xdr:colOff>547687</xdr:colOff>
      <xdr:row>135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C9C95-7502-4A44-B35D-B0D8E5D76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120</xdr:row>
      <xdr:rowOff>0</xdr:rowOff>
    </xdr:from>
    <xdr:to>
      <xdr:col>9</xdr:col>
      <xdr:colOff>23812</xdr:colOff>
      <xdr:row>135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DDD9A-EB5D-4F96-97BA-C63A70234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119</xdr:row>
      <xdr:rowOff>171450</xdr:rowOff>
    </xdr:from>
    <xdr:to>
      <xdr:col>17</xdr:col>
      <xdr:colOff>547687</xdr:colOff>
      <xdr:row>135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E0FC8-D5D5-4057-873A-5BC759234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120</xdr:row>
      <xdr:rowOff>0</xdr:rowOff>
    </xdr:from>
    <xdr:to>
      <xdr:col>9</xdr:col>
      <xdr:colOff>23812</xdr:colOff>
      <xdr:row>135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A1266-3D83-4062-BB16-8F05170A8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119</xdr:row>
      <xdr:rowOff>171450</xdr:rowOff>
    </xdr:from>
    <xdr:to>
      <xdr:col>17</xdr:col>
      <xdr:colOff>547687</xdr:colOff>
      <xdr:row>135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19C76-F186-46AF-9F54-4DA684275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12" sqref="B12"/>
    </sheetView>
  </sheetViews>
  <sheetFormatPr defaultRowHeight="14.5" x14ac:dyDescent="0.35"/>
  <cols>
    <col min="1" max="1" width="41.26953125" bestFit="1" customWidth="1"/>
    <col min="2" max="2" width="80.6328125" customWidth="1"/>
    <col min="3" max="3" width="52.36328125" bestFit="1" customWidth="1"/>
  </cols>
  <sheetData>
    <row r="1" spans="1:2" x14ac:dyDescent="0.35">
      <c r="A1" s="1" t="s">
        <v>4</v>
      </c>
      <c r="B1" s="9">
        <v>43052</v>
      </c>
    </row>
    <row r="2" spans="1:2" x14ac:dyDescent="0.35">
      <c r="A2" s="1" t="s">
        <v>0</v>
      </c>
      <c r="B2" s="1" t="s">
        <v>40</v>
      </c>
    </row>
    <row r="3" spans="1:2" x14ac:dyDescent="0.35">
      <c r="A3" s="1" t="s">
        <v>1</v>
      </c>
      <c r="B3" s="1" t="s">
        <v>59</v>
      </c>
    </row>
    <row r="4" spans="1:2" x14ac:dyDescent="0.35">
      <c r="A4" s="1" t="s">
        <v>2</v>
      </c>
      <c r="B4" s="1" t="s">
        <v>57</v>
      </c>
    </row>
    <row r="5" spans="1:2" x14ac:dyDescent="0.35">
      <c r="A5" s="1" t="s">
        <v>5</v>
      </c>
      <c r="B5" s="1" t="s">
        <v>45</v>
      </c>
    </row>
    <row r="6" spans="1:2" x14ac:dyDescent="0.35">
      <c r="A6" s="1" t="s">
        <v>3</v>
      </c>
      <c r="B6" s="8" t="s">
        <v>58</v>
      </c>
    </row>
    <row r="7" spans="1:2" x14ac:dyDescent="0.35">
      <c r="A7" s="1" t="s">
        <v>6</v>
      </c>
      <c r="B7" s="1" t="s">
        <v>49</v>
      </c>
    </row>
    <row r="9" spans="1:2" x14ac:dyDescent="0.35">
      <c r="A9" s="39" t="s">
        <v>7</v>
      </c>
      <c r="B9" s="40"/>
    </row>
    <row r="10" spans="1:2" x14ac:dyDescent="0.35">
      <c r="A10" s="2" t="s">
        <v>8</v>
      </c>
      <c r="B10" s="3" t="s">
        <v>9</v>
      </c>
    </row>
    <row r="11" spans="1:2" x14ac:dyDescent="0.35">
      <c r="A11" s="4" t="s">
        <v>11</v>
      </c>
      <c r="B11" s="5"/>
    </row>
    <row r="12" spans="1:2" x14ac:dyDescent="0.35">
      <c r="A12" s="4" t="s">
        <v>10</v>
      </c>
      <c r="B12" s="5" t="s">
        <v>212</v>
      </c>
    </row>
    <row r="13" spans="1:2" x14ac:dyDescent="0.35">
      <c r="A13" s="4"/>
      <c r="B13" s="5"/>
    </row>
    <row r="14" spans="1:2" x14ac:dyDescent="0.35">
      <c r="A14" s="4"/>
      <c r="B14" s="5"/>
    </row>
    <row r="15" spans="1:2" x14ac:dyDescent="0.35">
      <c r="A15" s="4"/>
      <c r="B15" s="5"/>
    </row>
    <row r="16" spans="1:2" x14ac:dyDescent="0.35">
      <c r="A16" s="4"/>
      <c r="B16" s="5"/>
    </row>
    <row r="17" spans="1:2" x14ac:dyDescent="0.35">
      <c r="A17" s="4"/>
      <c r="B17" s="5"/>
    </row>
    <row r="18" spans="1:2" x14ac:dyDescent="0.35">
      <c r="A18" s="4"/>
      <c r="B18" s="5"/>
    </row>
    <row r="19" spans="1:2" x14ac:dyDescent="0.35">
      <c r="A19" s="4"/>
      <c r="B19" s="5"/>
    </row>
    <row r="20" spans="1:2" x14ac:dyDescent="0.35">
      <c r="A20" s="4"/>
      <c r="B20" s="5"/>
    </row>
    <row r="21" spans="1:2" x14ac:dyDescent="0.35">
      <c r="A21" s="4"/>
      <c r="B21" s="5"/>
    </row>
    <row r="22" spans="1:2" x14ac:dyDescent="0.35">
      <c r="A22" s="6"/>
      <c r="B22" s="7"/>
    </row>
  </sheetData>
  <mergeCells count="1"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541D-9009-4EB4-B753-DA298FAAEFAA}">
  <dimension ref="A1:AC119"/>
  <sheetViews>
    <sheetView topLeftCell="A105" workbookViewId="0">
      <selection activeCell="Q117" sqref="Q117"/>
    </sheetView>
  </sheetViews>
  <sheetFormatPr defaultColWidth="9.08984375" defaultRowHeight="14.5" x14ac:dyDescent="0.35"/>
  <cols>
    <col min="1" max="1" width="18.6328125" style="10" customWidth="1"/>
    <col min="2" max="5" width="9.08984375" style="10"/>
    <col min="6" max="6" width="9.36328125" style="10" customWidth="1"/>
    <col min="7" max="22" width="9.08984375" style="10"/>
    <col min="23" max="23" width="9.36328125" style="10" customWidth="1"/>
    <col min="24" max="24" width="14.7265625" style="10" bestFit="1" customWidth="1"/>
    <col min="25" max="16384" width="9.08984375" style="10"/>
  </cols>
  <sheetData>
    <row r="1" spans="1:29" x14ac:dyDescent="0.35">
      <c r="A1" s="31">
        <v>1</v>
      </c>
    </row>
    <row r="2" spans="1:29" x14ac:dyDescent="0.35">
      <c r="A2" s="11" t="s">
        <v>56</v>
      </c>
      <c r="B2" s="11" t="s">
        <v>12</v>
      </c>
      <c r="C2" s="11" t="s">
        <v>13</v>
      </c>
      <c r="D2" s="11" t="s">
        <v>25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19</v>
      </c>
      <c r="R2" s="11" t="s">
        <v>20</v>
      </c>
      <c r="S2" s="12" t="s">
        <v>33</v>
      </c>
      <c r="T2" s="11" t="s">
        <v>34</v>
      </c>
      <c r="U2" s="11" t="s">
        <v>35</v>
      </c>
      <c r="V2" s="11" t="s">
        <v>36</v>
      </c>
      <c r="W2" s="11" t="s">
        <v>37</v>
      </c>
      <c r="X2" s="11" t="s">
        <v>38</v>
      </c>
      <c r="Z2" s="10" t="s">
        <v>42</v>
      </c>
      <c r="AA2" s="10" t="s">
        <v>41</v>
      </c>
      <c r="AB2" s="10" t="s">
        <v>43</v>
      </c>
      <c r="AC2" s="10" t="s">
        <v>44</v>
      </c>
    </row>
    <row r="3" spans="1:29" x14ac:dyDescent="0.35">
      <c r="A3" s="13" t="s">
        <v>160</v>
      </c>
      <c r="B3" s="14">
        <v>2.8832E-4</v>
      </c>
      <c r="C3" s="13">
        <v>5.6799000000000002E-2</v>
      </c>
      <c r="D3" s="14">
        <v>2.2273999999999999E-7</v>
      </c>
      <c r="E3" s="14">
        <v>1.6186E-8</v>
      </c>
      <c r="F3" s="14">
        <v>7.2667999999999999</v>
      </c>
      <c r="G3" s="13">
        <v>-102</v>
      </c>
      <c r="H3" s="13">
        <v>9.3226999999999993</v>
      </c>
      <c r="I3" s="13">
        <v>9.1399000000000008</v>
      </c>
      <c r="J3" s="14">
        <v>7.6945000000000005E-8</v>
      </c>
      <c r="K3" s="14">
        <v>1.1841999999999999E-8</v>
      </c>
      <c r="L3" s="14">
        <v>15.39</v>
      </c>
      <c r="M3" s="13">
        <v>0.76988999999999996</v>
      </c>
      <c r="N3" s="14">
        <v>1.3424E-2</v>
      </c>
      <c r="O3" s="14">
        <v>1.7436</v>
      </c>
      <c r="P3" s="13">
        <v>18185</v>
      </c>
      <c r="Q3" s="14">
        <v>25.628</v>
      </c>
      <c r="R3" s="14">
        <v>0.14093</v>
      </c>
      <c r="S3" s="15">
        <v>1.6724E-12</v>
      </c>
      <c r="T3" s="14">
        <v>3.9190999999999998E-14</v>
      </c>
      <c r="U3" s="14">
        <v>2.3433999999999999</v>
      </c>
      <c r="V3" s="13">
        <v>0.96450999999999998</v>
      </c>
      <c r="W3" s="14">
        <v>1.3192E-3</v>
      </c>
      <c r="X3" s="14">
        <v>0.13677</v>
      </c>
      <c r="Z3" s="14">
        <f t="shared" ref="Z3:Z7" si="0">D3</f>
        <v>2.2273999999999999E-7</v>
      </c>
      <c r="AA3" s="13">
        <f t="shared" ref="AA3:AA7" si="1">G3+P3</f>
        <v>18083</v>
      </c>
      <c r="AB3" s="14">
        <f t="shared" ref="AB3:AB7" si="2">J3</f>
        <v>7.6945000000000005E-8</v>
      </c>
      <c r="AC3" s="14">
        <f t="shared" ref="AC3:AC7" si="3">S3</f>
        <v>1.6724E-12</v>
      </c>
    </row>
    <row r="4" spans="1:29" x14ac:dyDescent="0.35">
      <c r="A4" s="10" t="s">
        <v>161</v>
      </c>
      <c r="B4" s="16">
        <v>2.7933999999999999E-4</v>
      </c>
      <c r="C4" s="10">
        <v>5.5030000000000003E-2</v>
      </c>
      <c r="D4" s="16">
        <v>2.2422000000000001E-7</v>
      </c>
      <c r="E4" s="16">
        <v>1.5927999999999999E-8</v>
      </c>
      <c r="F4" s="16">
        <v>7.1036999999999999</v>
      </c>
      <c r="G4" s="10">
        <v>-102.5</v>
      </c>
      <c r="H4" s="10">
        <v>9.1944999999999997</v>
      </c>
      <c r="I4" s="10">
        <v>8.9702000000000002</v>
      </c>
      <c r="J4" s="16">
        <v>7.8276000000000006E-8</v>
      </c>
      <c r="K4" s="16">
        <v>1.1886999999999999E-8</v>
      </c>
      <c r="L4" s="16">
        <v>15.186</v>
      </c>
      <c r="M4" s="10">
        <v>0.76919000000000004</v>
      </c>
      <c r="N4" s="16">
        <v>1.3247E-2</v>
      </c>
      <c r="O4" s="16">
        <v>1.7222</v>
      </c>
      <c r="P4" s="10">
        <v>18073</v>
      </c>
      <c r="Q4" s="16">
        <v>25.126999999999999</v>
      </c>
      <c r="R4" s="16">
        <v>0.13902999999999999</v>
      </c>
      <c r="S4" s="17">
        <v>1.687E-12</v>
      </c>
      <c r="T4" s="16">
        <v>3.9006000000000003E-14</v>
      </c>
      <c r="U4" s="16">
        <v>2.3121999999999998</v>
      </c>
      <c r="V4" s="10">
        <v>0.96408000000000005</v>
      </c>
      <c r="W4" s="16">
        <v>1.3018000000000001E-3</v>
      </c>
      <c r="X4" s="16">
        <v>0.13503000000000001</v>
      </c>
      <c r="Z4" s="16">
        <f t="shared" si="0"/>
        <v>2.2422000000000001E-7</v>
      </c>
      <c r="AA4" s="10">
        <f t="shared" si="1"/>
        <v>17970.5</v>
      </c>
      <c r="AB4" s="16">
        <f t="shared" si="2"/>
        <v>7.8276000000000006E-8</v>
      </c>
      <c r="AC4" s="16">
        <f t="shared" si="3"/>
        <v>1.687E-12</v>
      </c>
    </row>
    <row r="5" spans="1:29" x14ac:dyDescent="0.35">
      <c r="A5" s="10" t="s">
        <v>162</v>
      </c>
      <c r="B5" s="16">
        <v>2.8486000000000001E-4</v>
      </c>
      <c r="C5" s="10">
        <v>5.6117E-2</v>
      </c>
      <c r="D5" s="16">
        <v>2.2572000000000001E-7</v>
      </c>
      <c r="E5" s="16">
        <v>1.6067999999999999E-8</v>
      </c>
      <c r="F5" s="16">
        <v>7.1185999999999998</v>
      </c>
      <c r="G5" s="10">
        <v>-104.1</v>
      </c>
      <c r="H5" s="10">
        <v>9.2797999999999998</v>
      </c>
      <c r="I5" s="10">
        <v>8.9143000000000008</v>
      </c>
      <c r="J5" s="16">
        <v>7.7692000000000005E-8</v>
      </c>
      <c r="K5" s="16">
        <v>1.2003E-8</v>
      </c>
      <c r="L5" s="16">
        <v>15.449</v>
      </c>
      <c r="M5" s="10">
        <v>0.77063999999999999</v>
      </c>
      <c r="N5" s="16">
        <v>1.3475000000000001E-2</v>
      </c>
      <c r="O5" s="16">
        <v>1.7484999999999999</v>
      </c>
      <c r="P5" s="10">
        <v>18076</v>
      </c>
      <c r="Q5" s="16">
        <v>25.324999999999999</v>
      </c>
      <c r="R5" s="16">
        <v>0.1401</v>
      </c>
      <c r="S5" s="17">
        <v>1.6978000000000001E-12</v>
      </c>
      <c r="T5" s="16">
        <v>3.9589999999999998E-14</v>
      </c>
      <c r="U5" s="16">
        <v>2.3317999999999999</v>
      </c>
      <c r="V5" s="10">
        <v>0.96374000000000004</v>
      </c>
      <c r="W5" s="16">
        <v>1.3129999999999999E-3</v>
      </c>
      <c r="X5" s="16">
        <v>0.13624</v>
      </c>
      <c r="Z5" s="16">
        <f t="shared" si="0"/>
        <v>2.2572000000000001E-7</v>
      </c>
      <c r="AA5" s="10">
        <f t="shared" si="1"/>
        <v>17971.900000000001</v>
      </c>
      <c r="AB5" s="16">
        <f t="shared" si="2"/>
        <v>7.7692000000000005E-8</v>
      </c>
      <c r="AC5" s="16">
        <f t="shared" si="3"/>
        <v>1.6978000000000001E-12</v>
      </c>
    </row>
    <row r="6" spans="1:29" x14ac:dyDescent="0.35">
      <c r="A6" s="10" t="s">
        <v>163</v>
      </c>
      <c r="B6" s="16">
        <v>2.8237999999999999E-4</v>
      </c>
      <c r="C6" s="10">
        <v>5.5628999999999998E-2</v>
      </c>
      <c r="D6" s="16">
        <v>2.2632999999999999E-7</v>
      </c>
      <c r="E6" s="16">
        <v>1.5985999999999998E-8</v>
      </c>
      <c r="F6" s="16">
        <v>7.0631000000000004</v>
      </c>
      <c r="G6" s="10">
        <v>-104.5</v>
      </c>
      <c r="H6" s="10">
        <v>9.2384000000000004</v>
      </c>
      <c r="I6" s="10">
        <v>8.8406000000000002</v>
      </c>
      <c r="J6" s="16">
        <v>7.8978999999999995E-8</v>
      </c>
      <c r="K6" s="16">
        <v>1.2223E-8</v>
      </c>
      <c r="L6" s="16">
        <v>15.476000000000001</v>
      </c>
      <c r="M6" s="10">
        <v>0.77000999999999997</v>
      </c>
      <c r="N6" s="16">
        <v>1.3499000000000001E-2</v>
      </c>
      <c r="O6" s="16">
        <v>1.7531000000000001</v>
      </c>
      <c r="P6" s="10">
        <v>18045</v>
      </c>
      <c r="Q6" s="16">
        <v>25.169</v>
      </c>
      <c r="R6" s="16">
        <v>0.13947999999999999</v>
      </c>
      <c r="S6" s="17">
        <v>1.6990999999999999E-12</v>
      </c>
      <c r="T6" s="16">
        <v>3.9442E-14</v>
      </c>
      <c r="U6" s="16">
        <v>2.3212999999999999</v>
      </c>
      <c r="V6" s="10">
        <v>0.96369000000000005</v>
      </c>
      <c r="W6" s="16">
        <v>1.3071000000000001E-3</v>
      </c>
      <c r="X6" s="16">
        <v>0.13563</v>
      </c>
      <c r="Z6" s="16">
        <f t="shared" si="0"/>
        <v>2.2632999999999999E-7</v>
      </c>
      <c r="AA6" s="10">
        <f t="shared" si="1"/>
        <v>17940.5</v>
      </c>
      <c r="AB6" s="16">
        <f t="shared" si="2"/>
        <v>7.8978999999999995E-8</v>
      </c>
      <c r="AC6" s="16">
        <f t="shared" si="3"/>
        <v>1.6990999999999999E-12</v>
      </c>
    </row>
    <row r="7" spans="1:29" x14ac:dyDescent="0.35">
      <c r="A7" s="10" t="s">
        <v>164</v>
      </c>
      <c r="B7" s="16">
        <v>2.7775E-4</v>
      </c>
      <c r="C7" s="10">
        <v>5.4717000000000002E-2</v>
      </c>
      <c r="D7" s="16">
        <v>2.2347999999999999E-7</v>
      </c>
      <c r="E7" s="16">
        <v>1.5840999999999999E-8</v>
      </c>
      <c r="F7" s="16">
        <v>7.0883000000000003</v>
      </c>
      <c r="G7" s="10">
        <v>-101.9</v>
      </c>
      <c r="H7" s="10">
        <v>9.1532</v>
      </c>
      <c r="I7" s="10">
        <v>8.9824999999999999</v>
      </c>
      <c r="J7" s="16">
        <v>8.0693999999999995E-8</v>
      </c>
      <c r="K7" s="16">
        <v>1.2434000000000001E-8</v>
      </c>
      <c r="L7" s="16">
        <v>15.409000000000001</v>
      </c>
      <c r="M7" s="10">
        <v>0.76883000000000001</v>
      </c>
      <c r="N7" s="16">
        <v>1.3442000000000001E-2</v>
      </c>
      <c r="O7" s="16">
        <v>1.7484</v>
      </c>
      <c r="P7" s="10">
        <v>17994</v>
      </c>
      <c r="Q7" s="16">
        <v>24.887</v>
      </c>
      <c r="R7" s="16">
        <v>0.13830999999999999</v>
      </c>
      <c r="S7" s="17">
        <v>1.6828000000000001E-12</v>
      </c>
      <c r="T7" s="16">
        <v>3.8732999999999999E-14</v>
      </c>
      <c r="U7" s="16">
        <v>2.3016999999999999</v>
      </c>
      <c r="V7" s="10">
        <v>0.96419999999999995</v>
      </c>
      <c r="W7" s="16">
        <v>1.2960000000000001E-3</v>
      </c>
      <c r="X7" s="16">
        <v>0.13441</v>
      </c>
      <c r="Z7" s="18">
        <f t="shared" si="0"/>
        <v>2.2347999999999999E-7</v>
      </c>
      <c r="AA7" s="11">
        <f t="shared" si="1"/>
        <v>17892.099999999999</v>
      </c>
      <c r="AB7" s="18">
        <f t="shared" si="2"/>
        <v>8.0693999999999995E-8</v>
      </c>
      <c r="AC7" s="18">
        <f t="shared" si="3"/>
        <v>1.6828000000000001E-12</v>
      </c>
    </row>
    <row r="8" spans="1:29" x14ac:dyDescent="0.35">
      <c r="A8" s="13" t="s">
        <v>23</v>
      </c>
      <c r="B8" s="13">
        <f t="shared" ref="B8:X8" si="4">AVERAGE(B3:B7)</f>
        <v>2.8253000000000002E-4</v>
      </c>
      <c r="C8" s="13">
        <f t="shared" si="4"/>
        <v>5.5658400000000011E-2</v>
      </c>
      <c r="D8" s="13">
        <f t="shared" si="4"/>
        <v>2.24498E-7</v>
      </c>
      <c r="E8" s="13">
        <f t="shared" si="4"/>
        <v>1.6001799999999999E-8</v>
      </c>
      <c r="F8" s="13">
        <f t="shared" si="4"/>
        <v>7.1281000000000008</v>
      </c>
      <c r="G8" s="13">
        <f t="shared" si="4"/>
        <v>-103</v>
      </c>
      <c r="H8" s="13">
        <f t="shared" si="4"/>
        <v>9.2377199999999995</v>
      </c>
      <c r="I8" s="13">
        <f t="shared" si="4"/>
        <v>8.9695</v>
      </c>
      <c r="J8" s="13">
        <f t="shared" si="4"/>
        <v>7.8517199999999998E-8</v>
      </c>
      <c r="K8" s="13">
        <f t="shared" si="4"/>
        <v>1.20778E-8</v>
      </c>
      <c r="L8" s="13">
        <f t="shared" si="4"/>
        <v>15.382</v>
      </c>
      <c r="M8" s="13">
        <f t="shared" si="4"/>
        <v>0.76971199999999995</v>
      </c>
      <c r="N8" s="13">
        <f t="shared" si="4"/>
        <v>1.3417399999999999E-2</v>
      </c>
      <c r="O8" s="13">
        <f t="shared" si="4"/>
        <v>1.74316</v>
      </c>
      <c r="P8" s="13">
        <f t="shared" si="4"/>
        <v>18074.599999999999</v>
      </c>
      <c r="Q8" s="13">
        <f t="shared" si="4"/>
        <v>25.2272</v>
      </c>
      <c r="R8" s="13">
        <f t="shared" si="4"/>
        <v>0.13956999999999997</v>
      </c>
      <c r="S8" s="19">
        <f t="shared" si="4"/>
        <v>1.68782E-12</v>
      </c>
      <c r="T8" s="13">
        <f t="shared" si="4"/>
        <v>3.9192399999999992E-14</v>
      </c>
      <c r="U8" s="13">
        <f t="shared" si="4"/>
        <v>2.3220799999999997</v>
      </c>
      <c r="V8" s="13">
        <f t="shared" si="4"/>
        <v>0.96404400000000012</v>
      </c>
      <c r="W8" s="13">
        <f t="shared" si="4"/>
        <v>1.3074200000000001E-3</v>
      </c>
      <c r="X8" s="13">
        <f t="shared" si="4"/>
        <v>0.13561600000000001</v>
      </c>
      <c r="Z8" s="10">
        <f>AVERAGE(Z3:Z7)</f>
        <v>2.24498E-7</v>
      </c>
      <c r="AA8" s="10">
        <f>AVERAGE(AA3:AA7)</f>
        <v>17971.599999999999</v>
      </c>
      <c r="AB8" s="10">
        <f>AVERAGE(AB3:AB7)</f>
        <v>7.8517199999999998E-8</v>
      </c>
      <c r="AC8" s="10">
        <f>AVERAGE(AC3:AC7)</f>
        <v>1.68782E-12</v>
      </c>
    </row>
    <row r="10" spans="1:29" x14ac:dyDescent="0.35">
      <c r="A10" s="31">
        <v>2</v>
      </c>
    </row>
    <row r="11" spans="1:29" x14ac:dyDescent="0.35">
      <c r="A11" s="20" t="s">
        <v>56</v>
      </c>
      <c r="B11" s="20" t="s">
        <v>12</v>
      </c>
      <c r="C11" s="20" t="s">
        <v>13</v>
      </c>
      <c r="D11" s="20" t="s">
        <v>25</v>
      </c>
      <c r="E11" s="20" t="s">
        <v>14</v>
      </c>
      <c r="F11" s="20" t="s">
        <v>15</v>
      </c>
      <c r="G11" s="20" t="s">
        <v>16</v>
      </c>
      <c r="H11" s="20" t="s">
        <v>17</v>
      </c>
      <c r="I11" s="20" t="s">
        <v>18</v>
      </c>
      <c r="J11" s="20" t="s">
        <v>26</v>
      </c>
      <c r="K11" s="20" t="s">
        <v>27</v>
      </c>
      <c r="L11" s="20" t="s">
        <v>28</v>
      </c>
      <c r="M11" s="20" t="s">
        <v>29</v>
      </c>
      <c r="N11" s="20" t="s">
        <v>30</v>
      </c>
      <c r="O11" s="20" t="s">
        <v>31</v>
      </c>
      <c r="P11" s="20" t="s">
        <v>32</v>
      </c>
      <c r="Q11" s="20" t="s">
        <v>19</v>
      </c>
      <c r="R11" s="20" t="s">
        <v>20</v>
      </c>
      <c r="S11" s="20" t="s">
        <v>33</v>
      </c>
      <c r="T11" s="20" t="s">
        <v>34</v>
      </c>
      <c r="U11" s="20" t="s">
        <v>35</v>
      </c>
      <c r="V11" s="20" t="s">
        <v>36</v>
      </c>
      <c r="W11" s="20" t="s">
        <v>37</v>
      </c>
      <c r="X11" s="20" t="s">
        <v>38</v>
      </c>
      <c r="Z11" s="10" t="s">
        <v>42</v>
      </c>
      <c r="AA11" s="10" t="s">
        <v>41</v>
      </c>
      <c r="AB11" s="10" t="s">
        <v>43</v>
      </c>
      <c r="AC11" s="10" t="s">
        <v>44</v>
      </c>
    </row>
    <row r="12" spans="1:29" x14ac:dyDescent="0.35">
      <c r="A12" s="13" t="s">
        <v>165</v>
      </c>
      <c r="B12" s="14">
        <v>2.8798000000000002E-4</v>
      </c>
      <c r="C12" s="13">
        <v>5.6732999999999999E-2</v>
      </c>
      <c r="D12" s="14">
        <v>2.2469000000000001E-7</v>
      </c>
      <c r="E12" s="14">
        <v>1.6021000000000002E-8</v>
      </c>
      <c r="F12" s="14">
        <v>7.1303000000000001</v>
      </c>
      <c r="G12" s="13">
        <v>-103</v>
      </c>
      <c r="H12" s="13">
        <v>9.2362000000000002</v>
      </c>
      <c r="I12" s="13">
        <v>8.9672000000000001</v>
      </c>
      <c r="J12" s="14">
        <v>7.9491999999999995E-8</v>
      </c>
      <c r="K12" s="14">
        <v>1.2944E-8</v>
      </c>
      <c r="L12" s="14">
        <v>16.283000000000001</v>
      </c>
      <c r="M12" s="13">
        <v>0.77331000000000005</v>
      </c>
      <c r="N12" s="14">
        <v>1.4201E-2</v>
      </c>
      <c r="O12" s="14">
        <v>1.8364</v>
      </c>
      <c r="P12" s="13">
        <v>18161</v>
      </c>
      <c r="Q12" s="14">
        <v>25.257999999999999</v>
      </c>
      <c r="R12" s="14">
        <v>0.13908000000000001</v>
      </c>
      <c r="S12" s="15">
        <v>1.6831999999999999E-12</v>
      </c>
      <c r="T12" s="14">
        <v>3.9031000000000002E-14</v>
      </c>
      <c r="U12" s="14">
        <v>2.3189000000000002</v>
      </c>
      <c r="V12" s="13">
        <v>0.96416000000000002</v>
      </c>
      <c r="W12" s="14">
        <v>1.3055E-3</v>
      </c>
      <c r="X12" s="14">
        <v>0.13539999999999999</v>
      </c>
      <c r="Z12" s="14">
        <f>D12</f>
        <v>2.2469000000000001E-7</v>
      </c>
      <c r="AA12" s="13">
        <f>G12+P12</f>
        <v>18058</v>
      </c>
      <c r="AB12" s="14">
        <f>J12</f>
        <v>7.9491999999999995E-8</v>
      </c>
      <c r="AC12" s="14">
        <f>S12</f>
        <v>1.6831999999999999E-12</v>
      </c>
    </row>
    <row r="13" spans="1:29" x14ac:dyDescent="0.35">
      <c r="A13" s="10" t="s">
        <v>166</v>
      </c>
      <c r="B13" s="16">
        <v>2.8589000000000002E-4</v>
      </c>
      <c r="C13" s="10">
        <v>5.6320000000000002E-2</v>
      </c>
      <c r="D13" s="16">
        <v>2.2294000000000001E-7</v>
      </c>
      <c r="E13" s="16">
        <v>1.5953999999999998E-8</v>
      </c>
      <c r="F13" s="16">
        <v>7.1562000000000001</v>
      </c>
      <c r="G13" s="10">
        <v>-101.1</v>
      </c>
      <c r="H13" s="10">
        <v>9.2067999999999994</v>
      </c>
      <c r="I13" s="10">
        <v>9.1066000000000003</v>
      </c>
      <c r="J13" s="16">
        <v>8.1743999999999994E-8</v>
      </c>
      <c r="K13" s="16">
        <v>1.328E-8</v>
      </c>
      <c r="L13" s="16">
        <v>16.245999999999999</v>
      </c>
      <c r="M13" s="10">
        <v>0.77151999999999998</v>
      </c>
      <c r="N13" s="16">
        <v>1.417E-2</v>
      </c>
      <c r="O13" s="16">
        <v>1.8366</v>
      </c>
      <c r="P13" s="10">
        <v>18058</v>
      </c>
      <c r="Q13" s="16">
        <v>25.076000000000001</v>
      </c>
      <c r="R13" s="16">
        <v>0.13886000000000001</v>
      </c>
      <c r="S13" s="17">
        <v>1.6788000000000001E-12</v>
      </c>
      <c r="T13" s="16">
        <v>3.8855999999999999E-14</v>
      </c>
      <c r="U13" s="16">
        <v>2.3144999999999998</v>
      </c>
      <c r="V13" s="10">
        <v>0.96433999999999997</v>
      </c>
      <c r="W13" s="16">
        <v>1.3031E-3</v>
      </c>
      <c r="X13" s="16">
        <v>0.13513</v>
      </c>
      <c r="Z13" s="16">
        <f t="shared" ref="Z13:Z16" si="5">D13</f>
        <v>2.2294000000000001E-7</v>
      </c>
      <c r="AA13" s="10">
        <f t="shared" ref="AA13:AA16" si="6">G13+P13</f>
        <v>17956.900000000001</v>
      </c>
      <c r="AB13" s="16">
        <f t="shared" ref="AB13:AB16" si="7">J13</f>
        <v>8.1743999999999994E-8</v>
      </c>
      <c r="AC13" s="16">
        <f t="shared" ref="AC13:AC16" si="8">S13</f>
        <v>1.6788000000000001E-12</v>
      </c>
    </row>
    <row r="14" spans="1:29" x14ac:dyDescent="0.35">
      <c r="A14" s="10" t="s">
        <v>167</v>
      </c>
      <c r="B14" s="16">
        <v>2.8404E-4</v>
      </c>
      <c r="C14" s="10">
        <v>5.5954999999999998E-2</v>
      </c>
      <c r="D14" s="16">
        <v>2.2450000000000001E-7</v>
      </c>
      <c r="E14" s="16">
        <v>1.59E-8</v>
      </c>
      <c r="F14" s="16">
        <v>7.0823999999999998</v>
      </c>
      <c r="G14" s="10">
        <v>-102.2</v>
      </c>
      <c r="H14" s="10">
        <v>9.1847999999999992</v>
      </c>
      <c r="I14" s="10">
        <v>8.9870999999999999</v>
      </c>
      <c r="J14" s="16">
        <v>8.2666999999999995E-8</v>
      </c>
      <c r="K14" s="16">
        <v>1.3428E-8</v>
      </c>
      <c r="L14" s="16">
        <v>16.242999999999999</v>
      </c>
      <c r="M14" s="10">
        <v>0.77105000000000001</v>
      </c>
      <c r="N14" s="16">
        <v>1.4168999999999999E-2</v>
      </c>
      <c r="O14" s="16">
        <v>1.8375999999999999</v>
      </c>
      <c r="P14" s="10">
        <v>18020</v>
      </c>
      <c r="Q14" s="16">
        <v>24.957999999999998</v>
      </c>
      <c r="R14" s="16">
        <v>0.13850000000000001</v>
      </c>
      <c r="S14" s="17">
        <v>1.6848000000000001E-12</v>
      </c>
      <c r="T14" s="16">
        <v>3.8893999999999998E-14</v>
      </c>
      <c r="U14" s="16">
        <v>2.3085</v>
      </c>
      <c r="V14" s="10">
        <v>0.96413000000000004</v>
      </c>
      <c r="W14" s="16">
        <v>1.2998E-3</v>
      </c>
      <c r="X14" s="16">
        <v>0.13482</v>
      </c>
      <c r="Z14" s="16">
        <f t="shared" si="5"/>
        <v>2.2450000000000001E-7</v>
      </c>
      <c r="AA14" s="10">
        <f t="shared" si="6"/>
        <v>17917.8</v>
      </c>
      <c r="AB14" s="16">
        <f t="shared" si="7"/>
        <v>8.2666999999999995E-8</v>
      </c>
      <c r="AC14" s="16">
        <f t="shared" si="8"/>
        <v>1.6848000000000001E-12</v>
      </c>
    </row>
    <row r="15" spans="1:29" x14ac:dyDescent="0.35">
      <c r="A15" s="10" t="s">
        <v>168</v>
      </c>
      <c r="B15" s="16">
        <v>2.8373E-4</v>
      </c>
      <c r="C15" s="10">
        <v>5.5895E-2</v>
      </c>
      <c r="D15" s="16">
        <v>2.2411000000000001E-7</v>
      </c>
      <c r="E15" s="16">
        <v>1.5883000000000001E-8</v>
      </c>
      <c r="F15" s="16">
        <v>7.0871000000000004</v>
      </c>
      <c r="G15" s="10">
        <v>-102.1</v>
      </c>
      <c r="H15" s="10">
        <v>9.1768000000000001</v>
      </c>
      <c r="I15" s="10">
        <v>8.9880999999999993</v>
      </c>
      <c r="J15" s="16">
        <v>8.3001000000000003E-8</v>
      </c>
      <c r="K15" s="16">
        <v>1.3525E-8</v>
      </c>
      <c r="L15" s="16">
        <v>16.295000000000002</v>
      </c>
      <c r="M15" s="10">
        <v>0.77115</v>
      </c>
      <c r="N15" s="16">
        <v>1.4213E-2</v>
      </c>
      <c r="O15" s="16">
        <v>1.8431</v>
      </c>
      <c r="P15" s="10">
        <v>18008</v>
      </c>
      <c r="Q15" s="16">
        <v>24.914000000000001</v>
      </c>
      <c r="R15" s="16">
        <v>0.13835</v>
      </c>
      <c r="S15" s="17">
        <v>1.6851E-12</v>
      </c>
      <c r="T15" s="16">
        <v>3.8863999999999997E-14</v>
      </c>
      <c r="U15" s="16">
        <v>2.3062999999999998</v>
      </c>
      <c r="V15" s="10">
        <v>0.96411999999999998</v>
      </c>
      <c r="W15" s="16">
        <v>1.2986E-3</v>
      </c>
      <c r="X15" s="16">
        <v>0.13469</v>
      </c>
      <c r="Z15" s="16">
        <f t="shared" si="5"/>
        <v>2.2411000000000001E-7</v>
      </c>
      <c r="AA15" s="10">
        <f t="shared" si="6"/>
        <v>17905.900000000001</v>
      </c>
      <c r="AB15" s="16">
        <f t="shared" si="7"/>
        <v>8.3001000000000003E-8</v>
      </c>
      <c r="AC15" s="16">
        <f t="shared" si="8"/>
        <v>1.6851E-12</v>
      </c>
    </row>
    <row r="16" spans="1:29" x14ac:dyDescent="0.35">
      <c r="A16" s="10" t="s">
        <v>169</v>
      </c>
      <c r="B16" s="16">
        <v>2.8704000000000002E-4</v>
      </c>
      <c r="C16" s="10">
        <v>5.6547E-2</v>
      </c>
      <c r="D16" s="16">
        <v>2.2692E-7</v>
      </c>
      <c r="E16" s="16">
        <v>1.5976E-8</v>
      </c>
      <c r="F16" s="16">
        <v>7.0404</v>
      </c>
      <c r="G16" s="10">
        <v>-104.7</v>
      </c>
      <c r="H16" s="10">
        <v>9.2460000000000004</v>
      </c>
      <c r="I16" s="10">
        <v>8.8308999999999997</v>
      </c>
      <c r="J16" s="16">
        <v>8.2221000000000005E-8</v>
      </c>
      <c r="K16" s="16">
        <v>1.3525E-8</v>
      </c>
      <c r="L16" s="16">
        <v>16.45</v>
      </c>
      <c r="M16" s="10">
        <v>0.77263999999999999</v>
      </c>
      <c r="N16" s="16">
        <v>1.4347E-2</v>
      </c>
      <c r="O16" s="16">
        <v>1.8569</v>
      </c>
      <c r="P16" s="10">
        <v>17964</v>
      </c>
      <c r="Q16" s="16">
        <v>24.983000000000001</v>
      </c>
      <c r="R16" s="16">
        <v>0.13907</v>
      </c>
      <c r="S16" s="17">
        <v>1.7024000000000001E-12</v>
      </c>
      <c r="T16" s="16">
        <v>3.9515000000000003E-14</v>
      </c>
      <c r="U16" s="16">
        <v>2.3210999999999999</v>
      </c>
      <c r="V16" s="10">
        <v>0.96357000000000004</v>
      </c>
      <c r="W16" s="16">
        <v>1.3071000000000001E-3</v>
      </c>
      <c r="X16" s="16">
        <v>0.13564999999999999</v>
      </c>
      <c r="Z16" s="18">
        <f t="shared" si="5"/>
        <v>2.2692E-7</v>
      </c>
      <c r="AA16" s="11">
        <f t="shared" si="6"/>
        <v>17859.3</v>
      </c>
      <c r="AB16" s="18">
        <f t="shared" si="7"/>
        <v>8.2221000000000005E-8</v>
      </c>
      <c r="AC16" s="18">
        <f t="shared" si="8"/>
        <v>1.7024000000000001E-12</v>
      </c>
    </row>
    <row r="17" spans="1:29" x14ac:dyDescent="0.35">
      <c r="A17" s="13" t="s">
        <v>23</v>
      </c>
      <c r="B17" s="13">
        <f t="shared" ref="B17:X17" si="9">AVERAGE(B12:B16)</f>
        <v>2.8573599999999998E-4</v>
      </c>
      <c r="C17" s="13">
        <f t="shared" si="9"/>
        <v>5.6289999999999993E-2</v>
      </c>
      <c r="D17" s="13">
        <f t="shared" si="9"/>
        <v>2.2463200000000002E-7</v>
      </c>
      <c r="E17" s="13">
        <f t="shared" si="9"/>
        <v>1.59468E-8</v>
      </c>
      <c r="F17" s="13">
        <f t="shared" si="9"/>
        <v>7.0992800000000003</v>
      </c>
      <c r="G17" s="13">
        <f t="shared" si="9"/>
        <v>-102.62</v>
      </c>
      <c r="H17" s="13">
        <f t="shared" si="9"/>
        <v>9.2101199999999999</v>
      </c>
      <c r="I17" s="13">
        <f t="shared" si="9"/>
        <v>8.9759799999999981</v>
      </c>
      <c r="J17" s="13">
        <f t="shared" si="9"/>
        <v>8.1824999999999993E-8</v>
      </c>
      <c r="K17" s="13">
        <f t="shared" si="9"/>
        <v>1.3340399999999999E-8</v>
      </c>
      <c r="L17" s="13">
        <f t="shared" si="9"/>
        <v>16.3034</v>
      </c>
      <c r="M17" s="13">
        <f t="shared" si="9"/>
        <v>0.77193400000000001</v>
      </c>
      <c r="N17" s="13">
        <f t="shared" si="9"/>
        <v>1.422E-2</v>
      </c>
      <c r="O17" s="13">
        <f t="shared" si="9"/>
        <v>1.84212</v>
      </c>
      <c r="P17" s="13">
        <f t="shared" si="9"/>
        <v>18042.2</v>
      </c>
      <c r="Q17" s="13">
        <f t="shared" si="9"/>
        <v>25.037800000000001</v>
      </c>
      <c r="R17" s="13">
        <f t="shared" si="9"/>
        <v>0.13877200000000001</v>
      </c>
      <c r="S17" s="19">
        <f t="shared" si="9"/>
        <v>1.6868599999999999E-12</v>
      </c>
      <c r="T17" s="13">
        <f t="shared" si="9"/>
        <v>3.9031999999999998E-14</v>
      </c>
      <c r="U17" s="13">
        <f t="shared" si="9"/>
        <v>2.31386</v>
      </c>
      <c r="V17" s="13">
        <f t="shared" si="9"/>
        <v>0.96406399999999992</v>
      </c>
      <c r="W17" s="13">
        <f t="shared" si="9"/>
        <v>1.3028200000000001E-3</v>
      </c>
      <c r="X17" s="13">
        <f t="shared" si="9"/>
        <v>0.13513799999999998</v>
      </c>
      <c r="Z17" s="10">
        <f>AVERAGE(Z12:Z16)</f>
        <v>2.2463200000000002E-7</v>
      </c>
      <c r="AA17" s="10">
        <f>AVERAGE(AA12:AA16)</f>
        <v>17939.580000000002</v>
      </c>
      <c r="AB17" s="10">
        <f>AVERAGE(AB12:AB16)</f>
        <v>8.1824999999999993E-8</v>
      </c>
      <c r="AC17" s="10">
        <f>AVERAGE(AC12:AC16)</f>
        <v>1.6868599999999999E-12</v>
      </c>
    </row>
    <row r="19" spans="1:29" x14ac:dyDescent="0.35">
      <c r="A19" s="31">
        <v>3</v>
      </c>
    </row>
    <row r="20" spans="1:29" x14ac:dyDescent="0.35">
      <c r="A20" s="11" t="s">
        <v>56</v>
      </c>
      <c r="B20" s="11" t="s">
        <v>12</v>
      </c>
      <c r="C20" s="11" t="s">
        <v>13</v>
      </c>
      <c r="D20" s="11" t="s">
        <v>25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26</v>
      </c>
      <c r="K20" s="11" t="s">
        <v>27</v>
      </c>
      <c r="L20" s="11" t="s">
        <v>28</v>
      </c>
      <c r="M20" s="11" t="s">
        <v>29</v>
      </c>
      <c r="N20" s="11" t="s">
        <v>30</v>
      </c>
      <c r="O20" s="11" t="s">
        <v>31</v>
      </c>
      <c r="P20" s="11" t="s">
        <v>32</v>
      </c>
      <c r="Q20" s="11" t="s">
        <v>19</v>
      </c>
      <c r="R20" s="11" t="s">
        <v>20</v>
      </c>
      <c r="S20" s="12" t="s">
        <v>33</v>
      </c>
      <c r="T20" s="11" t="s">
        <v>34</v>
      </c>
      <c r="U20" s="11" t="s">
        <v>35</v>
      </c>
      <c r="V20" s="11" t="s">
        <v>36</v>
      </c>
      <c r="W20" s="11" t="s">
        <v>37</v>
      </c>
      <c r="X20" s="11" t="s">
        <v>38</v>
      </c>
      <c r="Z20" s="10" t="s">
        <v>42</v>
      </c>
      <c r="AA20" s="10" t="s">
        <v>41</v>
      </c>
      <c r="AB20" s="10" t="s">
        <v>43</v>
      </c>
      <c r="AC20" s="10" t="s">
        <v>44</v>
      </c>
    </row>
    <row r="21" spans="1:29" x14ac:dyDescent="0.35">
      <c r="A21" s="10" t="s">
        <v>170</v>
      </c>
      <c r="B21" s="16">
        <v>2.9452999999999999E-4</v>
      </c>
      <c r="C21" s="10">
        <v>5.8022999999999998E-2</v>
      </c>
      <c r="D21" s="16">
        <v>2.2730999999999999E-7</v>
      </c>
      <c r="E21" s="16">
        <v>1.5994999999999999E-8</v>
      </c>
      <c r="F21" s="10">
        <v>7.0366</v>
      </c>
      <c r="G21" s="10">
        <v>-105.2</v>
      </c>
      <c r="H21" s="10">
        <v>9.2556999999999992</v>
      </c>
      <c r="I21" s="10">
        <v>8.7981999999999996</v>
      </c>
      <c r="J21" s="16">
        <v>8.4020999999999995E-8</v>
      </c>
      <c r="K21" s="16">
        <v>1.4955999999999998E-8</v>
      </c>
      <c r="L21" s="10">
        <v>17.8</v>
      </c>
      <c r="M21" s="10">
        <v>0.77786999999999995</v>
      </c>
      <c r="N21" s="10">
        <v>1.5520000000000001E-2</v>
      </c>
      <c r="O21" s="10">
        <v>1.9952000000000001</v>
      </c>
      <c r="P21" s="10">
        <v>17970</v>
      </c>
      <c r="Q21" s="10">
        <v>24.890999999999998</v>
      </c>
      <c r="R21" s="10">
        <v>0.13850999999999999</v>
      </c>
      <c r="S21" s="17">
        <v>1.7015999999999999E-12</v>
      </c>
      <c r="T21" s="16">
        <v>3.9493E-14</v>
      </c>
      <c r="U21" s="10">
        <v>2.3209</v>
      </c>
      <c r="V21" s="10">
        <v>0.96357000000000004</v>
      </c>
      <c r="W21" s="10">
        <v>1.3068999999999999E-3</v>
      </c>
      <c r="X21" s="10">
        <v>0.13563</v>
      </c>
      <c r="Z21" s="14">
        <f>D21</f>
        <v>2.2730999999999999E-7</v>
      </c>
      <c r="AA21" s="13">
        <f>G21+P21</f>
        <v>17864.8</v>
      </c>
      <c r="AB21" s="14">
        <f>J21</f>
        <v>8.4020999999999995E-8</v>
      </c>
      <c r="AC21" s="14">
        <f>S21</f>
        <v>1.7015999999999999E-12</v>
      </c>
    </row>
    <row r="22" spans="1:29" x14ac:dyDescent="0.35">
      <c r="A22" s="10" t="s">
        <v>171</v>
      </c>
      <c r="B22" s="16">
        <v>2.8584999999999998E-4</v>
      </c>
      <c r="C22" s="10">
        <v>5.6312000000000001E-2</v>
      </c>
      <c r="D22" s="16">
        <v>2.2609999999999999E-7</v>
      </c>
      <c r="E22" s="16">
        <v>1.5752000000000001E-8</v>
      </c>
      <c r="F22" s="10">
        <v>6.9668000000000001</v>
      </c>
      <c r="G22" s="10">
        <v>-103.4</v>
      </c>
      <c r="H22" s="10">
        <v>9.1265999999999998</v>
      </c>
      <c r="I22" s="10">
        <v>8.8264999999999993</v>
      </c>
      <c r="J22" s="16">
        <v>8.8403000000000001E-8</v>
      </c>
      <c r="K22" s="16">
        <v>1.5507999999999999E-8</v>
      </c>
      <c r="L22" s="10">
        <v>17.542000000000002</v>
      </c>
      <c r="M22" s="10">
        <v>0.77414000000000005</v>
      </c>
      <c r="N22" s="10">
        <v>1.5299999999999999E-2</v>
      </c>
      <c r="O22" s="10">
        <v>1.9763999999999999</v>
      </c>
      <c r="P22" s="10">
        <v>17841</v>
      </c>
      <c r="Q22" s="10">
        <v>24.428000000000001</v>
      </c>
      <c r="R22" s="10">
        <v>0.13691999999999999</v>
      </c>
      <c r="S22" s="17">
        <v>1.6858999999999999E-12</v>
      </c>
      <c r="T22" s="16">
        <v>3.8642E-14</v>
      </c>
      <c r="U22" s="10">
        <v>2.2921</v>
      </c>
      <c r="V22" s="10">
        <v>0.96406000000000003</v>
      </c>
      <c r="W22" s="10">
        <v>1.2907000000000001E-3</v>
      </c>
      <c r="X22" s="10">
        <v>0.13388</v>
      </c>
      <c r="Z22" s="16">
        <f t="shared" ref="Z22:Z25" si="10">D22</f>
        <v>2.2609999999999999E-7</v>
      </c>
      <c r="AA22" s="10">
        <f t="shared" ref="AA22:AA25" si="11">G22+P22</f>
        <v>17737.599999999999</v>
      </c>
      <c r="AB22" s="16">
        <f t="shared" ref="AB22:AB25" si="12">J22</f>
        <v>8.8403000000000001E-8</v>
      </c>
      <c r="AC22" s="16">
        <f t="shared" ref="AC22:AC25" si="13">S22</f>
        <v>1.6858999999999999E-12</v>
      </c>
    </row>
    <row r="23" spans="1:29" x14ac:dyDescent="0.35">
      <c r="A23" s="10" t="s">
        <v>172</v>
      </c>
      <c r="B23" s="16">
        <v>2.9022E-4</v>
      </c>
      <c r="C23" s="10">
        <v>5.7174000000000003E-2</v>
      </c>
      <c r="D23" s="16">
        <v>2.265E-7</v>
      </c>
      <c r="E23" s="16">
        <v>1.5863999999999999E-8</v>
      </c>
      <c r="F23" s="10">
        <v>7.0039999999999996</v>
      </c>
      <c r="G23" s="10">
        <v>-103.9</v>
      </c>
      <c r="H23" s="10">
        <v>9.1967999999999996</v>
      </c>
      <c r="I23" s="10">
        <v>8.8515999999999995</v>
      </c>
      <c r="J23" s="16">
        <v>8.7648000000000005E-8</v>
      </c>
      <c r="K23" s="16">
        <v>1.5527000000000001E-8</v>
      </c>
      <c r="L23" s="10">
        <v>17.715</v>
      </c>
      <c r="M23" s="10">
        <v>0.77527999999999997</v>
      </c>
      <c r="N23" s="10">
        <v>1.5448999999999999E-2</v>
      </c>
      <c r="O23" s="10">
        <v>1.9926999999999999</v>
      </c>
      <c r="P23" s="10">
        <v>17818</v>
      </c>
      <c r="Q23" s="10">
        <v>24.558</v>
      </c>
      <c r="R23" s="10">
        <v>0.13783000000000001</v>
      </c>
      <c r="S23" s="17">
        <v>1.6903E-12</v>
      </c>
      <c r="T23" s="16">
        <v>3.9033000000000001E-14</v>
      </c>
      <c r="U23" s="10">
        <v>2.3092000000000001</v>
      </c>
      <c r="V23" s="10">
        <v>0.96392999999999995</v>
      </c>
      <c r="W23" s="10">
        <v>1.3004E-3</v>
      </c>
      <c r="X23" s="10">
        <v>0.13491</v>
      </c>
      <c r="Z23" s="16">
        <f t="shared" si="10"/>
        <v>2.265E-7</v>
      </c>
      <c r="AA23" s="10">
        <f t="shared" si="11"/>
        <v>17714.099999999999</v>
      </c>
      <c r="AB23" s="16">
        <f t="shared" si="12"/>
        <v>8.7648000000000005E-8</v>
      </c>
      <c r="AC23" s="16">
        <f t="shared" si="13"/>
        <v>1.6903E-12</v>
      </c>
    </row>
    <row r="24" spans="1:29" x14ac:dyDescent="0.35">
      <c r="A24" s="10" t="s">
        <v>173</v>
      </c>
      <c r="B24" s="16">
        <v>2.8779000000000001E-4</v>
      </c>
      <c r="C24" s="10">
        <v>5.6694000000000001E-2</v>
      </c>
      <c r="D24" s="16">
        <v>2.2695E-7</v>
      </c>
      <c r="E24" s="16">
        <v>1.5799999999999999E-8</v>
      </c>
      <c r="F24" s="10">
        <v>6.9619</v>
      </c>
      <c r="G24" s="10">
        <v>-104.4</v>
      </c>
      <c r="H24" s="10">
        <v>9.1659000000000006</v>
      </c>
      <c r="I24" s="10">
        <v>8.7796000000000003</v>
      </c>
      <c r="J24" s="16">
        <v>8.8340999999999997E-8</v>
      </c>
      <c r="K24" s="16">
        <v>1.5621000000000001E-8</v>
      </c>
      <c r="L24" s="10">
        <v>17.683</v>
      </c>
      <c r="M24" s="10">
        <v>0.77488999999999997</v>
      </c>
      <c r="N24" s="10">
        <v>1.5421000000000001E-2</v>
      </c>
      <c r="O24" s="10">
        <v>1.9901</v>
      </c>
      <c r="P24" s="10">
        <v>17800</v>
      </c>
      <c r="Q24" s="10">
        <v>24.452999999999999</v>
      </c>
      <c r="R24" s="10">
        <v>0.13738</v>
      </c>
      <c r="S24" s="17">
        <v>1.6996999999999999E-12</v>
      </c>
      <c r="T24" s="16">
        <v>3.9109999999999997E-14</v>
      </c>
      <c r="U24" s="10">
        <v>2.3010000000000002</v>
      </c>
      <c r="V24" s="10">
        <v>0.96364000000000005</v>
      </c>
      <c r="W24" s="10">
        <v>1.2957999999999999E-3</v>
      </c>
      <c r="X24" s="10">
        <v>0.13447000000000001</v>
      </c>
      <c r="Z24" s="16">
        <f t="shared" si="10"/>
        <v>2.2695E-7</v>
      </c>
      <c r="AA24" s="10">
        <f t="shared" si="11"/>
        <v>17695.599999999999</v>
      </c>
      <c r="AB24" s="16">
        <f t="shared" si="12"/>
        <v>8.8340999999999997E-8</v>
      </c>
      <c r="AC24" s="16">
        <f t="shared" si="13"/>
        <v>1.6996999999999999E-12</v>
      </c>
    </row>
    <row r="25" spans="1:29" x14ac:dyDescent="0.35">
      <c r="A25" s="10" t="s">
        <v>174</v>
      </c>
      <c r="B25" s="16">
        <v>2.8181000000000001E-4</v>
      </c>
      <c r="C25" s="10">
        <v>5.5516999999999997E-2</v>
      </c>
      <c r="D25" s="16">
        <v>2.2567000000000001E-7</v>
      </c>
      <c r="E25" s="16">
        <v>1.5627000000000002E-8</v>
      </c>
      <c r="F25" s="10">
        <v>6.9246999999999996</v>
      </c>
      <c r="G25" s="10">
        <v>-103</v>
      </c>
      <c r="H25" s="10">
        <v>9.0632999999999999</v>
      </c>
      <c r="I25" s="10">
        <v>8.7993000000000006</v>
      </c>
      <c r="J25" s="16">
        <v>9.0058999999999999E-8</v>
      </c>
      <c r="K25" s="16">
        <v>1.576E-8</v>
      </c>
      <c r="L25" s="10">
        <v>17.5</v>
      </c>
      <c r="M25" s="10">
        <v>0.77332999999999996</v>
      </c>
      <c r="N25" s="10">
        <v>1.5263000000000001E-2</v>
      </c>
      <c r="O25" s="10">
        <v>1.9737</v>
      </c>
      <c r="P25" s="10">
        <v>17776</v>
      </c>
      <c r="Q25" s="10">
        <v>24.184000000000001</v>
      </c>
      <c r="R25" s="10">
        <v>0.13605</v>
      </c>
      <c r="S25" s="17">
        <v>1.6873000000000001E-12</v>
      </c>
      <c r="T25" s="16">
        <v>3.8424000000000001E-14</v>
      </c>
      <c r="U25" s="10">
        <v>2.2772000000000001</v>
      </c>
      <c r="V25" s="10">
        <v>0.96404000000000001</v>
      </c>
      <c r="W25" s="10">
        <v>1.2823999999999999E-3</v>
      </c>
      <c r="X25" s="10">
        <v>0.13302</v>
      </c>
      <c r="Z25" s="18">
        <f t="shared" si="10"/>
        <v>2.2567000000000001E-7</v>
      </c>
      <c r="AA25" s="11">
        <f t="shared" si="11"/>
        <v>17673</v>
      </c>
      <c r="AB25" s="18">
        <f t="shared" si="12"/>
        <v>9.0058999999999999E-8</v>
      </c>
      <c r="AC25" s="18">
        <f t="shared" si="13"/>
        <v>1.6873000000000001E-12</v>
      </c>
    </row>
    <row r="26" spans="1:29" x14ac:dyDescent="0.35">
      <c r="A26" s="13" t="s">
        <v>23</v>
      </c>
      <c r="B26" s="13">
        <f t="shared" ref="B26:X26" si="14">AVERAGE(B21:B25)</f>
        <v>2.8803999999999999E-4</v>
      </c>
      <c r="C26" s="13">
        <f t="shared" si="14"/>
        <v>5.6743999999999996E-2</v>
      </c>
      <c r="D26" s="13">
        <f t="shared" si="14"/>
        <v>2.2650599999999998E-7</v>
      </c>
      <c r="E26" s="13">
        <f t="shared" si="14"/>
        <v>1.58076E-8</v>
      </c>
      <c r="F26" s="13">
        <f t="shared" si="14"/>
        <v>6.9787999999999997</v>
      </c>
      <c r="G26" s="13">
        <f t="shared" si="14"/>
        <v>-103.97999999999999</v>
      </c>
      <c r="H26" s="13">
        <f t="shared" si="14"/>
        <v>9.1616600000000012</v>
      </c>
      <c r="I26" s="13">
        <f t="shared" si="14"/>
        <v>8.8110400000000002</v>
      </c>
      <c r="J26" s="13">
        <f t="shared" si="14"/>
        <v>8.7694399999999999E-8</v>
      </c>
      <c r="K26" s="13">
        <f t="shared" si="14"/>
        <v>1.5474400000000002E-8</v>
      </c>
      <c r="L26" s="13">
        <f t="shared" si="14"/>
        <v>17.648000000000003</v>
      </c>
      <c r="M26" s="13">
        <f t="shared" si="14"/>
        <v>0.77510200000000007</v>
      </c>
      <c r="N26" s="13">
        <f t="shared" si="14"/>
        <v>1.5390599999999999E-2</v>
      </c>
      <c r="O26" s="13">
        <f t="shared" si="14"/>
        <v>1.9856200000000002</v>
      </c>
      <c r="P26" s="13">
        <f t="shared" si="14"/>
        <v>17841</v>
      </c>
      <c r="Q26" s="13">
        <f t="shared" si="14"/>
        <v>24.502800000000001</v>
      </c>
      <c r="R26" s="13">
        <f t="shared" si="14"/>
        <v>0.13733800000000002</v>
      </c>
      <c r="S26" s="19">
        <f t="shared" si="14"/>
        <v>1.6929600000000001E-12</v>
      </c>
      <c r="T26" s="13">
        <f t="shared" si="14"/>
        <v>3.89404E-14</v>
      </c>
      <c r="U26" s="13">
        <f t="shared" si="14"/>
        <v>2.3000800000000003</v>
      </c>
      <c r="V26" s="13">
        <f t="shared" si="14"/>
        <v>0.96384799999999993</v>
      </c>
      <c r="W26" s="13">
        <f t="shared" si="14"/>
        <v>1.29524E-3</v>
      </c>
      <c r="X26" s="13">
        <f t="shared" si="14"/>
        <v>0.134382</v>
      </c>
      <c r="Z26" s="10">
        <f>AVERAGE(Z21:Z25)</f>
        <v>2.2650599999999998E-7</v>
      </c>
      <c r="AA26" s="10">
        <f>AVERAGE(AA21:AA25)</f>
        <v>17737.019999999997</v>
      </c>
      <c r="AB26" s="10">
        <f>AVERAGE(AB21:AB25)</f>
        <v>8.7694399999999999E-8</v>
      </c>
      <c r="AC26" s="10">
        <f>AVERAGE(AC21:AC25)</f>
        <v>1.6929600000000001E-12</v>
      </c>
    </row>
    <row r="28" spans="1:29" x14ac:dyDescent="0.35">
      <c r="A28" s="21">
        <v>4</v>
      </c>
    </row>
    <row r="29" spans="1:29" x14ac:dyDescent="0.35">
      <c r="A29" s="12" t="s">
        <v>56</v>
      </c>
      <c r="B29" s="12" t="s">
        <v>12</v>
      </c>
      <c r="C29" s="12" t="s">
        <v>13</v>
      </c>
      <c r="D29" s="12" t="s">
        <v>25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26</v>
      </c>
      <c r="K29" s="12" t="s">
        <v>27</v>
      </c>
      <c r="L29" s="12" t="s">
        <v>28</v>
      </c>
      <c r="M29" s="12" t="s">
        <v>29</v>
      </c>
      <c r="N29" s="12" t="s">
        <v>30</v>
      </c>
      <c r="O29" s="12" t="s">
        <v>31</v>
      </c>
      <c r="P29" s="12" t="s">
        <v>32</v>
      </c>
      <c r="Q29" s="12" t="s">
        <v>19</v>
      </c>
      <c r="R29" s="12" t="s">
        <v>20</v>
      </c>
      <c r="S29" s="12" t="s">
        <v>33</v>
      </c>
      <c r="T29" s="12" t="s">
        <v>34</v>
      </c>
      <c r="U29" s="12" t="s">
        <v>35</v>
      </c>
      <c r="V29" s="12" t="s">
        <v>36</v>
      </c>
      <c r="W29" s="12" t="s">
        <v>37</v>
      </c>
      <c r="X29" s="12" t="s">
        <v>38</v>
      </c>
      <c r="Z29" s="10" t="s">
        <v>42</v>
      </c>
      <c r="AA29" s="10" t="s">
        <v>41</v>
      </c>
      <c r="AB29" s="10" t="s">
        <v>43</v>
      </c>
      <c r="AC29" s="10" t="s">
        <v>44</v>
      </c>
    </row>
    <row r="30" spans="1:29" x14ac:dyDescent="0.35">
      <c r="A30" s="10" t="s">
        <v>175</v>
      </c>
      <c r="B30" s="16">
        <v>2.8820000000000001E-4</v>
      </c>
      <c r="C30" s="10">
        <v>5.6776E-2</v>
      </c>
      <c r="D30" s="16">
        <v>2.2583999999999999E-7</v>
      </c>
      <c r="E30" s="16">
        <v>1.5673000000000001E-8</v>
      </c>
      <c r="F30" s="16">
        <v>6.9398999999999997</v>
      </c>
      <c r="G30" s="10">
        <v>-102.6</v>
      </c>
      <c r="H30" s="10">
        <v>9.0950000000000006</v>
      </c>
      <c r="I30" s="10">
        <v>8.8644999999999996</v>
      </c>
      <c r="J30" s="16">
        <v>8.8555000000000001E-8</v>
      </c>
      <c r="K30" s="16">
        <v>1.6353999999999999E-8</v>
      </c>
      <c r="L30" s="16">
        <v>18.468</v>
      </c>
      <c r="M30" s="10">
        <v>0.77981999999999996</v>
      </c>
      <c r="N30" s="16">
        <v>1.6098999999999999E-2</v>
      </c>
      <c r="O30" s="16">
        <v>2.0644999999999998</v>
      </c>
      <c r="P30" s="10">
        <v>17721</v>
      </c>
      <c r="Q30" s="16">
        <v>24.058</v>
      </c>
      <c r="R30" s="16">
        <v>0.13575999999999999</v>
      </c>
      <c r="S30" s="17">
        <v>1.6893000000000001E-12</v>
      </c>
      <c r="T30" s="16">
        <v>3.8583000000000001E-14</v>
      </c>
      <c r="U30" s="16">
        <v>2.2839999999999998</v>
      </c>
      <c r="V30" s="10">
        <v>0.96399999999999997</v>
      </c>
      <c r="W30" s="16">
        <v>1.2861999999999999E-3</v>
      </c>
      <c r="X30" s="16">
        <v>0.13342000000000001</v>
      </c>
      <c r="Z30" s="14">
        <f>D30</f>
        <v>2.2583999999999999E-7</v>
      </c>
      <c r="AA30" s="13">
        <f>G30+P30</f>
        <v>17618.400000000001</v>
      </c>
      <c r="AB30" s="14">
        <f>J30</f>
        <v>8.8555000000000001E-8</v>
      </c>
      <c r="AC30" s="14">
        <f>S30</f>
        <v>1.6893000000000001E-12</v>
      </c>
    </row>
    <row r="31" spans="1:29" x14ac:dyDescent="0.35">
      <c r="A31" s="10" t="s">
        <v>176</v>
      </c>
      <c r="B31" s="16">
        <v>2.8268999999999999E-4</v>
      </c>
      <c r="C31" s="10">
        <v>5.5690000000000003E-2</v>
      </c>
      <c r="D31" s="16">
        <v>2.2609999999999999E-7</v>
      </c>
      <c r="E31" s="16">
        <v>1.5515E-8</v>
      </c>
      <c r="F31" s="16">
        <v>6.8620000000000001</v>
      </c>
      <c r="G31" s="10">
        <v>-103</v>
      </c>
      <c r="H31" s="10">
        <v>9.0249000000000006</v>
      </c>
      <c r="I31" s="10">
        <v>8.7620000000000005</v>
      </c>
      <c r="J31" s="16">
        <v>9.1364999999999998E-8</v>
      </c>
      <c r="K31" s="16">
        <v>1.674E-8</v>
      </c>
      <c r="L31" s="16">
        <v>18.321999999999999</v>
      </c>
      <c r="M31" s="10">
        <v>0.77800000000000002</v>
      </c>
      <c r="N31" s="16">
        <v>1.5975E-2</v>
      </c>
      <c r="O31" s="16">
        <v>2.0533000000000001</v>
      </c>
      <c r="P31" s="10">
        <v>17583</v>
      </c>
      <c r="Q31" s="16">
        <v>23.712</v>
      </c>
      <c r="R31" s="16">
        <v>0.13486000000000001</v>
      </c>
      <c r="S31" s="17">
        <v>1.6949E-12</v>
      </c>
      <c r="T31" s="16">
        <v>3.8445000000000001E-14</v>
      </c>
      <c r="U31" s="16">
        <v>2.2683</v>
      </c>
      <c r="V31" s="10">
        <v>0.96384999999999998</v>
      </c>
      <c r="W31" s="16">
        <v>1.2776E-3</v>
      </c>
      <c r="X31" s="16">
        <v>0.13255</v>
      </c>
      <c r="Z31" s="16">
        <f t="shared" ref="Z31:Z34" si="15">D31</f>
        <v>2.2609999999999999E-7</v>
      </c>
      <c r="AA31" s="10">
        <f t="shared" ref="AA31:AA34" si="16">G31+P31</f>
        <v>17480</v>
      </c>
      <c r="AB31" s="16">
        <f t="shared" ref="AB31:AB34" si="17">J31</f>
        <v>9.1364999999999998E-8</v>
      </c>
      <c r="AC31" s="16">
        <f t="shared" ref="AC31:AC34" si="18">S31</f>
        <v>1.6949E-12</v>
      </c>
    </row>
    <row r="32" spans="1:29" x14ac:dyDescent="0.35">
      <c r="A32" s="10" t="s">
        <v>177</v>
      </c>
      <c r="B32" s="16">
        <v>2.8844999999999999E-4</v>
      </c>
      <c r="C32" s="10">
        <v>5.6824E-2</v>
      </c>
      <c r="D32" s="16">
        <v>2.2971000000000001E-7</v>
      </c>
      <c r="E32" s="16">
        <v>1.5675E-8</v>
      </c>
      <c r="F32" s="16">
        <v>6.8238000000000003</v>
      </c>
      <c r="G32" s="10">
        <v>-106</v>
      </c>
      <c r="H32" s="10">
        <v>9.1249000000000002</v>
      </c>
      <c r="I32" s="10">
        <v>8.6083999999999996</v>
      </c>
      <c r="J32" s="16">
        <v>8.9369999999999999E-8</v>
      </c>
      <c r="K32" s="16">
        <v>1.6597E-8</v>
      </c>
      <c r="L32" s="16">
        <v>18.571000000000002</v>
      </c>
      <c r="M32" s="10">
        <v>0.78012000000000004</v>
      </c>
      <c r="N32" s="16">
        <v>1.6188999999999999E-2</v>
      </c>
      <c r="O32" s="16">
        <v>2.0752000000000002</v>
      </c>
      <c r="P32" s="10">
        <v>17615</v>
      </c>
      <c r="Q32" s="16">
        <v>23.963999999999999</v>
      </c>
      <c r="R32" s="16">
        <v>0.13603999999999999</v>
      </c>
      <c r="S32" s="17">
        <v>1.7162000000000001E-12</v>
      </c>
      <c r="T32" s="16">
        <v>3.9300999999999997E-14</v>
      </c>
      <c r="U32" s="16">
        <v>2.29</v>
      </c>
      <c r="V32" s="10">
        <v>0.96316999999999997</v>
      </c>
      <c r="W32" s="16">
        <v>1.2899000000000001E-3</v>
      </c>
      <c r="X32" s="16">
        <v>0.13392000000000001</v>
      </c>
      <c r="Z32" s="16">
        <f t="shared" si="15"/>
        <v>2.2971000000000001E-7</v>
      </c>
      <c r="AA32" s="10">
        <f t="shared" si="16"/>
        <v>17509</v>
      </c>
      <c r="AB32" s="16">
        <f t="shared" si="17"/>
        <v>8.9369999999999999E-8</v>
      </c>
      <c r="AC32" s="16">
        <f t="shared" si="18"/>
        <v>1.7162000000000001E-12</v>
      </c>
    </row>
    <row r="33" spans="1:29" x14ac:dyDescent="0.35">
      <c r="A33" s="10" t="s">
        <v>178</v>
      </c>
      <c r="B33" s="16">
        <v>2.8792999999999999E-4</v>
      </c>
      <c r="C33" s="10">
        <v>5.6722000000000002E-2</v>
      </c>
      <c r="D33" s="16">
        <v>2.308E-7</v>
      </c>
      <c r="E33" s="16">
        <v>1.5662999999999999E-8</v>
      </c>
      <c r="F33" s="16">
        <v>6.7864000000000004</v>
      </c>
      <c r="G33" s="10">
        <v>-106.8</v>
      </c>
      <c r="H33" s="10">
        <v>9.1229999999999993</v>
      </c>
      <c r="I33" s="10">
        <v>8.5420999999999996</v>
      </c>
      <c r="J33" s="16">
        <v>8.9429E-8</v>
      </c>
      <c r="K33" s="16">
        <v>1.6595999999999999E-8</v>
      </c>
      <c r="L33" s="16">
        <v>18.558</v>
      </c>
      <c r="M33" s="10">
        <v>0.78022999999999998</v>
      </c>
      <c r="N33" s="16">
        <v>1.6178000000000001E-2</v>
      </c>
      <c r="O33" s="16">
        <v>2.0735000000000001</v>
      </c>
      <c r="P33" s="10">
        <v>17591</v>
      </c>
      <c r="Q33" s="16">
        <v>23.914999999999999</v>
      </c>
      <c r="R33" s="16">
        <v>0.13594999999999999</v>
      </c>
      <c r="S33" s="17">
        <v>1.719E-12</v>
      </c>
      <c r="T33" s="16">
        <v>3.9349000000000001E-14</v>
      </c>
      <c r="U33" s="16">
        <v>2.2890999999999999</v>
      </c>
      <c r="V33" s="10">
        <v>0.96306999999999998</v>
      </c>
      <c r="W33" s="16">
        <v>1.2894E-3</v>
      </c>
      <c r="X33" s="16">
        <v>0.13388</v>
      </c>
      <c r="Z33" s="16">
        <f t="shared" si="15"/>
        <v>2.308E-7</v>
      </c>
      <c r="AA33" s="10">
        <f t="shared" si="16"/>
        <v>17484.2</v>
      </c>
      <c r="AB33" s="16">
        <f t="shared" si="17"/>
        <v>8.9429E-8</v>
      </c>
      <c r="AC33" s="16">
        <f t="shared" si="18"/>
        <v>1.719E-12</v>
      </c>
    </row>
    <row r="34" spans="1:29" x14ac:dyDescent="0.35">
      <c r="A34" s="10" t="s">
        <v>179</v>
      </c>
      <c r="B34" s="16">
        <v>2.8095000000000003E-4</v>
      </c>
      <c r="C34" s="10">
        <v>5.5348000000000001E-2</v>
      </c>
      <c r="D34" s="16">
        <v>2.2863E-7</v>
      </c>
      <c r="E34" s="16">
        <v>1.5466999999999999E-8</v>
      </c>
      <c r="F34" s="10">
        <v>6.7651000000000003</v>
      </c>
      <c r="G34" s="10">
        <v>-104.9</v>
      </c>
      <c r="H34" s="10">
        <v>9.0055999999999994</v>
      </c>
      <c r="I34" s="10">
        <v>8.5848999999999993</v>
      </c>
      <c r="J34" s="16">
        <v>9.1792000000000006E-8</v>
      </c>
      <c r="K34" s="16">
        <v>1.6834E-8</v>
      </c>
      <c r="L34" s="10">
        <v>18.338999999999999</v>
      </c>
      <c r="M34" s="10">
        <v>0.77814000000000005</v>
      </c>
      <c r="N34" s="10">
        <v>1.5990000000000001E-2</v>
      </c>
      <c r="O34" s="10">
        <v>2.0548999999999999</v>
      </c>
      <c r="P34" s="10">
        <v>17562</v>
      </c>
      <c r="Q34" s="10">
        <v>23.609000000000002</v>
      </c>
      <c r="R34" s="10">
        <v>0.13442999999999999</v>
      </c>
      <c r="S34" s="17">
        <v>1.7028E-12</v>
      </c>
      <c r="T34" s="16">
        <v>3.8509999999999998E-14</v>
      </c>
      <c r="U34" s="10">
        <v>2.2616000000000001</v>
      </c>
      <c r="V34" s="10">
        <v>0.96357000000000004</v>
      </c>
      <c r="W34" s="10">
        <v>1.2738999999999999E-3</v>
      </c>
      <c r="X34" s="10">
        <v>0.13220999999999999</v>
      </c>
      <c r="Z34" s="18">
        <f t="shared" si="15"/>
        <v>2.2863E-7</v>
      </c>
      <c r="AA34" s="11">
        <f t="shared" si="16"/>
        <v>17457.099999999999</v>
      </c>
      <c r="AB34" s="18">
        <f t="shared" si="17"/>
        <v>9.1792000000000006E-8</v>
      </c>
      <c r="AC34" s="18">
        <f t="shared" si="18"/>
        <v>1.7028E-12</v>
      </c>
    </row>
    <row r="35" spans="1:29" x14ac:dyDescent="0.35">
      <c r="A35" s="13" t="s">
        <v>23</v>
      </c>
      <c r="B35" s="13">
        <f t="shared" ref="B35:X35" si="19">AVERAGE(B30:B34)</f>
        <v>2.8564399999999999E-4</v>
      </c>
      <c r="C35" s="13">
        <f t="shared" si="19"/>
        <v>5.6272000000000003E-2</v>
      </c>
      <c r="D35" s="13">
        <f t="shared" si="19"/>
        <v>2.2821600000000001E-7</v>
      </c>
      <c r="E35" s="13">
        <f t="shared" si="19"/>
        <v>1.5598600000000001E-8</v>
      </c>
      <c r="F35" s="13">
        <f t="shared" si="19"/>
        <v>6.8354400000000002</v>
      </c>
      <c r="G35" s="13">
        <f t="shared" si="19"/>
        <v>-104.66000000000001</v>
      </c>
      <c r="H35" s="13">
        <f t="shared" si="19"/>
        <v>9.0746800000000007</v>
      </c>
      <c r="I35" s="13">
        <f t="shared" si="19"/>
        <v>8.6723800000000004</v>
      </c>
      <c r="J35" s="13">
        <f t="shared" si="19"/>
        <v>9.0102200000000006E-8</v>
      </c>
      <c r="K35" s="13">
        <f t="shared" si="19"/>
        <v>1.6624199999999998E-8</v>
      </c>
      <c r="L35" s="13">
        <f t="shared" si="19"/>
        <v>18.451600000000003</v>
      </c>
      <c r="M35" s="13">
        <f t="shared" si="19"/>
        <v>0.77926200000000001</v>
      </c>
      <c r="N35" s="13">
        <f t="shared" si="19"/>
        <v>1.6086200000000002E-2</v>
      </c>
      <c r="O35" s="13">
        <f t="shared" si="19"/>
        <v>2.0642800000000001</v>
      </c>
      <c r="P35" s="13">
        <f t="shared" si="19"/>
        <v>17614.400000000001</v>
      </c>
      <c r="Q35" s="13">
        <f t="shared" si="19"/>
        <v>23.851600000000001</v>
      </c>
      <c r="R35" s="13">
        <f t="shared" si="19"/>
        <v>0.13540799999999997</v>
      </c>
      <c r="S35" s="19">
        <f t="shared" si="19"/>
        <v>1.70444E-12</v>
      </c>
      <c r="T35" s="13">
        <f t="shared" si="19"/>
        <v>3.8837600000000005E-14</v>
      </c>
      <c r="U35" s="13">
        <f t="shared" si="19"/>
        <v>2.2786</v>
      </c>
      <c r="V35" s="13">
        <f t="shared" si="19"/>
        <v>0.96353200000000006</v>
      </c>
      <c r="W35" s="13">
        <f t="shared" si="19"/>
        <v>1.2833999999999999E-3</v>
      </c>
      <c r="X35" s="13">
        <f t="shared" si="19"/>
        <v>0.13319600000000001</v>
      </c>
      <c r="Z35" s="10">
        <f>AVERAGE(Z30:Z34)</f>
        <v>2.2821600000000001E-7</v>
      </c>
      <c r="AA35" s="10">
        <f>AVERAGE(AA30:AA34)</f>
        <v>17509.740000000002</v>
      </c>
      <c r="AB35" s="10">
        <f>AVERAGE(AB30:AB34)</f>
        <v>9.0102200000000006E-8</v>
      </c>
      <c r="AC35" s="10">
        <f>AVERAGE(AC30:AC34)</f>
        <v>1.70444E-12</v>
      </c>
    </row>
    <row r="37" spans="1:29" x14ac:dyDescent="0.35">
      <c r="A37" s="21">
        <v>5</v>
      </c>
    </row>
    <row r="38" spans="1:29" x14ac:dyDescent="0.35">
      <c r="A38" s="12" t="s">
        <v>56</v>
      </c>
      <c r="B38" s="12" t="s">
        <v>12</v>
      </c>
      <c r="C38" s="12" t="s">
        <v>13</v>
      </c>
      <c r="D38" s="12" t="s">
        <v>25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26</v>
      </c>
      <c r="K38" s="12" t="s">
        <v>27</v>
      </c>
      <c r="L38" s="12" t="s">
        <v>28</v>
      </c>
      <c r="M38" s="12" t="s">
        <v>29</v>
      </c>
      <c r="N38" s="12" t="s">
        <v>30</v>
      </c>
      <c r="O38" s="12" t="s">
        <v>31</v>
      </c>
      <c r="P38" s="12" t="s">
        <v>32</v>
      </c>
      <c r="Q38" s="12" t="s">
        <v>19</v>
      </c>
      <c r="R38" s="12" t="s">
        <v>20</v>
      </c>
      <c r="S38" s="12" t="s">
        <v>33</v>
      </c>
      <c r="T38" s="12" t="s">
        <v>34</v>
      </c>
      <c r="U38" s="12" t="s">
        <v>35</v>
      </c>
      <c r="V38" s="12" t="s">
        <v>36</v>
      </c>
      <c r="W38" s="12" t="s">
        <v>37</v>
      </c>
      <c r="X38" s="12" t="s">
        <v>38</v>
      </c>
      <c r="Z38" s="10" t="s">
        <v>42</v>
      </c>
      <c r="AA38" s="10" t="s">
        <v>41</v>
      </c>
      <c r="AB38" s="10" t="s">
        <v>43</v>
      </c>
      <c r="AC38" s="10" t="s">
        <v>44</v>
      </c>
    </row>
    <row r="39" spans="1:29" x14ac:dyDescent="0.35">
      <c r="A39" s="10" t="s">
        <v>180</v>
      </c>
      <c r="B39" s="16">
        <v>2.9122000000000002E-4</v>
      </c>
      <c r="C39" s="10">
        <v>5.7369999999999997E-2</v>
      </c>
      <c r="D39" s="16">
        <v>2.2711E-7</v>
      </c>
      <c r="E39" s="16">
        <v>1.5678E-8</v>
      </c>
      <c r="F39" s="16">
        <v>6.9032999999999998</v>
      </c>
      <c r="G39" s="10">
        <v>-104.7</v>
      </c>
      <c r="H39" s="10">
        <v>9.1049000000000007</v>
      </c>
      <c r="I39" s="10">
        <v>8.6961999999999993</v>
      </c>
      <c r="J39" s="16">
        <v>8.8575999999999999E-8</v>
      </c>
      <c r="K39" s="16">
        <v>1.6951000000000001E-8</v>
      </c>
      <c r="L39" s="16">
        <v>19.137</v>
      </c>
      <c r="M39" s="10">
        <v>0.78313999999999995</v>
      </c>
      <c r="N39" s="16">
        <v>1.668E-2</v>
      </c>
      <c r="O39" s="16">
        <v>2.1299000000000001</v>
      </c>
      <c r="P39" s="10">
        <v>17709</v>
      </c>
      <c r="Q39" s="16">
        <v>23.989000000000001</v>
      </c>
      <c r="R39" s="16">
        <v>0.13546</v>
      </c>
      <c r="S39" s="17">
        <v>1.7022999999999999E-12</v>
      </c>
      <c r="T39" s="16">
        <v>3.8878000000000001E-14</v>
      </c>
      <c r="U39" s="16">
        <v>2.2839</v>
      </c>
      <c r="V39" s="10">
        <v>0.96358999999999995</v>
      </c>
      <c r="W39" s="16">
        <v>1.2861999999999999E-3</v>
      </c>
      <c r="X39" s="16">
        <v>0.13347999999999999</v>
      </c>
      <c r="Z39" s="14">
        <f>D39</f>
        <v>2.2711E-7</v>
      </c>
      <c r="AA39" s="13">
        <f>G39+P39</f>
        <v>17604.3</v>
      </c>
      <c r="AB39" s="14">
        <f>J39</f>
        <v>8.8575999999999999E-8</v>
      </c>
      <c r="AC39" s="14">
        <f>S39</f>
        <v>1.7022999999999999E-12</v>
      </c>
    </row>
    <row r="40" spans="1:29" x14ac:dyDescent="0.35">
      <c r="A40" s="10" t="s">
        <v>181</v>
      </c>
      <c r="B40" s="16">
        <v>2.8567000000000002E-4</v>
      </c>
      <c r="C40" s="10">
        <v>5.6278000000000002E-2</v>
      </c>
      <c r="D40" s="16">
        <v>2.2649000000000001E-7</v>
      </c>
      <c r="E40" s="16">
        <v>1.5535E-8</v>
      </c>
      <c r="F40" s="16">
        <v>6.859</v>
      </c>
      <c r="G40" s="10">
        <v>-104</v>
      </c>
      <c r="H40" s="10">
        <v>9.0333000000000006</v>
      </c>
      <c r="I40" s="10">
        <v>8.6859000000000002</v>
      </c>
      <c r="J40" s="16">
        <v>9.2016999999999996E-8</v>
      </c>
      <c r="K40" s="16">
        <v>1.7409999999999998E-8</v>
      </c>
      <c r="L40" s="16">
        <v>18.920000000000002</v>
      </c>
      <c r="M40" s="10">
        <v>0.78005000000000002</v>
      </c>
      <c r="N40" s="16">
        <v>1.6494999999999999E-2</v>
      </c>
      <c r="O40" s="16">
        <v>2.1145999999999998</v>
      </c>
      <c r="P40" s="10">
        <v>17616</v>
      </c>
      <c r="Q40" s="16">
        <v>23.728999999999999</v>
      </c>
      <c r="R40" s="16">
        <v>0.13469999999999999</v>
      </c>
      <c r="S40" s="17">
        <v>1.6995999999999999E-12</v>
      </c>
      <c r="T40" s="16">
        <v>3.8547000000000001E-14</v>
      </c>
      <c r="U40" s="16">
        <v>2.2679999999999998</v>
      </c>
      <c r="V40" s="10">
        <v>0.96369000000000005</v>
      </c>
      <c r="W40" s="16">
        <v>1.2775E-3</v>
      </c>
      <c r="X40" s="16">
        <v>0.13256000000000001</v>
      </c>
      <c r="Z40" s="16">
        <f t="shared" ref="Z40:Z43" si="20">D40</f>
        <v>2.2649000000000001E-7</v>
      </c>
      <c r="AA40" s="10">
        <f t="shared" ref="AA40:AA43" si="21">G40+P40</f>
        <v>17512</v>
      </c>
      <c r="AB40" s="16">
        <f t="shared" ref="AB40:AB43" si="22">J40</f>
        <v>9.2016999999999996E-8</v>
      </c>
      <c r="AC40" s="16">
        <f t="shared" ref="AC40:AC43" si="23">S40</f>
        <v>1.6995999999999999E-12</v>
      </c>
    </row>
    <row r="41" spans="1:29" x14ac:dyDescent="0.35">
      <c r="A41" s="10" t="s">
        <v>182</v>
      </c>
      <c r="B41" s="16">
        <v>2.8496000000000001E-4</v>
      </c>
      <c r="C41" s="10">
        <v>5.6138E-2</v>
      </c>
      <c r="D41" s="16">
        <v>2.2777000000000001E-7</v>
      </c>
      <c r="E41" s="16">
        <v>1.5519999999999999E-8</v>
      </c>
      <c r="F41" s="16">
        <v>6.8139000000000003</v>
      </c>
      <c r="G41" s="10">
        <v>-105</v>
      </c>
      <c r="H41" s="10">
        <v>9.0296000000000003</v>
      </c>
      <c r="I41" s="10">
        <v>8.5996000000000006</v>
      </c>
      <c r="J41" s="16">
        <v>9.2686E-8</v>
      </c>
      <c r="K41" s="16">
        <v>1.7570000000000001E-8</v>
      </c>
      <c r="L41" s="16">
        <v>18.956</v>
      </c>
      <c r="M41" s="10">
        <v>0.77976000000000001</v>
      </c>
      <c r="N41" s="16">
        <v>1.6527E-2</v>
      </c>
      <c r="O41" s="16">
        <v>2.1194999999999999</v>
      </c>
      <c r="P41" s="10">
        <v>17611</v>
      </c>
      <c r="Q41" s="16">
        <v>23.698</v>
      </c>
      <c r="R41" s="16">
        <v>0.13456000000000001</v>
      </c>
      <c r="S41" s="17">
        <v>1.7038000000000001E-12</v>
      </c>
      <c r="T41" s="16">
        <v>3.8598000000000001E-14</v>
      </c>
      <c r="U41" s="16">
        <v>2.2654000000000001</v>
      </c>
      <c r="V41" s="10">
        <v>0.96352000000000004</v>
      </c>
      <c r="W41" s="16">
        <v>1.276E-3</v>
      </c>
      <c r="X41" s="16">
        <v>0.13242999999999999</v>
      </c>
      <c r="Z41" s="16">
        <f t="shared" si="20"/>
        <v>2.2777000000000001E-7</v>
      </c>
      <c r="AA41" s="10">
        <f t="shared" si="21"/>
        <v>17506</v>
      </c>
      <c r="AB41" s="16">
        <f t="shared" si="22"/>
        <v>9.2686E-8</v>
      </c>
      <c r="AC41" s="16">
        <f t="shared" si="23"/>
        <v>1.7038000000000001E-12</v>
      </c>
    </row>
    <row r="42" spans="1:29" x14ac:dyDescent="0.35">
      <c r="A42" s="10" t="s">
        <v>183</v>
      </c>
      <c r="B42" s="16">
        <v>2.9158E-4</v>
      </c>
      <c r="C42" s="10">
        <v>5.7440999999999999E-2</v>
      </c>
      <c r="D42" s="16">
        <v>2.276E-7</v>
      </c>
      <c r="E42" s="16">
        <v>1.5685000000000001E-8</v>
      </c>
      <c r="F42" s="16">
        <v>6.8914999999999997</v>
      </c>
      <c r="G42" s="10">
        <v>-105.4</v>
      </c>
      <c r="H42" s="10">
        <v>9.125</v>
      </c>
      <c r="I42" s="10">
        <v>8.6575000000000006</v>
      </c>
      <c r="J42" s="16">
        <v>9.0176E-8</v>
      </c>
      <c r="K42" s="16">
        <v>1.7342999999999999E-8</v>
      </c>
      <c r="L42" s="16">
        <v>19.231999999999999</v>
      </c>
      <c r="M42" s="10">
        <v>0.78244999999999998</v>
      </c>
      <c r="N42" s="16">
        <v>1.6763E-2</v>
      </c>
      <c r="O42" s="16">
        <v>2.1423999999999999</v>
      </c>
      <c r="P42" s="10">
        <v>17626</v>
      </c>
      <c r="Q42" s="16">
        <v>23.925000000000001</v>
      </c>
      <c r="R42" s="16">
        <v>0.13574</v>
      </c>
      <c r="S42" s="17">
        <v>1.7107E-12</v>
      </c>
      <c r="T42" s="16">
        <v>3.9152000000000002E-14</v>
      </c>
      <c r="U42" s="16">
        <v>2.2887</v>
      </c>
      <c r="V42" s="10">
        <v>0.96333000000000002</v>
      </c>
      <c r="W42" s="16">
        <v>1.2891000000000001E-3</v>
      </c>
      <c r="X42" s="16">
        <v>0.13381999999999999</v>
      </c>
      <c r="Z42" s="16">
        <f t="shared" si="20"/>
        <v>2.276E-7</v>
      </c>
      <c r="AA42" s="10">
        <f t="shared" si="21"/>
        <v>17520.599999999999</v>
      </c>
      <c r="AB42" s="16">
        <f t="shared" si="22"/>
        <v>9.0176E-8</v>
      </c>
      <c r="AC42" s="16">
        <f t="shared" si="23"/>
        <v>1.7107E-12</v>
      </c>
    </row>
    <row r="43" spans="1:29" x14ac:dyDescent="0.35">
      <c r="A43" s="11" t="s">
        <v>184</v>
      </c>
      <c r="B43" s="18">
        <v>2.8721999999999998E-4</v>
      </c>
      <c r="C43" s="11">
        <v>5.6583000000000001E-2</v>
      </c>
      <c r="D43" s="18">
        <v>2.2772999999999999E-7</v>
      </c>
      <c r="E43" s="18">
        <v>1.5574000000000001E-8</v>
      </c>
      <c r="F43" s="18">
        <v>6.8388</v>
      </c>
      <c r="G43" s="11">
        <v>-105.3</v>
      </c>
      <c r="H43" s="11">
        <v>9.0602</v>
      </c>
      <c r="I43" s="11">
        <v>8.6042000000000005</v>
      </c>
      <c r="J43" s="18">
        <v>9.1883000000000003E-8</v>
      </c>
      <c r="K43" s="18">
        <v>1.7538999999999999E-8</v>
      </c>
      <c r="L43" s="18">
        <v>19.088000000000001</v>
      </c>
      <c r="M43" s="11">
        <v>0.78078999999999998</v>
      </c>
      <c r="N43" s="18">
        <v>1.6639999999999999E-2</v>
      </c>
      <c r="O43" s="18">
        <v>2.1312000000000002</v>
      </c>
      <c r="P43" s="11">
        <v>17626</v>
      </c>
      <c r="Q43" s="18">
        <v>23.773</v>
      </c>
      <c r="R43" s="18">
        <v>0.13486999999999999</v>
      </c>
      <c r="S43" s="22">
        <v>1.7038000000000001E-12</v>
      </c>
      <c r="T43" s="18">
        <v>3.8711000000000003E-14</v>
      </c>
      <c r="U43" s="18">
        <v>2.2719999999999998</v>
      </c>
      <c r="V43" s="11">
        <v>0.96350999999999998</v>
      </c>
      <c r="W43" s="18">
        <v>1.2798E-3</v>
      </c>
      <c r="X43" s="18">
        <v>0.13283</v>
      </c>
      <c r="Z43" s="18">
        <f t="shared" si="20"/>
        <v>2.2772999999999999E-7</v>
      </c>
      <c r="AA43" s="11">
        <f t="shared" si="21"/>
        <v>17520.7</v>
      </c>
      <c r="AB43" s="18">
        <f t="shared" si="22"/>
        <v>9.1883000000000003E-8</v>
      </c>
      <c r="AC43" s="18">
        <f t="shared" si="23"/>
        <v>1.7038000000000001E-12</v>
      </c>
    </row>
    <row r="44" spans="1:29" x14ac:dyDescent="0.35">
      <c r="A44" s="10" t="s">
        <v>23</v>
      </c>
      <c r="B44" s="10">
        <f t="shared" ref="B44:X44" si="24">AVERAGE(B39:B43)</f>
        <v>2.8812999999999999E-4</v>
      </c>
      <c r="C44" s="10">
        <f t="shared" si="24"/>
        <v>5.6762E-2</v>
      </c>
      <c r="D44" s="10">
        <f t="shared" si="24"/>
        <v>2.2733999999999997E-7</v>
      </c>
      <c r="E44" s="10">
        <f t="shared" si="24"/>
        <v>1.55984E-8</v>
      </c>
      <c r="F44" s="10">
        <f t="shared" si="24"/>
        <v>6.8613</v>
      </c>
      <c r="G44" s="10">
        <f t="shared" si="24"/>
        <v>-104.88</v>
      </c>
      <c r="H44" s="10">
        <f t="shared" si="24"/>
        <v>9.0706000000000007</v>
      </c>
      <c r="I44" s="10">
        <f t="shared" si="24"/>
        <v>8.6486800000000006</v>
      </c>
      <c r="J44" s="10">
        <f t="shared" si="24"/>
        <v>9.1067599999999997E-8</v>
      </c>
      <c r="K44" s="10">
        <f t="shared" si="24"/>
        <v>1.73626E-8</v>
      </c>
      <c r="L44" s="10">
        <f t="shared" si="24"/>
        <v>19.066600000000001</v>
      </c>
      <c r="M44" s="10">
        <f t="shared" si="24"/>
        <v>0.78123799999999999</v>
      </c>
      <c r="N44" s="10">
        <f t="shared" si="24"/>
        <v>1.6621E-2</v>
      </c>
      <c r="O44" s="10">
        <f t="shared" si="24"/>
        <v>2.1275200000000001</v>
      </c>
      <c r="P44" s="10">
        <f t="shared" si="24"/>
        <v>17637.599999999999</v>
      </c>
      <c r="Q44" s="10">
        <f t="shared" si="24"/>
        <v>23.822799999999997</v>
      </c>
      <c r="R44" s="10">
        <f t="shared" si="24"/>
        <v>0.13506599999999999</v>
      </c>
      <c r="S44" s="20">
        <f t="shared" si="24"/>
        <v>1.7040399999999999E-12</v>
      </c>
      <c r="T44" s="10">
        <f t="shared" si="24"/>
        <v>3.8777199999999999E-14</v>
      </c>
      <c r="U44" s="10">
        <f t="shared" si="24"/>
        <v>2.2755999999999998</v>
      </c>
      <c r="V44" s="10">
        <f t="shared" si="24"/>
        <v>0.96352799999999994</v>
      </c>
      <c r="W44" s="10">
        <f t="shared" si="24"/>
        <v>1.2817199999999999E-3</v>
      </c>
      <c r="X44" s="10">
        <f t="shared" si="24"/>
        <v>0.13302399999999998</v>
      </c>
      <c r="Z44" s="10">
        <f>AVERAGE(Z39:Z43)</f>
        <v>2.2733999999999997E-7</v>
      </c>
      <c r="AA44" s="10">
        <f>AVERAGE(AA39:AA43)</f>
        <v>17532.719999999998</v>
      </c>
      <c r="AB44" s="10">
        <f>AVERAGE(AB39:AB43)</f>
        <v>9.1067599999999997E-8</v>
      </c>
      <c r="AC44" s="10">
        <f>AVERAGE(AC39:AC43)</f>
        <v>1.7040399999999999E-12</v>
      </c>
    </row>
    <row r="46" spans="1:29" x14ac:dyDescent="0.35">
      <c r="A46" s="21">
        <v>6</v>
      </c>
    </row>
    <row r="47" spans="1:29" x14ac:dyDescent="0.35">
      <c r="A47" s="12" t="s">
        <v>56</v>
      </c>
      <c r="B47" s="12" t="s">
        <v>12</v>
      </c>
      <c r="C47" s="12" t="s">
        <v>13</v>
      </c>
      <c r="D47" s="12" t="s">
        <v>25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26</v>
      </c>
      <c r="K47" s="12" t="s">
        <v>27</v>
      </c>
      <c r="L47" s="12" t="s">
        <v>28</v>
      </c>
      <c r="M47" s="12" t="s">
        <v>29</v>
      </c>
      <c r="N47" s="12" t="s">
        <v>30</v>
      </c>
      <c r="O47" s="12" t="s">
        <v>31</v>
      </c>
      <c r="P47" s="12" t="s">
        <v>32</v>
      </c>
      <c r="Q47" s="12" t="s">
        <v>19</v>
      </c>
      <c r="R47" s="12" t="s">
        <v>20</v>
      </c>
      <c r="S47" s="12" t="s">
        <v>33</v>
      </c>
      <c r="T47" s="12" t="s">
        <v>34</v>
      </c>
      <c r="U47" s="12" t="s">
        <v>35</v>
      </c>
      <c r="V47" s="12" t="s">
        <v>36</v>
      </c>
      <c r="W47" s="12" t="s">
        <v>37</v>
      </c>
      <c r="X47" s="12" t="s">
        <v>38</v>
      </c>
      <c r="Z47" s="10" t="s">
        <v>42</v>
      </c>
      <c r="AA47" s="10" t="s">
        <v>41</v>
      </c>
      <c r="AB47" s="10" t="s">
        <v>43</v>
      </c>
      <c r="AC47" s="10" t="s">
        <v>44</v>
      </c>
    </row>
    <row r="48" spans="1:29" x14ac:dyDescent="0.35">
      <c r="A48" s="10" t="s">
        <v>185</v>
      </c>
      <c r="B48" s="16">
        <v>2.9206000000000002E-4</v>
      </c>
      <c r="C48" s="10">
        <v>5.7535000000000003E-2</v>
      </c>
      <c r="D48" s="16">
        <v>2.2569999999999999E-7</v>
      </c>
      <c r="E48" s="16">
        <v>1.5644000000000001E-8</v>
      </c>
      <c r="F48" s="16">
        <v>6.9313000000000002</v>
      </c>
      <c r="G48" s="10">
        <v>-103</v>
      </c>
      <c r="H48" s="10">
        <v>9.0975000000000001</v>
      </c>
      <c r="I48" s="10">
        <v>8.8324999999999996</v>
      </c>
      <c r="J48" s="16">
        <v>8.9680000000000006E-8</v>
      </c>
      <c r="K48" s="16">
        <v>1.7522E-8</v>
      </c>
      <c r="L48" s="16">
        <v>19.538</v>
      </c>
      <c r="M48" s="10">
        <v>0.78486</v>
      </c>
      <c r="N48" s="16">
        <v>1.7027E-2</v>
      </c>
      <c r="O48" s="16">
        <v>2.1694</v>
      </c>
      <c r="P48" s="10">
        <v>17589</v>
      </c>
      <c r="Q48" s="16">
        <v>23.757999999999999</v>
      </c>
      <c r="R48" s="16">
        <v>0.13507</v>
      </c>
      <c r="S48" s="17">
        <v>1.6950999999999999E-12</v>
      </c>
      <c r="T48" s="16">
        <v>3.8694000000000003E-14</v>
      </c>
      <c r="U48" s="16">
        <v>2.2827000000000002</v>
      </c>
      <c r="V48" s="10">
        <v>0.96382000000000001</v>
      </c>
      <c r="W48" s="16">
        <v>1.2857000000000001E-3</v>
      </c>
      <c r="X48" s="16">
        <v>0.13339999999999999</v>
      </c>
      <c r="Z48" s="14">
        <f>D48</f>
        <v>2.2569999999999999E-7</v>
      </c>
      <c r="AA48" s="13">
        <f>G48+P48</f>
        <v>17486</v>
      </c>
      <c r="AB48" s="14">
        <f>J48</f>
        <v>8.9680000000000006E-8</v>
      </c>
      <c r="AC48" s="14">
        <f>S48</f>
        <v>1.6950999999999999E-12</v>
      </c>
    </row>
    <row r="49" spans="1:29" x14ac:dyDescent="0.35">
      <c r="A49" s="10" t="s">
        <v>186</v>
      </c>
      <c r="B49" s="16">
        <v>2.8957000000000001E-4</v>
      </c>
      <c r="C49" s="10">
        <v>5.7045999999999999E-2</v>
      </c>
      <c r="D49" s="16">
        <v>2.2756000000000001E-7</v>
      </c>
      <c r="E49" s="16">
        <v>1.5583000000000001E-8</v>
      </c>
      <c r="F49" s="16">
        <v>6.8479000000000001</v>
      </c>
      <c r="G49" s="10">
        <v>-104.5</v>
      </c>
      <c r="H49" s="10">
        <v>9.0769000000000002</v>
      </c>
      <c r="I49" s="10">
        <v>8.6859999999999999</v>
      </c>
      <c r="J49" s="16">
        <v>9.0566000000000005E-8</v>
      </c>
      <c r="K49" s="16">
        <v>1.7634000000000001E-8</v>
      </c>
      <c r="L49" s="16">
        <v>19.471</v>
      </c>
      <c r="M49" s="10">
        <v>0.78439999999999999</v>
      </c>
      <c r="N49" s="16">
        <v>1.6969000000000001E-2</v>
      </c>
      <c r="O49" s="16">
        <v>2.1633</v>
      </c>
      <c r="P49" s="10">
        <v>17525</v>
      </c>
      <c r="Q49" s="16">
        <v>23.614999999999998</v>
      </c>
      <c r="R49" s="16">
        <v>0.13475000000000001</v>
      </c>
      <c r="S49" s="17">
        <v>1.7088999999999999E-12</v>
      </c>
      <c r="T49" s="16">
        <v>3.8912000000000001E-14</v>
      </c>
      <c r="U49" s="16">
        <v>2.2770000000000001</v>
      </c>
      <c r="V49" s="10">
        <v>0.96340000000000003</v>
      </c>
      <c r="W49" s="16">
        <v>1.2826999999999999E-3</v>
      </c>
      <c r="X49" s="16">
        <v>0.13314000000000001</v>
      </c>
      <c r="Z49" s="16">
        <f t="shared" ref="Z49:Z52" si="25">D49</f>
        <v>2.2756000000000001E-7</v>
      </c>
      <c r="AA49" s="10">
        <f t="shared" ref="AA49:AA52" si="26">G49+P49</f>
        <v>17420.5</v>
      </c>
      <c r="AB49" s="16">
        <f t="shared" ref="AB49:AB52" si="27">J49</f>
        <v>9.0566000000000005E-8</v>
      </c>
      <c r="AC49" s="16">
        <f t="shared" ref="AC49:AC52" si="28">S49</f>
        <v>1.7088999999999999E-12</v>
      </c>
    </row>
    <row r="50" spans="1:29" x14ac:dyDescent="0.35">
      <c r="A50" s="10" t="s">
        <v>187</v>
      </c>
      <c r="B50" s="16">
        <v>2.8852000000000001E-4</v>
      </c>
      <c r="C50" s="10">
        <v>5.6838E-2</v>
      </c>
      <c r="D50" s="16">
        <v>2.2765999999999999E-7</v>
      </c>
      <c r="E50" s="16">
        <v>1.5545000000000001E-8</v>
      </c>
      <c r="F50" s="16">
        <v>6.8281999999999998</v>
      </c>
      <c r="G50" s="10">
        <v>-104.3</v>
      </c>
      <c r="H50" s="10">
        <v>9.0553000000000008</v>
      </c>
      <c r="I50" s="10">
        <v>8.6820000000000004</v>
      </c>
      <c r="J50" s="16">
        <v>9.1079000000000004E-8</v>
      </c>
      <c r="K50" s="16">
        <v>1.7730000000000001E-8</v>
      </c>
      <c r="L50" s="16">
        <v>19.466999999999999</v>
      </c>
      <c r="M50" s="10">
        <v>0.78410999999999997</v>
      </c>
      <c r="N50" s="16">
        <v>1.6965000000000001E-2</v>
      </c>
      <c r="O50" s="16">
        <v>2.1636000000000002</v>
      </c>
      <c r="P50" s="10">
        <v>17517</v>
      </c>
      <c r="Q50" s="16">
        <v>23.558</v>
      </c>
      <c r="R50" s="16">
        <v>0.13449</v>
      </c>
      <c r="S50" s="17">
        <v>1.7071000000000001E-12</v>
      </c>
      <c r="T50" s="16">
        <v>3.8791999999999998E-14</v>
      </c>
      <c r="U50" s="16">
        <v>2.2724000000000002</v>
      </c>
      <c r="V50" s="10">
        <v>0.96347000000000005</v>
      </c>
      <c r="W50" s="16">
        <v>1.2800999999999999E-3</v>
      </c>
      <c r="X50" s="16">
        <v>0.13286000000000001</v>
      </c>
      <c r="Z50" s="16">
        <f t="shared" si="25"/>
        <v>2.2765999999999999E-7</v>
      </c>
      <c r="AA50" s="10">
        <f t="shared" si="26"/>
        <v>17412.7</v>
      </c>
      <c r="AB50" s="16">
        <f t="shared" si="27"/>
        <v>9.1079000000000004E-8</v>
      </c>
      <c r="AC50" s="16">
        <f t="shared" si="28"/>
        <v>1.7071000000000001E-12</v>
      </c>
    </row>
    <row r="51" spans="1:29" x14ac:dyDescent="0.35">
      <c r="A51" s="10" t="s">
        <v>188</v>
      </c>
      <c r="B51" s="16">
        <v>2.8642000000000001E-4</v>
      </c>
      <c r="C51" s="10">
        <v>5.6425000000000003E-2</v>
      </c>
      <c r="D51" s="16">
        <v>2.2971000000000001E-7</v>
      </c>
      <c r="E51" s="16">
        <v>1.5504999999999999E-8</v>
      </c>
      <c r="F51" s="16">
        <v>6.7497999999999996</v>
      </c>
      <c r="G51" s="10">
        <v>-106.6</v>
      </c>
      <c r="H51" s="10">
        <v>9.0402000000000005</v>
      </c>
      <c r="I51" s="10">
        <v>8.4804999999999993</v>
      </c>
      <c r="J51" s="16">
        <v>9.069E-8</v>
      </c>
      <c r="K51" s="16">
        <v>1.7596999999999999E-8</v>
      </c>
      <c r="L51" s="16">
        <v>19.402999999999999</v>
      </c>
      <c r="M51" s="10">
        <v>0.78452</v>
      </c>
      <c r="N51" s="16">
        <v>1.6910999999999999E-2</v>
      </c>
      <c r="O51" s="16">
        <v>2.1556000000000002</v>
      </c>
      <c r="P51" s="10">
        <v>17518</v>
      </c>
      <c r="Q51" s="16">
        <v>23.486000000000001</v>
      </c>
      <c r="R51" s="16">
        <v>0.13406999999999999</v>
      </c>
      <c r="S51" s="17">
        <v>1.7179E-12</v>
      </c>
      <c r="T51" s="16">
        <v>3.8921000000000003E-14</v>
      </c>
      <c r="U51" s="16">
        <v>2.2656000000000001</v>
      </c>
      <c r="V51" s="10">
        <v>0.96308000000000005</v>
      </c>
      <c r="W51" s="16">
        <v>1.2763E-3</v>
      </c>
      <c r="X51" s="16">
        <v>0.13252</v>
      </c>
      <c r="Z51" s="16">
        <f t="shared" si="25"/>
        <v>2.2971000000000001E-7</v>
      </c>
      <c r="AA51" s="10">
        <f t="shared" si="26"/>
        <v>17411.400000000001</v>
      </c>
      <c r="AB51" s="16">
        <f t="shared" si="27"/>
        <v>9.069E-8</v>
      </c>
      <c r="AC51" s="16">
        <f t="shared" si="28"/>
        <v>1.7179E-12</v>
      </c>
    </row>
    <row r="52" spans="1:29" x14ac:dyDescent="0.35">
      <c r="A52" s="11" t="s">
        <v>189</v>
      </c>
      <c r="B52" s="18">
        <v>2.8725000000000002E-4</v>
      </c>
      <c r="C52" s="11">
        <v>5.6587999999999999E-2</v>
      </c>
      <c r="D52" s="18">
        <v>2.3043999999999999E-7</v>
      </c>
      <c r="E52" s="18">
        <v>1.5519000000000002E-8</v>
      </c>
      <c r="F52" s="18">
        <v>6.7344999999999997</v>
      </c>
      <c r="G52" s="11">
        <v>-107.2</v>
      </c>
      <c r="H52" s="11">
        <v>9.0511999999999997</v>
      </c>
      <c r="I52" s="11">
        <v>8.4433000000000007</v>
      </c>
      <c r="J52" s="18">
        <v>9.0870000000000006E-8</v>
      </c>
      <c r="K52" s="18">
        <v>1.7698999999999999E-8</v>
      </c>
      <c r="L52" s="18">
        <v>19.477</v>
      </c>
      <c r="M52" s="11">
        <v>0.78459000000000001</v>
      </c>
      <c r="N52" s="18">
        <v>1.6975000000000001E-2</v>
      </c>
      <c r="O52" s="18">
        <v>2.1636000000000002</v>
      </c>
      <c r="P52" s="11">
        <v>17513</v>
      </c>
      <c r="Q52" s="18">
        <v>23.513999999999999</v>
      </c>
      <c r="R52" s="18">
        <v>0.13427</v>
      </c>
      <c r="S52" s="22">
        <v>1.7252E-12</v>
      </c>
      <c r="T52" s="18">
        <v>3.9137999999999998E-14</v>
      </c>
      <c r="U52" s="18">
        <v>2.2686000000000002</v>
      </c>
      <c r="V52" s="11">
        <v>0.96287999999999996</v>
      </c>
      <c r="W52" s="18">
        <v>1.2780000000000001E-3</v>
      </c>
      <c r="X52" s="18">
        <v>0.13272999999999999</v>
      </c>
      <c r="Z52" s="18">
        <f t="shared" si="25"/>
        <v>2.3043999999999999E-7</v>
      </c>
      <c r="AA52" s="11">
        <f t="shared" si="26"/>
        <v>17405.8</v>
      </c>
      <c r="AB52" s="18">
        <f t="shared" si="27"/>
        <v>9.0870000000000006E-8</v>
      </c>
      <c r="AC52" s="18">
        <f t="shared" si="28"/>
        <v>1.7252E-12</v>
      </c>
    </row>
    <row r="53" spans="1:29" x14ac:dyDescent="0.35">
      <c r="A53" s="10" t="s">
        <v>23</v>
      </c>
      <c r="B53" s="10">
        <f t="shared" ref="B53:X53" si="29">AVERAGE(B48:B52)</f>
        <v>2.88764E-4</v>
      </c>
      <c r="C53" s="10">
        <f t="shared" si="29"/>
        <v>5.6886400000000004E-2</v>
      </c>
      <c r="D53" s="10">
        <f t="shared" si="29"/>
        <v>2.2821400000000001E-7</v>
      </c>
      <c r="E53" s="10">
        <f t="shared" si="29"/>
        <v>1.5559199999999998E-8</v>
      </c>
      <c r="F53" s="10">
        <f t="shared" si="29"/>
        <v>6.8183399999999992</v>
      </c>
      <c r="G53" s="10">
        <f t="shared" si="29"/>
        <v>-105.12</v>
      </c>
      <c r="H53" s="10">
        <f t="shared" si="29"/>
        <v>9.0642200000000006</v>
      </c>
      <c r="I53" s="10">
        <f t="shared" si="29"/>
        <v>8.62486</v>
      </c>
      <c r="J53" s="10">
        <f t="shared" si="29"/>
        <v>9.0577000000000004E-8</v>
      </c>
      <c r="K53" s="10">
        <f t="shared" si="29"/>
        <v>1.7636399999999998E-8</v>
      </c>
      <c r="L53" s="10">
        <f t="shared" si="29"/>
        <v>19.4712</v>
      </c>
      <c r="M53" s="10">
        <f t="shared" si="29"/>
        <v>0.78449600000000008</v>
      </c>
      <c r="N53" s="10">
        <f t="shared" si="29"/>
        <v>1.6969400000000003E-2</v>
      </c>
      <c r="O53" s="10">
        <f t="shared" si="29"/>
        <v>2.1631</v>
      </c>
      <c r="P53" s="10">
        <f t="shared" si="29"/>
        <v>17532.400000000001</v>
      </c>
      <c r="Q53" s="10">
        <f t="shared" si="29"/>
        <v>23.586199999999998</v>
      </c>
      <c r="R53" s="10">
        <f t="shared" si="29"/>
        <v>0.13452999999999998</v>
      </c>
      <c r="S53" s="20">
        <f t="shared" si="29"/>
        <v>1.71084E-12</v>
      </c>
      <c r="T53" s="10">
        <f t="shared" si="29"/>
        <v>3.8891399999999999E-14</v>
      </c>
      <c r="U53" s="10">
        <f t="shared" si="29"/>
        <v>2.2732599999999996</v>
      </c>
      <c r="V53" s="10">
        <f t="shared" si="29"/>
        <v>0.96333000000000002</v>
      </c>
      <c r="W53" s="10">
        <f t="shared" si="29"/>
        <v>1.28056E-3</v>
      </c>
      <c r="X53" s="10">
        <f t="shared" si="29"/>
        <v>0.13292999999999999</v>
      </c>
      <c r="Z53" s="10">
        <f>AVERAGE(Z48:Z52)</f>
        <v>2.2821400000000001E-7</v>
      </c>
      <c r="AA53" s="10">
        <f>AVERAGE(AA48:AA52)</f>
        <v>17427.280000000002</v>
      </c>
      <c r="AB53" s="10">
        <f>AVERAGE(AB48:AB52)</f>
        <v>9.0577000000000004E-8</v>
      </c>
      <c r="AC53" s="10">
        <f>AVERAGE(AC48:AC52)</f>
        <v>1.71084E-12</v>
      </c>
    </row>
    <row r="55" spans="1:29" x14ac:dyDescent="0.35">
      <c r="A55" s="21">
        <v>7</v>
      </c>
    </row>
    <row r="56" spans="1:29" x14ac:dyDescent="0.35">
      <c r="A56" s="12" t="s">
        <v>56</v>
      </c>
      <c r="B56" s="12" t="s">
        <v>12</v>
      </c>
      <c r="C56" s="12" t="s">
        <v>13</v>
      </c>
      <c r="D56" s="12" t="s">
        <v>25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26</v>
      </c>
      <c r="K56" s="12" t="s">
        <v>27</v>
      </c>
      <c r="L56" s="12" t="s">
        <v>28</v>
      </c>
      <c r="M56" s="12" t="s">
        <v>29</v>
      </c>
      <c r="N56" s="12" t="s">
        <v>30</v>
      </c>
      <c r="O56" s="12" t="s">
        <v>31</v>
      </c>
      <c r="P56" s="12" t="s">
        <v>32</v>
      </c>
      <c r="Q56" s="12" t="s">
        <v>19</v>
      </c>
      <c r="R56" s="12" t="s">
        <v>20</v>
      </c>
      <c r="S56" s="12" t="s">
        <v>33</v>
      </c>
      <c r="T56" s="12" t="s">
        <v>34</v>
      </c>
      <c r="U56" s="12" t="s">
        <v>35</v>
      </c>
      <c r="V56" s="12" t="s">
        <v>36</v>
      </c>
      <c r="W56" s="12" t="s">
        <v>37</v>
      </c>
      <c r="X56" s="12" t="s">
        <v>38</v>
      </c>
      <c r="Z56" s="10" t="s">
        <v>42</v>
      </c>
      <c r="AA56" s="10" t="s">
        <v>41</v>
      </c>
      <c r="AB56" s="10" t="s">
        <v>43</v>
      </c>
      <c r="AC56" s="10" t="s">
        <v>44</v>
      </c>
    </row>
    <row r="57" spans="1:29" x14ac:dyDescent="0.35">
      <c r="A57" s="10" t="s">
        <v>190</v>
      </c>
      <c r="B57" s="16">
        <v>2.8899999999999998E-4</v>
      </c>
      <c r="C57" s="10">
        <v>5.6932000000000003E-2</v>
      </c>
      <c r="D57" s="16">
        <v>2.2488000000000001E-7</v>
      </c>
      <c r="E57" s="16">
        <v>1.5495000000000001E-8</v>
      </c>
      <c r="F57" s="16">
        <v>6.8902999999999999</v>
      </c>
      <c r="G57" s="10">
        <v>-103.6</v>
      </c>
      <c r="H57" s="10">
        <v>8.9740000000000002</v>
      </c>
      <c r="I57" s="10">
        <v>8.6622000000000003</v>
      </c>
      <c r="J57" s="16">
        <v>8.8560999999999995E-8</v>
      </c>
      <c r="K57" s="16">
        <v>1.7633E-8</v>
      </c>
      <c r="L57" s="16">
        <v>19.911000000000001</v>
      </c>
      <c r="M57" s="10">
        <v>0.78695000000000004</v>
      </c>
      <c r="N57" s="16">
        <v>1.7350000000000001E-2</v>
      </c>
      <c r="O57" s="16">
        <v>2.2046999999999999</v>
      </c>
      <c r="P57" s="10">
        <v>17854</v>
      </c>
      <c r="Q57" s="16">
        <v>23.795999999999999</v>
      </c>
      <c r="R57" s="16">
        <v>0.13328000000000001</v>
      </c>
      <c r="S57" s="17">
        <v>1.6969999999999999E-12</v>
      </c>
      <c r="T57" s="16">
        <v>3.8184999999999997E-14</v>
      </c>
      <c r="U57" s="16">
        <v>2.2501000000000002</v>
      </c>
      <c r="V57" s="10">
        <v>0.96377999999999997</v>
      </c>
      <c r="W57" s="16">
        <v>1.2671E-3</v>
      </c>
      <c r="X57" s="16">
        <v>0.13147</v>
      </c>
      <c r="Z57" s="14">
        <f>D57</f>
        <v>2.2488000000000001E-7</v>
      </c>
      <c r="AA57" s="13">
        <f>G57+P57</f>
        <v>17750.400000000001</v>
      </c>
      <c r="AB57" s="14">
        <f>J57</f>
        <v>8.8560999999999995E-8</v>
      </c>
      <c r="AC57" s="14">
        <f>S57</f>
        <v>1.6969999999999999E-12</v>
      </c>
    </row>
    <row r="58" spans="1:29" x14ac:dyDescent="0.35">
      <c r="A58" s="10" t="s">
        <v>191</v>
      </c>
      <c r="B58" s="16">
        <v>2.9376000000000001E-4</v>
      </c>
      <c r="C58" s="10">
        <v>5.7870999999999999E-2</v>
      </c>
      <c r="D58" s="16">
        <v>2.2742999999999999E-7</v>
      </c>
      <c r="E58" s="16">
        <v>1.5629000000000001E-8</v>
      </c>
      <c r="F58" s="16">
        <v>6.8719999999999999</v>
      </c>
      <c r="G58" s="10">
        <v>-105.2</v>
      </c>
      <c r="H58" s="10">
        <v>9.0681999999999992</v>
      </c>
      <c r="I58" s="10">
        <v>8.6199999999999992</v>
      </c>
      <c r="J58" s="16">
        <v>8.8170000000000001E-8</v>
      </c>
      <c r="K58" s="16">
        <v>1.7709E-8</v>
      </c>
      <c r="L58" s="16">
        <v>20.085000000000001</v>
      </c>
      <c r="M58" s="10">
        <v>0.78776000000000002</v>
      </c>
      <c r="N58" s="16">
        <v>1.7500999999999999E-2</v>
      </c>
      <c r="O58" s="16">
        <v>2.2216</v>
      </c>
      <c r="P58" s="10">
        <v>17788</v>
      </c>
      <c r="Q58" s="16">
        <v>23.922999999999998</v>
      </c>
      <c r="R58" s="16">
        <v>0.13449</v>
      </c>
      <c r="S58" s="17">
        <v>1.7125E-12</v>
      </c>
      <c r="T58" s="16">
        <v>3.8916E-14</v>
      </c>
      <c r="U58" s="16">
        <v>2.2725</v>
      </c>
      <c r="V58" s="10">
        <v>0.96330000000000005</v>
      </c>
      <c r="W58" s="16">
        <v>1.2798E-3</v>
      </c>
      <c r="X58" s="16">
        <v>0.13286000000000001</v>
      </c>
      <c r="Z58" s="16">
        <f t="shared" ref="Z58:Z61" si="30">D58</f>
        <v>2.2742999999999999E-7</v>
      </c>
      <c r="AA58" s="10">
        <f t="shared" ref="AA58:AA61" si="31">G58+P58</f>
        <v>17682.8</v>
      </c>
      <c r="AB58" s="16">
        <f t="shared" ref="AB58:AB61" si="32">J58</f>
        <v>8.8170000000000001E-8</v>
      </c>
      <c r="AC58" s="16">
        <f t="shared" ref="AC58:AC61" si="33">S58</f>
        <v>1.7125E-12</v>
      </c>
    </row>
    <row r="59" spans="1:29" x14ac:dyDescent="0.35">
      <c r="A59" s="10" t="s">
        <v>192</v>
      </c>
      <c r="B59" s="16">
        <v>2.9085E-4</v>
      </c>
      <c r="C59" s="10">
        <v>5.7297000000000001E-2</v>
      </c>
      <c r="D59" s="16">
        <v>2.2756000000000001E-7</v>
      </c>
      <c r="E59" s="16">
        <v>1.5551000000000001E-8</v>
      </c>
      <c r="F59" s="16">
        <v>6.8338000000000001</v>
      </c>
      <c r="G59" s="10">
        <v>-105.3</v>
      </c>
      <c r="H59" s="10">
        <v>9.0250000000000004</v>
      </c>
      <c r="I59" s="10">
        <v>8.5708000000000002</v>
      </c>
      <c r="J59" s="16">
        <v>8.8046000000000006E-8</v>
      </c>
      <c r="K59" s="16">
        <v>1.7601E-8</v>
      </c>
      <c r="L59" s="16">
        <v>19.991</v>
      </c>
      <c r="M59" s="10">
        <v>0.78798999999999997</v>
      </c>
      <c r="N59" s="16">
        <v>1.7417999999999999E-2</v>
      </c>
      <c r="O59" s="16">
        <v>2.2103999999999999</v>
      </c>
      <c r="P59" s="10">
        <v>17775</v>
      </c>
      <c r="Q59" s="16">
        <v>23.782</v>
      </c>
      <c r="R59" s="16">
        <v>0.13378999999999999</v>
      </c>
      <c r="S59" s="17">
        <v>1.7119E-12</v>
      </c>
      <c r="T59" s="16">
        <v>3.8713000000000003E-14</v>
      </c>
      <c r="U59" s="16">
        <v>2.2614000000000001</v>
      </c>
      <c r="V59" s="10">
        <v>0.96331</v>
      </c>
      <c r="W59" s="16">
        <v>1.2735999999999999E-3</v>
      </c>
      <c r="X59" s="16">
        <v>0.13220999999999999</v>
      </c>
      <c r="Z59" s="16">
        <f t="shared" si="30"/>
        <v>2.2756000000000001E-7</v>
      </c>
      <c r="AA59" s="10">
        <f t="shared" si="31"/>
        <v>17669.7</v>
      </c>
      <c r="AB59" s="16">
        <f t="shared" si="32"/>
        <v>8.8046000000000006E-8</v>
      </c>
      <c r="AC59" s="16">
        <f t="shared" si="33"/>
        <v>1.7119E-12</v>
      </c>
    </row>
    <row r="60" spans="1:29" x14ac:dyDescent="0.35">
      <c r="A60" s="10" t="s">
        <v>193</v>
      </c>
      <c r="B60" s="16">
        <v>2.9063E-4</v>
      </c>
      <c r="C60" s="10">
        <v>5.7252999999999998E-2</v>
      </c>
      <c r="D60" s="16">
        <v>2.2695E-7</v>
      </c>
      <c r="E60" s="16">
        <v>1.555E-8</v>
      </c>
      <c r="F60" s="16">
        <v>6.8517000000000001</v>
      </c>
      <c r="G60" s="10">
        <v>-105.8</v>
      </c>
      <c r="H60" s="10">
        <v>9.0259999999999998</v>
      </c>
      <c r="I60" s="10">
        <v>8.5312000000000001</v>
      </c>
      <c r="J60" s="16">
        <v>8.8150000000000005E-8</v>
      </c>
      <c r="K60" s="16">
        <v>1.7613E-8</v>
      </c>
      <c r="L60" s="16">
        <v>19.981000000000002</v>
      </c>
      <c r="M60" s="10">
        <v>0.78791999999999995</v>
      </c>
      <c r="N60" s="16">
        <v>1.7409999999999998E-2</v>
      </c>
      <c r="O60" s="16">
        <v>2.2096</v>
      </c>
      <c r="P60" s="10">
        <v>17769</v>
      </c>
      <c r="Q60" s="16">
        <v>23.771000000000001</v>
      </c>
      <c r="R60" s="16">
        <v>0.13378000000000001</v>
      </c>
      <c r="S60" s="17">
        <v>1.7130000000000001E-12</v>
      </c>
      <c r="T60" s="16">
        <v>3.8730999999999999E-14</v>
      </c>
      <c r="U60" s="16">
        <v>2.2610000000000001</v>
      </c>
      <c r="V60" s="10">
        <v>0.96326000000000001</v>
      </c>
      <c r="W60" s="16">
        <v>1.2734000000000001E-3</v>
      </c>
      <c r="X60" s="16">
        <v>0.13220000000000001</v>
      </c>
      <c r="Z60" s="16">
        <f t="shared" si="30"/>
        <v>2.2695E-7</v>
      </c>
      <c r="AA60" s="10">
        <f t="shared" si="31"/>
        <v>17663.2</v>
      </c>
      <c r="AB60" s="16">
        <f t="shared" si="32"/>
        <v>8.8150000000000005E-8</v>
      </c>
      <c r="AC60" s="16">
        <f t="shared" si="33"/>
        <v>1.7130000000000001E-12</v>
      </c>
    </row>
    <row r="61" spans="1:29" x14ac:dyDescent="0.35">
      <c r="A61" s="11" t="s">
        <v>194</v>
      </c>
      <c r="B61" s="18">
        <v>2.9142000000000003E-4</v>
      </c>
      <c r="C61" s="11">
        <v>5.7409000000000002E-2</v>
      </c>
      <c r="D61" s="18">
        <v>2.2849999999999999E-7</v>
      </c>
      <c r="E61" s="18">
        <v>1.5573E-8</v>
      </c>
      <c r="F61" s="18">
        <v>6.8152999999999997</v>
      </c>
      <c r="G61" s="11">
        <v>-106.4</v>
      </c>
      <c r="H61" s="11">
        <v>9.0441000000000003</v>
      </c>
      <c r="I61" s="11">
        <v>8.5000999999999998</v>
      </c>
      <c r="J61" s="18">
        <v>8.7562E-8</v>
      </c>
      <c r="K61" s="18">
        <v>1.754E-8</v>
      </c>
      <c r="L61" s="18">
        <v>20.032</v>
      </c>
      <c r="M61" s="11">
        <v>0.78869999999999996</v>
      </c>
      <c r="N61" s="18">
        <v>1.7453E-2</v>
      </c>
      <c r="O61" s="18">
        <v>2.2128999999999999</v>
      </c>
      <c r="P61" s="11">
        <v>17761</v>
      </c>
      <c r="Q61" s="18">
        <v>23.777999999999999</v>
      </c>
      <c r="R61" s="18">
        <v>0.13388</v>
      </c>
      <c r="S61" s="22">
        <v>1.7159E-12</v>
      </c>
      <c r="T61" s="18">
        <v>3.8851999999999999E-14</v>
      </c>
      <c r="U61" s="18">
        <v>2.2642000000000002</v>
      </c>
      <c r="V61" s="11">
        <v>0.96314999999999995</v>
      </c>
      <c r="W61" s="18">
        <v>1.2752E-3</v>
      </c>
      <c r="X61" s="18">
        <v>0.13239999999999999</v>
      </c>
      <c r="Z61" s="18">
        <f t="shared" si="30"/>
        <v>2.2849999999999999E-7</v>
      </c>
      <c r="AA61" s="11">
        <f t="shared" si="31"/>
        <v>17654.599999999999</v>
      </c>
      <c r="AB61" s="18">
        <f t="shared" si="32"/>
        <v>8.7562E-8</v>
      </c>
      <c r="AC61" s="18">
        <f t="shared" si="33"/>
        <v>1.7159E-12</v>
      </c>
    </row>
    <row r="62" spans="1:29" x14ac:dyDescent="0.35">
      <c r="A62" s="10" t="s">
        <v>23</v>
      </c>
      <c r="B62" s="10">
        <f t="shared" ref="B62:X62" si="34">AVERAGE(B57:B61)</f>
        <v>2.9113200000000004E-4</v>
      </c>
      <c r="C62" s="10">
        <f t="shared" si="34"/>
        <v>5.7352400000000005E-2</v>
      </c>
      <c r="D62" s="10">
        <f t="shared" si="34"/>
        <v>2.2706400000000003E-7</v>
      </c>
      <c r="E62" s="10">
        <f t="shared" si="34"/>
        <v>1.55596E-8</v>
      </c>
      <c r="F62" s="10">
        <f t="shared" si="34"/>
        <v>6.8526199999999999</v>
      </c>
      <c r="G62" s="10">
        <f t="shared" si="34"/>
        <v>-105.26000000000002</v>
      </c>
      <c r="H62" s="10">
        <f t="shared" si="34"/>
        <v>9.0274599999999996</v>
      </c>
      <c r="I62" s="10">
        <f t="shared" si="34"/>
        <v>8.5768599999999999</v>
      </c>
      <c r="J62" s="10">
        <f t="shared" si="34"/>
        <v>8.8097799999999988E-8</v>
      </c>
      <c r="K62" s="10">
        <f t="shared" si="34"/>
        <v>1.7619199999999998E-8</v>
      </c>
      <c r="L62" s="10">
        <f t="shared" si="34"/>
        <v>20</v>
      </c>
      <c r="M62" s="10">
        <f t="shared" si="34"/>
        <v>0.78786400000000001</v>
      </c>
      <c r="N62" s="10">
        <f t="shared" si="34"/>
        <v>1.7426399999999998E-2</v>
      </c>
      <c r="O62" s="10">
        <f t="shared" si="34"/>
        <v>2.2118399999999996</v>
      </c>
      <c r="P62" s="10">
        <f t="shared" si="34"/>
        <v>17789.400000000001</v>
      </c>
      <c r="Q62" s="10">
        <f t="shared" si="34"/>
        <v>23.809999999999995</v>
      </c>
      <c r="R62" s="10">
        <f t="shared" si="34"/>
        <v>0.13384400000000002</v>
      </c>
      <c r="S62" s="20">
        <f t="shared" si="34"/>
        <v>1.7100599999999999E-12</v>
      </c>
      <c r="T62" s="10">
        <f t="shared" si="34"/>
        <v>3.86794E-14</v>
      </c>
      <c r="U62" s="10">
        <f t="shared" si="34"/>
        <v>2.2618400000000003</v>
      </c>
      <c r="V62" s="10">
        <f t="shared" si="34"/>
        <v>0.96335999999999999</v>
      </c>
      <c r="W62" s="10">
        <f t="shared" si="34"/>
        <v>1.2738199999999999E-3</v>
      </c>
      <c r="X62" s="10">
        <f t="shared" si="34"/>
        <v>0.13222799999999998</v>
      </c>
      <c r="Z62" s="10">
        <f>AVERAGE(Z57:Z61)</f>
        <v>2.2706400000000003E-7</v>
      </c>
      <c r="AA62" s="10">
        <f>AVERAGE(AA57:AA61)</f>
        <v>17684.139999999996</v>
      </c>
      <c r="AB62" s="10">
        <f>AVERAGE(AB57:AB61)</f>
        <v>8.8097799999999988E-8</v>
      </c>
      <c r="AC62" s="10">
        <f>AVERAGE(AC57:AC61)</f>
        <v>1.7100599999999999E-12</v>
      </c>
    </row>
    <row r="64" spans="1:29" x14ac:dyDescent="0.35">
      <c r="A64" s="21">
        <v>8</v>
      </c>
    </row>
    <row r="65" spans="1:29" x14ac:dyDescent="0.35">
      <c r="A65" s="12" t="s">
        <v>56</v>
      </c>
      <c r="B65" s="12" t="s">
        <v>12</v>
      </c>
      <c r="C65" s="12" t="s">
        <v>13</v>
      </c>
      <c r="D65" s="12" t="s">
        <v>25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26</v>
      </c>
      <c r="K65" s="12" t="s">
        <v>27</v>
      </c>
      <c r="L65" s="12" t="s">
        <v>28</v>
      </c>
      <c r="M65" s="12" t="s">
        <v>29</v>
      </c>
      <c r="N65" s="12" t="s">
        <v>30</v>
      </c>
      <c r="O65" s="12" t="s">
        <v>31</v>
      </c>
      <c r="P65" s="12" t="s">
        <v>32</v>
      </c>
      <c r="Q65" s="12" t="s">
        <v>19</v>
      </c>
      <c r="R65" s="12" t="s">
        <v>20</v>
      </c>
      <c r="S65" s="12" t="s">
        <v>33</v>
      </c>
      <c r="T65" s="12" t="s">
        <v>34</v>
      </c>
      <c r="U65" s="12" t="s">
        <v>35</v>
      </c>
      <c r="V65" s="12" t="s">
        <v>36</v>
      </c>
      <c r="W65" s="12" t="s">
        <v>37</v>
      </c>
      <c r="X65" s="12" t="s">
        <v>38</v>
      </c>
      <c r="Z65" s="10" t="s">
        <v>42</v>
      </c>
      <c r="AA65" s="10" t="s">
        <v>41</v>
      </c>
      <c r="AB65" s="10" t="s">
        <v>43</v>
      </c>
      <c r="AC65" s="10" t="s">
        <v>44</v>
      </c>
    </row>
    <row r="66" spans="1:29" x14ac:dyDescent="0.35">
      <c r="A66" s="10" t="s">
        <v>195</v>
      </c>
      <c r="B66" s="16">
        <v>2.9619999999999999E-4</v>
      </c>
      <c r="C66" s="10">
        <v>5.8352000000000001E-2</v>
      </c>
      <c r="D66" s="16">
        <v>2.3090999999999999E-7</v>
      </c>
      <c r="E66" s="16">
        <v>1.5687E-8</v>
      </c>
      <c r="F66" s="16">
        <v>6.7935999999999996</v>
      </c>
      <c r="G66" s="10">
        <v>-109.3</v>
      </c>
      <c r="H66" s="10">
        <v>9.0906000000000002</v>
      </c>
      <c r="I66" s="10">
        <v>8.3170999999999999</v>
      </c>
      <c r="J66" s="16">
        <v>8.5427000000000001E-8</v>
      </c>
      <c r="K66" s="16">
        <v>1.7474999999999999E-8</v>
      </c>
      <c r="L66" s="16">
        <v>20.456</v>
      </c>
      <c r="M66" s="10">
        <v>0.79093000000000002</v>
      </c>
      <c r="N66" s="16">
        <v>1.7822000000000001E-2</v>
      </c>
      <c r="O66" s="16">
        <v>2.2532999999999999</v>
      </c>
      <c r="P66" s="10">
        <v>17982</v>
      </c>
      <c r="Q66" s="16">
        <v>24.161000000000001</v>
      </c>
      <c r="R66" s="16">
        <v>0.13436000000000001</v>
      </c>
      <c r="S66" s="17">
        <v>1.733E-12</v>
      </c>
      <c r="T66" s="16">
        <v>3.9351000000000001E-14</v>
      </c>
      <c r="U66" s="16">
        <v>2.2707000000000002</v>
      </c>
      <c r="V66" s="10">
        <v>0.96257999999999999</v>
      </c>
      <c r="W66" s="16">
        <v>1.2788000000000001E-3</v>
      </c>
      <c r="X66" s="16">
        <v>0.13285</v>
      </c>
      <c r="Z66" s="14">
        <f>D66</f>
        <v>2.3090999999999999E-7</v>
      </c>
      <c r="AA66" s="13">
        <f>G66+P66</f>
        <v>17872.7</v>
      </c>
      <c r="AB66" s="14">
        <f>J66</f>
        <v>8.5427000000000001E-8</v>
      </c>
      <c r="AC66" s="14">
        <f>S66</f>
        <v>1.733E-12</v>
      </c>
    </row>
    <row r="67" spans="1:29" x14ac:dyDescent="0.35">
      <c r="A67" s="10" t="s">
        <v>196</v>
      </c>
      <c r="B67" s="16">
        <v>2.9514999999999999E-4</v>
      </c>
      <c r="C67" s="10">
        <v>5.8145000000000002E-2</v>
      </c>
      <c r="D67" s="16">
        <v>2.3012E-7</v>
      </c>
      <c r="E67" s="16">
        <v>1.5649E-8</v>
      </c>
      <c r="F67" s="16">
        <v>6.8003999999999998</v>
      </c>
      <c r="G67" s="10">
        <v>-108.7</v>
      </c>
      <c r="H67" s="10">
        <v>9.0820000000000007</v>
      </c>
      <c r="I67" s="10">
        <v>8.3551000000000002</v>
      </c>
      <c r="J67" s="16">
        <v>8.6415999999999998E-8</v>
      </c>
      <c r="K67" s="16">
        <v>1.7625000000000001E-8</v>
      </c>
      <c r="L67" s="16">
        <v>20.396000000000001</v>
      </c>
      <c r="M67" s="10">
        <v>0.79044000000000003</v>
      </c>
      <c r="N67" s="16">
        <v>1.7769E-2</v>
      </c>
      <c r="O67" s="16">
        <v>2.2480000000000002</v>
      </c>
      <c r="P67" s="10">
        <v>17862</v>
      </c>
      <c r="Q67" s="16">
        <v>24</v>
      </c>
      <c r="R67" s="16">
        <v>0.13436000000000001</v>
      </c>
      <c r="S67" s="17">
        <v>1.7379000000000001E-12</v>
      </c>
      <c r="T67" s="16">
        <v>3.9479999999999999E-14</v>
      </c>
      <c r="U67" s="16">
        <v>2.2717000000000001</v>
      </c>
      <c r="V67" s="10">
        <v>0.96250999999999998</v>
      </c>
      <c r="W67" s="16">
        <v>1.2795E-3</v>
      </c>
      <c r="X67" s="16">
        <v>0.13292999999999999</v>
      </c>
      <c r="Z67" s="16">
        <f t="shared" ref="Z67:Z70" si="35">D67</f>
        <v>2.3012E-7</v>
      </c>
      <c r="AA67" s="10">
        <f t="shared" ref="AA67:AA70" si="36">G67+P67</f>
        <v>17753.3</v>
      </c>
      <c r="AB67" s="16">
        <f t="shared" ref="AB67:AB70" si="37">J67</f>
        <v>8.6415999999999998E-8</v>
      </c>
      <c r="AC67" s="16">
        <f t="shared" ref="AC67:AC70" si="38">S67</f>
        <v>1.7379000000000001E-12</v>
      </c>
    </row>
    <row r="68" spans="1:29" x14ac:dyDescent="0.35">
      <c r="A68" s="10" t="s">
        <v>197</v>
      </c>
      <c r="B68" s="16">
        <v>2.9113000000000001E-4</v>
      </c>
      <c r="C68" s="10">
        <v>5.7352E-2</v>
      </c>
      <c r="D68" s="16">
        <v>2.287E-7</v>
      </c>
      <c r="E68" s="16">
        <v>1.5533999999999999E-8</v>
      </c>
      <c r="F68" s="16">
        <v>6.7923</v>
      </c>
      <c r="G68" s="10">
        <v>-107</v>
      </c>
      <c r="H68" s="10">
        <v>9.0123999999999995</v>
      </c>
      <c r="I68" s="10">
        <v>8.4228000000000005</v>
      </c>
      <c r="J68" s="16">
        <v>8.7248000000000001E-8</v>
      </c>
      <c r="K68" s="16">
        <v>1.7690000000000002E-8</v>
      </c>
      <c r="L68" s="16">
        <v>20.276</v>
      </c>
      <c r="M68" s="10">
        <v>0.78974</v>
      </c>
      <c r="N68" s="16">
        <v>1.7665E-2</v>
      </c>
      <c r="O68" s="16">
        <v>2.2368000000000001</v>
      </c>
      <c r="P68" s="10">
        <v>17852</v>
      </c>
      <c r="Q68" s="16">
        <v>23.824000000000002</v>
      </c>
      <c r="R68" s="16">
        <v>0.13345000000000001</v>
      </c>
      <c r="S68" s="17">
        <v>1.7297E-12</v>
      </c>
      <c r="T68" s="16">
        <v>3.9020000000000001E-14</v>
      </c>
      <c r="U68" s="16">
        <v>2.2559</v>
      </c>
      <c r="V68" s="10">
        <v>0.96277000000000001</v>
      </c>
      <c r="W68" s="16">
        <v>1.2704999999999999E-3</v>
      </c>
      <c r="X68" s="16">
        <v>0.13195999999999999</v>
      </c>
      <c r="Z68" s="16">
        <f t="shared" si="35"/>
        <v>2.287E-7</v>
      </c>
      <c r="AA68" s="10">
        <f t="shared" si="36"/>
        <v>17745</v>
      </c>
      <c r="AB68" s="16">
        <f t="shared" si="37"/>
        <v>8.7248000000000001E-8</v>
      </c>
      <c r="AC68" s="16">
        <f t="shared" si="38"/>
        <v>1.7297E-12</v>
      </c>
    </row>
    <row r="69" spans="1:29" x14ac:dyDescent="0.35">
      <c r="A69" s="10" t="s">
        <v>198</v>
      </c>
      <c r="B69" s="16">
        <v>2.9081000000000002E-4</v>
      </c>
      <c r="C69" s="10">
        <v>5.7289E-2</v>
      </c>
      <c r="D69" s="16">
        <v>2.3043000000000001E-7</v>
      </c>
      <c r="E69" s="16">
        <v>1.5530999999999999E-8</v>
      </c>
      <c r="F69" s="16">
        <v>6.74</v>
      </c>
      <c r="G69" s="10">
        <v>-108.5</v>
      </c>
      <c r="H69" s="10">
        <v>9.0190999999999999</v>
      </c>
      <c r="I69" s="10">
        <v>8.3125</v>
      </c>
      <c r="J69" s="16">
        <v>8.8239E-8</v>
      </c>
      <c r="K69" s="16">
        <v>1.7905000000000001E-8</v>
      </c>
      <c r="L69" s="16">
        <v>20.291</v>
      </c>
      <c r="M69" s="10">
        <v>0.78898999999999997</v>
      </c>
      <c r="N69" s="16">
        <v>1.7680000000000001E-2</v>
      </c>
      <c r="O69" s="16">
        <v>2.2408000000000001</v>
      </c>
      <c r="P69" s="10">
        <v>17828</v>
      </c>
      <c r="Q69" s="16">
        <v>23.808</v>
      </c>
      <c r="R69" s="16">
        <v>0.13353999999999999</v>
      </c>
      <c r="S69" s="17">
        <v>1.7373000000000001E-12</v>
      </c>
      <c r="T69" s="16">
        <v>3.9203000000000002E-14</v>
      </c>
      <c r="U69" s="16">
        <v>2.2565</v>
      </c>
      <c r="V69" s="10">
        <v>0.96252000000000004</v>
      </c>
      <c r="W69" s="16">
        <v>1.271E-3</v>
      </c>
      <c r="X69" s="16">
        <v>0.13205</v>
      </c>
      <c r="Z69" s="16">
        <f t="shared" si="35"/>
        <v>2.3043000000000001E-7</v>
      </c>
      <c r="AA69" s="10">
        <f t="shared" si="36"/>
        <v>17719.5</v>
      </c>
      <c r="AB69" s="16">
        <f t="shared" si="37"/>
        <v>8.8239E-8</v>
      </c>
      <c r="AC69" s="16">
        <f t="shared" si="38"/>
        <v>1.7373000000000001E-12</v>
      </c>
    </row>
    <row r="70" spans="1:29" x14ac:dyDescent="0.35">
      <c r="A70" s="11" t="s">
        <v>199</v>
      </c>
      <c r="B70" s="18">
        <v>2.9589999999999998E-4</v>
      </c>
      <c r="C70" s="11">
        <v>5.8292999999999998E-2</v>
      </c>
      <c r="D70" s="18">
        <v>2.3120999999999999E-7</v>
      </c>
      <c r="E70" s="18">
        <v>1.5673999999999999E-8</v>
      </c>
      <c r="F70" s="18">
        <v>6.7790999999999997</v>
      </c>
      <c r="G70" s="11">
        <v>-109.5</v>
      </c>
      <c r="H70" s="11">
        <v>9.1084999999999994</v>
      </c>
      <c r="I70" s="11">
        <v>8.3183000000000007</v>
      </c>
      <c r="J70" s="18">
        <v>8.6052999999999996E-8</v>
      </c>
      <c r="K70" s="18">
        <v>1.7599999999999999E-8</v>
      </c>
      <c r="L70" s="18">
        <v>20.452999999999999</v>
      </c>
      <c r="M70" s="11">
        <v>0.79130999999999996</v>
      </c>
      <c r="N70" s="18">
        <v>1.7818000000000001E-2</v>
      </c>
      <c r="O70" s="18">
        <v>2.2517</v>
      </c>
      <c r="P70" s="11">
        <v>17808</v>
      </c>
      <c r="Q70" s="18">
        <v>23.952999999999999</v>
      </c>
      <c r="R70" s="18">
        <v>0.13450999999999999</v>
      </c>
      <c r="S70" s="22">
        <v>1.7429999999999999E-12</v>
      </c>
      <c r="T70" s="18">
        <v>3.9680000000000001E-14</v>
      </c>
      <c r="U70" s="18">
        <v>2.2765</v>
      </c>
      <c r="V70" s="11">
        <v>0.96231999999999995</v>
      </c>
      <c r="W70" s="18">
        <v>1.2823000000000001E-3</v>
      </c>
      <c r="X70" s="18">
        <v>0.13325000000000001</v>
      </c>
      <c r="Z70" s="18">
        <f t="shared" si="35"/>
        <v>2.3120999999999999E-7</v>
      </c>
      <c r="AA70" s="11">
        <f t="shared" si="36"/>
        <v>17698.5</v>
      </c>
      <c r="AB70" s="18">
        <f t="shared" si="37"/>
        <v>8.6052999999999996E-8</v>
      </c>
      <c r="AC70" s="18">
        <f t="shared" si="38"/>
        <v>1.7429999999999999E-12</v>
      </c>
    </row>
    <row r="71" spans="1:29" x14ac:dyDescent="0.35">
      <c r="A71" s="10" t="s">
        <v>23</v>
      </c>
      <c r="B71" s="10">
        <f t="shared" ref="B71:X71" si="39">AVERAGE(B66:B70)</f>
        <v>2.9383799999999999E-4</v>
      </c>
      <c r="C71" s="10">
        <f t="shared" si="39"/>
        <v>5.7886199999999999E-2</v>
      </c>
      <c r="D71" s="10">
        <f t="shared" si="39"/>
        <v>2.3027400000000001E-7</v>
      </c>
      <c r="E71" s="10">
        <f t="shared" si="39"/>
        <v>1.5614999999999998E-8</v>
      </c>
      <c r="F71" s="10">
        <f t="shared" si="39"/>
        <v>6.7810800000000002</v>
      </c>
      <c r="G71" s="10">
        <f t="shared" si="39"/>
        <v>-108.6</v>
      </c>
      <c r="H71" s="10">
        <f t="shared" si="39"/>
        <v>9.062520000000001</v>
      </c>
      <c r="I71" s="10">
        <f t="shared" si="39"/>
        <v>8.3451599999999999</v>
      </c>
      <c r="J71" s="10">
        <f t="shared" si="39"/>
        <v>8.6676600000000007E-8</v>
      </c>
      <c r="K71" s="10">
        <f t="shared" si="39"/>
        <v>1.7659000000000003E-8</v>
      </c>
      <c r="L71" s="10">
        <f t="shared" si="39"/>
        <v>20.374400000000001</v>
      </c>
      <c r="M71" s="10">
        <f t="shared" si="39"/>
        <v>0.79028200000000004</v>
      </c>
      <c r="N71" s="10">
        <f t="shared" si="39"/>
        <v>1.7750800000000001E-2</v>
      </c>
      <c r="O71" s="10">
        <f t="shared" si="39"/>
        <v>2.2461200000000003</v>
      </c>
      <c r="P71" s="10">
        <f t="shared" si="39"/>
        <v>17866.400000000001</v>
      </c>
      <c r="Q71" s="10">
        <f t="shared" si="39"/>
        <v>23.949200000000001</v>
      </c>
      <c r="R71" s="10">
        <f t="shared" si="39"/>
        <v>0.134044</v>
      </c>
      <c r="S71" s="20">
        <f t="shared" si="39"/>
        <v>1.73618E-12</v>
      </c>
      <c r="T71" s="10">
        <f t="shared" si="39"/>
        <v>3.93468E-14</v>
      </c>
      <c r="U71" s="10">
        <f t="shared" si="39"/>
        <v>2.2662599999999999</v>
      </c>
      <c r="V71" s="10">
        <f t="shared" si="39"/>
        <v>0.96253999999999995</v>
      </c>
      <c r="W71" s="10">
        <f t="shared" si="39"/>
        <v>1.2764199999999999E-3</v>
      </c>
      <c r="X71" s="10">
        <f t="shared" si="39"/>
        <v>0.132608</v>
      </c>
      <c r="Z71" s="10">
        <f>AVERAGE(Z66:Z70)</f>
        <v>2.3027400000000001E-7</v>
      </c>
      <c r="AA71" s="10">
        <f>AVERAGE(AA66:AA70)</f>
        <v>17757.8</v>
      </c>
      <c r="AB71" s="10">
        <f>AVERAGE(AB66:AB70)</f>
        <v>8.6676600000000007E-8</v>
      </c>
      <c r="AC71" s="10">
        <f>AVERAGE(AC66:AC70)</f>
        <v>1.73618E-12</v>
      </c>
    </row>
    <row r="73" spans="1:29" x14ac:dyDescent="0.35">
      <c r="A73" s="21">
        <v>9</v>
      </c>
    </row>
    <row r="74" spans="1:29" x14ac:dyDescent="0.35">
      <c r="A74" s="12" t="s">
        <v>56</v>
      </c>
      <c r="B74" s="12" t="s">
        <v>12</v>
      </c>
      <c r="C74" s="12" t="s">
        <v>13</v>
      </c>
      <c r="D74" s="12" t="s">
        <v>25</v>
      </c>
      <c r="E74" s="12" t="s">
        <v>14</v>
      </c>
      <c r="F74" s="12" t="s">
        <v>15</v>
      </c>
      <c r="G74" s="12" t="s">
        <v>16</v>
      </c>
      <c r="H74" s="12" t="s">
        <v>17</v>
      </c>
      <c r="I74" s="12" t="s">
        <v>18</v>
      </c>
      <c r="J74" s="12" t="s">
        <v>26</v>
      </c>
      <c r="K74" s="12" t="s">
        <v>27</v>
      </c>
      <c r="L74" s="12" t="s">
        <v>28</v>
      </c>
      <c r="M74" s="12" t="s">
        <v>29</v>
      </c>
      <c r="N74" s="12" t="s">
        <v>30</v>
      </c>
      <c r="O74" s="12" t="s">
        <v>31</v>
      </c>
      <c r="P74" s="12" t="s">
        <v>32</v>
      </c>
      <c r="Q74" s="12" t="s">
        <v>19</v>
      </c>
      <c r="R74" s="12" t="s">
        <v>20</v>
      </c>
      <c r="S74" s="12" t="s">
        <v>33</v>
      </c>
      <c r="T74" s="12" t="s">
        <v>34</v>
      </c>
      <c r="U74" s="12" t="s">
        <v>35</v>
      </c>
      <c r="V74" s="12" t="s">
        <v>36</v>
      </c>
      <c r="W74" s="12" t="s">
        <v>37</v>
      </c>
      <c r="X74" s="12" t="s">
        <v>38</v>
      </c>
      <c r="Z74" s="10" t="s">
        <v>42</v>
      </c>
      <c r="AA74" s="10" t="s">
        <v>41</v>
      </c>
      <c r="AB74" s="10" t="s">
        <v>43</v>
      </c>
      <c r="AC74" s="10" t="s">
        <v>44</v>
      </c>
    </row>
    <row r="75" spans="1:29" x14ac:dyDescent="0.35">
      <c r="A75" s="10" t="s">
        <v>200</v>
      </c>
      <c r="B75" s="16">
        <v>2.9678000000000001E-4</v>
      </c>
      <c r="C75" s="10">
        <v>5.8465999999999997E-2</v>
      </c>
      <c r="D75" s="16">
        <v>2.2670000000000001E-7</v>
      </c>
      <c r="E75" s="16">
        <v>1.5656000000000001E-8</v>
      </c>
      <c r="F75" s="16">
        <v>6.9059999999999997</v>
      </c>
      <c r="G75" s="10">
        <v>-105.5</v>
      </c>
      <c r="H75" s="10">
        <v>9.0603999999999996</v>
      </c>
      <c r="I75" s="10">
        <v>8.5881000000000007</v>
      </c>
      <c r="J75" s="16">
        <v>8.5886000000000006E-8</v>
      </c>
      <c r="K75" s="16">
        <v>1.7681999999999999E-8</v>
      </c>
      <c r="L75" s="16">
        <v>20.588000000000001</v>
      </c>
      <c r="M75" s="10">
        <v>0.7913</v>
      </c>
      <c r="N75" s="16">
        <v>1.7935E-2</v>
      </c>
      <c r="O75" s="16">
        <v>2.2665000000000002</v>
      </c>
      <c r="P75" s="10">
        <v>17948</v>
      </c>
      <c r="Q75" s="16">
        <v>24.064</v>
      </c>
      <c r="R75" s="16">
        <v>0.13408</v>
      </c>
      <c r="S75" s="17">
        <v>1.7079E-12</v>
      </c>
      <c r="T75" s="16">
        <v>3.8734999999999999E-14</v>
      </c>
      <c r="U75" s="16">
        <v>2.2679999999999998</v>
      </c>
      <c r="V75" s="10">
        <v>0.96342000000000005</v>
      </c>
      <c r="W75" s="16">
        <v>1.2771E-3</v>
      </c>
      <c r="X75" s="16">
        <v>0.13256000000000001</v>
      </c>
      <c r="Z75" s="14">
        <f>D75</f>
        <v>2.2670000000000001E-7</v>
      </c>
      <c r="AA75" s="13">
        <f>G75+P75</f>
        <v>17842.5</v>
      </c>
      <c r="AB75" s="14">
        <f>J75</f>
        <v>8.5886000000000006E-8</v>
      </c>
      <c r="AC75" s="14">
        <f>S75</f>
        <v>1.7079E-12</v>
      </c>
    </row>
    <row r="76" spans="1:29" x14ac:dyDescent="0.35">
      <c r="A76" s="10" t="s">
        <v>201</v>
      </c>
      <c r="B76" s="16">
        <v>2.9007000000000002E-4</v>
      </c>
      <c r="C76" s="10">
        <v>5.7142999999999999E-2</v>
      </c>
      <c r="D76" s="16">
        <v>2.2952000000000001E-7</v>
      </c>
      <c r="E76" s="16">
        <v>1.5492999999999999E-8</v>
      </c>
      <c r="F76" s="16">
        <v>6.7502000000000004</v>
      </c>
      <c r="G76" s="10">
        <v>-107.8</v>
      </c>
      <c r="H76" s="10">
        <v>8.9870999999999999</v>
      </c>
      <c r="I76" s="10">
        <v>8.3368000000000002</v>
      </c>
      <c r="J76" s="16">
        <v>8.8344E-8</v>
      </c>
      <c r="K76" s="16">
        <v>1.8005000000000001E-8</v>
      </c>
      <c r="L76" s="16">
        <v>20.381</v>
      </c>
      <c r="M76" s="10">
        <v>0.78922999999999999</v>
      </c>
      <c r="N76" s="16">
        <v>1.7757999999999999E-2</v>
      </c>
      <c r="O76" s="16">
        <v>2.25</v>
      </c>
      <c r="P76" s="10">
        <v>17875</v>
      </c>
      <c r="Q76" s="16">
        <v>23.792000000000002</v>
      </c>
      <c r="R76" s="16">
        <v>0.1331</v>
      </c>
      <c r="S76" s="17">
        <v>1.7311E-12</v>
      </c>
      <c r="T76" s="16">
        <v>3.8929000000000001E-14</v>
      </c>
      <c r="U76" s="16">
        <v>2.2488000000000001</v>
      </c>
      <c r="V76" s="10">
        <v>0.96270999999999995</v>
      </c>
      <c r="W76" s="16">
        <v>1.2665E-3</v>
      </c>
      <c r="X76" s="16">
        <v>0.13156000000000001</v>
      </c>
      <c r="Z76" s="16">
        <f t="shared" ref="Z76:Z79" si="40">D76</f>
        <v>2.2952000000000001E-7</v>
      </c>
      <c r="AA76" s="10">
        <f t="shared" ref="AA76:AA79" si="41">G76+P76</f>
        <v>17767.2</v>
      </c>
      <c r="AB76" s="16">
        <f t="shared" ref="AB76:AB79" si="42">J76</f>
        <v>8.8344E-8</v>
      </c>
      <c r="AC76" s="16">
        <f t="shared" ref="AC76:AC79" si="43">S76</f>
        <v>1.7311E-12</v>
      </c>
    </row>
    <row r="77" spans="1:29" x14ac:dyDescent="0.35">
      <c r="A77" s="10" t="s">
        <v>202</v>
      </c>
      <c r="B77" s="16">
        <v>2.9217000000000002E-4</v>
      </c>
      <c r="C77" s="10">
        <v>5.7557999999999998E-2</v>
      </c>
      <c r="D77" s="16">
        <v>2.2770000000000001E-7</v>
      </c>
      <c r="E77" s="16">
        <v>1.5535E-8</v>
      </c>
      <c r="F77" s="16">
        <v>6.8226000000000004</v>
      </c>
      <c r="G77" s="10">
        <v>-106</v>
      </c>
      <c r="H77" s="10">
        <v>9.0007999999999999</v>
      </c>
      <c r="I77" s="10">
        <v>8.4913000000000007</v>
      </c>
      <c r="J77" s="16">
        <v>8.8146000000000001E-8</v>
      </c>
      <c r="K77" s="16">
        <v>1.8057000000000001E-8</v>
      </c>
      <c r="L77" s="16">
        <v>20.484999999999999</v>
      </c>
      <c r="M77" s="10">
        <v>0.78947999999999996</v>
      </c>
      <c r="N77" s="16">
        <v>1.7849E-2</v>
      </c>
      <c r="O77" s="16">
        <v>2.2608999999999999</v>
      </c>
      <c r="P77" s="10">
        <v>17899</v>
      </c>
      <c r="Q77" s="16">
        <v>23.873000000000001</v>
      </c>
      <c r="R77" s="16">
        <v>0.13338</v>
      </c>
      <c r="S77" s="17">
        <v>1.7189000000000001E-12</v>
      </c>
      <c r="T77" s="16">
        <v>3.8738999999999998E-14</v>
      </c>
      <c r="U77" s="16">
        <v>2.2536999999999998</v>
      </c>
      <c r="V77" s="10">
        <v>0.96309999999999996</v>
      </c>
      <c r="W77" s="16">
        <v>1.2692000000000001E-3</v>
      </c>
      <c r="X77" s="16">
        <v>0.13178000000000001</v>
      </c>
      <c r="Z77" s="16">
        <f t="shared" si="40"/>
        <v>2.2770000000000001E-7</v>
      </c>
      <c r="AA77" s="10">
        <f t="shared" si="41"/>
        <v>17793</v>
      </c>
      <c r="AB77" s="16">
        <f t="shared" si="42"/>
        <v>8.8146000000000001E-8</v>
      </c>
      <c r="AC77" s="16">
        <f t="shared" si="43"/>
        <v>1.7189000000000001E-12</v>
      </c>
    </row>
    <row r="78" spans="1:29" x14ac:dyDescent="0.35">
      <c r="A78" s="10" t="s">
        <v>203</v>
      </c>
      <c r="B78" s="16">
        <v>2.9492E-4</v>
      </c>
      <c r="C78" s="10">
        <v>5.8097999999999997E-2</v>
      </c>
      <c r="D78" s="16">
        <v>2.2681E-7</v>
      </c>
      <c r="E78" s="16">
        <v>1.5599E-8</v>
      </c>
      <c r="F78" s="16">
        <v>6.8776000000000002</v>
      </c>
      <c r="G78" s="10">
        <v>-105.1</v>
      </c>
      <c r="H78" s="10">
        <v>9.0378000000000007</v>
      </c>
      <c r="I78" s="10">
        <v>8.5991999999999997</v>
      </c>
      <c r="J78" s="16">
        <v>8.7739000000000002E-8</v>
      </c>
      <c r="K78" s="16">
        <v>1.8069999999999999E-8</v>
      </c>
      <c r="L78" s="16">
        <v>20.594999999999999</v>
      </c>
      <c r="M78" s="10">
        <v>0.79013</v>
      </c>
      <c r="N78" s="16">
        <v>1.7943000000000001E-2</v>
      </c>
      <c r="O78" s="16">
        <v>2.2709000000000001</v>
      </c>
      <c r="P78" s="10">
        <v>17875</v>
      </c>
      <c r="Q78" s="16">
        <v>23.93</v>
      </c>
      <c r="R78" s="16">
        <v>0.13386999999999999</v>
      </c>
      <c r="S78" s="17">
        <v>1.7140999999999999E-12</v>
      </c>
      <c r="T78" s="16">
        <v>3.8804000000000002E-14</v>
      </c>
      <c r="U78" s="16">
        <v>2.2637999999999998</v>
      </c>
      <c r="V78" s="10">
        <v>0.96326000000000001</v>
      </c>
      <c r="W78" s="16">
        <v>1.2749E-3</v>
      </c>
      <c r="X78" s="16">
        <v>0.13235</v>
      </c>
      <c r="Z78" s="16">
        <f t="shared" si="40"/>
        <v>2.2681E-7</v>
      </c>
      <c r="AA78" s="10">
        <f t="shared" si="41"/>
        <v>17769.900000000001</v>
      </c>
      <c r="AB78" s="16">
        <f t="shared" si="42"/>
        <v>8.7739000000000002E-8</v>
      </c>
      <c r="AC78" s="16">
        <f t="shared" si="43"/>
        <v>1.7140999999999999E-12</v>
      </c>
    </row>
    <row r="79" spans="1:29" x14ac:dyDescent="0.35">
      <c r="A79" s="11" t="s">
        <v>204</v>
      </c>
      <c r="B79" s="18">
        <v>2.9610999999999998E-4</v>
      </c>
      <c r="C79" s="11">
        <v>5.8333000000000003E-2</v>
      </c>
      <c r="D79" s="18">
        <v>2.2875999999999999E-7</v>
      </c>
      <c r="E79" s="18">
        <v>1.5641999999999999E-8</v>
      </c>
      <c r="F79" s="18">
        <v>6.8376999999999999</v>
      </c>
      <c r="G79" s="11">
        <v>-107.2</v>
      </c>
      <c r="H79" s="11">
        <v>9.0726999999999993</v>
      </c>
      <c r="I79" s="11">
        <v>8.4633000000000003</v>
      </c>
      <c r="J79" s="18">
        <v>8.6504000000000005E-8</v>
      </c>
      <c r="K79" s="18">
        <v>1.7838000000000001E-8</v>
      </c>
      <c r="L79" s="18">
        <v>20.620999999999999</v>
      </c>
      <c r="M79" s="11">
        <v>0.79152</v>
      </c>
      <c r="N79" s="18">
        <v>1.7963E-2</v>
      </c>
      <c r="O79" s="18">
        <v>2.2694000000000001</v>
      </c>
      <c r="P79" s="11">
        <v>17848</v>
      </c>
      <c r="Q79" s="18">
        <v>23.928000000000001</v>
      </c>
      <c r="R79" s="18">
        <v>0.13406999999999999</v>
      </c>
      <c r="S79" s="22">
        <v>1.7199999999999999E-12</v>
      </c>
      <c r="T79" s="18">
        <v>3.9039999999999997E-14</v>
      </c>
      <c r="U79" s="18">
        <v>2.2698</v>
      </c>
      <c r="V79" s="11">
        <v>0.96303000000000005</v>
      </c>
      <c r="W79" s="18">
        <v>1.2783E-3</v>
      </c>
      <c r="X79" s="18">
        <v>0.13274</v>
      </c>
      <c r="Z79" s="18">
        <f t="shared" si="40"/>
        <v>2.2875999999999999E-7</v>
      </c>
      <c r="AA79" s="11">
        <f t="shared" si="41"/>
        <v>17740.8</v>
      </c>
      <c r="AB79" s="18">
        <f t="shared" si="42"/>
        <v>8.6504000000000005E-8</v>
      </c>
      <c r="AC79" s="18">
        <f t="shared" si="43"/>
        <v>1.7199999999999999E-12</v>
      </c>
    </row>
    <row r="80" spans="1:29" x14ac:dyDescent="0.35">
      <c r="A80" s="10" t="s">
        <v>23</v>
      </c>
      <c r="B80" s="10">
        <f t="shared" ref="B80:X80" si="44">AVERAGE(B75:B79)</f>
        <v>2.9401000000000004E-4</v>
      </c>
      <c r="C80" s="10">
        <f t="shared" si="44"/>
        <v>5.7919600000000002E-2</v>
      </c>
      <c r="D80" s="10">
        <f t="shared" si="44"/>
        <v>2.2789799999999999E-7</v>
      </c>
      <c r="E80" s="10">
        <f t="shared" si="44"/>
        <v>1.5585E-8</v>
      </c>
      <c r="F80" s="10">
        <f t="shared" si="44"/>
        <v>6.8388200000000001</v>
      </c>
      <c r="G80" s="10">
        <f t="shared" si="44"/>
        <v>-106.32000000000001</v>
      </c>
      <c r="H80" s="10">
        <f t="shared" si="44"/>
        <v>9.0317600000000002</v>
      </c>
      <c r="I80" s="10">
        <f t="shared" si="44"/>
        <v>8.4957400000000014</v>
      </c>
      <c r="J80" s="10">
        <f t="shared" si="44"/>
        <v>8.7323799999999997E-8</v>
      </c>
      <c r="K80" s="10">
        <f t="shared" si="44"/>
        <v>1.7930400000000001E-8</v>
      </c>
      <c r="L80" s="10">
        <f t="shared" si="44"/>
        <v>20.533999999999999</v>
      </c>
      <c r="M80" s="10">
        <f t="shared" si="44"/>
        <v>0.79033199999999992</v>
      </c>
      <c r="N80" s="10">
        <f t="shared" si="44"/>
        <v>1.7889599999999999E-2</v>
      </c>
      <c r="O80" s="10">
        <f t="shared" si="44"/>
        <v>2.2635400000000003</v>
      </c>
      <c r="P80" s="10">
        <f t="shared" si="44"/>
        <v>17889</v>
      </c>
      <c r="Q80" s="10">
        <f t="shared" si="44"/>
        <v>23.917399999999997</v>
      </c>
      <c r="R80" s="10">
        <f t="shared" si="44"/>
        <v>0.13369999999999999</v>
      </c>
      <c r="S80" s="20">
        <f t="shared" si="44"/>
        <v>1.7184E-12</v>
      </c>
      <c r="T80" s="10">
        <f t="shared" si="44"/>
        <v>3.8849400000000001E-14</v>
      </c>
      <c r="U80" s="10">
        <f t="shared" si="44"/>
        <v>2.2608199999999998</v>
      </c>
      <c r="V80" s="10">
        <f t="shared" si="44"/>
        <v>0.96310400000000007</v>
      </c>
      <c r="W80" s="10">
        <f t="shared" si="44"/>
        <v>1.2731999999999999E-3</v>
      </c>
      <c r="X80" s="10">
        <f t="shared" si="44"/>
        <v>0.13219799999999998</v>
      </c>
      <c r="Z80" s="10">
        <f>AVERAGE(Z75:Z79)</f>
        <v>2.2789799999999999E-7</v>
      </c>
      <c r="AA80" s="10">
        <f>AVERAGE(AA75:AA79)</f>
        <v>17782.68</v>
      </c>
      <c r="AB80" s="10">
        <f>AVERAGE(AB75:AB79)</f>
        <v>8.7323799999999997E-8</v>
      </c>
      <c r="AC80" s="10">
        <f>AVERAGE(AC75:AC79)</f>
        <v>1.7184E-12</v>
      </c>
    </row>
    <row r="82" spans="1:29" x14ac:dyDescent="0.35">
      <c r="A82" s="21">
        <v>10</v>
      </c>
    </row>
    <row r="83" spans="1:29" x14ac:dyDescent="0.35">
      <c r="A83" s="12" t="s">
        <v>56</v>
      </c>
      <c r="B83" s="12" t="s">
        <v>12</v>
      </c>
      <c r="C83" s="12" t="s">
        <v>13</v>
      </c>
      <c r="D83" s="12" t="s">
        <v>25</v>
      </c>
      <c r="E83" s="12" t="s">
        <v>14</v>
      </c>
      <c r="F83" s="12" t="s">
        <v>15</v>
      </c>
      <c r="G83" s="12" t="s">
        <v>16</v>
      </c>
      <c r="H83" s="12" t="s">
        <v>17</v>
      </c>
      <c r="I83" s="12" t="s">
        <v>18</v>
      </c>
      <c r="J83" s="12" t="s">
        <v>26</v>
      </c>
      <c r="K83" s="12" t="s">
        <v>27</v>
      </c>
      <c r="L83" s="12" t="s">
        <v>28</v>
      </c>
      <c r="M83" s="12" t="s">
        <v>29</v>
      </c>
      <c r="N83" s="12" t="s">
        <v>30</v>
      </c>
      <c r="O83" s="12" t="s">
        <v>31</v>
      </c>
      <c r="P83" s="12" t="s">
        <v>32</v>
      </c>
      <c r="Q83" s="12" t="s">
        <v>19</v>
      </c>
      <c r="R83" s="12" t="s">
        <v>20</v>
      </c>
      <c r="S83" s="12" t="s">
        <v>33</v>
      </c>
      <c r="T83" s="12" t="s">
        <v>34</v>
      </c>
      <c r="U83" s="12" t="s">
        <v>35</v>
      </c>
      <c r="V83" s="12" t="s">
        <v>36</v>
      </c>
      <c r="W83" s="12" t="s">
        <v>37</v>
      </c>
      <c r="X83" s="12" t="s">
        <v>38</v>
      </c>
      <c r="Z83" s="10" t="s">
        <v>42</v>
      </c>
      <c r="AA83" s="10" t="s">
        <v>41</v>
      </c>
      <c r="AB83" s="10" t="s">
        <v>43</v>
      </c>
      <c r="AC83" s="10" t="s">
        <v>44</v>
      </c>
    </row>
    <row r="84" spans="1:29" x14ac:dyDescent="0.35">
      <c r="A84" s="10" t="s">
        <v>205</v>
      </c>
      <c r="B84" s="16">
        <v>2.9367E-4</v>
      </c>
      <c r="C84" s="10">
        <v>5.7853000000000002E-2</v>
      </c>
      <c r="D84" s="16">
        <v>2.2880000000000001E-7</v>
      </c>
      <c r="E84" s="16">
        <v>1.5562000000000001E-8</v>
      </c>
      <c r="F84" s="16">
        <v>6.8015999999999996</v>
      </c>
      <c r="G84" s="10">
        <v>-107.4</v>
      </c>
      <c r="H84" s="10">
        <v>9.0079999999999991</v>
      </c>
      <c r="I84" s="10">
        <v>8.3872999999999998</v>
      </c>
      <c r="J84" s="16">
        <v>8.5517999999999999E-8</v>
      </c>
      <c r="K84" s="16">
        <v>1.7728000000000002E-8</v>
      </c>
      <c r="L84" s="16">
        <v>20.73</v>
      </c>
      <c r="M84" s="10">
        <v>0.79259999999999997</v>
      </c>
      <c r="N84" s="16">
        <v>1.8058000000000001E-2</v>
      </c>
      <c r="O84" s="16">
        <v>2.2783000000000002</v>
      </c>
      <c r="P84" s="10">
        <v>18002</v>
      </c>
      <c r="Q84" s="16">
        <v>23.957999999999998</v>
      </c>
      <c r="R84" s="16">
        <v>0.13309000000000001</v>
      </c>
      <c r="S84" s="17">
        <v>1.7245E-12</v>
      </c>
      <c r="T84" s="16">
        <v>3.8825999999999998E-14</v>
      </c>
      <c r="U84" s="16">
        <v>2.2513999999999998</v>
      </c>
      <c r="V84" s="10">
        <v>0.96287999999999996</v>
      </c>
      <c r="W84" s="16">
        <v>1.2679E-3</v>
      </c>
      <c r="X84" s="16">
        <v>0.13167999999999999</v>
      </c>
      <c r="Z84" s="14">
        <f>D84</f>
        <v>2.2880000000000001E-7</v>
      </c>
      <c r="AA84" s="13">
        <f>G84+P84</f>
        <v>17894.599999999999</v>
      </c>
      <c r="AB84" s="14">
        <f>J84</f>
        <v>8.5517999999999999E-8</v>
      </c>
      <c r="AC84" s="14">
        <f>S84</f>
        <v>1.7245E-12</v>
      </c>
    </row>
    <row r="85" spans="1:29" x14ac:dyDescent="0.35">
      <c r="A85" s="10" t="s">
        <v>206</v>
      </c>
      <c r="B85" s="16">
        <v>2.9263999999999999E-4</v>
      </c>
      <c r="C85" s="10">
        <v>5.7651000000000001E-2</v>
      </c>
      <c r="D85" s="16">
        <v>2.2746E-7</v>
      </c>
      <c r="E85" s="16">
        <v>1.5530000000000001E-8</v>
      </c>
      <c r="F85" s="16">
        <v>6.8276000000000003</v>
      </c>
      <c r="G85" s="10">
        <v>-105.8</v>
      </c>
      <c r="H85" s="10">
        <v>8.9991000000000003</v>
      </c>
      <c r="I85" s="10">
        <v>8.5058000000000007</v>
      </c>
      <c r="J85" s="16">
        <v>8.7142E-8</v>
      </c>
      <c r="K85" s="16">
        <v>1.7986E-8</v>
      </c>
      <c r="L85" s="16">
        <v>20.64</v>
      </c>
      <c r="M85" s="10">
        <v>0.79127999999999998</v>
      </c>
      <c r="N85" s="16">
        <v>1.7981E-2</v>
      </c>
      <c r="O85" s="16">
        <v>2.2724000000000002</v>
      </c>
      <c r="P85" s="10">
        <v>17892</v>
      </c>
      <c r="Q85" s="16">
        <v>23.82</v>
      </c>
      <c r="R85" s="16">
        <v>0.13313</v>
      </c>
      <c r="S85" s="17">
        <v>1.7193E-12</v>
      </c>
      <c r="T85" s="16">
        <v>3.8725999999999997E-14</v>
      </c>
      <c r="U85" s="16">
        <v>2.2524000000000002</v>
      </c>
      <c r="V85" s="10">
        <v>0.96308000000000005</v>
      </c>
      <c r="W85" s="16">
        <v>1.2684E-3</v>
      </c>
      <c r="X85" s="16">
        <v>0.13170000000000001</v>
      </c>
      <c r="Z85" s="16">
        <f t="shared" ref="Z85:Z88" si="45">D85</f>
        <v>2.2746E-7</v>
      </c>
      <c r="AA85" s="10">
        <f t="shared" ref="AA85:AA88" si="46">G85+P85</f>
        <v>17786.2</v>
      </c>
      <c r="AB85" s="16">
        <f t="shared" ref="AB85:AB88" si="47">J85</f>
        <v>8.7142E-8</v>
      </c>
      <c r="AC85" s="16">
        <f t="shared" ref="AC85:AC88" si="48">S85</f>
        <v>1.7193E-12</v>
      </c>
    </row>
    <row r="86" spans="1:29" x14ac:dyDescent="0.35">
      <c r="A86" s="10" t="s">
        <v>207</v>
      </c>
      <c r="B86" s="16">
        <v>2.9150999999999998E-4</v>
      </c>
      <c r="C86" s="10">
        <v>5.7426999999999999E-2</v>
      </c>
      <c r="D86" s="16">
        <v>2.2966000000000001E-7</v>
      </c>
      <c r="E86" s="16">
        <v>1.5504999999999999E-8</v>
      </c>
      <c r="F86" s="16">
        <v>6.7512999999999996</v>
      </c>
      <c r="G86" s="10">
        <v>-107.8</v>
      </c>
      <c r="H86" s="10">
        <v>8.9880999999999993</v>
      </c>
      <c r="I86" s="10">
        <v>8.3377999999999997</v>
      </c>
      <c r="J86" s="16">
        <v>8.6610000000000006E-8</v>
      </c>
      <c r="K86" s="16">
        <v>1.7844999999999999E-8</v>
      </c>
      <c r="L86" s="16">
        <v>20.603999999999999</v>
      </c>
      <c r="M86" s="10">
        <v>0.79186999999999996</v>
      </c>
      <c r="N86" s="16">
        <v>1.7949E-2</v>
      </c>
      <c r="O86" s="16">
        <v>2.2667000000000002</v>
      </c>
      <c r="P86" s="10">
        <v>17896</v>
      </c>
      <c r="Q86" s="16">
        <v>23.762</v>
      </c>
      <c r="R86" s="16">
        <v>0.13278000000000001</v>
      </c>
      <c r="S86" s="17">
        <v>1.7202000000000001E-12</v>
      </c>
      <c r="T86" s="16">
        <v>3.8664000000000002E-14</v>
      </c>
      <c r="U86" s="16">
        <v>2.2475999999999998</v>
      </c>
      <c r="V86" s="10">
        <v>0.96299999999999997</v>
      </c>
      <c r="W86" s="16">
        <v>1.2658000000000001E-3</v>
      </c>
      <c r="X86" s="16">
        <v>0.13144</v>
      </c>
      <c r="Z86" s="16">
        <f t="shared" si="45"/>
        <v>2.2966000000000001E-7</v>
      </c>
      <c r="AA86" s="10">
        <f t="shared" si="46"/>
        <v>17788.2</v>
      </c>
      <c r="AB86" s="16">
        <f t="shared" si="47"/>
        <v>8.6610000000000006E-8</v>
      </c>
      <c r="AC86" s="16">
        <f t="shared" si="48"/>
        <v>1.7202000000000001E-12</v>
      </c>
    </row>
    <row r="87" spans="1:29" x14ac:dyDescent="0.35">
      <c r="A87" s="10" t="s">
        <v>208</v>
      </c>
      <c r="B87" s="16">
        <v>2.9783000000000001E-4</v>
      </c>
      <c r="C87" s="10">
        <v>5.8673000000000003E-2</v>
      </c>
      <c r="D87" s="16">
        <v>2.3062999999999999E-7</v>
      </c>
      <c r="E87" s="16">
        <v>1.5661E-8</v>
      </c>
      <c r="F87" s="16">
        <v>6.7904999999999998</v>
      </c>
      <c r="G87" s="10">
        <v>-108.9</v>
      </c>
      <c r="H87" s="10">
        <v>9.0815999999999999</v>
      </c>
      <c r="I87" s="10">
        <v>8.3393999999999995</v>
      </c>
      <c r="J87" s="16">
        <v>8.5933999999999994E-8</v>
      </c>
      <c r="K87" s="16">
        <v>1.8022000000000001E-8</v>
      </c>
      <c r="L87" s="16">
        <v>20.972000000000001</v>
      </c>
      <c r="M87" s="10">
        <v>0.79310000000000003</v>
      </c>
      <c r="N87" s="16">
        <v>1.8268E-2</v>
      </c>
      <c r="O87" s="16">
        <v>2.3033999999999999</v>
      </c>
      <c r="P87" s="10">
        <v>17919</v>
      </c>
      <c r="Q87" s="16">
        <v>24.024000000000001</v>
      </c>
      <c r="R87" s="16">
        <v>0.13406999999999999</v>
      </c>
      <c r="S87" s="17">
        <v>1.7377999999999999E-12</v>
      </c>
      <c r="T87" s="16">
        <v>3.9447000000000002E-14</v>
      </c>
      <c r="U87" s="16">
        <v>2.2698999999999998</v>
      </c>
      <c r="V87" s="10">
        <v>0.96248999999999996</v>
      </c>
      <c r="W87" s="16">
        <v>1.2784000000000001E-3</v>
      </c>
      <c r="X87" s="16">
        <v>0.13281999999999999</v>
      </c>
      <c r="Z87" s="16">
        <f t="shared" si="45"/>
        <v>2.3062999999999999E-7</v>
      </c>
      <c r="AA87" s="10">
        <f t="shared" si="46"/>
        <v>17810.099999999999</v>
      </c>
      <c r="AB87" s="16">
        <f t="shared" si="47"/>
        <v>8.5933999999999994E-8</v>
      </c>
      <c r="AC87" s="16">
        <f t="shared" si="48"/>
        <v>1.7377999999999999E-12</v>
      </c>
    </row>
    <row r="88" spans="1:29" x14ac:dyDescent="0.35">
      <c r="A88" s="11" t="s">
        <v>209</v>
      </c>
      <c r="B88" s="18">
        <v>2.9186000000000001E-4</v>
      </c>
      <c r="C88" s="11">
        <v>5.7495999999999998E-2</v>
      </c>
      <c r="D88" s="18">
        <v>2.2961E-7</v>
      </c>
      <c r="E88" s="18">
        <v>1.5509E-8</v>
      </c>
      <c r="F88" s="18">
        <v>6.7545000000000002</v>
      </c>
      <c r="G88" s="11">
        <v>-107.7</v>
      </c>
      <c r="H88" s="11">
        <v>8.9921000000000006</v>
      </c>
      <c r="I88" s="11">
        <v>8.3491999999999997</v>
      </c>
      <c r="J88" s="18">
        <v>8.6687000000000001E-8</v>
      </c>
      <c r="K88" s="18">
        <v>1.7946000000000001E-8</v>
      </c>
      <c r="L88" s="18">
        <v>20.702000000000002</v>
      </c>
      <c r="M88" s="11">
        <v>0.79213</v>
      </c>
      <c r="N88" s="18">
        <v>1.8034000000000001E-2</v>
      </c>
      <c r="O88" s="18">
        <v>2.2766000000000002</v>
      </c>
      <c r="P88" s="11">
        <v>17904</v>
      </c>
      <c r="Q88" s="18">
        <v>23.782</v>
      </c>
      <c r="R88" s="18">
        <v>0.13283</v>
      </c>
      <c r="S88" s="22">
        <v>1.7289E-12</v>
      </c>
      <c r="T88" s="18">
        <v>3.8869E-14</v>
      </c>
      <c r="U88" s="18">
        <v>2.2482000000000002</v>
      </c>
      <c r="V88" s="11">
        <v>0.96275999999999995</v>
      </c>
      <c r="W88" s="18">
        <v>1.2662000000000001E-3</v>
      </c>
      <c r="X88" s="18">
        <v>0.13152</v>
      </c>
      <c r="Z88" s="18">
        <f t="shared" si="45"/>
        <v>2.2961E-7</v>
      </c>
      <c r="AA88" s="11">
        <f t="shared" si="46"/>
        <v>17796.3</v>
      </c>
      <c r="AB88" s="18">
        <f t="shared" si="47"/>
        <v>8.6687000000000001E-8</v>
      </c>
      <c r="AC88" s="18">
        <f t="shared" si="48"/>
        <v>1.7289E-12</v>
      </c>
    </row>
    <row r="89" spans="1:29" x14ac:dyDescent="0.35">
      <c r="A89" s="10" t="s">
        <v>23</v>
      </c>
      <c r="B89" s="10">
        <f t="shared" ref="B89:X89" si="49">AVERAGE(B84:B88)</f>
        <v>2.9350200000000001E-4</v>
      </c>
      <c r="C89" s="10">
        <f t="shared" si="49"/>
        <v>5.7820000000000003E-2</v>
      </c>
      <c r="D89" s="10">
        <f t="shared" si="49"/>
        <v>2.2923199999999997E-7</v>
      </c>
      <c r="E89" s="10">
        <f t="shared" si="49"/>
        <v>1.5553399999999999E-8</v>
      </c>
      <c r="F89" s="10">
        <f t="shared" si="49"/>
        <v>6.7850999999999999</v>
      </c>
      <c r="G89" s="10">
        <f t="shared" si="49"/>
        <v>-107.52000000000001</v>
      </c>
      <c r="H89" s="10">
        <f t="shared" si="49"/>
        <v>9.0137800000000006</v>
      </c>
      <c r="I89" s="10">
        <f t="shared" si="49"/>
        <v>8.3839000000000006</v>
      </c>
      <c r="J89" s="10">
        <f t="shared" si="49"/>
        <v>8.6378200000000005E-8</v>
      </c>
      <c r="K89" s="10">
        <f t="shared" si="49"/>
        <v>1.7905400000000002E-8</v>
      </c>
      <c r="L89" s="10">
        <f t="shared" si="49"/>
        <v>20.729599999999998</v>
      </c>
      <c r="M89" s="10">
        <f t="shared" si="49"/>
        <v>0.79219600000000001</v>
      </c>
      <c r="N89" s="10">
        <f t="shared" si="49"/>
        <v>1.8058000000000001E-2</v>
      </c>
      <c r="O89" s="10">
        <f t="shared" si="49"/>
        <v>2.2794800000000004</v>
      </c>
      <c r="P89" s="10">
        <f t="shared" si="49"/>
        <v>17922.599999999999</v>
      </c>
      <c r="Q89" s="10">
        <f t="shared" si="49"/>
        <v>23.869199999999999</v>
      </c>
      <c r="R89" s="10">
        <f t="shared" si="49"/>
        <v>0.13318000000000002</v>
      </c>
      <c r="S89" s="20">
        <f t="shared" si="49"/>
        <v>1.7261400000000002E-12</v>
      </c>
      <c r="T89" s="10">
        <f t="shared" si="49"/>
        <v>3.89064E-14</v>
      </c>
      <c r="U89" s="10">
        <f t="shared" si="49"/>
        <v>2.2539000000000002</v>
      </c>
      <c r="V89" s="10">
        <f t="shared" si="49"/>
        <v>0.96284199999999998</v>
      </c>
      <c r="W89" s="10">
        <f t="shared" si="49"/>
        <v>1.2693400000000001E-3</v>
      </c>
      <c r="X89" s="10">
        <f t="shared" si="49"/>
        <v>0.131832</v>
      </c>
      <c r="Z89" s="10">
        <f>AVERAGE(Z84:Z88)</f>
        <v>2.2923199999999997E-7</v>
      </c>
      <c r="AA89" s="10">
        <f>AVERAGE(AA84:AA88)</f>
        <v>17815.080000000002</v>
      </c>
      <c r="AB89" s="10">
        <f>AVERAGE(AB84:AB88)</f>
        <v>8.6378200000000005E-8</v>
      </c>
      <c r="AC89" s="10">
        <f>AVERAGE(AC84:AC88)</f>
        <v>1.7261400000000002E-12</v>
      </c>
    </row>
    <row r="95" spans="1:29" x14ac:dyDescent="0.35">
      <c r="A95" s="41" t="s">
        <v>47</v>
      </c>
      <c r="B95" s="41"/>
      <c r="C95" s="41"/>
      <c r="D95" s="41"/>
    </row>
    <row r="96" spans="1:29" x14ac:dyDescent="0.35">
      <c r="A96" s="1" t="s">
        <v>50</v>
      </c>
      <c r="B96" s="24">
        <v>1</v>
      </c>
      <c r="C96" s="24">
        <v>2</v>
      </c>
      <c r="D96" s="24">
        <v>3</v>
      </c>
      <c r="E96" s="24">
        <v>4</v>
      </c>
      <c r="F96" s="24">
        <v>5</v>
      </c>
      <c r="G96" s="24">
        <v>6</v>
      </c>
      <c r="H96" s="24">
        <v>7</v>
      </c>
      <c r="I96" s="24">
        <v>8</v>
      </c>
      <c r="J96" s="24">
        <v>9</v>
      </c>
      <c r="K96" s="24">
        <v>10</v>
      </c>
      <c r="L96" s="24"/>
      <c r="M96" s="23"/>
      <c r="N96" s="23"/>
    </row>
    <row r="97" spans="1:14" x14ac:dyDescent="0.35">
      <c r="A97" s="1" t="s">
        <v>46</v>
      </c>
      <c r="B97" s="32">
        <f>(B96-1)*40/60</f>
        <v>0</v>
      </c>
      <c r="C97" s="32">
        <f>(C96-1)*7/60</f>
        <v>0.11666666666666667</v>
      </c>
      <c r="D97" s="32">
        <f>(D96-2)*40/60</f>
        <v>0.66666666666666663</v>
      </c>
      <c r="E97" s="32">
        <f t="shared" ref="E97:K97" si="50">(E96-2)*40/60</f>
        <v>1.3333333333333333</v>
      </c>
      <c r="F97" s="32">
        <f t="shared" si="50"/>
        <v>2</v>
      </c>
      <c r="G97" s="32">
        <f t="shared" si="50"/>
        <v>2.6666666666666665</v>
      </c>
      <c r="H97" s="32">
        <f t="shared" si="50"/>
        <v>3.3333333333333335</v>
      </c>
      <c r="I97" s="32">
        <f t="shared" si="50"/>
        <v>4</v>
      </c>
      <c r="J97" s="32">
        <f t="shared" si="50"/>
        <v>4.666666666666667</v>
      </c>
      <c r="K97" s="32">
        <f t="shared" si="50"/>
        <v>5.333333333333333</v>
      </c>
      <c r="L97" s="32"/>
      <c r="M97" s="23"/>
      <c r="N97" s="23"/>
    </row>
    <row r="98" spans="1:14" x14ac:dyDescent="0.35">
      <c r="A98" s="1" t="s">
        <v>51</v>
      </c>
      <c r="B98" s="37"/>
      <c r="C98" s="37"/>
      <c r="D98" s="37"/>
      <c r="E98" s="37"/>
      <c r="F98" s="37"/>
      <c r="G98" s="37"/>
      <c r="H98" s="37"/>
      <c r="I98" s="37"/>
      <c r="J98" s="38"/>
      <c r="K98" s="37"/>
      <c r="L98" s="37"/>
      <c r="M98" s="23"/>
      <c r="N98" s="23"/>
    </row>
    <row r="99" spans="1:14" x14ac:dyDescent="0.35">
      <c r="A99" s="1" t="s">
        <v>52</v>
      </c>
      <c r="B99" s="37"/>
      <c r="C99" s="37"/>
      <c r="D99" s="37"/>
      <c r="E99" s="37"/>
      <c r="F99" s="37"/>
      <c r="G99" s="37"/>
      <c r="H99" s="37"/>
      <c r="I99" s="37"/>
      <c r="J99" s="38"/>
      <c r="K99" s="37"/>
      <c r="L99" s="37"/>
      <c r="M99" s="23"/>
      <c r="N99" s="23"/>
    </row>
    <row r="100" spans="1:14" x14ac:dyDescent="0.35">
      <c r="A100" s="1" t="s">
        <v>53</v>
      </c>
      <c r="B100" s="37">
        <v>670000</v>
      </c>
      <c r="C100" s="37">
        <v>820000</v>
      </c>
      <c r="D100" s="37">
        <v>990000</v>
      </c>
      <c r="E100" s="37">
        <v>1530000</v>
      </c>
      <c r="F100" s="37">
        <v>1370000</v>
      </c>
      <c r="G100" s="37">
        <v>2060000</v>
      </c>
      <c r="H100" s="37">
        <v>2160000</v>
      </c>
      <c r="I100" s="37">
        <v>2300000</v>
      </c>
      <c r="J100" s="38">
        <v>2600000</v>
      </c>
      <c r="K100" s="37">
        <v>2500000</v>
      </c>
      <c r="L100" s="37"/>
      <c r="M100" s="23"/>
      <c r="N100" s="23"/>
    </row>
    <row r="101" spans="1:14" x14ac:dyDescent="0.35">
      <c r="A101" s="1" t="s">
        <v>54</v>
      </c>
      <c r="B101" s="37"/>
      <c r="C101" s="37"/>
      <c r="D101" s="37"/>
      <c r="E101" s="37"/>
      <c r="F101" s="37"/>
      <c r="G101" s="37"/>
      <c r="H101" s="37"/>
      <c r="I101" s="37"/>
      <c r="J101" s="38"/>
      <c r="K101" s="37"/>
      <c r="L101" s="37"/>
      <c r="M101" s="23"/>
      <c r="N101" s="23"/>
    </row>
    <row r="102" spans="1:14" x14ac:dyDescent="0.35">
      <c r="A102" s="1" t="s">
        <v>55</v>
      </c>
      <c r="B102" s="37"/>
      <c r="C102" s="37"/>
      <c r="D102" s="37"/>
      <c r="E102" s="37"/>
      <c r="F102" s="37"/>
      <c r="G102" s="37"/>
      <c r="H102" s="37"/>
      <c r="I102" s="37"/>
      <c r="J102" s="38"/>
      <c r="K102" s="37"/>
      <c r="L102" s="37"/>
      <c r="M102" s="23"/>
      <c r="N102" s="23"/>
    </row>
    <row r="103" spans="1:14" x14ac:dyDescent="0.35">
      <c r="A103" s="23" t="s">
        <v>48</v>
      </c>
      <c r="B103" s="25">
        <f>AVERAGE(B98:B102)</f>
        <v>670000</v>
      </c>
      <c r="C103" s="25">
        <f t="shared" ref="C103:K103" si="51">AVERAGE(C98:C102)</f>
        <v>820000</v>
      </c>
      <c r="D103" s="25">
        <f t="shared" si="51"/>
        <v>990000</v>
      </c>
      <c r="E103" s="25">
        <f t="shared" si="51"/>
        <v>1530000</v>
      </c>
      <c r="F103" s="25">
        <f t="shared" si="51"/>
        <v>1370000</v>
      </c>
      <c r="G103" s="25">
        <f t="shared" si="51"/>
        <v>2060000</v>
      </c>
      <c r="H103" s="25">
        <f t="shared" si="51"/>
        <v>2160000</v>
      </c>
      <c r="I103" s="25">
        <f t="shared" si="51"/>
        <v>2300000</v>
      </c>
      <c r="J103" s="25">
        <f t="shared" si="51"/>
        <v>2600000</v>
      </c>
      <c r="K103" s="25">
        <f t="shared" si="51"/>
        <v>2500000</v>
      </c>
      <c r="L103" s="25"/>
      <c r="M103" s="23"/>
      <c r="N103" s="23"/>
    </row>
    <row r="104" spans="1:14" x14ac:dyDescent="0.35">
      <c r="B104" s="16"/>
      <c r="C104" s="16"/>
      <c r="D104" s="16"/>
      <c r="E104" s="16"/>
      <c r="F104" s="16"/>
    </row>
    <row r="105" spans="1:14" x14ac:dyDescent="0.35">
      <c r="B105" s="16"/>
      <c r="C105" s="16"/>
      <c r="D105" s="16"/>
      <c r="E105" s="16"/>
      <c r="F105" s="16"/>
    </row>
    <row r="107" spans="1:14" x14ac:dyDescent="0.35">
      <c r="A107" s="26" t="s">
        <v>39</v>
      </c>
    </row>
    <row r="108" spans="1:14" x14ac:dyDescent="0.35">
      <c r="A108" s="27"/>
      <c r="B108" s="42" t="s">
        <v>210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4"/>
    </row>
    <row r="109" spans="1:14" x14ac:dyDescent="0.35">
      <c r="A109" s="33" t="s">
        <v>50</v>
      </c>
      <c r="B109" s="24">
        <v>1</v>
      </c>
      <c r="C109" s="24">
        <v>2</v>
      </c>
      <c r="D109" s="24">
        <v>3</v>
      </c>
      <c r="E109" s="24">
        <v>4</v>
      </c>
      <c r="F109" s="24">
        <v>5</v>
      </c>
      <c r="G109" s="24">
        <v>6</v>
      </c>
      <c r="H109" s="24">
        <v>7</v>
      </c>
      <c r="I109" s="24">
        <v>8</v>
      </c>
      <c r="J109" s="24">
        <v>9</v>
      </c>
      <c r="K109" s="24">
        <v>10</v>
      </c>
      <c r="L109" s="24"/>
      <c r="M109" s="29"/>
      <c r="N109" s="30"/>
    </row>
    <row r="110" spans="1:14" x14ac:dyDescent="0.35">
      <c r="A110" s="1" t="s">
        <v>46</v>
      </c>
      <c r="B110" s="32">
        <f>(B109-1)*40/60</f>
        <v>0</v>
      </c>
      <c r="C110" s="32">
        <f>(C109-1)*7/60</f>
        <v>0.11666666666666667</v>
      </c>
      <c r="D110" s="32">
        <f>(D109-2)*40/60</f>
        <v>0.66666666666666663</v>
      </c>
      <c r="E110" s="32">
        <f t="shared" ref="E110:K110" si="52">(E109-2)*40/60</f>
        <v>1.3333333333333333</v>
      </c>
      <c r="F110" s="32">
        <f t="shared" si="52"/>
        <v>2</v>
      </c>
      <c r="G110" s="32">
        <f t="shared" si="52"/>
        <v>2.6666666666666665</v>
      </c>
      <c r="H110" s="32">
        <f t="shared" si="52"/>
        <v>3.3333333333333335</v>
      </c>
      <c r="I110" s="32">
        <f t="shared" si="52"/>
        <v>4</v>
      </c>
      <c r="J110" s="32">
        <f t="shared" si="52"/>
        <v>4.666666666666667</v>
      </c>
      <c r="K110" s="32">
        <f t="shared" si="52"/>
        <v>5.333333333333333</v>
      </c>
      <c r="L110" s="32"/>
      <c r="M110" s="23"/>
      <c r="N110" s="23"/>
    </row>
    <row r="111" spans="1:14" x14ac:dyDescent="0.35">
      <c r="A111" s="24">
        <v>1</v>
      </c>
      <c r="B111" s="34">
        <f>S3</f>
        <v>1.6724E-12</v>
      </c>
      <c r="C111" s="34">
        <f>S12</f>
        <v>1.6831999999999999E-12</v>
      </c>
      <c r="D111" s="34">
        <f>S21</f>
        <v>1.7015999999999999E-12</v>
      </c>
      <c r="E111" s="34">
        <f>S30</f>
        <v>1.6893000000000001E-12</v>
      </c>
      <c r="F111" s="34">
        <f>S39</f>
        <v>1.7022999999999999E-12</v>
      </c>
      <c r="G111" s="34">
        <f>S48</f>
        <v>1.6950999999999999E-12</v>
      </c>
      <c r="H111" s="34">
        <f>S57</f>
        <v>1.6969999999999999E-12</v>
      </c>
      <c r="I111" s="34">
        <f>S66</f>
        <v>1.733E-12</v>
      </c>
      <c r="J111" s="35">
        <f>S75</f>
        <v>1.7079E-12</v>
      </c>
      <c r="K111" s="34">
        <f>S84</f>
        <v>1.7245E-12</v>
      </c>
      <c r="L111" s="34"/>
      <c r="M111" s="23"/>
      <c r="N111" s="23"/>
    </row>
    <row r="112" spans="1:14" x14ac:dyDescent="0.35">
      <c r="A112" s="24">
        <v>2</v>
      </c>
      <c r="B112" s="34">
        <f>S4</f>
        <v>1.687E-12</v>
      </c>
      <c r="C112" s="34">
        <f>S13</f>
        <v>1.6788000000000001E-12</v>
      </c>
      <c r="D112" s="34">
        <f>S22</f>
        <v>1.6858999999999999E-12</v>
      </c>
      <c r="E112" s="34">
        <f>S31</f>
        <v>1.6949E-12</v>
      </c>
      <c r="F112" s="34">
        <f>S40</f>
        <v>1.6995999999999999E-12</v>
      </c>
      <c r="G112" s="34">
        <f>S49</f>
        <v>1.7088999999999999E-12</v>
      </c>
      <c r="H112" s="34">
        <f>S58</f>
        <v>1.7125E-12</v>
      </c>
      <c r="I112" s="34">
        <f>S67</f>
        <v>1.7379000000000001E-12</v>
      </c>
      <c r="J112" s="35">
        <f>S76</f>
        <v>1.7311E-12</v>
      </c>
      <c r="K112" s="34">
        <f>S85</f>
        <v>1.7193E-12</v>
      </c>
      <c r="L112" s="34"/>
      <c r="M112" s="23"/>
      <c r="N112" s="23"/>
    </row>
    <row r="113" spans="1:14" x14ac:dyDescent="0.35">
      <c r="A113" s="24">
        <v>3</v>
      </c>
      <c r="B113" s="34">
        <f>S5</f>
        <v>1.6978000000000001E-12</v>
      </c>
      <c r="C113" s="34">
        <f>S14</f>
        <v>1.6848000000000001E-12</v>
      </c>
      <c r="D113" s="34">
        <f>S23</f>
        <v>1.6903E-12</v>
      </c>
      <c r="E113" s="34">
        <f>S32</f>
        <v>1.7162000000000001E-12</v>
      </c>
      <c r="F113" s="34">
        <f>S41</f>
        <v>1.7038000000000001E-12</v>
      </c>
      <c r="G113" s="34">
        <f>S50</f>
        <v>1.7071000000000001E-12</v>
      </c>
      <c r="H113" s="34">
        <f>S59</f>
        <v>1.7119E-12</v>
      </c>
      <c r="I113" s="34">
        <f>S68</f>
        <v>1.7297E-12</v>
      </c>
      <c r="J113" s="35">
        <f>S77</f>
        <v>1.7189000000000001E-12</v>
      </c>
      <c r="K113" s="34">
        <f>S86</f>
        <v>1.7202000000000001E-12</v>
      </c>
      <c r="L113" s="34"/>
      <c r="M113" s="23"/>
      <c r="N113" s="23"/>
    </row>
    <row r="114" spans="1:14" x14ac:dyDescent="0.35">
      <c r="A114" s="24">
        <v>4</v>
      </c>
      <c r="B114" s="34">
        <f>S6</f>
        <v>1.6990999999999999E-12</v>
      </c>
      <c r="C114" s="34">
        <f>S15</f>
        <v>1.6851E-12</v>
      </c>
      <c r="D114" s="34">
        <f>S24</f>
        <v>1.6996999999999999E-12</v>
      </c>
      <c r="E114" s="34">
        <f>S33</f>
        <v>1.719E-12</v>
      </c>
      <c r="F114" s="34">
        <f>S42</f>
        <v>1.7107E-12</v>
      </c>
      <c r="G114" s="34">
        <f>S51</f>
        <v>1.7179E-12</v>
      </c>
      <c r="H114" s="34">
        <f>S60</f>
        <v>1.7130000000000001E-12</v>
      </c>
      <c r="I114" s="34">
        <f>S69</f>
        <v>1.7373000000000001E-12</v>
      </c>
      <c r="J114" s="35">
        <f>S78</f>
        <v>1.7140999999999999E-12</v>
      </c>
      <c r="K114" s="34">
        <f>S87</f>
        <v>1.7377999999999999E-12</v>
      </c>
      <c r="L114" s="34"/>
      <c r="M114" s="23"/>
      <c r="N114" s="23"/>
    </row>
    <row r="115" spans="1:14" x14ac:dyDescent="0.35">
      <c r="A115" s="24">
        <v>5</v>
      </c>
      <c r="B115" s="34">
        <f>S7</f>
        <v>1.6828000000000001E-12</v>
      </c>
      <c r="C115" s="34">
        <f>S16</f>
        <v>1.7024000000000001E-12</v>
      </c>
      <c r="D115" s="34">
        <f>S25</f>
        <v>1.6873000000000001E-12</v>
      </c>
      <c r="E115" s="34">
        <f>S34</f>
        <v>1.7028E-12</v>
      </c>
      <c r="F115" s="34">
        <f>S43</f>
        <v>1.7038000000000001E-12</v>
      </c>
      <c r="G115" s="34">
        <f>S52</f>
        <v>1.7252E-12</v>
      </c>
      <c r="H115" s="34">
        <f>S61</f>
        <v>1.7159E-12</v>
      </c>
      <c r="I115" s="34">
        <f>S70</f>
        <v>1.7429999999999999E-12</v>
      </c>
      <c r="J115" s="35">
        <f>S79</f>
        <v>1.7199999999999999E-12</v>
      </c>
      <c r="K115" s="34">
        <f>S88</f>
        <v>1.7289E-12</v>
      </c>
      <c r="L115" s="34"/>
      <c r="M115" s="23"/>
      <c r="N115" s="23"/>
    </row>
    <row r="116" spans="1:14" x14ac:dyDescent="0.35">
      <c r="A116" s="24" t="s">
        <v>21</v>
      </c>
      <c r="B116" s="25">
        <f t="shared" ref="B116:K116" si="53">AVERAGE(B111:B115)</f>
        <v>1.68782E-12</v>
      </c>
      <c r="C116" s="25">
        <f t="shared" si="53"/>
        <v>1.6868599999999999E-12</v>
      </c>
      <c r="D116" s="25">
        <f t="shared" si="53"/>
        <v>1.6929600000000001E-12</v>
      </c>
      <c r="E116" s="25">
        <f t="shared" si="53"/>
        <v>1.70444E-12</v>
      </c>
      <c r="F116" s="25">
        <f t="shared" si="53"/>
        <v>1.7040399999999999E-12</v>
      </c>
      <c r="G116" s="25">
        <f t="shared" si="53"/>
        <v>1.71084E-12</v>
      </c>
      <c r="H116" s="25">
        <f t="shared" si="53"/>
        <v>1.7100599999999999E-12</v>
      </c>
      <c r="I116" s="25">
        <f t="shared" si="53"/>
        <v>1.73618E-12</v>
      </c>
      <c r="J116" s="25">
        <f t="shared" si="53"/>
        <v>1.7184E-12</v>
      </c>
      <c r="K116" s="25">
        <f t="shared" si="53"/>
        <v>1.7261400000000002E-12</v>
      </c>
      <c r="L116" s="25"/>
      <c r="M116" s="23"/>
      <c r="N116" s="23"/>
    </row>
    <row r="117" spans="1:14" x14ac:dyDescent="0.35">
      <c r="A117" s="24" t="s">
        <v>22</v>
      </c>
      <c r="B117" s="25">
        <f t="shared" ref="B117:K117" si="54">STDEV(B111:B115)</f>
        <v>1.1073481837254242E-14</v>
      </c>
      <c r="C117" s="25">
        <f t="shared" si="54"/>
        <v>9.0442246765546768E-15</v>
      </c>
      <c r="D117" s="25">
        <f t="shared" si="54"/>
        <v>7.2289694977914755E-15</v>
      </c>
      <c r="E117" s="25">
        <f t="shared" si="54"/>
        <v>1.2973164610071067E-14</v>
      </c>
      <c r="F117" s="25">
        <f t="shared" si="54"/>
        <v>4.0991462525750489E-15</v>
      </c>
      <c r="G117" s="25">
        <f t="shared" si="54"/>
        <v>1.1418756499724489E-14</v>
      </c>
      <c r="H117" s="25">
        <f t="shared" si="54"/>
        <v>7.4607640359416611E-15</v>
      </c>
      <c r="I117" s="25">
        <f t="shared" si="54"/>
        <v>5.0702070963620399E-15</v>
      </c>
      <c r="J117" s="25">
        <f t="shared" si="54"/>
        <v>8.5562842402528775E-15</v>
      </c>
      <c r="K117" s="25">
        <f t="shared" si="54"/>
        <v>7.5553292449766582E-15</v>
      </c>
      <c r="L117" s="25"/>
      <c r="M117" s="23"/>
      <c r="N117" s="23"/>
    </row>
    <row r="118" spans="1:14" x14ac:dyDescent="0.35">
      <c r="A118" s="24" t="s">
        <v>24</v>
      </c>
      <c r="B118" s="28">
        <f>(B116-$B116)/B116</f>
        <v>0</v>
      </c>
      <c r="C118" s="28">
        <f t="shared" ref="C118:K118" si="55">(C116-$B116)/C116</f>
        <v>-5.6910472712615645E-4</v>
      </c>
      <c r="D118" s="28">
        <f>(D116-$B116)/D116</f>
        <v>3.0361024477838327E-3</v>
      </c>
      <c r="E118" s="28">
        <f t="shared" si="55"/>
        <v>9.7510032620684705E-3</v>
      </c>
      <c r="F118" s="28">
        <f t="shared" si="55"/>
        <v>9.5185559024435502E-3</v>
      </c>
      <c r="G118" s="28">
        <f t="shared" si="55"/>
        <v>1.3455378644408615E-2</v>
      </c>
      <c r="H118" s="28">
        <f t="shared" si="55"/>
        <v>1.3005391623685669E-2</v>
      </c>
      <c r="I118" s="28">
        <f t="shared" si="55"/>
        <v>2.7854254743171797E-2</v>
      </c>
      <c r="J118" s="28">
        <f t="shared" si="55"/>
        <v>1.7795623836126661E-2</v>
      </c>
      <c r="K118" s="28">
        <f t="shared" si="55"/>
        <v>2.2199821567196278E-2</v>
      </c>
      <c r="L118" s="28"/>
      <c r="M118" s="23"/>
      <c r="N118" s="23"/>
    </row>
    <row r="119" spans="1:14" x14ac:dyDescent="0.35">
      <c r="D119" s="36">
        <f>(D116-$C116)/D116</f>
        <v>3.6031566014555249E-3</v>
      </c>
      <c r="E119" s="36">
        <f t="shared" ref="E119:K119" si="56">(E116-$C116)/E116</f>
        <v>1.0314238107530927E-2</v>
      </c>
      <c r="F119" s="36">
        <f t="shared" si="56"/>
        <v>1.0081922959554901E-2</v>
      </c>
      <c r="G119" s="36">
        <f t="shared" si="56"/>
        <v>1.4016506511421329E-2</v>
      </c>
      <c r="H119" s="36">
        <f t="shared" si="56"/>
        <v>1.3566775434780033E-2</v>
      </c>
      <c r="I119" s="36">
        <f t="shared" si="56"/>
        <v>2.8407192802589614E-2</v>
      </c>
      <c r="J119" s="36">
        <f t="shared" si="56"/>
        <v>1.8354283054003773E-2</v>
      </c>
      <c r="K119" s="36">
        <f t="shared" si="56"/>
        <v>2.2755975760946508E-2</v>
      </c>
      <c r="L119" s="36"/>
    </row>
  </sheetData>
  <mergeCells count="2">
    <mergeCell ref="A95:D95"/>
    <mergeCell ref="B108:N10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CFE5-12D4-4969-BE65-866FB05B720D}">
  <dimension ref="A1:AC119"/>
  <sheetViews>
    <sheetView topLeftCell="A107" workbookViewId="0">
      <selection activeCell="Q114" sqref="Q114"/>
    </sheetView>
  </sheetViews>
  <sheetFormatPr defaultColWidth="9.08984375" defaultRowHeight="14.5" x14ac:dyDescent="0.35"/>
  <cols>
    <col min="1" max="1" width="18.6328125" style="10" customWidth="1"/>
    <col min="2" max="5" width="9.08984375" style="10"/>
    <col min="6" max="6" width="9.36328125" style="10" customWidth="1"/>
    <col min="7" max="22" width="9.08984375" style="10"/>
    <col min="23" max="23" width="9.36328125" style="10" customWidth="1"/>
    <col min="24" max="24" width="14.7265625" style="10" bestFit="1" customWidth="1"/>
    <col min="25" max="16384" width="9.08984375" style="10"/>
  </cols>
  <sheetData>
    <row r="1" spans="1:29" x14ac:dyDescent="0.35">
      <c r="A1" s="31">
        <v>1</v>
      </c>
    </row>
    <row r="2" spans="1:29" x14ac:dyDescent="0.35">
      <c r="A2" s="11" t="s">
        <v>56</v>
      </c>
      <c r="B2" s="11" t="s">
        <v>12</v>
      </c>
      <c r="C2" s="11" t="s">
        <v>13</v>
      </c>
      <c r="D2" s="11" t="s">
        <v>25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19</v>
      </c>
      <c r="R2" s="11" t="s">
        <v>20</v>
      </c>
      <c r="S2" s="12" t="s">
        <v>33</v>
      </c>
      <c r="T2" s="11" t="s">
        <v>34</v>
      </c>
      <c r="U2" s="11" t="s">
        <v>35</v>
      </c>
      <c r="V2" s="11" t="s">
        <v>36</v>
      </c>
      <c r="W2" s="11" t="s">
        <v>37</v>
      </c>
      <c r="X2" s="11" t="s">
        <v>38</v>
      </c>
      <c r="Z2" s="10" t="s">
        <v>42</v>
      </c>
      <c r="AA2" s="10" t="s">
        <v>41</v>
      </c>
      <c r="AB2" s="10" t="s">
        <v>43</v>
      </c>
      <c r="AC2" s="10" t="s">
        <v>44</v>
      </c>
    </row>
    <row r="3" spans="1:29" x14ac:dyDescent="0.35">
      <c r="A3" s="13" t="s">
        <v>110</v>
      </c>
      <c r="B3" s="14">
        <v>3.6904E-4</v>
      </c>
      <c r="C3" s="13">
        <v>7.2700000000000001E-2</v>
      </c>
      <c r="D3" s="14">
        <v>1.1249E-7</v>
      </c>
      <c r="E3" s="14">
        <v>1.7543E-8</v>
      </c>
      <c r="F3" s="14">
        <v>15.595000000000001</v>
      </c>
      <c r="G3" s="13">
        <v>-67.47</v>
      </c>
      <c r="H3" s="13">
        <v>10.545999999999999</v>
      </c>
      <c r="I3" s="13">
        <v>15.631</v>
      </c>
      <c r="J3" s="14">
        <v>3.2101999999999999E-8</v>
      </c>
      <c r="K3" s="14">
        <v>1.3487E-8</v>
      </c>
      <c r="L3" s="14">
        <v>42.012999999999998</v>
      </c>
      <c r="M3" s="13">
        <v>0.95204</v>
      </c>
      <c r="N3" s="14">
        <v>3.6235000000000003E-2</v>
      </c>
      <c r="O3" s="14">
        <v>3.806</v>
      </c>
      <c r="P3" s="13">
        <v>16706</v>
      </c>
      <c r="Q3" s="14">
        <v>21.428000000000001</v>
      </c>
      <c r="R3" s="14">
        <v>0.12827</v>
      </c>
      <c r="S3" s="15">
        <v>1.6058000000000001E-12</v>
      </c>
      <c r="T3" s="14">
        <v>3.7883999999999998E-14</v>
      </c>
      <c r="U3" s="14">
        <v>2.3592</v>
      </c>
      <c r="V3" s="13">
        <v>0.96228000000000002</v>
      </c>
      <c r="W3" s="14">
        <v>1.3338E-3</v>
      </c>
      <c r="X3" s="14">
        <v>0.13861000000000001</v>
      </c>
      <c r="Z3" s="14">
        <f t="shared" ref="Z3:Z7" si="0">D3</f>
        <v>1.1249E-7</v>
      </c>
      <c r="AA3" s="13">
        <f t="shared" ref="AA3:AA7" si="1">G3+P3</f>
        <v>16638.53</v>
      </c>
      <c r="AB3" s="14">
        <f t="shared" ref="AB3:AB7" si="2">J3</f>
        <v>3.2101999999999999E-8</v>
      </c>
      <c r="AC3" s="14">
        <f t="shared" ref="AC3:AC7" si="3">S3</f>
        <v>1.6058000000000001E-12</v>
      </c>
    </row>
    <row r="4" spans="1:29" x14ac:dyDescent="0.35">
      <c r="A4" s="10" t="s">
        <v>111</v>
      </c>
      <c r="B4" s="16">
        <v>3.5248000000000001E-4</v>
      </c>
      <c r="C4" s="10">
        <v>6.9439000000000001E-2</v>
      </c>
      <c r="D4" s="16">
        <v>1.1740000000000001E-7</v>
      </c>
      <c r="E4" s="16">
        <v>1.7172E-8</v>
      </c>
      <c r="F4" s="16">
        <v>14.627000000000001</v>
      </c>
      <c r="G4" s="10">
        <v>-71.430000000000007</v>
      </c>
      <c r="H4" s="10">
        <v>10.353</v>
      </c>
      <c r="I4" s="10">
        <v>14.494</v>
      </c>
      <c r="J4" s="16">
        <v>3.4453999999999999E-8</v>
      </c>
      <c r="K4" s="16">
        <v>1.4247E-8</v>
      </c>
      <c r="L4" s="16">
        <v>41.350999999999999</v>
      </c>
      <c r="M4" s="10">
        <v>0.94654000000000005</v>
      </c>
      <c r="N4" s="16">
        <v>3.5673999999999997E-2</v>
      </c>
      <c r="O4" s="16">
        <v>3.7688999999999999</v>
      </c>
      <c r="P4" s="10">
        <v>16662</v>
      </c>
      <c r="Q4" s="16">
        <v>21.009</v>
      </c>
      <c r="R4" s="16">
        <v>0.12609000000000001</v>
      </c>
      <c r="S4" s="17">
        <v>1.6389E-12</v>
      </c>
      <c r="T4" s="16">
        <v>3.791E-14</v>
      </c>
      <c r="U4" s="16">
        <v>2.3130999999999999</v>
      </c>
      <c r="V4" s="10">
        <v>0.96118999999999999</v>
      </c>
      <c r="W4" s="16">
        <v>1.3081E-3</v>
      </c>
      <c r="X4" s="16">
        <v>0.13608999999999999</v>
      </c>
      <c r="Z4" s="16">
        <f t="shared" si="0"/>
        <v>1.1740000000000001E-7</v>
      </c>
      <c r="AA4" s="10">
        <f t="shared" si="1"/>
        <v>16590.57</v>
      </c>
      <c r="AB4" s="16">
        <f t="shared" si="2"/>
        <v>3.4453999999999999E-8</v>
      </c>
      <c r="AC4" s="16">
        <f t="shared" si="3"/>
        <v>1.6389E-12</v>
      </c>
    </row>
    <row r="5" spans="1:29" x14ac:dyDescent="0.35">
      <c r="A5" s="10" t="s">
        <v>112</v>
      </c>
      <c r="B5" s="16">
        <v>3.5404000000000002E-4</v>
      </c>
      <c r="C5" s="10">
        <v>6.9747000000000003E-2</v>
      </c>
      <c r="D5" s="16">
        <v>1.1982E-7</v>
      </c>
      <c r="E5" s="16">
        <v>1.7188999999999999E-8</v>
      </c>
      <c r="F5" s="16">
        <v>14.346</v>
      </c>
      <c r="G5" s="10">
        <v>-73.95</v>
      </c>
      <c r="H5" s="10">
        <v>10.365</v>
      </c>
      <c r="I5" s="10">
        <v>14.016</v>
      </c>
      <c r="J5" s="16">
        <v>3.4239E-8</v>
      </c>
      <c r="K5" s="16">
        <v>1.4333E-8</v>
      </c>
      <c r="L5" s="16">
        <v>41.862000000000002</v>
      </c>
      <c r="M5" s="10">
        <v>0.94779000000000002</v>
      </c>
      <c r="N5" s="16">
        <v>3.6115000000000001E-2</v>
      </c>
      <c r="O5" s="16">
        <v>3.8104</v>
      </c>
      <c r="P5" s="10">
        <v>16703</v>
      </c>
      <c r="Q5" s="16">
        <v>21.076000000000001</v>
      </c>
      <c r="R5" s="16">
        <v>0.12617999999999999</v>
      </c>
      <c r="S5" s="17">
        <v>1.6566E-12</v>
      </c>
      <c r="T5" s="16">
        <v>3.8352999999999998E-14</v>
      </c>
      <c r="U5" s="16">
        <v>2.3151999999999999</v>
      </c>
      <c r="V5" s="10">
        <v>0.96065</v>
      </c>
      <c r="W5" s="16">
        <v>1.3093E-3</v>
      </c>
      <c r="X5" s="16">
        <v>0.13628999999999999</v>
      </c>
      <c r="Z5" s="16">
        <f t="shared" si="0"/>
        <v>1.1982E-7</v>
      </c>
      <c r="AA5" s="10">
        <f t="shared" si="1"/>
        <v>16629.05</v>
      </c>
      <c r="AB5" s="16">
        <f t="shared" si="2"/>
        <v>3.4239E-8</v>
      </c>
      <c r="AC5" s="16">
        <f t="shared" si="3"/>
        <v>1.6566E-12</v>
      </c>
    </row>
    <row r="6" spans="1:29" x14ac:dyDescent="0.35">
      <c r="A6" s="10" t="s">
        <v>113</v>
      </c>
      <c r="B6" s="16">
        <v>3.4628000000000003E-4</v>
      </c>
      <c r="C6" s="10">
        <v>6.8218000000000001E-2</v>
      </c>
      <c r="D6" s="16">
        <v>1.1138999999999999E-7</v>
      </c>
      <c r="E6" s="16">
        <v>1.6948999999999998E-8</v>
      </c>
      <c r="F6" s="16">
        <v>15.215999999999999</v>
      </c>
      <c r="G6" s="10">
        <v>-64.16</v>
      </c>
      <c r="H6" s="10">
        <v>10.182</v>
      </c>
      <c r="I6" s="10">
        <v>15.87</v>
      </c>
      <c r="J6" s="16">
        <v>3.6191999999999997E-8</v>
      </c>
      <c r="K6" s="16">
        <v>1.5005999999999999E-8</v>
      </c>
      <c r="L6" s="16">
        <v>41.462000000000003</v>
      </c>
      <c r="M6" s="10">
        <v>0.94325000000000003</v>
      </c>
      <c r="N6" s="16">
        <v>3.5777000000000003E-2</v>
      </c>
      <c r="O6" s="16">
        <v>3.7928999999999999</v>
      </c>
      <c r="P6" s="10">
        <v>16691</v>
      </c>
      <c r="Q6" s="16">
        <v>20.760999999999999</v>
      </c>
      <c r="R6" s="16">
        <v>0.12438</v>
      </c>
      <c r="S6" s="17">
        <v>1.5884E-12</v>
      </c>
      <c r="T6" s="16">
        <v>3.6258000000000002E-14</v>
      </c>
      <c r="U6" s="16">
        <v>2.2827000000000002</v>
      </c>
      <c r="V6" s="10">
        <v>0.96289000000000002</v>
      </c>
      <c r="W6" s="16">
        <v>1.2905E-3</v>
      </c>
      <c r="X6" s="16">
        <v>0.13402</v>
      </c>
      <c r="Z6" s="16">
        <f t="shared" si="0"/>
        <v>1.1138999999999999E-7</v>
      </c>
      <c r="AA6" s="10">
        <f t="shared" si="1"/>
        <v>16626.84</v>
      </c>
      <c r="AB6" s="16">
        <f t="shared" si="2"/>
        <v>3.6191999999999997E-8</v>
      </c>
      <c r="AC6" s="16">
        <f t="shared" si="3"/>
        <v>1.5884E-12</v>
      </c>
    </row>
    <row r="7" spans="1:29" x14ac:dyDescent="0.35">
      <c r="A7" s="10" t="s">
        <v>114</v>
      </c>
      <c r="B7" s="16">
        <v>3.5763E-4</v>
      </c>
      <c r="C7" s="10">
        <v>7.0453000000000002E-2</v>
      </c>
      <c r="D7" s="16">
        <v>1.1744E-7</v>
      </c>
      <c r="E7" s="16">
        <v>1.7248E-8</v>
      </c>
      <c r="F7" s="16">
        <v>14.686999999999999</v>
      </c>
      <c r="G7" s="10">
        <v>-70.89</v>
      </c>
      <c r="H7" s="10">
        <v>10.384</v>
      </c>
      <c r="I7" s="10">
        <v>14.648</v>
      </c>
      <c r="J7" s="16">
        <v>3.4329000000000003E-8</v>
      </c>
      <c r="K7" s="16">
        <v>1.4562999999999999E-8</v>
      </c>
      <c r="L7" s="16">
        <v>42.421999999999997</v>
      </c>
      <c r="M7" s="10">
        <v>0.94843999999999995</v>
      </c>
      <c r="N7" s="16">
        <v>3.6595999999999997E-2</v>
      </c>
      <c r="O7" s="16">
        <v>3.8584999999999998</v>
      </c>
      <c r="P7" s="10">
        <v>16715</v>
      </c>
      <c r="Q7" s="16">
        <v>21.117999999999999</v>
      </c>
      <c r="R7" s="16">
        <v>0.12634000000000001</v>
      </c>
      <c r="S7" s="17">
        <v>1.6263E-12</v>
      </c>
      <c r="T7" s="16">
        <v>3.7732E-14</v>
      </c>
      <c r="U7" s="16">
        <v>2.3201000000000001</v>
      </c>
      <c r="V7" s="10">
        <v>0.96157000000000004</v>
      </c>
      <c r="W7" s="16">
        <v>1.3119E-3</v>
      </c>
      <c r="X7" s="16">
        <v>0.13643</v>
      </c>
      <c r="Z7" s="18">
        <f t="shared" si="0"/>
        <v>1.1744E-7</v>
      </c>
      <c r="AA7" s="11">
        <f t="shared" si="1"/>
        <v>16644.11</v>
      </c>
      <c r="AB7" s="18">
        <f t="shared" si="2"/>
        <v>3.4329000000000003E-8</v>
      </c>
      <c r="AC7" s="18">
        <f t="shared" si="3"/>
        <v>1.6263E-12</v>
      </c>
    </row>
    <row r="8" spans="1:29" x14ac:dyDescent="0.35">
      <c r="A8" s="13" t="s">
        <v>23</v>
      </c>
      <c r="B8" s="13">
        <f t="shared" ref="B8:X8" si="4">AVERAGE(B3:B7)</f>
        <v>3.5589400000000005E-4</v>
      </c>
      <c r="C8" s="13">
        <f t="shared" si="4"/>
        <v>7.0111400000000004E-2</v>
      </c>
      <c r="D8" s="13">
        <f t="shared" si="4"/>
        <v>1.1570799999999999E-7</v>
      </c>
      <c r="E8" s="13">
        <f t="shared" si="4"/>
        <v>1.7220199999999999E-8</v>
      </c>
      <c r="F8" s="13">
        <f t="shared" si="4"/>
        <v>14.894200000000001</v>
      </c>
      <c r="G8" s="13">
        <f t="shared" si="4"/>
        <v>-69.58</v>
      </c>
      <c r="H8" s="13">
        <f t="shared" si="4"/>
        <v>10.366000000000001</v>
      </c>
      <c r="I8" s="13">
        <f t="shared" si="4"/>
        <v>14.931799999999999</v>
      </c>
      <c r="J8" s="13">
        <f t="shared" si="4"/>
        <v>3.4263199999999991E-8</v>
      </c>
      <c r="K8" s="13">
        <f t="shared" si="4"/>
        <v>1.4327199999999999E-8</v>
      </c>
      <c r="L8" s="13">
        <f t="shared" si="4"/>
        <v>41.821999999999996</v>
      </c>
      <c r="M8" s="13">
        <f t="shared" si="4"/>
        <v>0.94761200000000001</v>
      </c>
      <c r="N8" s="13">
        <f t="shared" si="4"/>
        <v>3.6079399999999998E-2</v>
      </c>
      <c r="O8" s="13">
        <f t="shared" si="4"/>
        <v>3.8073399999999999</v>
      </c>
      <c r="P8" s="13">
        <f t="shared" si="4"/>
        <v>16695.400000000001</v>
      </c>
      <c r="Q8" s="13">
        <f t="shared" si="4"/>
        <v>21.078399999999998</v>
      </c>
      <c r="R8" s="13">
        <f t="shared" si="4"/>
        <v>0.126252</v>
      </c>
      <c r="S8" s="19">
        <f t="shared" si="4"/>
        <v>1.6232E-12</v>
      </c>
      <c r="T8" s="13">
        <f t="shared" si="4"/>
        <v>3.7627400000000001E-14</v>
      </c>
      <c r="U8" s="13">
        <f t="shared" si="4"/>
        <v>2.31806</v>
      </c>
      <c r="V8" s="13">
        <f t="shared" si="4"/>
        <v>0.96171600000000002</v>
      </c>
      <c r="W8" s="13">
        <f t="shared" si="4"/>
        <v>1.31072E-3</v>
      </c>
      <c r="X8" s="13">
        <f t="shared" si="4"/>
        <v>0.13628800000000002</v>
      </c>
      <c r="Z8" s="10">
        <f>AVERAGE(Z3:Z7)</f>
        <v>1.1570799999999999E-7</v>
      </c>
      <c r="AA8" s="10">
        <f>AVERAGE(AA3:AA7)</f>
        <v>16625.82</v>
      </c>
      <c r="AB8" s="10">
        <f>AVERAGE(AB3:AB7)</f>
        <v>3.4263199999999991E-8</v>
      </c>
      <c r="AC8" s="10">
        <f>AVERAGE(AC3:AC7)</f>
        <v>1.6232E-12</v>
      </c>
    </row>
    <row r="10" spans="1:29" x14ac:dyDescent="0.35">
      <c r="A10" s="31">
        <v>2</v>
      </c>
    </row>
    <row r="11" spans="1:29" x14ac:dyDescent="0.35">
      <c r="A11" s="20" t="s">
        <v>56</v>
      </c>
      <c r="B11" s="20" t="s">
        <v>12</v>
      </c>
      <c r="C11" s="20" t="s">
        <v>13</v>
      </c>
      <c r="D11" s="20" t="s">
        <v>25</v>
      </c>
      <c r="E11" s="20" t="s">
        <v>14</v>
      </c>
      <c r="F11" s="20" t="s">
        <v>15</v>
      </c>
      <c r="G11" s="20" t="s">
        <v>16</v>
      </c>
      <c r="H11" s="20" t="s">
        <v>17</v>
      </c>
      <c r="I11" s="20" t="s">
        <v>18</v>
      </c>
      <c r="J11" s="20" t="s">
        <v>26</v>
      </c>
      <c r="K11" s="20" t="s">
        <v>27</v>
      </c>
      <c r="L11" s="20" t="s">
        <v>28</v>
      </c>
      <c r="M11" s="20" t="s">
        <v>29</v>
      </c>
      <c r="N11" s="20" t="s">
        <v>30</v>
      </c>
      <c r="O11" s="20" t="s">
        <v>31</v>
      </c>
      <c r="P11" s="20" t="s">
        <v>32</v>
      </c>
      <c r="Q11" s="20" t="s">
        <v>19</v>
      </c>
      <c r="R11" s="20" t="s">
        <v>20</v>
      </c>
      <c r="S11" s="20" t="s">
        <v>33</v>
      </c>
      <c r="T11" s="20" t="s">
        <v>34</v>
      </c>
      <c r="U11" s="20" t="s">
        <v>35</v>
      </c>
      <c r="V11" s="20" t="s">
        <v>36</v>
      </c>
      <c r="W11" s="20" t="s">
        <v>37</v>
      </c>
      <c r="X11" s="20" t="s">
        <v>38</v>
      </c>
      <c r="Z11" s="10" t="s">
        <v>42</v>
      </c>
      <c r="AA11" s="10" t="s">
        <v>41</v>
      </c>
      <c r="AB11" s="10" t="s">
        <v>43</v>
      </c>
      <c r="AC11" s="10" t="s">
        <v>44</v>
      </c>
    </row>
    <row r="12" spans="1:29" x14ac:dyDescent="0.35">
      <c r="A12" s="13" t="s">
        <v>115</v>
      </c>
      <c r="B12" s="14">
        <v>3.6130999999999999E-4</v>
      </c>
      <c r="C12" s="13">
        <v>7.1178000000000005E-2</v>
      </c>
      <c r="D12" s="14">
        <v>1.1866000000000001E-7</v>
      </c>
      <c r="E12" s="14">
        <v>1.7269999999999998E-8</v>
      </c>
      <c r="F12" s="14">
        <v>14.554</v>
      </c>
      <c r="G12" s="13">
        <v>-72.97</v>
      </c>
      <c r="H12" s="13">
        <v>10.346</v>
      </c>
      <c r="I12" s="13">
        <v>14.178000000000001</v>
      </c>
      <c r="J12" s="14">
        <v>3.2494E-8</v>
      </c>
      <c r="K12" s="14">
        <v>1.4208000000000001E-8</v>
      </c>
      <c r="L12" s="14">
        <v>43.725000000000001</v>
      </c>
      <c r="M12" s="13">
        <v>0.95411999999999997</v>
      </c>
      <c r="N12" s="14">
        <v>3.771E-2</v>
      </c>
      <c r="O12" s="14">
        <v>3.9523000000000001</v>
      </c>
      <c r="P12" s="13">
        <v>16993</v>
      </c>
      <c r="Q12" s="14">
        <v>21.338000000000001</v>
      </c>
      <c r="R12" s="14">
        <v>0.12556999999999999</v>
      </c>
      <c r="S12" s="15">
        <v>1.6272999999999999E-12</v>
      </c>
      <c r="T12" s="14">
        <v>3.7607000000000001E-14</v>
      </c>
      <c r="U12" s="14">
        <v>2.3109999999999999</v>
      </c>
      <c r="V12" s="13">
        <v>0.96155000000000002</v>
      </c>
      <c r="W12" s="14">
        <v>1.3063E-3</v>
      </c>
      <c r="X12" s="14">
        <v>0.13585</v>
      </c>
      <c r="Z12" s="14">
        <f>D12</f>
        <v>1.1866000000000001E-7</v>
      </c>
      <c r="AA12" s="13">
        <f>G12+P12</f>
        <v>16920.03</v>
      </c>
      <c r="AB12" s="14">
        <f>J12</f>
        <v>3.2494E-8</v>
      </c>
      <c r="AC12" s="14">
        <f>S12</f>
        <v>1.6272999999999999E-12</v>
      </c>
    </row>
    <row r="13" spans="1:29" x14ac:dyDescent="0.35">
      <c r="A13" s="10" t="s">
        <v>116</v>
      </c>
      <c r="B13" s="16">
        <v>3.5589999999999998E-4</v>
      </c>
      <c r="C13" s="10">
        <v>7.0112999999999995E-2</v>
      </c>
      <c r="D13" s="16">
        <v>1.1957999999999999E-7</v>
      </c>
      <c r="E13" s="16">
        <v>1.7156000000000002E-8</v>
      </c>
      <c r="F13" s="16">
        <v>14.347</v>
      </c>
      <c r="G13" s="10">
        <v>-73.67</v>
      </c>
      <c r="H13" s="10">
        <v>10.307</v>
      </c>
      <c r="I13" s="10">
        <v>13.991</v>
      </c>
      <c r="J13" s="16">
        <v>3.4761999999999997E-8</v>
      </c>
      <c r="K13" s="16">
        <v>1.5078000000000001E-8</v>
      </c>
      <c r="L13" s="16">
        <v>43.375</v>
      </c>
      <c r="M13" s="10">
        <v>0.94864000000000004</v>
      </c>
      <c r="N13" s="16">
        <v>3.7419000000000001E-2</v>
      </c>
      <c r="O13" s="16">
        <v>3.9445000000000001</v>
      </c>
      <c r="P13" s="10">
        <v>16876</v>
      </c>
      <c r="Q13" s="16">
        <v>21.170999999999999</v>
      </c>
      <c r="R13" s="16">
        <v>0.12545000000000001</v>
      </c>
      <c r="S13" s="17">
        <v>1.6479000000000001E-12</v>
      </c>
      <c r="T13" s="16">
        <v>3.7959E-14</v>
      </c>
      <c r="U13" s="16">
        <v>2.3035000000000001</v>
      </c>
      <c r="V13" s="10">
        <v>0.96094000000000002</v>
      </c>
      <c r="W13" s="16">
        <v>1.3022999999999999E-3</v>
      </c>
      <c r="X13" s="16">
        <v>0.13552</v>
      </c>
      <c r="Z13" s="16">
        <f t="shared" ref="Z13:Z16" si="5">D13</f>
        <v>1.1957999999999999E-7</v>
      </c>
      <c r="AA13" s="10">
        <f t="shared" ref="AA13:AA16" si="6">G13+P13</f>
        <v>16802.330000000002</v>
      </c>
      <c r="AB13" s="16">
        <f t="shared" ref="AB13:AB16" si="7">J13</f>
        <v>3.4761999999999997E-8</v>
      </c>
      <c r="AC13" s="16">
        <f t="shared" ref="AC13:AC16" si="8">S13</f>
        <v>1.6479000000000001E-12</v>
      </c>
    </row>
    <row r="14" spans="1:29" x14ac:dyDescent="0.35">
      <c r="A14" s="10" t="s">
        <v>117</v>
      </c>
      <c r="B14" s="16">
        <v>3.5366E-4</v>
      </c>
      <c r="C14" s="10">
        <v>6.9670999999999997E-2</v>
      </c>
      <c r="D14" s="16">
        <v>1.1999999999999999E-7</v>
      </c>
      <c r="E14" s="16">
        <v>1.7108E-8</v>
      </c>
      <c r="F14" s="16">
        <v>14.257</v>
      </c>
      <c r="G14" s="10">
        <v>-73.63</v>
      </c>
      <c r="H14" s="10">
        <v>10.279</v>
      </c>
      <c r="I14" s="10">
        <v>13.96</v>
      </c>
      <c r="J14" s="16">
        <v>3.5156000000000001E-8</v>
      </c>
      <c r="K14" s="16">
        <v>1.5223E-8</v>
      </c>
      <c r="L14" s="16">
        <v>43.301000000000002</v>
      </c>
      <c r="M14" s="10">
        <v>0.94784000000000002</v>
      </c>
      <c r="N14" s="16">
        <v>3.7354999999999999E-2</v>
      </c>
      <c r="O14" s="16">
        <v>3.9411</v>
      </c>
      <c r="P14" s="10">
        <v>16874</v>
      </c>
      <c r="Q14" s="16">
        <v>21.099</v>
      </c>
      <c r="R14" s="16">
        <v>0.12504000000000001</v>
      </c>
      <c r="S14" s="17">
        <v>1.6391E-12</v>
      </c>
      <c r="T14" s="16">
        <v>3.7631000000000003E-14</v>
      </c>
      <c r="U14" s="16">
        <v>2.2957999999999998</v>
      </c>
      <c r="V14" s="10">
        <v>0.96116000000000001</v>
      </c>
      <c r="W14" s="16">
        <v>1.2979999999999999E-3</v>
      </c>
      <c r="X14" s="16">
        <v>0.13505</v>
      </c>
      <c r="Z14" s="16">
        <f t="shared" si="5"/>
        <v>1.1999999999999999E-7</v>
      </c>
      <c r="AA14" s="10">
        <f t="shared" si="6"/>
        <v>16800.37</v>
      </c>
      <c r="AB14" s="16">
        <f t="shared" si="7"/>
        <v>3.5156000000000001E-8</v>
      </c>
      <c r="AC14" s="16">
        <f t="shared" si="8"/>
        <v>1.6391E-12</v>
      </c>
    </row>
    <row r="15" spans="1:29" x14ac:dyDescent="0.35">
      <c r="A15" s="10" t="s">
        <v>118</v>
      </c>
      <c r="B15" s="16">
        <v>3.5191999999999998E-4</v>
      </c>
      <c r="C15" s="10">
        <v>6.9329000000000002E-2</v>
      </c>
      <c r="D15" s="16">
        <v>1.2139E-7</v>
      </c>
      <c r="E15" s="16">
        <v>1.7061E-8</v>
      </c>
      <c r="F15" s="16">
        <v>14.055</v>
      </c>
      <c r="G15" s="10">
        <v>-74.47</v>
      </c>
      <c r="H15" s="10">
        <v>10.255000000000001</v>
      </c>
      <c r="I15" s="10">
        <v>13.771000000000001</v>
      </c>
      <c r="J15" s="16">
        <v>3.4753E-8</v>
      </c>
      <c r="K15" s="16">
        <v>1.5002000000000001E-8</v>
      </c>
      <c r="L15" s="16">
        <v>43.167000000000002</v>
      </c>
      <c r="M15" s="10">
        <v>0.94889999999999997</v>
      </c>
      <c r="N15" s="16">
        <v>3.7239000000000001E-2</v>
      </c>
      <c r="O15" s="16">
        <v>3.9243999999999999</v>
      </c>
      <c r="P15" s="10">
        <v>16858</v>
      </c>
      <c r="Q15" s="16">
        <v>21.027999999999999</v>
      </c>
      <c r="R15" s="16">
        <v>0.12474</v>
      </c>
      <c r="S15" s="17">
        <v>1.6443E-12</v>
      </c>
      <c r="T15" s="16">
        <v>3.7665999999999999E-14</v>
      </c>
      <c r="U15" s="16">
        <v>2.2907000000000002</v>
      </c>
      <c r="V15" s="10">
        <v>0.96101000000000003</v>
      </c>
      <c r="W15" s="16">
        <v>1.2951E-3</v>
      </c>
      <c r="X15" s="16">
        <v>0.13475999999999999</v>
      </c>
      <c r="Z15" s="16">
        <f t="shared" si="5"/>
        <v>1.2139E-7</v>
      </c>
      <c r="AA15" s="10">
        <f t="shared" si="6"/>
        <v>16783.53</v>
      </c>
      <c r="AB15" s="16">
        <f t="shared" si="7"/>
        <v>3.4753E-8</v>
      </c>
      <c r="AC15" s="16">
        <f t="shared" si="8"/>
        <v>1.6443E-12</v>
      </c>
    </row>
    <row r="16" spans="1:29" x14ac:dyDescent="0.35">
      <c r="A16" s="10" t="s">
        <v>119</v>
      </c>
      <c r="B16" s="16">
        <v>3.5362000000000002E-4</v>
      </c>
      <c r="C16" s="10">
        <v>6.9664000000000004E-2</v>
      </c>
      <c r="D16" s="16">
        <v>1.2144000000000001E-7</v>
      </c>
      <c r="E16" s="16">
        <v>1.7114E-8</v>
      </c>
      <c r="F16" s="16">
        <v>14.093</v>
      </c>
      <c r="G16" s="10">
        <v>-74.66</v>
      </c>
      <c r="H16" s="10">
        <v>10.302</v>
      </c>
      <c r="I16" s="10">
        <v>13.798999999999999</v>
      </c>
      <c r="J16" s="16">
        <v>3.4494999999999999E-8</v>
      </c>
      <c r="K16" s="16">
        <v>1.4970000000000001E-8</v>
      </c>
      <c r="L16" s="16">
        <v>43.398000000000003</v>
      </c>
      <c r="M16" s="10">
        <v>0.95020000000000004</v>
      </c>
      <c r="N16" s="16">
        <v>3.7435000000000003E-2</v>
      </c>
      <c r="O16" s="16">
        <v>3.9397000000000002</v>
      </c>
      <c r="P16" s="10">
        <v>16807</v>
      </c>
      <c r="Q16" s="16">
        <v>21.029</v>
      </c>
      <c r="R16" s="16">
        <v>0.12512000000000001</v>
      </c>
      <c r="S16" s="17">
        <v>1.6481E-12</v>
      </c>
      <c r="T16" s="16">
        <v>3.7875999999999999E-14</v>
      </c>
      <c r="U16" s="16">
        <v>2.2982</v>
      </c>
      <c r="V16" s="10">
        <v>0.96084000000000003</v>
      </c>
      <c r="W16" s="16">
        <v>1.2994E-3</v>
      </c>
      <c r="X16" s="16">
        <v>0.13524</v>
      </c>
      <c r="Z16" s="18">
        <f t="shared" si="5"/>
        <v>1.2144000000000001E-7</v>
      </c>
      <c r="AA16" s="11">
        <f t="shared" si="6"/>
        <v>16732.34</v>
      </c>
      <c r="AB16" s="18">
        <f t="shared" si="7"/>
        <v>3.4494999999999999E-8</v>
      </c>
      <c r="AC16" s="18">
        <f t="shared" si="8"/>
        <v>1.6481E-12</v>
      </c>
    </row>
    <row r="17" spans="1:29" x14ac:dyDescent="0.35">
      <c r="A17" s="13" t="s">
        <v>23</v>
      </c>
      <c r="B17" s="13">
        <f t="shared" ref="B17:X17" si="9">AVERAGE(B12:B16)</f>
        <v>3.55282E-4</v>
      </c>
      <c r="C17" s="13">
        <f t="shared" si="9"/>
        <v>6.9990999999999998E-2</v>
      </c>
      <c r="D17" s="13">
        <f t="shared" si="9"/>
        <v>1.2021400000000002E-7</v>
      </c>
      <c r="E17" s="13">
        <f t="shared" si="9"/>
        <v>1.7141800000000001E-8</v>
      </c>
      <c r="F17" s="13">
        <f t="shared" si="9"/>
        <v>14.261199999999999</v>
      </c>
      <c r="G17" s="13">
        <f t="shared" si="9"/>
        <v>-73.88</v>
      </c>
      <c r="H17" s="13">
        <f t="shared" si="9"/>
        <v>10.297799999999999</v>
      </c>
      <c r="I17" s="13">
        <f t="shared" si="9"/>
        <v>13.939800000000002</v>
      </c>
      <c r="J17" s="13">
        <f t="shared" si="9"/>
        <v>3.4331999999999999E-8</v>
      </c>
      <c r="K17" s="13">
        <f t="shared" si="9"/>
        <v>1.4896200000000004E-8</v>
      </c>
      <c r="L17" s="13">
        <f t="shared" si="9"/>
        <v>43.3932</v>
      </c>
      <c r="M17" s="13">
        <f t="shared" si="9"/>
        <v>0.94994000000000001</v>
      </c>
      <c r="N17" s="13">
        <f t="shared" si="9"/>
        <v>3.7431599999999995E-2</v>
      </c>
      <c r="O17" s="13">
        <f t="shared" si="9"/>
        <v>3.9404000000000003</v>
      </c>
      <c r="P17" s="13">
        <f t="shared" si="9"/>
        <v>16881.599999999999</v>
      </c>
      <c r="Q17" s="13">
        <f t="shared" si="9"/>
        <v>21.132999999999999</v>
      </c>
      <c r="R17" s="13">
        <f t="shared" si="9"/>
        <v>0.12518400000000002</v>
      </c>
      <c r="S17" s="19">
        <f t="shared" si="9"/>
        <v>1.64134E-12</v>
      </c>
      <c r="T17" s="13">
        <f t="shared" si="9"/>
        <v>3.7747799999999995E-14</v>
      </c>
      <c r="U17" s="13">
        <f t="shared" si="9"/>
        <v>2.2998400000000001</v>
      </c>
      <c r="V17" s="13">
        <f t="shared" si="9"/>
        <v>0.96110000000000007</v>
      </c>
      <c r="W17" s="13">
        <f t="shared" si="9"/>
        <v>1.3002199999999999E-3</v>
      </c>
      <c r="X17" s="13">
        <f t="shared" si="9"/>
        <v>0.13528400000000002</v>
      </c>
      <c r="Z17" s="10">
        <f>AVERAGE(Z12:Z16)</f>
        <v>1.2021400000000002E-7</v>
      </c>
      <c r="AA17" s="10">
        <f>AVERAGE(AA12:AA16)</f>
        <v>16807.719999999998</v>
      </c>
      <c r="AB17" s="10">
        <f>AVERAGE(AB12:AB16)</f>
        <v>3.4331999999999999E-8</v>
      </c>
      <c r="AC17" s="10">
        <f>AVERAGE(AC12:AC16)</f>
        <v>1.64134E-12</v>
      </c>
    </row>
    <row r="19" spans="1:29" x14ac:dyDescent="0.35">
      <c r="A19" s="31">
        <v>3</v>
      </c>
    </row>
    <row r="20" spans="1:29" x14ac:dyDescent="0.35">
      <c r="A20" s="11" t="s">
        <v>56</v>
      </c>
      <c r="B20" s="11" t="s">
        <v>12</v>
      </c>
      <c r="C20" s="11" t="s">
        <v>13</v>
      </c>
      <c r="D20" s="11" t="s">
        <v>25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26</v>
      </c>
      <c r="K20" s="11" t="s">
        <v>27</v>
      </c>
      <c r="L20" s="11" t="s">
        <v>28</v>
      </c>
      <c r="M20" s="11" t="s">
        <v>29</v>
      </c>
      <c r="N20" s="11" t="s">
        <v>30</v>
      </c>
      <c r="O20" s="11" t="s">
        <v>31</v>
      </c>
      <c r="P20" s="11" t="s">
        <v>32</v>
      </c>
      <c r="Q20" s="11" t="s">
        <v>19</v>
      </c>
      <c r="R20" s="11" t="s">
        <v>20</v>
      </c>
      <c r="S20" s="12" t="s">
        <v>33</v>
      </c>
      <c r="T20" s="11" t="s">
        <v>34</v>
      </c>
      <c r="U20" s="11" t="s">
        <v>35</v>
      </c>
      <c r="V20" s="11" t="s">
        <v>36</v>
      </c>
      <c r="W20" s="11" t="s">
        <v>37</v>
      </c>
      <c r="X20" s="11" t="s">
        <v>38</v>
      </c>
      <c r="Z20" s="10" t="s">
        <v>42</v>
      </c>
      <c r="AA20" s="10" t="s">
        <v>41</v>
      </c>
      <c r="AB20" s="10" t="s">
        <v>43</v>
      </c>
      <c r="AC20" s="10" t="s">
        <v>44</v>
      </c>
    </row>
    <row r="21" spans="1:29" x14ac:dyDescent="0.35">
      <c r="A21" s="10" t="s">
        <v>120</v>
      </c>
      <c r="B21" s="16">
        <v>3.591E-4</v>
      </c>
      <c r="C21" s="10">
        <v>7.0744000000000001E-2</v>
      </c>
      <c r="D21" s="16">
        <v>1.1975E-7</v>
      </c>
      <c r="E21" s="16">
        <v>1.7172E-8</v>
      </c>
      <c r="F21" s="10">
        <v>14.34</v>
      </c>
      <c r="G21" s="10">
        <v>-73</v>
      </c>
      <c r="H21" s="10">
        <v>10.316000000000001</v>
      </c>
      <c r="I21" s="10">
        <v>14.132</v>
      </c>
      <c r="J21" s="16">
        <v>3.2794999999999997E-8</v>
      </c>
      <c r="K21" s="16">
        <v>1.4428E-8</v>
      </c>
      <c r="L21" s="10">
        <v>43.994999999999997</v>
      </c>
      <c r="M21" s="10">
        <v>0.95526999999999995</v>
      </c>
      <c r="N21" s="10">
        <v>3.7940000000000002E-2</v>
      </c>
      <c r="O21" s="10">
        <v>3.9716999999999998</v>
      </c>
      <c r="P21" s="10">
        <v>16827</v>
      </c>
      <c r="Q21" s="10">
        <v>21.085999999999999</v>
      </c>
      <c r="R21" s="10">
        <v>0.12531</v>
      </c>
      <c r="S21" s="17">
        <v>1.6318999999999999E-12</v>
      </c>
      <c r="T21" s="16">
        <v>3.7643000000000001E-14</v>
      </c>
      <c r="U21" s="10">
        <v>2.3067000000000002</v>
      </c>
      <c r="V21" s="10">
        <v>0.96145000000000003</v>
      </c>
      <c r="W21" s="10">
        <v>1.3041000000000001E-3</v>
      </c>
      <c r="X21" s="10">
        <v>0.13564000000000001</v>
      </c>
      <c r="Z21" s="14">
        <f>D21</f>
        <v>1.1975E-7</v>
      </c>
      <c r="AA21" s="13">
        <f>G21+P21</f>
        <v>16754</v>
      </c>
      <c r="AB21" s="14">
        <f>J21</f>
        <v>3.2794999999999997E-8</v>
      </c>
      <c r="AC21" s="14">
        <f>S21</f>
        <v>1.6318999999999999E-12</v>
      </c>
    </row>
    <row r="22" spans="1:29" x14ac:dyDescent="0.35">
      <c r="A22" s="10" t="s">
        <v>121</v>
      </c>
      <c r="B22" s="16">
        <v>3.5481E-4</v>
      </c>
      <c r="C22" s="10">
        <v>6.9898000000000002E-2</v>
      </c>
      <c r="D22" s="16">
        <v>1.2111E-7</v>
      </c>
      <c r="E22" s="16">
        <v>1.7074999999999999E-8</v>
      </c>
      <c r="F22" s="10">
        <v>14.099</v>
      </c>
      <c r="G22" s="10">
        <v>-73.47</v>
      </c>
      <c r="H22" s="10">
        <v>10.287000000000001</v>
      </c>
      <c r="I22" s="10">
        <v>14.002000000000001</v>
      </c>
      <c r="J22" s="16">
        <v>3.3301000000000002E-8</v>
      </c>
      <c r="K22" s="16">
        <v>1.4459000000000001E-8</v>
      </c>
      <c r="L22" s="10">
        <v>43.418999999999997</v>
      </c>
      <c r="M22" s="10">
        <v>0.95413000000000003</v>
      </c>
      <c r="N22" s="10">
        <v>3.7444999999999999E-2</v>
      </c>
      <c r="O22" s="10">
        <v>3.9245000000000001</v>
      </c>
      <c r="P22" s="10">
        <v>16674</v>
      </c>
      <c r="Q22" s="10">
        <v>20.866</v>
      </c>
      <c r="R22" s="10">
        <v>0.12514</v>
      </c>
      <c r="S22" s="17">
        <v>1.6406000000000001E-12</v>
      </c>
      <c r="T22" s="16">
        <v>3.7760999999999998E-14</v>
      </c>
      <c r="U22" s="10">
        <v>2.3016999999999999</v>
      </c>
      <c r="V22" s="10">
        <v>0.96121000000000001</v>
      </c>
      <c r="W22" s="10">
        <v>1.3014999999999999E-3</v>
      </c>
      <c r="X22" s="10">
        <v>0.13539999999999999</v>
      </c>
      <c r="Z22" s="16">
        <f t="shared" ref="Z22:Z25" si="10">D22</f>
        <v>1.2111E-7</v>
      </c>
      <c r="AA22" s="10">
        <f t="shared" ref="AA22:AA25" si="11">G22+P22</f>
        <v>16600.53</v>
      </c>
      <c r="AB22" s="16">
        <f t="shared" ref="AB22:AB25" si="12">J22</f>
        <v>3.3301000000000002E-8</v>
      </c>
      <c r="AC22" s="16">
        <f t="shared" ref="AC22:AC25" si="13">S22</f>
        <v>1.6406000000000001E-12</v>
      </c>
    </row>
    <row r="23" spans="1:29" x14ac:dyDescent="0.35">
      <c r="A23" s="10" t="s">
        <v>122</v>
      </c>
      <c r="B23" s="16">
        <v>3.6085000000000002E-4</v>
      </c>
      <c r="C23" s="10">
        <v>7.1086999999999997E-2</v>
      </c>
      <c r="D23" s="16">
        <v>1.1999999999999999E-7</v>
      </c>
      <c r="E23" s="16">
        <v>1.7208999999999999E-8</v>
      </c>
      <c r="F23" s="10">
        <v>14.340999999999999</v>
      </c>
      <c r="G23" s="10">
        <v>-73</v>
      </c>
      <c r="H23" s="10">
        <v>10.368</v>
      </c>
      <c r="I23" s="10">
        <v>14.202999999999999</v>
      </c>
      <c r="J23" s="16">
        <v>3.3308999999999997E-8</v>
      </c>
      <c r="K23" s="16">
        <v>1.4641E-8</v>
      </c>
      <c r="L23" s="10">
        <v>43.954999999999998</v>
      </c>
      <c r="M23" s="10">
        <v>0.9546</v>
      </c>
      <c r="N23" s="10">
        <v>3.7907999999999997E-2</v>
      </c>
      <c r="O23" s="10">
        <v>3.9710999999999999</v>
      </c>
      <c r="P23" s="10">
        <v>16659</v>
      </c>
      <c r="Q23" s="10">
        <v>21.013000000000002</v>
      </c>
      <c r="R23" s="10">
        <v>0.12614</v>
      </c>
      <c r="S23" s="17">
        <v>1.6398999999999999E-12</v>
      </c>
      <c r="T23" s="16">
        <v>3.8049000000000003E-14</v>
      </c>
      <c r="U23" s="10">
        <v>2.3201999999999998</v>
      </c>
      <c r="V23" s="10">
        <v>0.96125000000000005</v>
      </c>
      <c r="W23" s="10">
        <v>1.312E-3</v>
      </c>
      <c r="X23" s="10">
        <v>0.13649</v>
      </c>
      <c r="Z23" s="16">
        <f t="shared" si="10"/>
        <v>1.1999999999999999E-7</v>
      </c>
      <c r="AA23" s="10">
        <f t="shared" si="11"/>
        <v>16586</v>
      </c>
      <c r="AB23" s="16">
        <f t="shared" si="12"/>
        <v>3.3308999999999997E-8</v>
      </c>
      <c r="AC23" s="16">
        <f t="shared" si="13"/>
        <v>1.6398999999999999E-12</v>
      </c>
    </row>
    <row r="24" spans="1:29" x14ac:dyDescent="0.35">
      <c r="A24" s="10" t="s">
        <v>123</v>
      </c>
      <c r="B24" s="16">
        <v>3.6174999999999998E-4</v>
      </c>
      <c r="C24" s="10">
        <v>7.1264999999999995E-2</v>
      </c>
      <c r="D24" s="16">
        <v>1.2284000000000001E-7</v>
      </c>
      <c r="E24" s="16">
        <v>1.7219E-8</v>
      </c>
      <c r="F24" s="10">
        <v>14.016999999999999</v>
      </c>
      <c r="G24" s="10">
        <v>-75.09</v>
      </c>
      <c r="H24" s="10">
        <v>10.385</v>
      </c>
      <c r="I24" s="10">
        <v>13.83</v>
      </c>
      <c r="J24" s="16">
        <v>3.2746000000000001E-8</v>
      </c>
      <c r="K24" s="16">
        <v>1.4429999999999999E-8</v>
      </c>
      <c r="L24" s="10">
        <v>44.066000000000003</v>
      </c>
      <c r="M24" s="10">
        <v>0.95635999999999999</v>
      </c>
      <c r="N24" s="10">
        <v>3.8001E-2</v>
      </c>
      <c r="O24" s="10">
        <v>3.9735</v>
      </c>
      <c r="P24" s="10">
        <v>16638</v>
      </c>
      <c r="Q24" s="10">
        <v>21.015000000000001</v>
      </c>
      <c r="R24" s="10">
        <v>0.12631000000000001</v>
      </c>
      <c r="S24" s="17">
        <v>1.6536999999999999E-12</v>
      </c>
      <c r="T24" s="16">
        <v>3.8431000000000003E-14</v>
      </c>
      <c r="U24" s="10">
        <v>2.3239000000000001</v>
      </c>
      <c r="V24" s="10">
        <v>0.96082999999999996</v>
      </c>
      <c r="W24" s="10">
        <v>1.3142E-3</v>
      </c>
      <c r="X24" s="10">
        <v>0.13678000000000001</v>
      </c>
      <c r="Z24" s="16">
        <f t="shared" si="10"/>
        <v>1.2284000000000001E-7</v>
      </c>
      <c r="AA24" s="10">
        <f t="shared" si="11"/>
        <v>16562.91</v>
      </c>
      <c r="AB24" s="16">
        <f t="shared" si="12"/>
        <v>3.2746000000000001E-8</v>
      </c>
      <c r="AC24" s="16">
        <f t="shared" si="13"/>
        <v>1.6536999999999999E-12</v>
      </c>
    </row>
    <row r="25" spans="1:29" x14ac:dyDescent="0.35">
      <c r="A25" s="10" t="s">
        <v>124</v>
      </c>
      <c r="B25" s="16">
        <v>3.5242999999999999E-4</v>
      </c>
      <c r="C25" s="10">
        <v>6.9428000000000004E-2</v>
      </c>
      <c r="D25" s="16">
        <v>1.1866000000000001E-7</v>
      </c>
      <c r="E25" s="16">
        <v>1.6981999999999999E-8</v>
      </c>
      <c r="F25" s="10">
        <v>14.311</v>
      </c>
      <c r="G25" s="10">
        <v>-70.36</v>
      </c>
      <c r="H25" s="10">
        <v>10.231999999999999</v>
      </c>
      <c r="I25" s="10">
        <v>14.542</v>
      </c>
      <c r="J25" s="16">
        <v>3.477E-8</v>
      </c>
      <c r="K25" s="16">
        <v>1.5104999999999999E-8</v>
      </c>
      <c r="L25" s="10">
        <v>43.442999999999998</v>
      </c>
      <c r="M25" s="10">
        <v>0.95111999999999997</v>
      </c>
      <c r="N25" s="10">
        <v>3.7470000000000003E-2</v>
      </c>
      <c r="O25" s="10">
        <v>3.9396</v>
      </c>
      <c r="P25" s="10">
        <v>16601</v>
      </c>
      <c r="Q25" s="10">
        <v>20.725999999999999</v>
      </c>
      <c r="R25" s="10">
        <v>0.12485</v>
      </c>
      <c r="S25" s="17">
        <v>1.6289000000000001E-12</v>
      </c>
      <c r="T25" s="16">
        <v>3.7376999999999998E-14</v>
      </c>
      <c r="U25" s="10">
        <v>2.2946</v>
      </c>
      <c r="V25" s="10">
        <v>0.96167000000000002</v>
      </c>
      <c r="W25" s="10">
        <v>1.2975E-3</v>
      </c>
      <c r="X25" s="10">
        <v>0.13492000000000001</v>
      </c>
      <c r="Z25" s="18">
        <f t="shared" si="10"/>
        <v>1.1866000000000001E-7</v>
      </c>
      <c r="AA25" s="11">
        <f t="shared" si="11"/>
        <v>16530.64</v>
      </c>
      <c r="AB25" s="18">
        <f t="shared" si="12"/>
        <v>3.477E-8</v>
      </c>
      <c r="AC25" s="18">
        <f t="shared" si="13"/>
        <v>1.6289000000000001E-12</v>
      </c>
    </row>
    <row r="26" spans="1:29" x14ac:dyDescent="0.35">
      <c r="A26" s="13" t="s">
        <v>23</v>
      </c>
      <c r="B26" s="13">
        <f t="shared" ref="B26:X26" si="14">AVERAGE(B21:B25)</f>
        <v>3.5778800000000005E-4</v>
      </c>
      <c r="C26" s="13">
        <f t="shared" si="14"/>
        <v>7.0484399999999989E-2</v>
      </c>
      <c r="D26" s="13">
        <f t="shared" si="14"/>
        <v>1.2047199999999997E-7</v>
      </c>
      <c r="E26" s="13">
        <f t="shared" si="14"/>
        <v>1.7131399999999998E-8</v>
      </c>
      <c r="F26" s="13">
        <f t="shared" si="14"/>
        <v>14.2216</v>
      </c>
      <c r="G26" s="13">
        <f t="shared" si="14"/>
        <v>-72.984000000000009</v>
      </c>
      <c r="H26" s="13">
        <f t="shared" si="14"/>
        <v>10.317600000000001</v>
      </c>
      <c r="I26" s="13">
        <f t="shared" si="14"/>
        <v>14.1418</v>
      </c>
      <c r="J26" s="13">
        <f t="shared" si="14"/>
        <v>3.3384200000000001E-8</v>
      </c>
      <c r="K26" s="13">
        <f t="shared" si="14"/>
        <v>1.46126E-8</v>
      </c>
      <c r="L26" s="13">
        <f t="shared" si="14"/>
        <v>43.775599999999997</v>
      </c>
      <c r="M26" s="13">
        <f t="shared" si="14"/>
        <v>0.95429600000000003</v>
      </c>
      <c r="N26" s="13">
        <f t="shared" si="14"/>
        <v>3.7752800000000003E-2</v>
      </c>
      <c r="O26" s="13">
        <f t="shared" si="14"/>
        <v>3.95608</v>
      </c>
      <c r="P26" s="13">
        <f t="shared" si="14"/>
        <v>16679.8</v>
      </c>
      <c r="Q26" s="13">
        <f t="shared" si="14"/>
        <v>20.941200000000002</v>
      </c>
      <c r="R26" s="13">
        <f t="shared" si="14"/>
        <v>0.12554999999999999</v>
      </c>
      <c r="S26" s="19">
        <f t="shared" si="14"/>
        <v>1.6390000000000002E-12</v>
      </c>
      <c r="T26" s="13">
        <f t="shared" si="14"/>
        <v>3.7852199999999999E-14</v>
      </c>
      <c r="U26" s="13">
        <f t="shared" si="14"/>
        <v>2.3094200000000003</v>
      </c>
      <c r="V26" s="13">
        <f t="shared" si="14"/>
        <v>0.96128200000000008</v>
      </c>
      <c r="W26" s="13">
        <f t="shared" si="14"/>
        <v>1.3058600000000001E-3</v>
      </c>
      <c r="X26" s="13">
        <f t="shared" si="14"/>
        <v>0.13584600000000002</v>
      </c>
      <c r="Z26" s="10">
        <f>AVERAGE(Z21:Z25)</f>
        <v>1.2047199999999997E-7</v>
      </c>
      <c r="AA26" s="10">
        <f>AVERAGE(AA21:AA25)</f>
        <v>16606.815999999999</v>
      </c>
      <c r="AB26" s="10">
        <f>AVERAGE(AB21:AB25)</f>
        <v>3.3384200000000001E-8</v>
      </c>
      <c r="AC26" s="10">
        <f>AVERAGE(AC21:AC25)</f>
        <v>1.6390000000000002E-12</v>
      </c>
    </row>
    <row r="28" spans="1:29" x14ac:dyDescent="0.35">
      <c r="A28" s="21">
        <v>4</v>
      </c>
    </row>
    <row r="29" spans="1:29" x14ac:dyDescent="0.35">
      <c r="A29" s="12" t="s">
        <v>56</v>
      </c>
      <c r="B29" s="12" t="s">
        <v>12</v>
      </c>
      <c r="C29" s="12" t="s">
        <v>13</v>
      </c>
      <c r="D29" s="12" t="s">
        <v>25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26</v>
      </c>
      <c r="K29" s="12" t="s">
        <v>27</v>
      </c>
      <c r="L29" s="12" t="s">
        <v>28</v>
      </c>
      <c r="M29" s="12" t="s">
        <v>29</v>
      </c>
      <c r="N29" s="12" t="s">
        <v>30</v>
      </c>
      <c r="O29" s="12" t="s">
        <v>31</v>
      </c>
      <c r="P29" s="12" t="s">
        <v>32</v>
      </c>
      <c r="Q29" s="12" t="s">
        <v>19</v>
      </c>
      <c r="R29" s="12" t="s">
        <v>20</v>
      </c>
      <c r="S29" s="12" t="s">
        <v>33</v>
      </c>
      <c r="T29" s="12" t="s">
        <v>34</v>
      </c>
      <c r="U29" s="12" t="s">
        <v>35</v>
      </c>
      <c r="V29" s="12" t="s">
        <v>36</v>
      </c>
      <c r="W29" s="12" t="s">
        <v>37</v>
      </c>
      <c r="X29" s="12" t="s">
        <v>38</v>
      </c>
      <c r="Z29" s="10" t="s">
        <v>42</v>
      </c>
      <c r="AA29" s="10" t="s">
        <v>41</v>
      </c>
      <c r="AB29" s="10" t="s">
        <v>43</v>
      </c>
      <c r="AC29" s="10" t="s">
        <v>44</v>
      </c>
    </row>
    <row r="30" spans="1:29" x14ac:dyDescent="0.35">
      <c r="A30" s="10" t="s">
        <v>125</v>
      </c>
      <c r="B30" s="16">
        <v>3.5778999999999997E-4</v>
      </c>
      <c r="C30" s="10">
        <v>7.0484000000000005E-2</v>
      </c>
      <c r="D30" s="16">
        <v>1.2045E-7</v>
      </c>
      <c r="E30" s="16">
        <v>1.7047E-8</v>
      </c>
      <c r="F30" s="16">
        <v>14.153</v>
      </c>
      <c r="G30" s="10">
        <v>-71.33</v>
      </c>
      <c r="H30" s="10">
        <v>10.266</v>
      </c>
      <c r="I30" s="10">
        <v>14.391999999999999</v>
      </c>
      <c r="J30" s="16">
        <v>3.2662999999999999E-8</v>
      </c>
      <c r="K30" s="16">
        <v>1.4346E-8</v>
      </c>
      <c r="L30" s="16">
        <v>43.920999999999999</v>
      </c>
      <c r="M30" s="10">
        <v>0.95723000000000003</v>
      </c>
      <c r="N30" s="16">
        <v>3.7872999999999997E-2</v>
      </c>
      <c r="O30" s="16">
        <v>3.9565000000000001</v>
      </c>
      <c r="P30" s="10">
        <v>16584</v>
      </c>
      <c r="Q30" s="16">
        <v>20.765999999999998</v>
      </c>
      <c r="R30" s="16">
        <v>0.12522</v>
      </c>
      <c r="S30" s="17">
        <v>1.6272999999999999E-12</v>
      </c>
      <c r="T30" s="16">
        <v>3.7527999999999999E-14</v>
      </c>
      <c r="U30" s="16">
        <v>2.3062</v>
      </c>
      <c r="V30" s="10">
        <v>0.96181000000000005</v>
      </c>
      <c r="W30" s="16">
        <v>1.304E-3</v>
      </c>
      <c r="X30" s="16">
        <v>0.13558000000000001</v>
      </c>
      <c r="Z30" s="14">
        <f>D30</f>
        <v>1.2045E-7</v>
      </c>
      <c r="AA30" s="13">
        <f>G30+P30</f>
        <v>16512.669999999998</v>
      </c>
      <c r="AB30" s="14">
        <f>J30</f>
        <v>3.2662999999999999E-8</v>
      </c>
      <c r="AC30" s="14">
        <f>S30</f>
        <v>1.6272999999999999E-12</v>
      </c>
    </row>
    <row r="31" spans="1:29" x14ac:dyDescent="0.35">
      <c r="A31" s="10" t="s">
        <v>126</v>
      </c>
      <c r="B31" s="16">
        <v>3.5051E-4</v>
      </c>
      <c r="C31" s="10">
        <v>6.905E-2</v>
      </c>
      <c r="D31" s="16">
        <v>1.2095999999999999E-7</v>
      </c>
      <c r="E31" s="16">
        <v>1.6875999999999998E-8</v>
      </c>
      <c r="F31" s="16">
        <v>13.952</v>
      </c>
      <c r="G31" s="10">
        <v>-71.34</v>
      </c>
      <c r="H31" s="10">
        <v>10.185</v>
      </c>
      <c r="I31" s="10">
        <v>14.276999999999999</v>
      </c>
      <c r="J31" s="16">
        <v>3.4453999999999999E-8</v>
      </c>
      <c r="K31" s="16">
        <v>1.4920000000000001E-8</v>
      </c>
      <c r="L31" s="16">
        <v>43.304000000000002</v>
      </c>
      <c r="M31" s="10">
        <v>0.95276000000000005</v>
      </c>
      <c r="N31" s="16">
        <v>3.7347999999999999E-2</v>
      </c>
      <c r="O31" s="16">
        <v>3.92</v>
      </c>
      <c r="P31" s="10">
        <v>16469</v>
      </c>
      <c r="Q31" s="16">
        <v>20.513999999999999</v>
      </c>
      <c r="R31" s="16">
        <v>0.12456</v>
      </c>
      <c r="S31" s="17">
        <v>1.6325999999999999E-12</v>
      </c>
      <c r="T31" s="16">
        <v>3.7391000000000002E-14</v>
      </c>
      <c r="U31" s="16">
        <v>2.2902999999999998</v>
      </c>
      <c r="V31" s="10">
        <v>0.96167999999999998</v>
      </c>
      <c r="W31" s="16">
        <v>1.2952E-3</v>
      </c>
      <c r="X31" s="16">
        <v>0.13467999999999999</v>
      </c>
      <c r="Z31" s="16">
        <f t="shared" ref="Z31:Z34" si="15">D31</f>
        <v>1.2095999999999999E-7</v>
      </c>
      <c r="AA31" s="10">
        <f t="shared" ref="AA31:AA34" si="16">G31+P31</f>
        <v>16397.66</v>
      </c>
      <c r="AB31" s="16">
        <f t="shared" ref="AB31:AB34" si="17">J31</f>
        <v>3.4453999999999999E-8</v>
      </c>
      <c r="AC31" s="16">
        <f t="shared" ref="AC31:AC34" si="18">S31</f>
        <v>1.6325999999999999E-12</v>
      </c>
    </row>
    <row r="32" spans="1:29" x14ac:dyDescent="0.35">
      <c r="A32" s="10" t="s">
        <v>127</v>
      </c>
      <c r="B32" s="16">
        <v>3.5317999999999998E-4</v>
      </c>
      <c r="C32" s="10">
        <v>6.9575999999999999E-2</v>
      </c>
      <c r="D32" s="16">
        <v>1.2072000000000001E-7</v>
      </c>
      <c r="E32" s="16">
        <v>1.6972000000000001E-8</v>
      </c>
      <c r="F32" s="16">
        <v>14.058999999999999</v>
      </c>
      <c r="G32" s="10">
        <v>-71.53</v>
      </c>
      <c r="H32" s="10">
        <v>10.249000000000001</v>
      </c>
      <c r="I32" s="10">
        <v>14.327999999999999</v>
      </c>
      <c r="J32" s="16">
        <v>3.4266999999999998E-8</v>
      </c>
      <c r="K32" s="16">
        <v>1.4903999999999999E-8</v>
      </c>
      <c r="L32" s="16">
        <v>43.494</v>
      </c>
      <c r="M32" s="10">
        <v>0.95330000000000004</v>
      </c>
      <c r="N32" s="16">
        <v>3.7511999999999997E-2</v>
      </c>
      <c r="O32" s="16">
        <v>3.9350000000000001</v>
      </c>
      <c r="P32" s="10">
        <v>16472</v>
      </c>
      <c r="Q32" s="16">
        <v>20.608000000000001</v>
      </c>
      <c r="R32" s="16">
        <v>0.12511</v>
      </c>
      <c r="S32" s="17">
        <v>1.6348000000000001E-12</v>
      </c>
      <c r="T32" s="16">
        <v>3.7603999999999998E-14</v>
      </c>
      <c r="U32" s="16">
        <v>2.3001999999999998</v>
      </c>
      <c r="V32" s="10">
        <v>0.96153</v>
      </c>
      <c r="W32" s="16">
        <v>1.3010000000000001E-3</v>
      </c>
      <c r="X32" s="16">
        <v>0.13531000000000001</v>
      </c>
      <c r="Z32" s="16">
        <f t="shared" si="15"/>
        <v>1.2072000000000001E-7</v>
      </c>
      <c r="AA32" s="10">
        <f t="shared" si="16"/>
        <v>16400.47</v>
      </c>
      <c r="AB32" s="16">
        <f t="shared" si="17"/>
        <v>3.4266999999999998E-8</v>
      </c>
      <c r="AC32" s="16">
        <f t="shared" si="18"/>
        <v>1.6348000000000001E-12</v>
      </c>
    </row>
    <row r="33" spans="1:29" x14ac:dyDescent="0.35">
      <c r="A33" s="10" t="s">
        <v>128</v>
      </c>
      <c r="B33" s="16">
        <v>3.3678000000000001E-4</v>
      </c>
      <c r="C33" s="10">
        <v>6.6346000000000002E-2</v>
      </c>
      <c r="D33" s="16">
        <v>1.2347999999999999E-7</v>
      </c>
      <c r="E33" s="16">
        <v>1.6560999999999999E-8</v>
      </c>
      <c r="F33" s="16">
        <v>13.412000000000001</v>
      </c>
      <c r="G33" s="10">
        <v>-72.91</v>
      </c>
      <c r="H33" s="10">
        <v>10.006</v>
      </c>
      <c r="I33" s="10">
        <v>13.724</v>
      </c>
      <c r="J33" s="16">
        <v>3.6909999999999998E-8</v>
      </c>
      <c r="K33" s="16">
        <v>1.5682999999999999E-8</v>
      </c>
      <c r="L33" s="16">
        <v>42.49</v>
      </c>
      <c r="M33" s="10">
        <v>0.94660999999999995</v>
      </c>
      <c r="N33" s="16">
        <v>3.6656000000000001E-2</v>
      </c>
      <c r="O33" s="16">
        <v>3.8723000000000001</v>
      </c>
      <c r="P33" s="10">
        <v>16464</v>
      </c>
      <c r="Q33" s="16">
        <v>20.193000000000001</v>
      </c>
      <c r="R33" s="16">
        <v>0.12265</v>
      </c>
      <c r="S33" s="17">
        <v>1.6469999999999999E-12</v>
      </c>
      <c r="T33" s="16">
        <v>3.7056000000000003E-14</v>
      </c>
      <c r="U33" s="16">
        <v>2.2498999999999998</v>
      </c>
      <c r="V33" s="10">
        <v>0.96123000000000003</v>
      </c>
      <c r="W33" s="16">
        <v>1.2725E-3</v>
      </c>
      <c r="X33" s="16">
        <v>0.13238</v>
      </c>
      <c r="Z33" s="16">
        <f t="shared" si="15"/>
        <v>1.2347999999999999E-7</v>
      </c>
      <c r="AA33" s="10">
        <f t="shared" si="16"/>
        <v>16391.09</v>
      </c>
      <c r="AB33" s="16">
        <f t="shared" si="17"/>
        <v>3.6909999999999998E-8</v>
      </c>
      <c r="AC33" s="16">
        <f t="shared" si="18"/>
        <v>1.6469999999999999E-12</v>
      </c>
    </row>
    <row r="34" spans="1:29" x14ac:dyDescent="0.35">
      <c r="A34" s="10" t="s">
        <v>129</v>
      </c>
      <c r="B34" s="16">
        <v>3.4657999999999998E-4</v>
      </c>
      <c r="C34" s="10">
        <v>6.8276000000000003E-2</v>
      </c>
      <c r="D34" s="16">
        <v>1.2216999999999999E-7</v>
      </c>
      <c r="E34" s="16">
        <v>1.6791999999999999E-8</v>
      </c>
      <c r="F34" s="10">
        <v>13.744999999999999</v>
      </c>
      <c r="G34" s="10">
        <v>-72.27</v>
      </c>
      <c r="H34" s="10">
        <v>10.147</v>
      </c>
      <c r="I34" s="10">
        <v>14.04</v>
      </c>
      <c r="J34" s="16">
        <v>3.4960999999999998E-8</v>
      </c>
      <c r="K34" s="16">
        <v>1.5083E-8</v>
      </c>
      <c r="L34" s="10">
        <v>43.142000000000003</v>
      </c>
      <c r="M34" s="10">
        <v>0.95177999999999996</v>
      </c>
      <c r="N34" s="10">
        <v>3.7212000000000002E-2</v>
      </c>
      <c r="O34" s="10">
        <v>3.9097</v>
      </c>
      <c r="P34" s="10">
        <v>16439</v>
      </c>
      <c r="Q34" s="10">
        <v>20.402000000000001</v>
      </c>
      <c r="R34" s="10">
        <v>0.12411</v>
      </c>
      <c r="S34" s="17">
        <v>1.6436E-12</v>
      </c>
      <c r="T34" s="16">
        <v>3.7478999999999999E-14</v>
      </c>
      <c r="U34" s="10">
        <v>2.2803</v>
      </c>
      <c r="V34" s="10">
        <v>0.96131999999999995</v>
      </c>
      <c r="W34" s="10">
        <v>1.2897E-3</v>
      </c>
      <c r="X34" s="10">
        <v>0.13416</v>
      </c>
      <c r="Z34" s="18">
        <f t="shared" si="15"/>
        <v>1.2216999999999999E-7</v>
      </c>
      <c r="AA34" s="11">
        <f t="shared" si="16"/>
        <v>16366.73</v>
      </c>
      <c r="AB34" s="18">
        <f t="shared" si="17"/>
        <v>3.4960999999999998E-8</v>
      </c>
      <c r="AC34" s="18">
        <f t="shared" si="18"/>
        <v>1.6436E-12</v>
      </c>
    </row>
    <row r="35" spans="1:29" x14ac:dyDescent="0.35">
      <c r="A35" s="13" t="s">
        <v>23</v>
      </c>
      <c r="B35" s="13">
        <f t="shared" ref="B35:X35" si="19">AVERAGE(B30:B34)</f>
        <v>3.4896800000000001E-4</v>
      </c>
      <c r="C35" s="13">
        <f t="shared" si="19"/>
        <v>6.8746399999999999E-2</v>
      </c>
      <c r="D35" s="13">
        <f t="shared" si="19"/>
        <v>1.2155599999999998E-7</v>
      </c>
      <c r="E35" s="13">
        <f t="shared" si="19"/>
        <v>1.6849599999999997E-8</v>
      </c>
      <c r="F35" s="13">
        <f t="shared" si="19"/>
        <v>13.8642</v>
      </c>
      <c r="G35" s="13">
        <f t="shared" si="19"/>
        <v>-71.876000000000005</v>
      </c>
      <c r="H35" s="13">
        <f t="shared" si="19"/>
        <v>10.1706</v>
      </c>
      <c r="I35" s="13">
        <f t="shared" si="19"/>
        <v>14.152199999999999</v>
      </c>
      <c r="J35" s="13">
        <f t="shared" si="19"/>
        <v>3.4650999999999997E-8</v>
      </c>
      <c r="K35" s="13">
        <f t="shared" si="19"/>
        <v>1.4987200000000001E-8</v>
      </c>
      <c r="L35" s="13">
        <f t="shared" si="19"/>
        <v>43.270200000000003</v>
      </c>
      <c r="M35" s="13">
        <f t="shared" si="19"/>
        <v>0.95233600000000007</v>
      </c>
      <c r="N35" s="13">
        <f t="shared" si="19"/>
        <v>3.7320199999999998E-2</v>
      </c>
      <c r="O35" s="13">
        <f t="shared" si="19"/>
        <v>3.9187000000000003</v>
      </c>
      <c r="P35" s="13">
        <f t="shared" si="19"/>
        <v>16485.599999999999</v>
      </c>
      <c r="Q35" s="13">
        <f t="shared" si="19"/>
        <v>20.496600000000001</v>
      </c>
      <c r="R35" s="13">
        <f t="shared" si="19"/>
        <v>0.12433000000000001</v>
      </c>
      <c r="S35" s="19">
        <f t="shared" si="19"/>
        <v>1.6370600000000001E-12</v>
      </c>
      <c r="T35" s="13">
        <f t="shared" si="19"/>
        <v>3.7411600000000004E-14</v>
      </c>
      <c r="U35" s="13">
        <f t="shared" si="19"/>
        <v>2.28538</v>
      </c>
      <c r="V35" s="13">
        <f t="shared" si="19"/>
        <v>0.96151399999999998</v>
      </c>
      <c r="W35" s="13">
        <f t="shared" si="19"/>
        <v>1.2924799999999999E-3</v>
      </c>
      <c r="X35" s="13">
        <f t="shared" si="19"/>
        <v>0.13442199999999999</v>
      </c>
      <c r="Z35" s="10">
        <f>AVERAGE(Z30:Z34)</f>
        <v>1.2155599999999998E-7</v>
      </c>
      <c r="AA35" s="10">
        <f>AVERAGE(AA30:AA34)</f>
        <v>16413.723999999998</v>
      </c>
      <c r="AB35" s="10">
        <f>AVERAGE(AB30:AB34)</f>
        <v>3.4650999999999997E-8</v>
      </c>
      <c r="AC35" s="10">
        <f>AVERAGE(AC30:AC34)</f>
        <v>1.6370600000000001E-12</v>
      </c>
    </row>
    <row r="37" spans="1:29" x14ac:dyDescent="0.35">
      <c r="A37" s="21">
        <v>5</v>
      </c>
    </row>
    <row r="38" spans="1:29" x14ac:dyDescent="0.35">
      <c r="A38" s="12" t="s">
        <v>56</v>
      </c>
      <c r="B38" s="12" t="s">
        <v>12</v>
      </c>
      <c r="C38" s="12" t="s">
        <v>13</v>
      </c>
      <c r="D38" s="12" t="s">
        <v>25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26</v>
      </c>
      <c r="K38" s="12" t="s">
        <v>27</v>
      </c>
      <c r="L38" s="12" t="s">
        <v>28</v>
      </c>
      <c r="M38" s="12" t="s">
        <v>29</v>
      </c>
      <c r="N38" s="12" t="s">
        <v>30</v>
      </c>
      <c r="O38" s="12" t="s">
        <v>31</v>
      </c>
      <c r="P38" s="12" t="s">
        <v>32</v>
      </c>
      <c r="Q38" s="12" t="s">
        <v>19</v>
      </c>
      <c r="R38" s="12" t="s">
        <v>20</v>
      </c>
      <c r="S38" s="12" t="s">
        <v>33</v>
      </c>
      <c r="T38" s="12" t="s">
        <v>34</v>
      </c>
      <c r="U38" s="12" t="s">
        <v>35</v>
      </c>
      <c r="V38" s="12" t="s">
        <v>36</v>
      </c>
      <c r="W38" s="12" t="s">
        <v>37</v>
      </c>
      <c r="X38" s="12" t="s">
        <v>38</v>
      </c>
      <c r="Z38" s="10" t="s">
        <v>42</v>
      </c>
      <c r="AA38" s="10" t="s">
        <v>41</v>
      </c>
      <c r="AB38" s="10" t="s">
        <v>43</v>
      </c>
      <c r="AC38" s="10" t="s">
        <v>44</v>
      </c>
    </row>
    <row r="39" spans="1:29" x14ac:dyDescent="0.35">
      <c r="A39" s="10" t="s">
        <v>130</v>
      </c>
      <c r="B39" s="16">
        <v>3.5437000000000001E-4</v>
      </c>
      <c r="C39" s="10">
        <v>6.9810999999999998E-2</v>
      </c>
      <c r="D39" s="16">
        <v>1.1969000000000001E-7</v>
      </c>
      <c r="E39" s="16">
        <v>1.6931999999999999E-8</v>
      </c>
      <c r="F39" s="16">
        <v>14.147</v>
      </c>
      <c r="G39" s="10">
        <v>-70.75</v>
      </c>
      <c r="H39" s="10">
        <v>10.198</v>
      </c>
      <c r="I39" s="10">
        <v>14.414</v>
      </c>
      <c r="J39" s="16">
        <v>3.2823000000000002E-8</v>
      </c>
      <c r="K39" s="16">
        <v>1.4364E-8</v>
      </c>
      <c r="L39" s="16">
        <v>43.762</v>
      </c>
      <c r="M39" s="10">
        <v>0.95718000000000003</v>
      </c>
      <c r="N39" s="16">
        <v>3.7733999999999997E-2</v>
      </c>
      <c r="O39" s="16">
        <v>3.9422000000000001</v>
      </c>
      <c r="P39" s="10">
        <v>16537</v>
      </c>
      <c r="Q39" s="16">
        <v>20.609000000000002</v>
      </c>
      <c r="R39" s="16">
        <v>0.12461999999999999</v>
      </c>
      <c r="S39" s="17">
        <v>1.6283E-12</v>
      </c>
      <c r="T39" s="16">
        <v>3.7372000000000002E-14</v>
      </c>
      <c r="U39" s="16">
        <v>2.2951999999999999</v>
      </c>
      <c r="V39" s="10">
        <v>0.96187</v>
      </c>
      <c r="W39" s="16">
        <v>1.2978E-3</v>
      </c>
      <c r="X39" s="16">
        <v>0.13492000000000001</v>
      </c>
      <c r="Z39" s="14">
        <f>D39</f>
        <v>1.1969000000000001E-7</v>
      </c>
      <c r="AA39" s="13">
        <f>G39+P39</f>
        <v>16466.25</v>
      </c>
      <c r="AB39" s="14">
        <f>J39</f>
        <v>3.2823000000000002E-8</v>
      </c>
      <c r="AC39" s="14">
        <f>S39</f>
        <v>1.6283E-12</v>
      </c>
    </row>
    <row r="40" spans="1:29" x14ac:dyDescent="0.35">
      <c r="A40" s="10" t="s">
        <v>131</v>
      </c>
      <c r="B40" s="16">
        <v>3.5010999999999999E-4</v>
      </c>
      <c r="C40" s="10">
        <v>6.8972000000000006E-2</v>
      </c>
      <c r="D40" s="16">
        <v>1.2235000000000001E-7</v>
      </c>
      <c r="E40" s="16">
        <v>1.6846999999999999E-8</v>
      </c>
      <c r="F40" s="16">
        <v>13.77</v>
      </c>
      <c r="G40" s="10">
        <v>-72.42</v>
      </c>
      <c r="H40" s="10">
        <v>10.182</v>
      </c>
      <c r="I40" s="10">
        <v>14.06</v>
      </c>
      <c r="J40" s="16">
        <v>3.4610999999999998E-8</v>
      </c>
      <c r="K40" s="16">
        <v>1.5004E-8</v>
      </c>
      <c r="L40" s="16">
        <v>43.35</v>
      </c>
      <c r="M40" s="10">
        <v>0.95294000000000001</v>
      </c>
      <c r="N40" s="16">
        <v>3.7386999999999997E-2</v>
      </c>
      <c r="O40" s="16">
        <v>3.9232999999999998</v>
      </c>
      <c r="P40" s="10">
        <v>16396</v>
      </c>
      <c r="Q40" s="16">
        <v>20.440999999999999</v>
      </c>
      <c r="R40" s="16">
        <v>0.12467</v>
      </c>
      <c r="S40" s="17">
        <v>1.643E-12</v>
      </c>
      <c r="T40" s="16">
        <v>3.7650999999999999E-14</v>
      </c>
      <c r="U40" s="16">
        <v>2.2915999999999999</v>
      </c>
      <c r="V40" s="10">
        <v>0.96140999999999999</v>
      </c>
      <c r="W40" s="16">
        <v>1.2960999999999999E-3</v>
      </c>
      <c r="X40" s="16">
        <v>0.13481000000000001</v>
      </c>
      <c r="Z40" s="16">
        <f t="shared" ref="Z40:Z43" si="20">D40</f>
        <v>1.2235000000000001E-7</v>
      </c>
      <c r="AA40" s="10">
        <f t="shared" ref="AA40:AA43" si="21">G40+P40</f>
        <v>16323.58</v>
      </c>
      <c r="AB40" s="16">
        <f t="shared" ref="AB40:AB43" si="22">J40</f>
        <v>3.4610999999999998E-8</v>
      </c>
      <c r="AC40" s="16">
        <f t="shared" ref="AC40:AC43" si="23">S40</f>
        <v>1.643E-12</v>
      </c>
    </row>
    <row r="41" spans="1:29" x14ac:dyDescent="0.35">
      <c r="A41" s="10" t="s">
        <v>132</v>
      </c>
      <c r="B41" s="16">
        <v>3.4891000000000002E-4</v>
      </c>
      <c r="C41" s="10">
        <v>6.8734000000000003E-2</v>
      </c>
      <c r="D41" s="16">
        <v>1.2235999999999999E-7</v>
      </c>
      <c r="E41" s="16">
        <v>1.6819E-8</v>
      </c>
      <c r="F41" s="16">
        <v>13.746</v>
      </c>
      <c r="G41" s="10">
        <v>-72.849999999999994</v>
      </c>
      <c r="H41" s="10">
        <v>10.166</v>
      </c>
      <c r="I41" s="10">
        <v>13.955</v>
      </c>
      <c r="J41" s="16">
        <v>3.4814000000000003E-8</v>
      </c>
      <c r="K41" s="16">
        <v>1.5104000000000001E-8</v>
      </c>
      <c r="L41" s="16">
        <v>43.384999999999998</v>
      </c>
      <c r="M41" s="10">
        <v>0.95264000000000004</v>
      </c>
      <c r="N41" s="16">
        <v>3.7418E-2</v>
      </c>
      <c r="O41" s="16">
        <v>3.9278</v>
      </c>
      <c r="P41" s="10">
        <v>16402</v>
      </c>
      <c r="Q41" s="16">
        <v>20.411000000000001</v>
      </c>
      <c r="R41" s="16">
        <v>0.12444</v>
      </c>
      <c r="S41" s="17">
        <v>1.643E-12</v>
      </c>
      <c r="T41" s="16">
        <v>3.7577E-14</v>
      </c>
      <c r="U41" s="16">
        <v>2.2871000000000001</v>
      </c>
      <c r="V41" s="10">
        <v>0.96138999999999997</v>
      </c>
      <c r="W41" s="16">
        <v>1.2934999999999999E-3</v>
      </c>
      <c r="X41" s="16">
        <v>0.13453999999999999</v>
      </c>
      <c r="Z41" s="16">
        <f t="shared" si="20"/>
        <v>1.2235999999999999E-7</v>
      </c>
      <c r="AA41" s="10">
        <f t="shared" si="21"/>
        <v>16329.15</v>
      </c>
      <c r="AB41" s="16">
        <f t="shared" si="22"/>
        <v>3.4814000000000003E-8</v>
      </c>
      <c r="AC41" s="16">
        <f t="shared" si="23"/>
        <v>1.643E-12</v>
      </c>
    </row>
    <row r="42" spans="1:29" x14ac:dyDescent="0.35">
      <c r="A42" s="10" t="s">
        <v>133</v>
      </c>
      <c r="B42" s="16">
        <v>3.4649000000000002E-4</v>
      </c>
      <c r="C42" s="10">
        <v>6.8257999999999999E-2</v>
      </c>
      <c r="D42" s="16">
        <v>1.2123999999999999E-7</v>
      </c>
      <c r="E42" s="16">
        <v>1.6747000000000001E-8</v>
      </c>
      <c r="F42" s="16">
        <v>13.813000000000001</v>
      </c>
      <c r="G42" s="10">
        <v>-71.760000000000005</v>
      </c>
      <c r="H42" s="10">
        <v>10.119</v>
      </c>
      <c r="I42" s="10">
        <v>14.101000000000001</v>
      </c>
      <c r="J42" s="16">
        <v>3.4866000000000003E-8</v>
      </c>
      <c r="K42" s="16">
        <v>1.5096999999999999E-8</v>
      </c>
      <c r="L42" s="16">
        <v>43.3</v>
      </c>
      <c r="M42" s="10">
        <v>0.95265</v>
      </c>
      <c r="N42" s="16">
        <v>3.7345999999999997E-2</v>
      </c>
      <c r="O42" s="16">
        <v>3.9201999999999999</v>
      </c>
      <c r="P42" s="10">
        <v>16400</v>
      </c>
      <c r="Q42" s="16">
        <v>20.331</v>
      </c>
      <c r="R42" s="16">
        <v>0.12397</v>
      </c>
      <c r="S42" s="17">
        <v>1.6441E-12</v>
      </c>
      <c r="T42" s="16">
        <v>3.7461000000000002E-14</v>
      </c>
      <c r="U42" s="16">
        <v>2.2785000000000002</v>
      </c>
      <c r="V42" s="10">
        <v>0.96140000000000003</v>
      </c>
      <c r="W42" s="16">
        <v>1.2887E-3</v>
      </c>
      <c r="X42" s="16">
        <v>0.13403999999999999</v>
      </c>
      <c r="Z42" s="16">
        <f t="shared" si="20"/>
        <v>1.2123999999999999E-7</v>
      </c>
      <c r="AA42" s="10">
        <f t="shared" si="21"/>
        <v>16328.24</v>
      </c>
      <c r="AB42" s="16">
        <f t="shared" si="22"/>
        <v>3.4866000000000003E-8</v>
      </c>
      <c r="AC42" s="16">
        <f t="shared" si="23"/>
        <v>1.6441E-12</v>
      </c>
    </row>
    <row r="43" spans="1:29" x14ac:dyDescent="0.35">
      <c r="A43" s="11" t="s">
        <v>134</v>
      </c>
      <c r="B43" s="18">
        <v>3.4329E-4</v>
      </c>
      <c r="C43" s="11">
        <v>6.7627999999999994E-2</v>
      </c>
      <c r="D43" s="18">
        <v>1.1988000000000001E-7</v>
      </c>
      <c r="E43" s="18">
        <v>1.6651000000000001E-8</v>
      </c>
      <c r="F43" s="18">
        <v>13.89</v>
      </c>
      <c r="G43" s="11">
        <v>-69.040000000000006</v>
      </c>
      <c r="H43" s="11">
        <v>10.055999999999999</v>
      </c>
      <c r="I43" s="11">
        <v>14.565</v>
      </c>
      <c r="J43" s="18">
        <v>3.5934999999999997E-8</v>
      </c>
      <c r="K43" s="18">
        <v>1.5477E-8</v>
      </c>
      <c r="L43" s="18">
        <v>43.069000000000003</v>
      </c>
      <c r="M43" s="11">
        <v>0.95008000000000004</v>
      </c>
      <c r="N43" s="18">
        <v>3.7150000000000002E-2</v>
      </c>
      <c r="O43" s="18">
        <v>3.9102000000000001</v>
      </c>
      <c r="P43" s="11">
        <v>16373</v>
      </c>
      <c r="Q43" s="18">
        <v>20.210999999999999</v>
      </c>
      <c r="R43" s="18">
        <v>0.12343999999999999</v>
      </c>
      <c r="S43" s="22">
        <v>1.6277E-12</v>
      </c>
      <c r="T43" s="18">
        <v>3.6913E-14</v>
      </c>
      <c r="U43" s="18">
        <v>2.2677999999999998</v>
      </c>
      <c r="V43" s="11">
        <v>0.96196000000000004</v>
      </c>
      <c r="W43" s="18">
        <v>1.2826000000000001E-3</v>
      </c>
      <c r="X43" s="18">
        <v>0.13333</v>
      </c>
      <c r="Z43" s="18">
        <f t="shared" si="20"/>
        <v>1.1988000000000001E-7</v>
      </c>
      <c r="AA43" s="11">
        <f t="shared" si="21"/>
        <v>16303.96</v>
      </c>
      <c r="AB43" s="18">
        <f t="shared" si="22"/>
        <v>3.5934999999999997E-8</v>
      </c>
      <c r="AC43" s="18">
        <f t="shared" si="23"/>
        <v>1.6277E-12</v>
      </c>
    </row>
    <row r="44" spans="1:29" x14ac:dyDescent="0.35">
      <c r="A44" s="10" t="s">
        <v>23</v>
      </c>
      <c r="B44" s="10">
        <f t="shared" ref="B44:X44" si="24">AVERAGE(B39:B43)</f>
        <v>3.4863400000000001E-4</v>
      </c>
      <c r="C44" s="10">
        <f t="shared" si="24"/>
        <v>6.8680600000000008E-2</v>
      </c>
      <c r="D44" s="10">
        <f t="shared" si="24"/>
        <v>1.21104E-7</v>
      </c>
      <c r="E44" s="10">
        <f t="shared" si="24"/>
        <v>1.6799200000000001E-8</v>
      </c>
      <c r="F44" s="10">
        <f t="shared" si="24"/>
        <v>13.873200000000002</v>
      </c>
      <c r="G44" s="10">
        <f t="shared" si="24"/>
        <v>-71.364000000000004</v>
      </c>
      <c r="H44" s="10">
        <f t="shared" si="24"/>
        <v>10.144200000000001</v>
      </c>
      <c r="I44" s="10">
        <f t="shared" si="24"/>
        <v>14.218999999999999</v>
      </c>
      <c r="J44" s="10">
        <f t="shared" si="24"/>
        <v>3.4609799999999999E-8</v>
      </c>
      <c r="K44" s="10">
        <f t="shared" si="24"/>
        <v>1.50092E-8</v>
      </c>
      <c r="L44" s="10">
        <f t="shared" si="24"/>
        <v>43.373199999999997</v>
      </c>
      <c r="M44" s="10">
        <f t="shared" si="24"/>
        <v>0.953098</v>
      </c>
      <c r="N44" s="10">
        <f t="shared" si="24"/>
        <v>3.7407000000000003E-2</v>
      </c>
      <c r="O44" s="10">
        <f t="shared" si="24"/>
        <v>3.9247399999999999</v>
      </c>
      <c r="P44" s="10">
        <f t="shared" si="24"/>
        <v>16421.599999999999</v>
      </c>
      <c r="Q44" s="10">
        <f t="shared" si="24"/>
        <v>20.400600000000001</v>
      </c>
      <c r="R44" s="10">
        <f t="shared" si="24"/>
        <v>0.12422800000000001</v>
      </c>
      <c r="S44" s="20">
        <f t="shared" si="24"/>
        <v>1.6372200000000002E-12</v>
      </c>
      <c r="T44" s="10">
        <f t="shared" si="24"/>
        <v>3.7394800000000006E-14</v>
      </c>
      <c r="U44" s="10">
        <f t="shared" si="24"/>
        <v>2.2840400000000001</v>
      </c>
      <c r="V44" s="10">
        <f t="shared" si="24"/>
        <v>0.96160600000000007</v>
      </c>
      <c r="W44" s="10">
        <f t="shared" si="24"/>
        <v>1.29174E-3</v>
      </c>
      <c r="X44" s="10">
        <f t="shared" si="24"/>
        <v>0.134328</v>
      </c>
      <c r="Z44" s="10">
        <f>AVERAGE(Z39:Z43)</f>
        <v>1.21104E-7</v>
      </c>
      <c r="AA44" s="10">
        <f>AVERAGE(AA39:AA43)</f>
        <v>16350.235999999999</v>
      </c>
      <c r="AB44" s="10">
        <f>AVERAGE(AB39:AB43)</f>
        <v>3.4609799999999999E-8</v>
      </c>
      <c r="AC44" s="10">
        <f>AVERAGE(AC39:AC43)</f>
        <v>1.6372200000000002E-12</v>
      </c>
    </row>
    <row r="46" spans="1:29" x14ac:dyDescent="0.35">
      <c r="A46" s="21">
        <v>6</v>
      </c>
    </row>
    <row r="47" spans="1:29" x14ac:dyDescent="0.35">
      <c r="A47" s="12" t="s">
        <v>56</v>
      </c>
      <c r="B47" s="12" t="s">
        <v>12</v>
      </c>
      <c r="C47" s="12" t="s">
        <v>13</v>
      </c>
      <c r="D47" s="12" t="s">
        <v>25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26</v>
      </c>
      <c r="K47" s="12" t="s">
        <v>27</v>
      </c>
      <c r="L47" s="12" t="s">
        <v>28</v>
      </c>
      <c r="M47" s="12" t="s">
        <v>29</v>
      </c>
      <c r="N47" s="12" t="s">
        <v>30</v>
      </c>
      <c r="O47" s="12" t="s">
        <v>31</v>
      </c>
      <c r="P47" s="12" t="s">
        <v>32</v>
      </c>
      <c r="Q47" s="12" t="s">
        <v>19</v>
      </c>
      <c r="R47" s="12" t="s">
        <v>20</v>
      </c>
      <c r="S47" s="12" t="s">
        <v>33</v>
      </c>
      <c r="T47" s="12" t="s">
        <v>34</v>
      </c>
      <c r="U47" s="12" t="s">
        <v>35</v>
      </c>
      <c r="V47" s="12" t="s">
        <v>36</v>
      </c>
      <c r="W47" s="12" t="s">
        <v>37</v>
      </c>
      <c r="X47" s="12" t="s">
        <v>38</v>
      </c>
      <c r="Z47" s="10" t="s">
        <v>42</v>
      </c>
      <c r="AA47" s="10" t="s">
        <v>41</v>
      </c>
      <c r="AB47" s="10" t="s">
        <v>43</v>
      </c>
      <c r="AC47" s="10" t="s">
        <v>44</v>
      </c>
    </row>
    <row r="48" spans="1:29" x14ac:dyDescent="0.35">
      <c r="A48" s="10" t="s">
        <v>135</v>
      </c>
      <c r="B48" s="16">
        <v>3.5430999999999999E-4</v>
      </c>
      <c r="C48" s="10">
        <v>6.9799E-2</v>
      </c>
      <c r="D48" s="16">
        <v>1.2144000000000001E-7</v>
      </c>
      <c r="E48" s="16">
        <v>1.6922000000000001E-8</v>
      </c>
      <c r="F48" s="16">
        <v>13.933999999999999</v>
      </c>
      <c r="G48" s="10">
        <v>-72.069999999999993</v>
      </c>
      <c r="H48" s="10">
        <v>10.220000000000001</v>
      </c>
      <c r="I48" s="10">
        <v>14.180999999999999</v>
      </c>
      <c r="J48" s="16">
        <v>3.2345000000000003E-8</v>
      </c>
      <c r="K48" s="16">
        <v>1.4164E-8</v>
      </c>
      <c r="L48" s="16">
        <v>43.79</v>
      </c>
      <c r="M48" s="10">
        <v>0.95923999999999998</v>
      </c>
      <c r="N48" s="16">
        <v>3.7755999999999998E-2</v>
      </c>
      <c r="O48" s="16">
        <v>3.9359999999999999</v>
      </c>
      <c r="P48" s="10">
        <v>16426</v>
      </c>
      <c r="Q48" s="16">
        <v>20.513000000000002</v>
      </c>
      <c r="R48" s="16">
        <v>0.12488</v>
      </c>
      <c r="S48" s="17">
        <v>1.6463999999999999E-12</v>
      </c>
      <c r="T48" s="16">
        <v>3.7864999999999998E-14</v>
      </c>
      <c r="U48" s="16">
        <v>2.2999000000000001</v>
      </c>
      <c r="V48" s="10">
        <v>0.96133000000000002</v>
      </c>
      <c r="W48" s="16">
        <v>1.3006999999999999E-3</v>
      </c>
      <c r="X48" s="16">
        <v>0.1353</v>
      </c>
      <c r="Z48" s="14">
        <f>D48</f>
        <v>1.2144000000000001E-7</v>
      </c>
      <c r="AA48" s="13">
        <f>G48+P48</f>
        <v>16353.93</v>
      </c>
      <c r="AB48" s="14">
        <f>J48</f>
        <v>3.2345000000000003E-8</v>
      </c>
      <c r="AC48" s="14">
        <f>S48</f>
        <v>1.6463999999999999E-12</v>
      </c>
    </row>
    <row r="49" spans="1:29" x14ac:dyDescent="0.35">
      <c r="A49" s="10" t="s">
        <v>136</v>
      </c>
      <c r="B49" s="16">
        <v>3.479E-4</v>
      </c>
      <c r="C49" s="10">
        <v>6.8536E-2</v>
      </c>
      <c r="D49" s="16">
        <v>1.2221999999999999E-7</v>
      </c>
      <c r="E49" s="16">
        <v>1.6756000000000001E-8</v>
      </c>
      <c r="F49" s="16">
        <v>13.71</v>
      </c>
      <c r="G49" s="10">
        <v>-71.7</v>
      </c>
      <c r="H49" s="10">
        <v>10.141</v>
      </c>
      <c r="I49" s="10">
        <v>14.144</v>
      </c>
      <c r="J49" s="16">
        <v>3.4281000000000001E-8</v>
      </c>
      <c r="K49" s="16">
        <v>1.481E-8</v>
      </c>
      <c r="L49" s="16">
        <v>43.201999999999998</v>
      </c>
      <c r="M49" s="10">
        <v>0.95438999999999996</v>
      </c>
      <c r="N49" s="16">
        <v>3.7256999999999998E-2</v>
      </c>
      <c r="O49" s="16">
        <v>3.9037999999999999</v>
      </c>
      <c r="P49" s="10">
        <v>16296</v>
      </c>
      <c r="Q49" s="16">
        <v>20.271999999999998</v>
      </c>
      <c r="R49" s="16">
        <v>0.1244</v>
      </c>
      <c r="S49" s="17">
        <v>1.6515999999999999E-12</v>
      </c>
      <c r="T49" s="16">
        <v>3.7771000000000003E-14</v>
      </c>
      <c r="U49" s="16">
        <v>2.2869000000000002</v>
      </c>
      <c r="V49" s="10">
        <v>0.96125000000000005</v>
      </c>
      <c r="W49" s="16">
        <v>1.2936E-3</v>
      </c>
      <c r="X49" s="16">
        <v>0.13457</v>
      </c>
      <c r="Z49" s="16">
        <f t="shared" ref="Z49:Z52" si="25">D49</f>
        <v>1.2221999999999999E-7</v>
      </c>
      <c r="AA49" s="10">
        <f t="shared" ref="AA49:AA52" si="26">G49+P49</f>
        <v>16224.3</v>
      </c>
      <c r="AB49" s="16">
        <f t="shared" ref="AB49:AB52" si="27">J49</f>
        <v>3.4281000000000001E-8</v>
      </c>
      <c r="AC49" s="16">
        <f t="shared" ref="AC49:AC52" si="28">S49</f>
        <v>1.6515999999999999E-12</v>
      </c>
    </row>
    <row r="50" spans="1:29" x14ac:dyDescent="0.35">
      <c r="A50" s="10" t="s">
        <v>137</v>
      </c>
      <c r="B50" s="16">
        <v>3.5017000000000002E-4</v>
      </c>
      <c r="C50" s="10">
        <v>6.8983000000000003E-2</v>
      </c>
      <c r="D50" s="16">
        <v>1.1997999999999999E-7</v>
      </c>
      <c r="E50" s="16">
        <v>1.6787E-8</v>
      </c>
      <c r="F50" s="16">
        <v>13.991</v>
      </c>
      <c r="G50" s="10">
        <v>-71.790000000000006</v>
      </c>
      <c r="H50" s="10">
        <v>10.116</v>
      </c>
      <c r="I50" s="10">
        <v>14.090999999999999</v>
      </c>
      <c r="J50" s="16">
        <v>3.393E-8</v>
      </c>
      <c r="K50" s="16">
        <v>1.4973999999999999E-8</v>
      </c>
      <c r="L50" s="16">
        <v>44.131999999999998</v>
      </c>
      <c r="M50" s="10">
        <v>0.9556</v>
      </c>
      <c r="N50" s="16">
        <v>3.8058000000000002E-2</v>
      </c>
      <c r="O50" s="16">
        <v>3.9826000000000001</v>
      </c>
      <c r="P50" s="10">
        <v>16525</v>
      </c>
      <c r="Q50" s="16">
        <v>20.478999999999999</v>
      </c>
      <c r="R50" s="16">
        <v>0.12393</v>
      </c>
      <c r="S50" s="17">
        <v>1.6505000000000001E-12</v>
      </c>
      <c r="T50" s="16">
        <v>3.7635000000000002E-14</v>
      </c>
      <c r="U50" s="16">
        <v>2.2801999999999998</v>
      </c>
      <c r="V50" s="10">
        <v>0.96128999999999998</v>
      </c>
      <c r="W50" s="16">
        <v>1.2895000000000001E-3</v>
      </c>
      <c r="X50" s="16">
        <v>0.13414000000000001</v>
      </c>
      <c r="Z50" s="16">
        <f t="shared" si="25"/>
        <v>1.1997999999999999E-7</v>
      </c>
      <c r="AA50" s="10">
        <f t="shared" si="26"/>
        <v>16453.21</v>
      </c>
      <c r="AB50" s="16">
        <f t="shared" si="27"/>
        <v>3.393E-8</v>
      </c>
      <c r="AC50" s="16">
        <f t="shared" si="28"/>
        <v>1.6505000000000001E-12</v>
      </c>
    </row>
    <row r="51" spans="1:29" x14ac:dyDescent="0.35">
      <c r="A51" s="10" t="s">
        <v>138</v>
      </c>
      <c r="B51" s="16">
        <v>3.4672000000000001E-4</v>
      </c>
      <c r="C51" s="10">
        <v>6.8304000000000004E-2</v>
      </c>
      <c r="D51" s="16">
        <v>1.2227E-7</v>
      </c>
      <c r="E51" s="16">
        <v>1.6718999999999999E-8</v>
      </c>
      <c r="F51" s="16">
        <v>13.673999999999999</v>
      </c>
      <c r="G51" s="10">
        <v>-71.88</v>
      </c>
      <c r="H51" s="10">
        <v>10.121</v>
      </c>
      <c r="I51" s="10">
        <v>14.08</v>
      </c>
      <c r="J51" s="16">
        <v>3.4358999999999997E-8</v>
      </c>
      <c r="K51" s="16">
        <v>1.4852E-8</v>
      </c>
      <c r="L51" s="16">
        <v>43.225999999999999</v>
      </c>
      <c r="M51" s="10">
        <v>0.95445999999999998</v>
      </c>
      <c r="N51" s="16">
        <v>3.7277999999999999E-2</v>
      </c>
      <c r="O51" s="16">
        <v>3.9056999999999999</v>
      </c>
      <c r="P51" s="10">
        <v>16286</v>
      </c>
      <c r="Q51" s="16">
        <v>20.225000000000001</v>
      </c>
      <c r="R51" s="16">
        <v>0.12418999999999999</v>
      </c>
      <c r="S51" s="17">
        <v>1.6548E-12</v>
      </c>
      <c r="T51" s="16">
        <v>3.7775999999999999E-14</v>
      </c>
      <c r="U51" s="16">
        <v>2.2827999999999999</v>
      </c>
      <c r="V51" s="10">
        <v>0.96118000000000003</v>
      </c>
      <c r="W51" s="16">
        <v>1.2914000000000001E-3</v>
      </c>
      <c r="X51" s="16">
        <v>0.13436000000000001</v>
      </c>
      <c r="Z51" s="16">
        <f t="shared" si="25"/>
        <v>1.2227E-7</v>
      </c>
      <c r="AA51" s="10">
        <f t="shared" si="26"/>
        <v>16214.12</v>
      </c>
      <c r="AB51" s="16">
        <f t="shared" si="27"/>
        <v>3.4358999999999997E-8</v>
      </c>
      <c r="AC51" s="16">
        <f t="shared" si="28"/>
        <v>1.6548E-12</v>
      </c>
    </row>
    <row r="52" spans="1:29" x14ac:dyDescent="0.35">
      <c r="A52" s="11" t="s">
        <v>139</v>
      </c>
      <c r="B52" s="18">
        <v>3.4641000000000001E-4</v>
      </c>
      <c r="C52" s="11">
        <v>6.8241999999999997E-2</v>
      </c>
      <c r="D52" s="18">
        <v>1.2207999999999999E-7</v>
      </c>
      <c r="E52" s="18">
        <v>1.6706000000000001E-8</v>
      </c>
      <c r="F52" s="18">
        <v>13.683999999999999</v>
      </c>
      <c r="G52" s="11">
        <v>-71.569999999999993</v>
      </c>
      <c r="H52" s="11">
        <v>10.114000000000001</v>
      </c>
      <c r="I52" s="11">
        <v>14.132</v>
      </c>
      <c r="J52" s="18">
        <v>3.5170000000000003E-8</v>
      </c>
      <c r="K52" s="18">
        <v>1.5244000000000001E-8</v>
      </c>
      <c r="L52" s="18">
        <v>43.344000000000001</v>
      </c>
      <c r="M52" s="11">
        <v>0.95277000000000001</v>
      </c>
      <c r="N52" s="18">
        <v>3.7380999999999998E-2</v>
      </c>
      <c r="O52" s="18">
        <v>3.9234</v>
      </c>
      <c r="P52" s="11">
        <v>16274</v>
      </c>
      <c r="Q52" s="18">
        <v>20.210999999999999</v>
      </c>
      <c r="R52" s="18">
        <v>0.12418999999999999</v>
      </c>
      <c r="S52" s="22">
        <v>1.6516999999999999E-12</v>
      </c>
      <c r="T52" s="18">
        <v>3.7692000000000001E-14</v>
      </c>
      <c r="U52" s="18">
        <v>2.282</v>
      </c>
      <c r="V52" s="11">
        <v>0.96126999999999996</v>
      </c>
      <c r="W52" s="18">
        <v>1.2907999999999999E-3</v>
      </c>
      <c r="X52" s="18">
        <v>0.13428000000000001</v>
      </c>
      <c r="Z52" s="18">
        <f t="shared" si="25"/>
        <v>1.2207999999999999E-7</v>
      </c>
      <c r="AA52" s="11">
        <f t="shared" si="26"/>
        <v>16202.43</v>
      </c>
      <c r="AB52" s="18">
        <f t="shared" si="27"/>
        <v>3.5170000000000003E-8</v>
      </c>
      <c r="AC52" s="18">
        <f t="shared" si="28"/>
        <v>1.6516999999999999E-12</v>
      </c>
    </row>
    <row r="53" spans="1:29" x14ac:dyDescent="0.35">
      <c r="A53" s="10" t="s">
        <v>23</v>
      </c>
      <c r="B53" s="10">
        <f t="shared" ref="B53:X53" si="29">AVERAGE(B48:B52)</f>
        <v>3.4910200000000001E-4</v>
      </c>
      <c r="C53" s="10">
        <f t="shared" si="29"/>
        <v>6.8772800000000009E-2</v>
      </c>
      <c r="D53" s="10">
        <f t="shared" si="29"/>
        <v>1.2159799999999997E-7</v>
      </c>
      <c r="E53" s="10">
        <f t="shared" si="29"/>
        <v>1.6778E-8</v>
      </c>
      <c r="F53" s="10">
        <f t="shared" si="29"/>
        <v>13.798599999999999</v>
      </c>
      <c r="G53" s="10">
        <f t="shared" si="29"/>
        <v>-71.801999999999992</v>
      </c>
      <c r="H53" s="10">
        <f t="shared" si="29"/>
        <v>10.1424</v>
      </c>
      <c r="I53" s="10">
        <f t="shared" si="29"/>
        <v>14.1256</v>
      </c>
      <c r="J53" s="10">
        <f t="shared" si="29"/>
        <v>3.4017000000000006E-8</v>
      </c>
      <c r="K53" s="10">
        <f t="shared" si="29"/>
        <v>1.48088E-8</v>
      </c>
      <c r="L53" s="10">
        <f t="shared" si="29"/>
        <v>43.538799999999995</v>
      </c>
      <c r="M53" s="10">
        <f t="shared" si="29"/>
        <v>0.95529200000000003</v>
      </c>
      <c r="N53" s="10">
        <f t="shared" si="29"/>
        <v>3.7546000000000003E-2</v>
      </c>
      <c r="O53" s="10">
        <f t="shared" si="29"/>
        <v>3.9302999999999999</v>
      </c>
      <c r="P53" s="10">
        <f t="shared" si="29"/>
        <v>16361.4</v>
      </c>
      <c r="Q53" s="10">
        <f t="shared" si="29"/>
        <v>20.34</v>
      </c>
      <c r="R53" s="10">
        <f t="shared" si="29"/>
        <v>0.124318</v>
      </c>
      <c r="S53" s="20">
        <f t="shared" si="29"/>
        <v>1.6509999999999999E-12</v>
      </c>
      <c r="T53" s="10">
        <f t="shared" si="29"/>
        <v>3.7747800000000002E-14</v>
      </c>
      <c r="U53" s="10">
        <f t="shared" si="29"/>
        <v>2.2863599999999997</v>
      </c>
      <c r="V53" s="10">
        <f t="shared" si="29"/>
        <v>0.96126400000000012</v>
      </c>
      <c r="W53" s="10">
        <f t="shared" si="29"/>
        <v>1.2932E-3</v>
      </c>
      <c r="X53" s="10">
        <f t="shared" si="29"/>
        <v>0.13452999999999998</v>
      </c>
      <c r="Z53" s="10">
        <f>AVERAGE(Z48:Z52)</f>
        <v>1.2159799999999997E-7</v>
      </c>
      <c r="AA53" s="10">
        <f>AVERAGE(AA48:AA52)</f>
        <v>16289.598000000002</v>
      </c>
      <c r="AB53" s="10">
        <f>AVERAGE(AB48:AB52)</f>
        <v>3.4017000000000006E-8</v>
      </c>
      <c r="AC53" s="10">
        <f>AVERAGE(AC48:AC52)</f>
        <v>1.6509999999999999E-12</v>
      </c>
    </row>
    <row r="55" spans="1:29" x14ac:dyDescent="0.35">
      <c r="A55" s="21">
        <v>7</v>
      </c>
    </row>
    <row r="56" spans="1:29" x14ac:dyDescent="0.35">
      <c r="A56" s="12" t="s">
        <v>56</v>
      </c>
      <c r="B56" s="12" t="s">
        <v>12</v>
      </c>
      <c r="C56" s="12" t="s">
        <v>13</v>
      </c>
      <c r="D56" s="12" t="s">
        <v>25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26</v>
      </c>
      <c r="K56" s="12" t="s">
        <v>27</v>
      </c>
      <c r="L56" s="12" t="s">
        <v>28</v>
      </c>
      <c r="M56" s="12" t="s">
        <v>29</v>
      </c>
      <c r="N56" s="12" t="s">
        <v>30</v>
      </c>
      <c r="O56" s="12" t="s">
        <v>31</v>
      </c>
      <c r="P56" s="12" t="s">
        <v>32</v>
      </c>
      <c r="Q56" s="12" t="s">
        <v>19</v>
      </c>
      <c r="R56" s="12" t="s">
        <v>20</v>
      </c>
      <c r="S56" s="12" t="s">
        <v>33</v>
      </c>
      <c r="T56" s="12" t="s">
        <v>34</v>
      </c>
      <c r="U56" s="12" t="s">
        <v>35</v>
      </c>
      <c r="V56" s="12" t="s">
        <v>36</v>
      </c>
      <c r="W56" s="12" t="s">
        <v>37</v>
      </c>
      <c r="X56" s="12" t="s">
        <v>38</v>
      </c>
      <c r="Z56" s="10" t="s">
        <v>42</v>
      </c>
      <c r="AA56" s="10" t="s">
        <v>41</v>
      </c>
      <c r="AB56" s="10" t="s">
        <v>43</v>
      </c>
      <c r="AC56" s="10" t="s">
        <v>44</v>
      </c>
    </row>
    <row r="57" spans="1:29" x14ac:dyDescent="0.35">
      <c r="A57" s="10" t="s">
        <v>140</v>
      </c>
      <c r="B57" s="16">
        <v>3.6305000000000002E-4</v>
      </c>
      <c r="C57" s="10">
        <v>7.1521000000000001E-2</v>
      </c>
      <c r="D57" s="16">
        <v>1.2275000000000001E-7</v>
      </c>
      <c r="E57" s="16">
        <v>1.7086999999999999E-8</v>
      </c>
      <c r="F57" s="16">
        <v>13.92</v>
      </c>
      <c r="G57" s="10">
        <v>-74.87</v>
      </c>
      <c r="H57" s="10">
        <v>10.273999999999999</v>
      </c>
      <c r="I57" s="10">
        <v>13.722</v>
      </c>
      <c r="J57" s="16">
        <v>3.0735999999999998E-8</v>
      </c>
      <c r="K57" s="16">
        <v>1.3858000000000001E-8</v>
      </c>
      <c r="L57" s="16">
        <v>45.087000000000003</v>
      </c>
      <c r="M57" s="10">
        <v>0.96372999999999998</v>
      </c>
      <c r="N57" s="16">
        <v>3.8869000000000001E-2</v>
      </c>
      <c r="O57" s="16">
        <v>4.0331999999999999</v>
      </c>
      <c r="P57" s="10">
        <v>16692</v>
      </c>
      <c r="Q57" s="16">
        <v>20.920999999999999</v>
      </c>
      <c r="R57" s="16">
        <v>0.12534000000000001</v>
      </c>
      <c r="S57" s="17">
        <v>1.6612E-12</v>
      </c>
      <c r="T57" s="16">
        <v>3.8405999999999998E-14</v>
      </c>
      <c r="U57" s="16">
        <v>2.3119000000000001</v>
      </c>
      <c r="V57" s="10">
        <v>0.96091000000000004</v>
      </c>
      <c r="W57" s="16">
        <v>1.3071999999999999E-3</v>
      </c>
      <c r="X57" s="16">
        <v>0.13603999999999999</v>
      </c>
      <c r="Z57" s="14">
        <f>D57</f>
        <v>1.2275000000000001E-7</v>
      </c>
      <c r="AA57" s="13">
        <f>G57+P57</f>
        <v>16617.13</v>
      </c>
      <c r="AB57" s="14">
        <f>J57</f>
        <v>3.0735999999999998E-8</v>
      </c>
      <c r="AC57" s="14">
        <f>S57</f>
        <v>1.6612E-12</v>
      </c>
    </row>
    <row r="58" spans="1:29" x14ac:dyDescent="0.35">
      <c r="A58" s="10" t="s">
        <v>141</v>
      </c>
      <c r="B58" s="16">
        <v>3.5283999999999999E-4</v>
      </c>
      <c r="C58" s="10">
        <v>6.9510000000000002E-2</v>
      </c>
      <c r="D58" s="16">
        <v>1.2072000000000001E-7</v>
      </c>
      <c r="E58" s="16">
        <v>1.6857E-8</v>
      </c>
      <c r="F58" s="16">
        <v>13.964</v>
      </c>
      <c r="G58" s="10">
        <v>-72.739999999999995</v>
      </c>
      <c r="H58" s="10">
        <v>10.153</v>
      </c>
      <c r="I58" s="10">
        <v>13.958</v>
      </c>
      <c r="J58" s="16">
        <v>3.2636000000000002E-8</v>
      </c>
      <c r="K58" s="16">
        <v>1.4407E-8</v>
      </c>
      <c r="L58" s="16">
        <v>44.145000000000003</v>
      </c>
      <c r="M58" s="10">
        <v>0.95848</v>
      </c>
      <c r="N58" s="16">
        <v>3.8066000000000003E-2</v>
      </c>
      <c r="O58" s="16">
        <v>3.9714999999999998</v>
      </c>
      <c r="P58" s="10">
        <v>16565</v>
      </c>
      <c r="Q58" s="16">
        <v>20.574000000000002</v>
      </c>
      <c r="R58" s="16">
        <v>0.1242</v>
      </c>
      <c r="S58" s="17">
        <v>1.6535999999999999E-12</v>
      </c>
      <c r="T58" s="16">
        <v>3.7824999999999999E-14</v>
      </c>
      <c r="U58" s="16">
        <v>2.2873999999999999</v>
      </c>
      <c r="V58" s="10">
        <v>0.96118000000000003</v>
      </c>
      <c r="W58" s="16">
        <v>1.2934999999999999E-3</v>
      </c>
      <c r="X58" s="16">
        <v>0.13457</v>
      </c>
      <c r="Z58" s="16">
        <f t="shared" ref="Z58:Z61" si="30">D58</f>
        <v>1.2072000000000001E-7</v>
      </c>
      <c r="AA58" s="10">
        <f t="shared" ref="AA58:AA61" si="31">G58+P58</f>
        <v>16492.259999999998</v>
      </c>
      <c r="AB58" s="16">
        <f t="shared" ref="AB58:AB61" si="32">J58</f>
        <v>3.2636000000000002E-8</v>
      </c>
      <c r="AC58" s="16">
        <f t="shared" ref="AC58:AC61" si="33">S58</f>
        <v>1.6535999999999999E-12</v>
      </c>
    </row>
    <row r="59" spans="1:29" x14ac:dyDescent="0.35">
      <c r="A59" s="10" t="s">
        <v>142</v>
      </c>
      <c r="B59" s="16">
        <v>3.4720999999999998E-4</v>
      </c>
      <c r="C59" s="10">
        <v>6.8400000000000002E-2</v>
      </c>
      <c r="D59" s="16">
        <v>1.2296000000000001E-7</v>
      </c>
      <c r="E59" s="16">
        <v>1.6735000000000001E-8</v>
      </c>
      <c r="F59" s="16">
        <v>13.61</v>
      </c>
      <c r="G59" s="10">
        <v>-74.209999999999994</v>
      </c>
      <c r="H59" s="10">
        <v>10.09</v>
      </c>
      <c r="I59" s="10">
        <v>13.597</v>
      </c>
      <c r="J59" s="16">
        <v>3.3583999999999998E-8</v>
      </c>
      <c r="K59" s="16">
        <v>1.4734999999999999E-8</v>
      </c>
      <c r="L59" s="16">
        <v>43.875</v>
      </c>
      <c r="M59" s="10">
        <v>0.95613000000000004</v>
      </c>
      <c r="N59" s="16">
        <v>3.7836000000000002E-2</v>
      </c>
      <c r="O59" s="16">
        <v>3.9571999999999998</v>
      </c>
      <c r="P59" s="10">
        <v>16556</v>
      </c>
      <c r="Q59" s="16">
        <v>20.440000000000001</v>
      </c>
      <c r="R59" s="16">
        <v>0.12346</v>
      </c>
      <c r="S59" s="17">
        <v>1.6619E-12</v>
      </c>
      <c r="T59" s="16">
        <v>3.7749E-14</v>
      </c>
      <c r="U59" s="16">
        <v>2.2713999999999999</v>
      </c>
      <c r="V59" s="10">
        <v>0.96089000000000002</v>
      </c>
      <c r="W59" s="16">
        <v>1.2845000000000001E-3</v>
      </c>
      <c r="X59" s="16">
        <v>0.13367999999999999</v>
      </c>
      <c r="Z59" s="16">
        <f t="shared" si="30"/>
        <v>1.2296000000000001E-7</v>
      </c>
      <c r="AA59" s="10">
        <f t="shared" si="31"/>
        <v>16481.79</v>
      </c>
      <c r="AB59" s="16">
        <f t="shared" si="32"/>
        <v>3.3583999999999998E-8</v>
      </c>
      <c r="AC59" s="16">
        <f t="shared" si="33"/>
        <v>1.6619E-12</v>
      </c>
    </row>
    <row r="60" spans="1:29" x14ac:dyDescent="0.35">
      <c r="A60" s="10" t="s">
        <v>143</v>
      </c>
      <c r="B60" s="16">
        <v>3.4772999999999998E-4</v>
      </c>
      <c r="C60" s="10">
        <v>6.8503999999999995E-2</v>
      </c>
      <c r="D60" s="16">
        <v>1.2204E-7</v>
      </c>
      <c r="E60" s="16">
        <v>1.6753999999999999E-8</v>
      </c>
      <c r="F60" s="16">
        <v>13.728</v>
      </c>
      <c r="G60" s="10">
        <v>-74.09</v>
      </c>
      <c r="H60" s="10">
        <v>10.103</v>
      </c>
      <c r="I60" s="10">
        <v>13.635999999999999</v>
      </c>
      <c r="J60" s="16">
        <v>3.4086999999999999E-8</v>
      </c>
      <c r="K60" s="16">
        <v>1.4987E-8</v>
      </c>
      <c r="L60" s="16">
        <v>43.966999999999999</v>
      </c>
      <c r="M60" s="10">
        <v>0.95496000000000003</v>
      </c>
      <c r="N60" s="16">
        <v>3.7916999999999999E-2</v>
      </c>
      <c r="O60" s="16">
        <v>3.9704999999999999</v>
      </c>
      <c r="P60" s="10">
        <v>16549</v>
      </c>
      <c r="Q60" s="16">
        <v>20.463000000000001</v>
      </c>
      <c r="R60" s="16">
        <v>0.12365</v>
      </c>
      <c r="S60" s="17">
        <v>1.6630000000000001E-12</v>
      </c>
      <c r="T60" s="16">
        <v>3.7819999999999997E-14</v>
      </c>
      <c r="U60" s="16">
        <v>2.2742</v>
      </c>
      <c r="V60" s="10">
        <v>0.96084999999999998</v>
      </c>
      <c r="W60" s="16">
        <v>1.2861000000000001E-3</v>
      </c>
      <c r="X60" s="16">
        <v>0.13385</v>
      </c>
      <c r="Z60" s="16">
        <f t="shared" si="30"/>
        <v>1.2204E-7</v>
      </c>
      <c r="AA60" s="10">
        <f t="shared" si="31"/>
        <v>16474.91</v>
      </c>
      <c r="AB60" s="16">
        <f t="shared" si="32"/>
        <v>3.4086999999999999E-8</v>
      </c>
      <c r="AC60" s="16">
        <f t="shared" si="33"/>
        <v>1.6630000000000001E-12</v>
      </c>
    </row>
    <row r="61" spans="1:29" x14ac:dyDescent="0.35">
      <c r="A61" s="11" t="s">
        <v>144</v>
      </c>
      <c r="B61" s="18">
        <v>3.5017000000000002E-4</v>
      </c>
      <c r="C61" s="11">
        <v>6.8983000000000003E-2</v>
      </c>
      <c r="D61" s="18">
        <v>1.1997999999999999E-7</v>
      </c>
      <c r="E61" s="18">
        <v>1.6787E-8</v>
      </c>
      <c r="F61" s="18">
        <v>13.991</v>
      </c>
      <c r="G61" s="11">
        <v>-71.790000000000006</v>
      </c>
      <c r="H61" s="11">
        <v>10.116</v>
      </c>
      <c r="I61" s="11">
        <v>14.090999999999999</v>
      </c>
      <c r="J61" s="18">
        <v>3.393E-8</v>
      </c>
      <c r="K61" s="18">
        <v>1.4973999999999999E-8</v>
      </c>
      <c r="L61" s="18">
        <v>44.131999999999998</v>
      </c>
      <c r="M61" s="11">
        <v>0.9556</v>
      </c>
      <c r="N61" s="18">
        <v>3.8058000000000002E-2</v>
      </c>
      <c r="O61" s="18">
        <v>3.9826000000000001</v>
      </c>
      <c r="P61" s="11">
        <v>16525</v>
      </c>
      <c r="Q61" s="18">
        <v>20.478999999999999</v>
      </c>
      <c r="R61" s="18">
        <v>0.12393</v>
      </c>
      <c r="S61" s="22">
        <v>1.6505000000000001E-12</v>
      </c>
      <c r="T61" s="18">
        <v>3.7635000000000002E-14</v>
      </c>
      <c r="U61" s="18">
        <v>2.2801999999999998</v>
      </c>
      <c r="V61" s="11">
        <v>0.96128999999999998</v>
      </c>
      <c r="W61" s="18">
        <v>1.2895000000000001E-3</v>
      </c>
      <c r="X61" s="18">
        <v>0.13414000000000001</v>
      </c>
      <c r="Z61" s="18">
        <f t="shared" si="30"/>
        <v>1.1997999999999999E-7</v>
      </c>
      <c r="AA61" s="11">
        <f t="shared" si="31"/>
        <v>16453.21</v>
      </c>
      <c r="AB61" s="18">
        <f t="shared" si="32"/>
        <v>3.393E-8</v>
      </c>
      <c r="AC61" s="18">
        <f t="shared" si="33"/>
        <v>1.6505000000000001E-12</v>
      </c>
    </row>
    <row r="62" spans="1:29" x14ac:dyDescent="0.35">
      <c r="A62" s="10" t="s">
        <v>23</v>
      </c>
      <c r="B62" s="10">
        <f t="shared" ref="B62:X62" si="34">AVERAGE(B57:B61)</f>
        <v>3.522E-4</v>
      </c>
      <c r="C62" s="10">
        <f t="shared" si="34"/>
        <v>6.9383600000000017E-2</v>
      </c>
      <c r="D62" s="10">
        <f t="shared" si="34"/>
        <v>1.2169E-7</v>
      </c>
      <c r="E62" s="10">
        <f t="shared" si="34"/>
        <v>1.6843999999999998E-8</v>
      </c>
      <c r="F62" s="10">
        <f t="shared" si="34"/>
        <v>13.842599999999999</v>
      </c>
      <c r="G62" s="10">
        <f t="shared" si="34"/>
        <v>-73.539999999999992</v>
      </c>
      <c r="H62" s="10">
        <f t="shared" si="34"/>
        <v>10.1472</v>
      </c>
      <c r="I62" s="10">
        <f t="shared" si="34"/>
        <v>13.800799999999999</v>
      </c>
      <c r="J62" s="10">
        <f t="shared" si="34"/>
        <v>3.2994600000000004E-8</v>
      </c>
      <c r="K62" s="10">
        <f t="shared" si="34"/>
        <v>1.45922E-8</v>
      </c>
      <c r="L62" s="10">
        <f t="shared" si="34"/>
        <v>44.241200000000006</v>
      </c>
      <c r="M62" s="10">
        <f t="shared" si="34"/>
        <v>0.95777999999999996</v>
      </c>
      <c r="N62" s="10">
        <f t="shared" si="34"/>
        <v>3.8149200000000008E-2</v>
      </c>
      <c r="O62" s="10">
        <f t="shared" si="34"/>
        <v>3.9829999999999997</v>
      </c>
      <c r="P62" s="10">
        <f t="shared" si="34"/>
        <v>16577.400000000001</v>
      </c>
      <c r="Q62" s="10">
        <f t="shared" si="34"/>
        <v>20.575399999999998</v>
      </c>
      <c r="R62" s="10">
        <f t="shared" si="34"/>
        <v>0.124116</v>
      </c>
      <c r="S62" s="20">
        <f t="shared" si="34"/>
        <v>1.6580400000000001E-12</v>
      </c>
      <c r="T62" s="10">
        <f t="shared" si="34"/>
        <v>3.7886999999999994E-14</v>
      </c>
      <c r="U62" s="10">
        <f t="shared" si="34"/>
        <v>2.2850200000000003</v>
      </c>
      <c r="V62" s="10">
        <f t="shared" si="34"/>
        <v>0.96102399999999988</v>
      </c>
      <c r="W62" s="10">
        <f t="shared" si="34"/>
        <v>1.2921600000000001E-3</v>
      </c>
      <c r="X62" s="10">
        <f t="shared" si="34"/>
        <v>0.13445600000000002</v>
      </c>
      <c r="Z62" s="10">
        <f>AVERAGE(Z57:Z61)</f>
        <v>1.2169E-7</v>
      </c>
      <c r="AA62" s="10">
        <f>AVERAGE(AA57:AA61)</f>
        <v>16503.859999999997</v>
      </c>
      <c r="AB62" s="10">
        <f>AVERAGE(AB57:AB61)</f>
        <v>3.2994600000000004E-8</v>
      </c>
      <c r="AC62" s="10">
        <f>AVERAGE(AC57:AC61)</f>
        <v>1.6580400000000001E-12</v>
      </c>
    </row>
    <row r="64" spans="1:29" x14ac:dyDescent="0.35">
      <c r="A64" s="21">
        <v>8</v>
      </c>
    </row>
    <row r="65" spans="1:29" x14ac:dyDescent="0.35">
      <c r="A65" s="12" t="s">
        <v>56</v>
      </c>
      <c r="B65" s="12" t="s">
        <v>12</v>
      </c>
      <c r="C65" s="12" t="s">
        <v>13</v>
      </c>
      <c r="D65" s="12" t="s">
        <v>25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26</v>
      </c>
      <c r="K65" s="12" t="s">
        <v>27</v>
      </c>
      <c r="L65" s="12" t="s">
        <v>28</v>
      </c>
      <c r="M65" s="12" t="s">
        <v>29</v>
      </c>
      <c r="N65" s="12" t="s">
        <v>30</v>
      </c>
      <c r="O65" s="12" t="s">
        <v>31</v>
      </c>
      <c r="P65" s="12" t="s">
        <v>32</v>
      </c>
      <c r="Q65" s="12" t="s">
        <v>19</v>
      </c>
      <c r="R65" s="12" t="s">
        <v>20</v>
      </c>
      <c r="S65" s="12" t="s">
        <v>33</v>
      </c>
      <c r="T65" s="12" t="s">
        <v>34</v>
      </c>
      <c r="U65" s="12" t="s">
        <v>35</v>
      </c>
      <c r="V65" s="12" t="s">
        <v>36</v>
      </c>
      <c r="W65" s="12" t="s">
        <v>37</v>
      </c>
      <c r="X65" s="12" t="s">
        <v>38</v>
      </c>
      <c r="Z65" s="10" t="s">
        <v>42</v>
      </c>
      <c r="AA65" s="10" t="s">
        <v>41</v>
      </c>
      <c r="AB65" s="10" t="s">
        <v>43</v>
      </c>
      <c r="AC65" s="10" t="s">
        <v>44</v>
      </c>
    </row>
    <row r="66" spans="1:29" x14ac:dyDescent="0.35">
      <c r="A66" s="10" t="s">
        <v>145</v>
      </c>
      <c r="B66" s="16">
        <v>3.6119E-4</v>
      </c>
      <c r="C66" s="10">
        <v>7.1154999999999996E-2</v>
      </c>
      <c r="D66" s="16">
        <v>1.1888E-7</v>
      </c>
      <c r="E66" s="16">
        <v>1.7013999999999999E-8</v>
      </c>
      <c r="F66" s="16">
        <v>14.311999999999999</v>
      </c>
      <c r="G66" s="10">
        <v>-72.59</v>
      </c>
      <c r="H66" s="10">
        <v>10.202999999999999</v>
      </c>
      <c r="I66" s="10">
        <v>14.055999999999999</v>
      </c>
      <c r="J66" s="16">
        <v>3.0513000000000003E-8</v>
      </c>
      <c r="K66" s="16">
        <v>1.3849E-8</v>
      </c>
      <c r="L66" s="16">
        <v>45.387</v>
      </c>
      <c r="M66" s="10">
        <v>0.96467000000000003</v>
      </c>
      <c r="N66" s="16">
        <v>3.9126000000000001E-2</v>
      </c>
      <c r="O66" s="16">
        <v>4.0559000000000003</v>
      </c>
      <c r="P66" s="10">
        <v>16791</v>
      </c>
      <c r="Q66" s="16">
        <v>20.902999999999999</v>
      </c>
      <c r="R66" s="16">
        <v>0.12449</v>
      </c>
      <c r="S66" s="17">
        <v>1.6516999999999999E-12</v>
      </c>
      <c r="T66" s="16">
        <v>3.7955000000000001E-14</v>
      </c>
      <c r="U66" s="16">
        <v>2.2978999999999998</v>
      </c>
      <c r="V66" s="10">
        <v>0.96125000000000005</v>
      </c>
      <c r="W66" s="16">
        <v>1.299E-3</v>
      </c>
      <c r="X66" s="16">
        <v>0.13514000000000001</v>
      </c>
      <c r="Z66" s="14">
        <f>D66</f>
        <v>1.1888E-7</v>
      </c>
      <c r="AA66" s="13">
        <f>G66+P66</f>
        <v>16718.41</v>
      </c>
      <c r="AB66" s="14">
        <f>J66</f>
        <v>3.0513000000000003E-8</v>
      </c>
      <c r="AC66" s="14">
        <f>S66</f>
        <v>1.6516999999999999E-12</v>
      </c>
    </row>
    <row r="67" spans="1:29" x14ac:dyDescent="0.35">
      <c r="A67" s="10" t="s">
        <v>146</v>
      </c>
      <c r="B67" s="16">
        <v>3.4258999999999998E-4</v>
      </c>
      <c r="C67" s="10">
        <v>6.7490999999999995E-2</v>
      </c>
      <c r="D67" s="16">
        <v>1.1868E-7</v>
      </c>
      <c r="E67" s="16">
        <v>1.6589000000000001E-8</v>
      </c>
      <c r="F67" s="16">
        <v>13.978</v>
      </c>
      <c r="G67" s="10">
        <v>-70.8</v>
      </c>
      <c r="H67" s="10">
        <v>9.9686000000000003</v>
      </c>
      <c r="I67" s="10">
        <v>14.08</v>
      </c>
      <c r="J67" s="16">
        <v>3.4382999999999998E-8</v>
      </c>
      <c r="K67" s="16">
        <v>1.5142000000000001E-8</v>
      </c>
      <c r="L67" s="16">
        <v>44.039000000000001</v>
      </c>
      <c r="M67" s="10">
        <v>0.95440000000000003</v>
      </c>
      <c r="N67" s="16">
        <v>3.7981000000000001E-2</v>
      </c>
      <c r="O67" s="16">
        <v>3.9796</v>
      </c>
      <c r="P67" s="10">
        <v>16662</v>
      </c>
      <c r="Q67" s="16">
        <v>20.350999999999999</v>
      </c>
      <c r="R67" s="16">
        <v>0.12214</v>
      </c>
      <c r="S67" s="17">
        <v>1.6417E-12</v>
      </c>
      <c r="T67" s="16">
        <v>3.6899000000000003E-14</v>
      </c>
      <c r="U67" s="16">
        <v>2.2475999999999998</v>
      </c>
      <c r="V67" s="10">
        <v>0.96157000000000004</v>
      </c>
      <c r="W67" s="16">
        <v>1.2707E-3</v>
      </c>
      <c r="X67" s="16">
        <v>0.13214999999999999</v>
      </c>
      <c r="Z67" s="16">
        <f t="shared" ref="Z67:Z70" si="35">D67</f>
        <v>1.1868E-7</v>
      </c>
      <c r="AA67" s="10">
        <f t="shared" ref="AA67:AA70" si="36">G67+P67</f>
        <v>16591.2</v>
      </c>
      <c r="AB67" s="16">
        <f t="shared" ref="AB67:AB70" si="37">J67</f>
        <v>3.4382999999999998E-8</v>
      </c>
      <c r="AC67" s="16">
        <f t="shared" ref="AC67:AC70" si="38">S67</f>
        <v>1.6417E-12</v>
      </c>
    </row>
    <row r="68" spans="1:29" x14ac:dyDescent="0.35">
      <c r="A68" s="10" t="s">
        <v>147</v>
      </c>
      <c r="B68" s="16">
        <v>3.5171999999999997E-4</v>
      </c>
      <c r="C68" s="10">
        <v>6.9289000000000003E-2</v>
      </c>
      <c r="D68" s="16">
        <v>1.2146999999999999E-7</v>
      </c>
      <c r="E68" s="16">
        <v>1.6834E-8</v>
      </c>
      <c r="F68" s="16">
        <v>13.859</v>
      </c>
      <c r="G68" s="10">
        <v>-74.27</v>
      </c>
      <c r="H68" s="10">
        <v>10.134</v>
      </c>
      <c r="I68" s="10">
        <v>13.645</v>
      </c>
      <c r="J68" s="16">
        <v>3.3692000000000002E-8</v>
      </c>
      <c r="K68" s="16">
        <v>1.5025000000000001E-8</v>
      </c>
      <c r="L68" s="16">
        <v>44.594999999999999</v>
      </c>
      <c r="M68" s="10">
        <v>0.95616999999999996</v>
      </c>
      <c r="N68" s="16">
        <v>3.8459E-2</v>
      </c>
      <c r="O68" s="16">
        <v>4.0221999999999998</v>
      </c>
      <c r="P68" s="10">
        <v>16649</v>
      </c>
      <c r="Q68" s="16">
        <v>20.64</v>
      </c>
      <c r="R68" s="16">
        <v>0.12397</v>
      </c>
      <c r="S68" s="17">
        <v>1.6678E-12</v>
      </c>
      <c r="T68" s="16">
        <v>3.8042000000000001E-14</v>
      </c>
      <c r="U68" s="16">
        <v>2.2810000000000001</v>
      </c>
      <c r="V68" s="10">
        <v>0.96072000000000002</v>
      </c>
      <c r="W68" s="16">
        <v>1.2898E-3</v>
      </c>
      <c r="X68" s="16">
        <v>0.13425000000000001</v>
      </c>
      <c r="Z68" s="16">
        <f t="shared" si="35"/>
        <v>1.2146999999999999E-7</v>
      </c>
      <c r="AA68" s="10">
        <f t="shared" si="36"/>
        <v>16574.73</v>
      </c>
      <c r="AB68" s="16">
        <f t="shared" si="37"/>
        <v>3.3692000000000002E-8</v>
      </c>
      <c r="AC68" s="16">
        <f t="shared" si="38"/>
        <v>1.6678E-12</v>
      </c>
    </row>
    <row r="69" spans="1:29" x14ac:dyDescent="0.35">
      <c r="A69" s="10" t="s">
        <v>148</v>
      </c>
      <c r="B69" s="16">
        <v>3.5125E-4</v>
      </c>
      <c r="C69" s="10">
        <v>6.9195999999999994E-2</v>
      </c>
      <c r="D69" s="16">
        <v>1.1945E-7</v>
      </c>
      <c r="E69" s="16">
        <v>1.6816E-8</v>
      </c>
      <c r="F69" s="16">
        <v>14.077999999999999</v>
      </c>
      <c r="G69" s="10">
        <v>-72.47</v>
      </c>
      <c r="H69" s="10">
        <v>10.119</v>
      </c>
      <c r="I69" s="10">
        <v>13.962999999999999</v>
      </c>
      <c r="J69" s="16">
        <v>3.3156999999999997E-8</v>
      </c>
      <c r="K69" s="16">
        <v>1.4804E-8</v>
      </c>
      <c r="L69" s="16">
        <v>44.648000000000003</v>
      </c>
      <c r="M69" s="10">
        <v>0.95787999999999995</v>
      </c>
      <c r="N69" s="16">
        <v>3.85E-2</v>
      </c>
      <c r="O69" s="16">
        <v>4.0193000000000003</v>
      </c>
      <c r="P69" s="10">
        <v>16644</v>
      </c>
      <c r="Q69" s="16">
        <v>20.587</v>
      </c>
      <c r="R69" s="16">
        <v>0.12368999999999999</v>
      </c>
      <c r="S69" s="17">
        <v>1.6577000000000001E-12</v>
      </c>
      <c r="T69" s="16">
        <v>3.7753E-14</v>
      </c>
      <c r="U69" s="16">
        <v>2.2774000000000001</v>
      </c>
      <c r="V69" s="10">
        <v>0.96101999999999999</v>
      </c>
      <c r="W69" s="16">
        <v>1.2878E-3</v>
      </c>
      <c r="X69" s="16">
        <v>0.13400000000000001</v>
      </c>
      <c r="Z69" s="16">
        <f t="shared" si="35"/>
        <v>1.1945E-7</v>
      </c>
      <c r="AA69" s="10">
        <f t="shared" si="36"/>
        <v>16571.53</v>
      </c>
      <c r="AB69" s="16">
        <f t="shared" si="37"/>
        <v>3.3156999999999997E-8</v>
      </c>
      <c r="AC69" s="16">
        <f t="shared" si="38"/>
        <v>1.6577000000000001E-12</v>
      </c>
    </row>
    <row r="70" spans="1:29" x14ac:dyDescent="0.35">
      <c r="A70" s="11" t="s">
        <v>149</v>
      </c>
      <c r="B70" s="18">
        <v>3.5534999999999999E-4</v>
      </c>
      <c r="C70" s="11">
        <v>7.0004999999999998E-2</v>
      </c>
      <c r="D70" s="18">
        <v>1.2405999999999999E-7</v>
      </c>
      <c r="E70" s="18">
        <v>1.6916000000000001E-8</v>
      </c>
      <c r="F70" s="18">
        <v>13.635</v>
      </c>
      <c r="G70" s="11">
        <v>-76.77</v>
      </c>
      <c r="H70" s="11">
        <v>10.195</v>
      </c>
      <c r="I70" s="11">
        <v>13.28</v>
      </c>
      <c r="J70" s="18">
        <v>3.2503000000000003E-8</v>
      </c>
      <c r="K70" s="18">
        <v>1.4615000000000001E-8</v>
      </c>
      <c r="L70" s="18">
        <v>44.965000000000003</v>
      </c>
      <c r="M70" s="11">
        <v>0.95975999999999995</v>
      </c>
      <c r="N70" s="18">
        <v>3.8771E-2</v>
      </c>
      <c r="O70" s="18">
        <v>4.0396999999999998</v>
      </c>
      <c r="P70" s="11">
        <v>16636</v>
      </c>
      <c r="Q70" s="18">
        <v>20.715</v>
      </c>
      <c r="R70" s="18">
        <v>0.12452000000000001</v>
      </c>
      <c r="S70" s="22">
        <v>1.6849E-12</v>
      </c>
      <c r="T70" s="18">
        <v>3.8628999999999999E-14</v>
      </c>
      <c r="U70" s="18">
        <v>2.2927</v>
      </c>
      <c r="V70" s="11">
        <v>0.96018000000000003</v>
      </c>
      <c r="W70" s="18">
        <v>1.2964999999999999E-3</v>
      </c>
      <c r="X70" s="18">
        <v>0.13503000000000001</v>
      </c>
      <c r="Z70" s="18">
        <f t="shared" si="35"/>
        <v>1.2405999999999999E-7</v>
      </c>
      <c r="AA70" s="11">
        <f t="shared" si="36"/>
        <v>16559.23</v>
      </c>
      <c r="AB70" s="18">
        <f t="shared" si="37"/>
        <v>3.2503000000000003E-8</v>
      </c>
      <c r="AC70" s="18">
        <f t="shared" si="38"/>
        <v>1.6849E-12</v>
      </c>
    </row>
    <row r="71" spans="1:29" x14ac:dyDescent="0.35">
      <c r="A71" s="10" t="s">
        <v>23</v>
      </c>
      <c r="B71" s="10">
        <f t="shared" ref="B71:X71" si="39">AVERAGE(B66:B70)</f>
        <v>3.5241999999999999E-4</v>
      </c>
      <c r="C71" s="10">
        <f t="shared" si="39"/>
        <v>6.9427199999999994E-2</v>
      </c>
      <c r="D71" s="10">
        <f t="shared" si="39"/>
        <v>1.2050800000000001E-7</v>
      </c>
      <c r="E71" s="10">
        <f t="shared" si="39"/>
        <v>1.68338E-8</v>
      </c>
      <c r="F71" s="10">
        <f t="shared" si="39"/>
        <v>13.972400000000002</v>
      </c>
      <c r="G71" s="10">
        <f t="shared" si="39"/>
        <v>-73.38</v>
      </c>
      <c r="H71" s="10">
        <f t="shared" si="39"/>
        <v>10.12392</v>
      </c>
      <c r="I71" s="10">
        <f t="shared" si="39"/>
        <v>13.8048</v>
      </c>
      <c r="J71" s="10">
        <f t="shared" si="39"/>
        <v>3.2849600000000005E-8</v>
      </c>
      <c r="K71" s="10">
        <f t="shared" si="39"/>
        <v>1.4686999999999999E-8</v>
      </c>
      <c r="L71" s="10">
        <f t="shared" si="39"/>
        <v>44.726800000000004</v>
      </c>
      <c r="M71" s="10">
        <f t="shared" si="39"/>
        <v>0.95857599999999987</v>
      </c>
      <c r="N71" s="10">
        <f t="shared" si="39"/>
        <v>3.8567400000000002E-2</v>
      </c>
      <c r="O71" s="10">
        <f t="shared" si="39"/>
        <v>4.0233400000000001</v>
      </c>
      <c r="P71" s="10">
        <f t="shared" si="39"/>
        <v>16676.400000000001</v>
      </c>
      <c r="Q71" s="10">
        <f t="shared" si="39"/>
        <v>20.639199999999999</v>
      </c>
      <c r="R71" s="10">
        <f t="shared" si="39"/>
        <v>0.123762</v>
      </c>
      <c r="S71" s="20">
        <f t="shared" si="39"/>
        <v>1.6607599999999999E-12</v>
      </c>
      <c r="T71" s="10">
        <f t="shared" si="39"/>
        <v>3.7855599999999999E-14</v>
      </c>
      <c r="U71" s="10">
        <f t="shared" si="39"/>
        <v>2.2793199999999998</v>
      </c>
      <c r="V71" s="10">
        <f t="shared" si="39"/>
        <v>0.96094799999999991</v>
      </c>
      <c r="W71" s="10">
        <f t="shared" si="39"/>
        <v>1.2887600000000001E-3</v>
      </c>
      <c r="X71" s="10">
        <f t="shared" si="39"/>
        <v>0.13411400000000001</v>
      </c>
      <c r="Z71" s="10">
        <f>AVERAGE(Z66:Z70)</f>
        <v>1.2050800000000001E-7</v>
      </c>
      <c r="AA71" s="10">
        <f>AVERAGE(AA66:AA70)</f>
        <v>16603.019999999997</v>
      </c>
      <c r="AB71" s="10">
        <f>AVERAGE(AB66:AB70)</f>
        <v>3.2849600000000005E-8</v>
      </c>
      <c r="AC71" s="10">
        <f>AVERAGE(AC66:AC70)</f>
        <v>1.6607599999999999E-12</v>
      </c>
    </row>
    <row r="73" spans="1:29" x14ac:dyDescent="0.35">
      <c r="A73" s="21">
        <v>9</v>
      </c>
    </row>
    <row r="74" spans="1:29" x14ac:dyDescent="0.35">
      <c r="A74" s="12" t="s">
        <v>56</v>
      </c>
      <c r="B74" s="12" t="s">
        <v>12</v>
      </c>
      <c r="C74" s="12" t="s">
        <v>13</v>
      </c>
      <c r="D74" s="12" t="s">
        <v>25</v>
      </c>
      <c r="E74" s="12" t="s">
        <v>14</v>
      </c>
      <c r="F74" s="12" t="s">
        <v>15</v>
      </c>
      <c r="G74" s="12" t="s">
        <v>16</v>
      </c>
      <c r="H74" s="12" t="s">
        <v>17</v>
      </c>
      <c r="I74" s="12" t="s">
        <v>18</v>
      </c>
      <c r="J74" s="12" t="s">
        <v>26</v>
      </c>
      <c r="K74" s="12" t="s">
        <v>27</v>
      </c>
      <c r="L74" s="12" t="s">
        <v>28</v>
      </c>
      <c r="M74" s="12" t="s">
        <v>29</v>
      </c>
      <c r="N74" s="12" t="s">
        <v>30</v>
      </c>
      <c r="O74" s="12" t="s">
        <v>31</v>
      </c>
      <c r="P74" s="12" t="s">
        <v>32</v>
      </c>
      <c r="Q74" s="12" t="s">
        <v>19</v>
      </c>
      <c r="R74" s="12" t="s">
        <v>20</v>
      </c>
      <c r="S74" s="12" t="s">
        <v>33</v>
      </c>
      <c r="T74" s="12" t="s">
        <v>34</v>
      </c>
      <c r="U74" s="12" t="s">
        <v>35</v>
      </c>
      <c r="V74" s="12" t="s">
        <v>36</v>
      </c>
      <c r="W74" s="12" t="s">
        <v>37</v>
      </c>
      <c r="X74" s="12" t="s">
        <v>38</v>
      </c>
      <c r="Z74" s="10" t="s">
        <v>42</v>
      </c>
      <c r="AA74" s="10" t="s">
        <v>41</v>
      </c>
      <c r="AB74" s="10" t="s">
        <v>43</v>
      </c>
      <c r="AC74" s="10" t="s">
        <v>44</v>
      </c>
    </row>
    <row r="75" spans="1:29" x14ac:dyDescent="0.35">
      <c r="A75" s="10" t="s">
        <v>150</v>
      </c>
      <c r="B75" s="16">
        <v>3.6119E-4</v>
      </c>
      <c r="C75" s="10">
        <v>7.1154999999999996E-2</v>
      </c>
      <c r="D75" s="16">
        <v>1.2043E-7</v>
      </c>
      <c r="E75" s="16">
        <v>1.7010999999999999E-8</v>
      </c>
      <c r="F75" s="16">
        <v>14.125</v>
      </c>
      <c r="G75" s="10">
        <v>-73.900000000000006</v>
      </c>
      <c r="H75" s="10">
        <v>10.186999999999999</v>
      </c>
      <c r="I75" s="10">
        <v>13.785</v>
      </c>
      <c r="J75" s="16">
        <v>3.0761E-8</v>
      </c>
      <c r="K75" s="16">
        <v>1.4076999999999999E-8</v>
      </c>
      <c r="L75" s="16">
        <v>45.762</v>
      </c>
      <c r="M75" s="10">
        <v>0.96403000000000005</v>
      </c>
      <c r="N75" s="16">
        <v>3.9451E-2</v>
      </c>
      <c r="O75" s="16">
        <v>4.0922999999999998</v>
      </c>
      <c r="P75" s="10">
        <v>16901</v>
      </c>
      <c r="Q75" s="16">
        <v>21</v>
      </c>
      <c r="R75" s="16">
        <v>0.12425</v>
      </c>
      <c r="S75" s="17">
        <v>1.6581E-12</v>
      </c>
      <c r="T75" s="16">
        <v>3.8019999999999999E-14</v>
      </c>
      <c r="U75" s="16">
        <v>2.2930000000000001</v>
      </c>
      <c r="V75" s="10">
        <v>0.96104000000000001</v>
      </c>
      <c r="W75" s="16">
        <v>1.2960999999999999E-3</v>
      </c>
      <c r="X75" s="16">
        <v>0.13486000000000001</v>
      </c>
      <c r="Z75" s="14">
        <f>D75</f>
        <v>1.2043E-7</v>
      </c>
      <c r="AA75" s="13">
        <f>G75+P75</f>
        <v>16827.099999999999</v>
      </c>
      <c r="AB75" s="14">
        <f>J75</f>
        <v>3.0761E-8</v>
      </c>
      <c r="AC75" s="14">
        <f>S75</f>
        <v>1.6581E-12</v>
      </c>
    </row>
    <row r="76" spans="1:29" x14ac:dyDescent="0.35">
      <c r="A76" s="10" t="s">
        <v>151</v>
      </c>
      <c r="B76" s="16">
        <v>3.4749E-4</v>
      </c>
      <c r="C76" s="10">
        <v>6.8455000000000002E-2</v>
      </c>
      <c r="D76" s="16">
        <v>1.2011000000000001E-7</v>
      </c>
      <c r="E76" s="16">
        <v>1.6697000000000001E-8</v>
      </c>
      <c r="F76" s="16">
        <v>13.901</v>
      </c>
      <c r="G76" s="10">
        <v>-72.61</v>
      </c>
      <c r="H76" s="10">
        <v>10.026999999999999</v>
      </c>
      <c r="I76" s="10">
        <v>13.808999999999999</v>
      </c>
      <c r="J76" s="16">
        <v>3.3119E-8</v>
      </c>
      <c r="K76" s="16">
        <v>1.4726000000000001E-8</v>
      </c>
      <c r="L76" s="16">
        <v>44.463999999999999</v>
      </c>
      <c r="M76" s="10">
        <v>0.95755999999999997</v>
      </c>
      <c r="N76" s="16">
        <v>3.8342000000000001E-2</v>
      </c>
      <c r="O76" s="16">
        <v>4.0041000000000002</v>
      </c>
      <c r="P76" s="10">
        <v>16725</v>
      </c>
      <c r="Q76" s="16">
        <v>20.527000000000001</v>
      </c>
      <c r="R76" s="16">
        <v>0.12273000000000001</v>
      </c>
      <c r="S76" s="17">
        <v>1.6553E-12</v>
      </c>
      <c r="T76" s="16">
        <v>3.7414999999999998E-14</v>
      </c>
      <c r="U76" s="16">
        <v>2.2603</v>
      </c>
      <c r="V76" s="10">
        <v>0.96116000000000001</v>
      </c>
      <c r="W76" s="16">
        <v>1.2779E-3</v>
      </c>
      <c r="X76" s="16">
        <v>0.13295000000000001</v>
      </c>
      <c r="Z76" s="16">
        <f t="shared" ref="Z76:Z79" si="40">D76</f>
        <v>1.2011000000000001E-7</v>
      </c>
      <c r="AA76" s="10">
        <f t="shared" ref="AA76:AA79" si="41">G76+P76</f>
        <v>16652.39</v>
      </c>
      <c r="AB76" s="16">
        <f t="shared" ref="AB76:AB79" si="42">J76</f>
        <v>3.3119E-8</v>
      </c>
      <c r="AC76" s="16">
        <f t="shared" ref="AC76:AC79" si="43">S76</f>
        <v>1.6553E-12</v>
      </c>
    </row>
    <row r="77" spans="1:29" x14ac:dyDescent="0.35">
      <c r="A77" s="10" t="s">
        <v>152</v>
      </c>
      <c r="B77" s="16">
        <v>3.5331000000000002E-4</v>
      </c>
      <c r="C77" s="10">
        <v>6.9601999999999997E-2</v>
      </c>
      <c r="D77" s="16">
        <v>1.2137000000000001E-7</v>
      </c>
      <c r="E77" s="16">
        <v>1.6852999999999999E-8</v>
      </c>
      <c r="F77" s="16">
        <v>13.885999999999999</v>
      </c>
      <c r="G77" s="10">
        <v>-74.099999999999994</v>
      </c>
      <c r="H77" s="10">
        <v>10.130000000000001</v>
      </c>
      <c r="I77" s="10">
        <v>13.670999999999999</v>
      </c>
      <c r="J77" s="16">
        <v>3.2798E-8</v>
      </c>
      <c r="K77" s="16">
        <v>1.4705999999999999E-8</v>
      </c>
      <c r="L77" s="16">
        <v>44.838000000000001</v>
      </c>
      <c r="M77" s="10">
        <v>0.95845000000000002</v>
      </c>
      <c r="N77" s="16">
        <v>3.8662000000000002E-2</v>
      </c>
      <c r="O77" s="16">
        <v>4.0338000000000003</v>
      </c>
      <c r="P77" s="10">
        <v>16718</v>
      </c>
      <c r="Q77" s="16">
        <v>20.707000000000001</v>
      </c>
      <c r="R77" s="16">
        <v>0.12386</v>
      </c>
      <c r="S77" s="17">
        <v>1.6666E-12</v>
      </c>
      <c r="T77" s="16">
        <v>3.8014E-14</v>
      </c>
      <c r="U77" s="16">
        <v>2.2808999999999999</v>
      </c>
      <c r="V77" s="10">
        <v>0.96077999999999997</v>
      </c>
      <c r="W77" s="16">
        <v>1.2897E-3</v>
      </c>
      <c r="X77" s="16">
        <v>0.13422999999999999</v>
      </c>
      <c r="Z77" s="16">
        <f t="shared" si="40"/>
        <v>1.2137000000000001E-7</v>
      </c>
      <c r="AA77" s="10">
        <f t="shared" si="41"/>
        <v>16643.900000000001</v>
      </c>
      <c r="AB77" s="16">
        <f t="shared" si="42"/>
        <v>3.2798E-8</v>
      </c>
      <c r="AC77" s="16">
        <f t="shared" si="43"/>
        <v>1.6666E-12</v>
      </c>
    </row>
    <row r="78" spans="1:29" x14ac:dyDescent="0.35">
      <c r="A78" s="10" t="s">
        <v>153</v>
      </c>
      <c r="B78" s="16">
        <v>3.5085999999999998E-4</v>
      </c>
      <c r="C78" s="10">
        <v>6.9120000000000001E-2</v>
      </c>
      <c r="D78" s="16">
        <v>1.2200000000000001E-7</v>
      </c>
      <c r="E78" s="16">
        <v>1.6770999999999998E-8</v>
      </c>
      <c r="F78" s="16">
        <v>13.747</v>
      </c>
      <c r="G78" s="10">
        <v>-74.48</v>
      </c>
      <c r="H78" s="10">
        <v>10.077999999999999</v>
      </c>
      <c r="I78" s="10">
        <v>13.531000000000001</v>
      </c>
      <c r="J78" s="16">
        <v>3.2878999999999999E-8</v>
      </c>
      <c r="K78" s="16">
        <v>1.4736E-8</v>
      </c>
      <c r="L78" s="16">
        <v>44.819000000000003</v>
      </c>
      <c r="M78" s="10">
        <v>0.95843999999999996</v>
      </c>
      <c r="N78" s="16">
        <v>3.8646E-2</v>
      </c>
      <c r="O78" s="16">
        <v>4.0321999999999996</v>
      </c>
      <c r="P78" s="10">
        <v>16726</v>
      </c>
      <c r="Q78" s="16">
        <v>20.635000000000002</v>
      </c>
      <c r="R78" s="16">
        <v>0.12336999999999999</v>
      </c>
      <c r="S78" s="17">
        <v>1.6735000000000001E-12</v>
      </c>
      <c r="T78" s="16">
        <v>3.8019000000000002E-14</v>
      </c>
      <c r="U78" s="16">
        <v>2.2717999999999998</v>
      </c>
      <c r="V78" s="10">
        <v>0.96062999999999998</v>
      </c>
      <c r="W78" s="16">
        <v>1.2845000000000001E-3</v>
      </c>
      <c r="X78" s="16">
        <v>0.13371</v>
      </c>
      <c r="Z78" s="16">
        <f t="shared" si="40"/>
        <v>1.2200000000000001E-7</v>
      </c>
      <c r="AA78" s="10">
        <f t="shared" si="41"/>
        <v>16651.52</v>
      </c>
      <c r="AB78" s="16">
        <f t="shared" si="42"/>
        <v>3.2878999999999999E-8</v>
      </c>
      <c r="AC78" s="16">
        <f t="shared" si="43"/>
        <v>1.6735000000000001E-12</v>
      </c>
    </row>
    <row r="79" spans="1:29" x14ac:dyDescent="0.35">
      <c r="A79" s="11" t="s">
        <v>154</v>
      </c>
      <c r="B79" s="18">
        <v>3.5411999999999998E-4</v>
      </c>
      <c r="C79" s="11">
        <v>6.9762000000000005E-2</v>
      </c>
      <c r="D79" s="18">
        <v>1.2249000000000001E-7</v>
      </c>
      <c r="E79" s="18">
        <v>1.6870000000000002E-8</v>
      </c>
      <c r="F79" s="18">
        <v>13.773</v>
      </c>
      <c r="G79" s="11">
        <v>-74.680000000000007</v>
      </c>
      <c r="H79" s="11">
        <v>10.147</v>
      </c>
      <c r="I79" s="11">
        <v>13.587</v>
      </c>
      <c r="J79" s="18">
        <v>3.2469999999999999E-8</v>
      </c>
      <c r="K79" s="18">
        <v>1.4574E-8</v>
      </c>
      <c r="L79" s="18">
        <v>44.884999999999998</v>
      </c>
      <c r="M79" s="11">
        <v>0.95953999999999995</v>
      </c>
      <c r="N79" s="18">
        <v>3.8702E-2</v>
      </c>
      <c r="O79" s="18">
        <v>4.0334000000000003</v>
      </c>
      <c r="P79" s="11">
        <v>16689</v>
      </c>
      <c r="Q79" s="18">
        <v>20.698</v>
      </c>
      <c r="R79" s="18">
        <v>0.12402000000000001</v>
      </c>
      <c r="S79" s="22">
        <v>1.6694999999999999E-12</v>
      </c>
      <c r="T79" s="18">
        <v>3.8138000000000002E-14</v>
      </c>
      <c r="U79" s="18">
        <v>2.2844000000000002</v>
      </c>
      <c r="V79" s="11">
        <v>0.96067999999999998</v>
      </c>
      <c r="W79" s="18">
        <v>1.2917E-3</v>
      </c>
      <c r="X79" s="18">
        <v>0.13446</v>
      </c>
      <c r="Z79" s="18">
        <f t="shared" si="40"/>
        <v>1.2249000000000001E-7</v>
      </c>
      <c r="AA79" s="11">
        <f t="shared" si="41"/>
        <v>16614.32</v>
      </c>
      <c r="AB79" s="18">
        <f t="shared" si="42"/>
        <v>3.2469999999999999E-8</v>
      </c>
      <c r="AC79" s="18">
        <f t="shared" si="43"/>
        <v>1.6694999999999999E-12</v>
      </c>
    </row>
    <row r="80" spans="1:29" x14ac:dyDescent="0.35">
      <c r="A80" s="10" t="s">
        <v>23</v>
      </c>
      <c r="B80" s="10">
        <f t="shared" ref="B80:X80" si="44">AVERAGE(B75:B79)</f>
        <v>3.5339400000000004E-4</v>
      </c>
      <c r="C80" s="10">
        <f t="shared" si="44"/>
        <v>6.9618800000000008E-2</v>
      </c>
      <c r="D80" s="10">
        <f t="shared" si="44"/>
        <v>1.2128000000000001E-7</v>
      </c>
      <c r="E80" s="10">
        <f t="shared" si="44"/>
        <v>1.6840399999999999E-8</v>
      </c>
      <c r="F80" s="10">
        <f t="shared" si="44"/>
        <v>13.8864</v>
      </c>
      <c r="G80" s="10">
        <f t="shared" si="44"/>
        <v>-73.953999999999994</v>
      </c>
      <c r="H80" s="10">
        <f t="shared" si="44"/>
        <v>10.113799999999999</v>
      </c>
      <c r="I80" s="10">
        <f t="shared" si="44"/>
        <v>13.676599999999999</v>
      </c>
      <c r="J80" s="10">
        <f t="shared" si="44"/>
        <v>3.24054E-8</v>
      </c>
      <c r="K80" s="10">
        <f t="shared" si="44"/>
        <v>1.45638E-8</v>
      </c>
      <c r="L80" s="10">
        <f t="shared" si="44"/>
        <v>44.953599999999994</v>
      </c>
      <c r="M80" s="10">
        <f t="shared" si="44"/>
        <v>0.95960400000000001</v>
      </c>
      <c r="N80" s="10">
        <f t="shared" si="44"/>
        <v>3.8760599999999999E-2</v>
      </c>
      <c r="O80" s="10">
        <f t="shared" si="44"/>
        <v>4.0391599999999999</v>
      </c>
      <c r="P80" s="10">
        <f t="shared" si="44"/>
        <v>16751.8</v>
      </c>
      <c r="Q80" s="10">
        <f t="shared" si="44"/>
        <v>20.7134</v>
      </c>
      <c r="R80" s="10">
        <f t="shared" si="44"/>
        <v>0.12364599999999999</v>
      </c>
      <c r="S80" s="20">
        <f t="shared" si="44"/>
        <v>1.6646E-12</v>
      </c>
      <c r="T80" s="10">
        <f t="shared" si="44"/>
        <v>3.7921200000000003E-14</v>
      </c>
      <c r="U80" s="10">
        <f t="shared" si="44"/>
        <v>2.2780800000000001</v>
      </c>
      <c r="V80" s="10">
        <f t="shared" si="44"/>
        <v>0.96085799999999999</v>
      </c>
      <c r="W80" s="10">
        <f t="shared" si="44"/>
        <v>1.28798E-3</v>
      </c>
      <c r="X80" s="10">
        <f t="shared" si="44"/>
        <v>0.13404199999999999</v>
      </c>
      <c r="Z80" s="10">
        <f>AVERAGE(Z75:Z79)</f>
        <v>1.2128000000000001E-7</v>
      </c>
      <c r="AA80" s="10">
        <f>AVERAGE(AA75:AA79)</f>
        <v>16677.846000000001</v>
      </c>
      <c r="AB80" s="10">
        <f>AVERAGE(AB75:AB79)</f>
        <v>3.24054E-8</v>
      </c>
      <c r="AC80" s="10">
        <f>AVERAGE(AC75:AC79)</f>
        <v>1.6646E-12</v>
      </c>
    </row>
    <row r="82" spans="1:29" x14ac:dyDescent="0.35">
      <c r="A82" s="21">
        <v>10</v>
      </c>
    </row>
    <row r="83" spans="1:29" x14ac:dyDescent="0.35">
      <c r="A83" s="12" t="s">
        <v>56</v>
      </c>
      <c r="B83" s="12" t="s">
        <v>12</v>
      </c>
      <c r="C83" s="12" t="s">
        <v>13</v>
      </c>
      <c r="D83" s="12" t="s">
        <v>25</v>
      </c>
      <c r="E83" s="12" t="s">
        <v>14</v>
      </c>
      <c r="F83" s="12" t="s">
        <v>15</v>
      </c>
      <c r="G83" s="12" t="s">
        <v>16</v>
      </c>
      <c r="H83" s="12" t="s">
        <v>17</v>
      </c>
      <c r="I83" s="12" t="s">
        <v>18</v>
      </c>
      <c r="J83" s="12" t="s">
        <v>26</v>
      </c>
      <c r="K83" s="12" t="s">
        <v>27</v>
      </c>
      <c r="L83" s="12" t="s">
        <v>28</v>
      </c>
      <c r="M83" s="12" t="s">
        <v>29</v>
      </c>
      <c r="N83" s="12" t="s">
        <v>30</v>
      </c>
      <c r="O83" s="12" t="s">
        <v>31</v>
      </c>
      <c r="P83" s="12" t="s">
        <v>32</v>
      </c>
      <c r="Q83" s="12" t="s">
        <v>19</v>
      </c>
      <c r="R83" s="12" t="s">
        <v>20</v>
      </c>
      <c r="S83" s="12" t="s">
        <v>33</v>
      </c>
      <c r="T83" s="12" t="s">
        <v>34</v>
      </c>
      <c r="U83" s="12" t="s">
        <v>35</v>
      </c>
      <c r="V83" s="12" t="s">
        <v>36</v>
      </c>
      <c r="W83" s="12" t="s">
        <v>37</v>
      </c>
      <c r="X83" s="12" t="s">
        <v>38</v>
      </c>
      <c r="Z83" s="10" t="s">
        <v>42</v>
      </c>
      <c r="AA83" s="10" t="s">
        <v>41</v>
      </c>
      <c r="AB83" s="10" t="s">
        <v>43</v>
      </c>
      <c r="AC83" s="10" t="s">
        <v>44</v>
      </c>
    </row>
    <row r="84" spans="1:29" x14ac:dyDescent="0.35">
      <c r="A84" s="10" t="s">
        <v>155</v>
      </c>
      <c r="B84" s="16">
        <v>3.5864000000000002E-4</v>
      </c>
      <c r="C84" s="10">
        <v>7.0652000000000006E-2</v>
      </c>
      <c r="D84" s="16">
        <v>1.1999999999999999E-7</v>
      </c>
      <c r="E84" s="16">
        <v>1.6940999999999999E-8</v>
      </c>
      <c r="F84" s="16">
        <v>14.118</v>
      </c>
      <c r="G84" s="10">
        <v>-73.89</v>
      </c>
      <c r="H84" s="10">
        <v>10.148</v>
      </c>
      <c r="I84" s="10">
        <v>13.734</v>
      </c>
      <c r="J84" s="16">
        <v>3.0892999999999997E-8</v>
      </c>
      <c r="K84" s="16">
        <v>1.4043E-8</v>
      </c>
      <c r="L84" s="16">
        <v>45.457000000000001</v>
      </c>
      <c r="M84" s="10">
        <v>0.96357999999999999</v>
      </c>
      <c r="N84" s="16">
        <v>3.9189000000000002E-2</v>
      </c>
      <c r="O84" s="16">
        <v>4.0670000000000002</v>
      </c>
      <c r="P84" s="10">
        <v>16862</v>
      </c>
      <c r="Q84" s="16">
        <v>20.891999999999999</v>
      </c>
      <c r="R84" s="16">
        <v>0.1239</v>
      </c>
      <c r="S84" s="17">
        <v>1.6561E-12</v>
      </c>
      <c r="T84" s="16">
        <v>3.7862000000000002E-14</v>
      </c>
      <c r="U84" s="16">
        <v>2.2862</v>
      </c>
      <c r="V84" s="10">
        <v>0.96113999999999999</v>
      </c>
      <c r="W84" s="16">
        <v>1.2922999999999999E-3</v>
      </c>
      <c r="X84" s="16">
        <v>0.13444999999999999</v>
      </c>
      <c r="Z84" s="14">
        <f>D84</f>
        <v>1.1999999999999999E-7</v>
      </c>
      <c r="AA84" s="13">
        <f>G84+P84</f>
        <v>16788.11</v>
      </c>
      <c r="AB84" s="14">
        <f>J84</f>
        <v>3.0892999999999997E-8</v>
      </c>
      <c r="AC84" s="14">
        <f>S84</f>
        <v>1.6561E-12</v>
      </c>
    </row>
    <row r="85" spans="1:29" x14ac:dyDescent="0.35">
      <c r="A85" s="10" t="s">
        <v>156</v>
      </c>
      <c r="B85" s="16">
        <v>3.5196000000000001E-4</v>
      </c>
      <c r="C85" s="10">
        <v>6.9335999999999995E-2</v>
      </c>
      <c r="D85" s="16">
        <v>1.2151999999999999E-7</v>
      </c>
      <c r="E85" s="16">
        <v>1.6823000000000001E-8</v>
      </c>
      <c r="F85" s="16">
        <v>13.843999999999999</v>
      </c>
      <c r="G85" s="10">
        <v>-74.59</v>
      </c>
      <c r="H85" s="10">
        <v>10.116</v>
      </c>
      <c r="I85" s="10">
        <v>13.561999999999999</v>
      </c>
      <c r="J85" s="16">
        <v>3.2487999999999999E-8</v>
      </c>
      <c r="K85" s="16">
        <v>1.4580000000000001E-8</v>
      </c>
      <c r="L85" s="16">
        <v>44.878</v>
      </c>
      <c r="M85" s="10">
        <v>0.95955000000000001</v>
      </c>
      <c r="N85" s="16">
        <v>3.8696000000000001E-2</v>
      </c>
      <c r="O85" s="16">
        <v>4.0327000000000002</v>
      </c>
      <c r="P85" s="10">
        <v>16720</v>
      </c>
      <c r="Q85" s="16">
        <v>20.664999999999999</v>
      </c>
      <c r="R85" s="16">
        <v>0.12359000000000001</v>
      </c>
      <c r="S85" s="17">
        <v>1.6732999999999999E-12</v>
      </c>
      <c r="T85" s="16">
        <v>3.8089000000000002E-14</v>
      </c>
      <c r="U85" s="16">
        <v>2.2763</v>
      </c>
      <c r="V85" s="10">
        <v>0.96055999999999997</v>
      </c>
      <c r="W85" s="16">
        <v>1.2871E-3</v>
      </c>
      <c r="X85" s="16">
        <v>0.13399</v>
      </c>
      <c r="Z85" s="16">
        <f t="shared" ref="Z85:Z88" si="45">D85</f>
        <v>1.2151999999999999E-7</v>
      </c>
      <c r="AA85" s="10">
        <f t="shared" ref="AA85:AA88" si="46">G85+P85</f>
        <v>16645.41</v>
      </c>
      <c r="AB85" s="16">
        <f t="shared" ref="AB85:AB88" si="47">J85</f>
        <v>3.2487999999999999E-8</v>
      </c>
      <c r="AC85" s="16">
        <f t="shared" ref="AC85:AC88" si="48">S85</f>
        <v>1.6732999999999999E-12</v>
      </c>
    </row>
    <row r="86" spans="1:29" x14ac:dyDescent="0.35">
      <c r="A86" s="10" t="s">
        <v>157</v>
      </c>
      <c r="B86" s="16">
        <v>3.4954000000000002E-4</v>
      </c>
      <c r="C86" s="10">
        <v>6.8859000000000004E-2</v>
      </c>
      <c r="D86" s="16">
        <v>1.2256000000000001E-7</v>
      </c>
      <c r="E86" s="16">
        <v>1.6768999999999999E-8</v>
      </c>
      <c r="F86" s="16">
        <v>13.682</v>
      </c>
      <c r="G86" s="10">
        <v>-75.900000000000006</v>
      </c>
      <c r="H86" s="10">
        <v>10.087</v>
      </c>
      <c r="I86" s="10">
        <v>13.29</v>
      </c>
      <c r="J86" s="16">
        <v>3.2829000000000002E-8</v>
      </c>
      <c r="K86" s="16">
        <v>1.4688000000000001E-8</v>
      </c>
      <c r="L86" s="16">
        <v>44.741</v>
      </c>
      <c r="M86" s="10">
        <v>0.95865999999999996</v>
      </c>
      <c r="N86" s="16">
        <v>3.8580999999999997E-2</v>
      </c>
      <c r="O86" s="16">
        <v>4.0244999999999997</v>
      </c>
      <c r="P86" s="10">
        <v>16716</v>
      </c>
      <c r="Q86" s="16">
        <v>20.609000000000002</v>
      </c>
      <c r="R86" s="16">
        <v>0.12329</v>
      </c>
      <c r="S86" s="17">
        <v>1.6805E-12</v>
      </c>
      <c r="T86" s="16">
        <v>3.8144000000000001E-14</v>
      </c>
      <c r="U86" s="16">
        <v>2.2698</v>
      </c>
      <c r="V86" s="10">
        <v>0.96033999999999997</v>
      </c>
      <c r="W86" s="16">
        <v>1.2834000000000001E-3</v>
      </c>
      <c r="X86" s="16">
        <v>0.13364000000000001</v>
      </c>
      <c r="Z86" s="16">
        <f t="shared" si="45"/>
        <v>1.2256000000000001E-7</v>
      </c>
      <c r="AA86" s="10">
        <f t="shared" si="46"/>
        <v>16640.099999999999</v>
      </c>
      <c r="AB86" s="16">
        <f t="shared" si="47"/>
        <v>3.2829000000000002E-8</v>
      </c>
      <c r="AC86" s="16">
        <f t="shared" si="48"/>
        <v>1.6805E-12</v>
      </c>
    </row>
    <row r="87" spans="1:29" x14ac:dyDescent="0.35">
      <c r="A87" s="10" t="s">
        <v>158</v>
      </c>
      <c r="B87" s="16">
        <v>3.5275999999999998E-4</v>
      </c>
      <c r="C87" s="10">
        <v>6.9492999999999999E-2</v>
      </c>
      <c r="D87" s="16">
        <v>1.215E-7</v>
      </c>
      <c r="E87" s="16">
        <v>1.6819E-8</v>
      </c>
      <c r="F87" s="16">
        <v>13.843</v>
      </c>
      <c r="G87" s="10">
        <v>-74.260000000000005</v>
      </c>
      <c r="H87" s="10">
        <v>10.113</v>
      </c>
      <c r="I87" s="10">
        <v>13.618</v>
      </c>
      <c r="J87" s="16">
        <v>3.2249E-8</v>
      </c>
      <c r="K87" s="16">
        <v>1.4476E-8</v>
      </c>
      <c r="L87" s="16">
        <v>44.887999999999998</v>
      </c>
      <c r="M87" s="10">
        <v>0.96035000000000004</v>
      </c>
      <c r="N87" s="16">
        <v>3.8704000000000002E-2</v>
      </c>
      <c r="O87" s="16">
        <v>4.0301999999999998</v>
      </c>
      <c r="P87" s="10">
        <v>16688</v>
      </c>
      <c r="Q87" s="16">
        <v>20.638999999999999</v>
      </c>
      <c r="R87" s="16">
        <v>0.12368</v>
      </c>
      <c r="S87" s="17">
        <v>1.6703000000000001E-12</v>
      </c>
      <c r="T87" s="16">
        <v>3.8057999999999998E-14</v>
      </c>
      <c r="U87" s="16">
        <v>2.2785000000000002</v>
      </c>
      <c r="V87" s="10">
        <v>0.96070999999999995</v>
      </c>
      <c r="W87" s="16">
        <v>1.2883E-3</v>
      </c>
      <c r="X87" s="16">
        <v>0.1341</v>
      </c>
      <c r="Z87" s="16">
        <f t="shared" si="45"/>
        <v>1.215E-7</v>
      </c>
      <c r="AA87" s="10">
        <f t="shared" si="46"/>
        <v>16613.740000000002</v>
      </c>
      <c r="AB87" s="16">
        <f t="shared" si="47"/>
        <v>3.2249E-8</v>
      </c>
      <c r="AC87" s="16">
        <f t="shared" si="48"/>
        <v>1.6703000000000001E-12</v>
      </c>
    </row>
    <row r="88" spans="1:29" x14ac:dyDescent="0.35">
      <c r="A88" s="11" t="s">
        <v>159</v>
      </c>
      <c r="B88" s="18">
        <v>3.5244999999999997E-4</v>
      </c>
      <c r="C88" s="11">
        <v>6.9432999999999995E-2</v>
      </c>
      <c r="D88" s="18">
        <v>1.2146E-7</v>
      </c>
      <c r="E88" s="18">
        <v>1.6808000000000001E-8</v>
      </c>
      <c r="F88" s="18">
        <v>13.837999999999999</v>
      </c>
      <c r="G88" s="11">
        <v>-74.430000000000007</v>
      </c>
      <c r="H88" s="11">
        <v>10.111000000000001</v>
      </c>
      <c r="I88" s="11">
        <v>13.585000000000001</v>
      </c>
      <c r="J88" s="18">
        <v>3.2459E-8</v>
      </c>
      <c r="K88" s="18">
        <v>1.4575999999999999E-8</v>
      </c>
      <c r="L88" s="18">
        <v>44.905999999999999</v>
      </c>
      <c r="M88" s="11">
        <v>0.95999000000000001</v>
      </c>
      <c r="N88" s="18">
        <v>3.8719999999999997E-2</v>
      </c>
      <c r="O88" s="18">
        <v>4.0334000000000003</v>
      </c>
      <c r="P88" s="11">
        <v>16665</v>
      </c>
      <c r="Q88" s="18">
        <v>20.611999999999998</v>
      </c>
      <c r="R88" s="18">
        <v>0.12368</v>
      </c>
      <c r="S88" s="22">
        <v>1.6722000000000001E-12</v>
      </c>
      <c r="T88" s="18">
        <v>3.8101E-14</v>
      </c>
      <c r="U88" s="18">
        <v>2.2785000000000002</v>
      </c>
      <c r="V88" s="11">
        <v>0.96065999999999996</v>
      </c>
      <c r="W88" s="18">
        <v>1.2883E-3</v>
      </c>
      <c r="X88" s="18">
        <v>0.13411000000000001</v>
      </c>
      <c r="Z88" s="18">
        <f t="shared" si="45"/>
        <v>1.2146E-7</v>
      </c>
      <c r="AA88" s="11">
        <f t="shared" si="46"/>
        <v>16590.57</v>
      </c>
      <c r="AB88" s="18">
        <f t="shared" si="47"/>
        <v>3.2459E-8</v>
      </c>
      <c r="AC88" s="18">
        <f t="shared" si="48"/>
        <v>1.6722000000000001E-12</v>
      </c>
    </row>
    <row r="89" spans="1:29" x14ac:dyDescent="0.35">
      <c r="A89" s="10" t="s">
        <v>23</v>
      </c>
      <c r="B89" s="10">
        <f t="shared" ref="B89:X89" si="49">AVERAGE(B84:B88)</f>
        <v>3.5306999999999998E-4</v>
      </c>
      <c r="C89" s="10">
        <f t="shared" si="49"/>
        <v>6.9554599999999994E-2</v>
      </c>
      <c r="D89" s="10">
        <f t="shared" si="49"/>
        <v>1.2140799999999997E-7</v>
      </c>
      <c r="E89" s="10">
        <f t="shared" si="49"/>
        <v>1.6831999999999998E-8</v>
      </c>
      <c r="F89" s="10">
        <f t="shared" si="49"/>
        <v>13.864999999999998</v>
      </c>
      <c r="G89" s="10">
        <f t="shared" si="49"/>
        <v>-74.614000000000004</v>
      </c>
      <c r="H89" s="10">
        <f t="shared" si="49"/>
        <v>10.115</v>
      </c>
      <c r="I89" s="10">
        <f t="shared" si="49"/>
        <v>13.5578</v>
      </c>
      <c r="J89" s="10">
        <f t="shared" si="49"/>
        <v>3.2183599999999997E-8</v>
      </c>
      <c r="K89" s="10">
        <f t="shared" si="49"/>
        <v>1.44726E-8</v>
      </c>
      <c r="L89" s="10">
        <f t="shared" si="49"/>
        <v>44.974000000000004</v>
      </c>
      <c r="M89" s="10">
        <f t="shared" si="49"/>
        <v>0.960426</v>
      </c>
      <c r="N89" s="10">
        <f t="shared" si="49"/>
        <v>3.8778000000000007E-2</v>
      </c>
      <c r="O89" s="10">
        <f t="shared" si="49"/>
        <v>4.03756</v>
      </c>
      <c r="P89" s="10">
        <f t="shared" si="49"/>
        <v>16730.2</v>
      </c>
      <c r="Q89" s="10">
        <f t="shared" si="49"/>
        <v>20.683399999999999</v>
      </c>
      <c r="R89" s="10">
        <f t="shared" si="49"/>
        <v>0.123628</v>
      </c>
      <c r="S89" s="20">
        <f t="shared" si="49"/>
        <v>1.67048E-12</v>
      </c>
      <c r="T89" s="10">
        <f t="shared" si="49"/>
        <v>3.8050800000000001E-14</v>
      </c>
      <c r="U89" s="10">
        <f t="shared" si="49"/>
        <v>2.2778600000000004</v>
      </c>
      <c r="V89" s="10">
        <f t="shared" si="49"/>
        <v>0.96068199999999992</v>
      </c>
      <c r="W89" s="10">
        <f t="shared" si="49"/>
        <v>1.2878800000000001E-3</v>
      </c>
      <c r="X89" s="10">
        <f t="shared" si="49"/>
        <v>0.13405800000000001</v>
      </c>
      <c r="Z89" s="10">
        <f>AVERAGE(Z84:Z88)</f>
        <v>1.2140799999999997E-7</v>
      </c>
      <c r="AA89" s="10">
        <f>AVERAGE(AA84:AA88)</f>
        <v>16655.585999999999</v>
      </c>
      <c r="AB89" s="10">
        <f>AVERAGE(AB84:AB88)</f>
        <v>3.2183599999999997E-8</v>
      </c>
      <c r="AC89" s="10">
        <f>AVERAGE(AC84:AC88)</f>
        <v>1.67048E-12</v>
      </c>
    </row>
    <row r="95" spans="1:29" x14ac:dyDescent="0.35">
      <c r="A95" s="41" t="s">
        <v>47</v>
      </c>
      <c r="B95" s="41"/>
      <c r="C95" s="41"/>
      <c r="D95" s="41"/>
    </row>
    <row r="96" spans="1:29" x14ac:dyDescent="0.35">
      <c r="A96" s="1" t="s">
        <v>50</v>
      </c>
      <c r="B96" s="24">
        <v>1</v>
      </c>
      <c r="C96" s="24">
        <v>2</v>
      </c>
      <c r="D96" s="24">
        <v>3</v>
      </c>
      <c r="E96" s="24">
        <v>4</v>
      </c>
      <c r="F96" s="24">
        <v>5</v>
      </c>
      <c r="G96" s="24">
        <v>6</v>
      </c>
      <c r="H96" s="24">
        <v>7</v>
      </c>
      <c r="I96" s="24">
        <v>8</v>
      </c>
      <c r="J96" s="24">
        <v>9</v>
      </c>
      <c r="K96" s="24">
        <v>10</v>
      </c>
      <c r="L96" s="24"/>
      <c r="M96" s="23"/>
      <c r="N96" s="23"/>
    </row>
    <row r="97" spans="1:14" x14ac:dyDescent="0.35">
      <c r="A97" s="1" t="s">
        <v>46</v>
      </c>
      <c r="B97" s="32">
        <f>(B96-1)*40/60</f>
        <v>0</v>
      </c>
      <c r="C97" s="32">
        <f>(C96-1)*7/60</f>
        <v>0.11666666666666667</v>
      </c>
      <c r="D97" s="32">
        <f>(D96-2)*40/60</f>
        <v>0.66666666666666663</v>
      </c>
      <c r="E97" s="32">
        <f t="shared" ref="E97:K97" si="50">(E96-2)*40/60</f>
        <v>1.3333333333333333</v>
      </c>
      <c r="F97" s="32">
        <f t="shared" si="50"/>
        <v>2</v>
      </c>
      <c r="G97" s="32">
        <f t="shared" si="50"/>
        <v>2.6666666666666665</v>
      </c>
      <c r="H97" s="32">
        <f t="shared" si="50"/>
        <v>3.3333333333333335</v>
      </c>
      <c r="I97" s="32">
        <f t="shared" si="50"/>
        <v>4</v>
      </c>
      <c r="J97" s="32">
        <f t="shared" si="50"/>
        <v>4.666666666666667</v>
      </c>
      <c r="K97" s="32">
        <f t="shared" si="50"/>
        <v>5.333333333333333</v>
      </c>
      <c r="L97" s="32"/>
      <c r="M97" s="23"/>
      <c r="N97" s="23"/>
    </row>
    <row r="98" spans="1:14" x14ac:dyDescent="0.35">
      <c r="A98" s="1" t="s">
        <v>51</v>
      </c>
      <c r="B98" s="37"/>
      <c r="C98" s="37"/>
      <c r="D98" s="37"/>
      <c r="E98" s="37"/>
      <c r="F98" s="37"/>
      <c r="G98" s="37"/>
      <c r="H98" s="37"/>
      <c r="I98" s="37"/>
      <c r="J98" s="38"/>
      <c r="K98" s="37"/>
      <c r="L98" s="37"/>
      <c r="M98" s="23"/>
      <c r="N98" s="23"/>
    </row>
    <row r="99" spans="1:14" x14ac:dyDescent="0.35">
      <c r="A99" s="1" t="s">
        <v>52</v>
      </c>
      <c r="B99" s="37"/>
      <c r="C99" s="37"/>
      <c r="D99" s="37"/>
      <c r="E99" s="37"/>
      <c r="F99" s="37"/>
      <c r="G99" s="37"/>
      <c r="H99" s="37"/>
      <c r="I99" s="37"/>
      <c r="J99" s="38"/>
      <c r="K99" s="37"/>
      <c r="L99" s="37"/>
      <c r="M99" s="23"/>
      <c r="N99" s="23"/>
    </row>
    <row r="100" spans="1:14" x14ac:dyDescent="0.35">
      <c r="A100" s="1" t="s">
        <v>53</v>
      </c>
      <c r="B100" s="37">
        <v>670000</v>
      </c>
      <c r="C100" s="37">
        <v>820000</v>
      </c>
      <c r="D100" s="37">
        <v>990000</v>
      </c>
      <c r="E100" s="37">
        <v>1530000</v>
      </c>
      <c r="F100" s="37">
        <v>1370000</v>
      </c>
      <c r="G100" s="37">
        <v>2060000</v>
      </c>
      <c r="H100" s="37">
        <v>2160000</v>
      </c>
      <c r="I100" s="37">
        <v>2300000</v>
      </c>
      <c r="J100" s="38">
        <v>2600000</v>
      </c>
      <c r="K100" s="37">
        <v>2500000</v>
      </c>
      <c r="L100" s="37"/>
      <c r="M100" s="23"/>
      <c r="N100" s="23"/>
    </row>
    <row r="101" spans="1:14" x14ac:dyDescent="0.35">
      <c r="A101" s="1" t="s">
        <v>54</v>
      </c>
      <c r="B101" s="37"/>
      <c r="C101" s="37"/>
      <c r="D101" s="37"/>
      <c r="E101" s="37"/>
      <c r="F101" s="37"/>
      <c r="G101" s="37"/>
      <c r="H101" s="37"/>
      <c r="I101" s="37"/>
      <c r="J101" s="38"/>
      <c r="K101" s="37"/>
      <c r="L101" s="37"/>
      <c r="M101" s="23"/>
      <c r="N101" s="23"/>
    </row>
    <row r="102" spans="1:14" x14ac:dyDescent="0.35">
      <c r="A102" s="1" t="s">
        <v>55</v>
      </c>
      <c r="B102" s="37"/>
      <c r="C102" s="37"/>
      <c r="D102" s="37"/>
      <c r="E102" s="37"/>
      <c r="F102" s="37"/>
      <c r="G102" s="37"/>
      <c r="H102" s="37"/>
      <c r="I102" s="37"/>
      <c r="J102" s="38"/>
      <c r="K102" s="37"/>
      <c r="L102" s="37"/>
      <c r="M102" s="23"/>
      <c r="N102" s="23"/>
    </row>
    <row r="103" spans="1:14" x14ac:dyDescent="0.35">
      <c r="A103" s="23" t="s">
        <v>48</v>
      </c>
      <c r="B103" s="25">
        <f>AVERAGE(B98:B102)</f>
        <v>670000</v>
      </c>
      <c r="C103" s="25">
        <f t="shared" ref="C103:K103" si="51">AVERAGE(C98:C102)</f>
        <v>820000</v>
      </c>
      <c r="D103" s="25">
        <f t="shared" si="51"/>
        <v>990000</v>
      </c>
      <c r="E103" s="25">
        <f t="shared" si="51"/>
        <v>1530000</v>
      </c>
      <c r="F103" s="25">
        <f t="shared" si="51"/>
        <v>1370000</v>
      </c>
      <c r="G103" s="25">
        <f t="shared" si="51"/>
        <v>2060000</v>
      </c>
      <c r="H103" s="25">
        <f t="shared" si="51"/>
        <v>2160000</v>
      </c>
      <c r="I103" s="25">
        <f t="shared" si="51"/>
        <v>2300000</v>
      </c>
      <c r="J103" s="25">
        <f t="shared" si="51"/>
        <v>2600000</v>
      </c>
      <c r="K103" s="25">
        <f t="shared" si="51"/>
        <v>2500000</v>
      </c>
      <c r="L103" s="25"/>
      <c r="M103" s="23"/>
      <c r="N103" s="23"/>
    </row>
    <row r="104" spans="1:14" x14ac:dyDescent="0.35">
      <c r="B104" s="16"/>
      <c r="C104" s="16"/>
      <c r="D104" s="16"/>
      <c r="E104" s="16"/>
      <c r="F104" s="16"/>
    </row>
    <row r="105" spans="1:14" x14ac:dyDescent="0.35">
      <c r="B105" s="16"/>
      <c r="C105" s="16"/>
      <c r="D105" s="16"/>
      <c r="E105" s="16"/>
      <c r="F105" s="16"/>
    </row>
    <row r="107" spans="1:14" x14ac:dyDescent="0.35">
      <c r="A107" s="26" t="s">
        <v>39</v>
      </c>
    </row>
    <row r="108" spans="1:14" x14ac:dyDescent="0.35">
      <c r="A108" s="27"/>
      <c r="B108" s="42" t="s">
        <v>211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4"/>
    </row>
    <row r="109" spans="1:14" x14ac:dyDescent="0.35">
      <c r="A109" s="33" t="s">
        <v>50</v>
      </c>
      <c r="B109" s="24">
        <v>1</v>
      </c>
      <c r="C109" s="24">
        <v>2</v>
      </c>
      <c r="D109" s="24">
        <v>3</v>
      </c>
      <c r="E109" s="24">
        <v>4</v>
      </c>
      <c r="F109" s="24">
        <v>5</v>
      </c>
      <c r="G109" s="24">
        <v>6</v>
      </c>
      <c r="H109" s="24">
        <v>7</v>
      </c>
      <c r="I109" s="24">
        <v>8</v>
      </c>
      <c r="J109" s="24">
        <v>9</v>
      </c>
      <c r="K109" s="24">
        <v>10</v>
      </c>
      <c r="L109" s="24"/>
      <c r="M109" s="29"/>
      <c r="N109" s="30"/>
    </row>
    <row r="110" spans="1:14" x14ac:dyDescent="0.35">
      <c r="A110" s="1" t="s">
        <v>46</v>
      </c>
      <c r="B110" s="32">
        <f>(B109-1)*40/60</f>
        <v>0</v>
      </c>
      <c r="C110" s="32">
        <f>(C109-1)*7/60</f>
        <v>0.11666666666666667</v>
      </c>
      <c r="D110" s="32">
        <f>(D109-2)*40/60</f>
        <v>0.66666666666666663</v>
      </c>
      <c r="E110" s="32">
        <f t="shared" ref="E110:K110" si="52">(E109-2)*40/60</f>
        <v>1.3333333333333333</v>
      </c>
      <c r="F110" s="32">
        <f t="shared" si="52"/>
        <v>2</v>
      </c>
      <c r="G110" s="32">
        <f t="shared" si="52"/>
        <v>2.6666666666666665</v>
      </c>
      <c r="H110" s="32">
        <f t="shared" si="52"/>
        <v>3.3333333333333335</v>
      </c>
      <c r="I110" s="32">
        <f t="shared" si="52"/>
        <v>4</v>
      </c>
      <c r="J110" s="32">
        <f t="shared" si="52"/>
        <v>4.666666666666667</v>
      </c>
      <c r="K110" s="32">
        <f t="shared" si="52"/>
        <v>5.333333333333333</v>
      </c>
      <c r="L110" s="32"/>
      <c r="M110" s="23"/>
      <c r="N110" s="23"/>
    </row>
    <row r="111" spans="1:14" x14ac:dyDescent="0.35">
      <c r="A111" s="24">
        <v>1</v>
      </c>
      <c r="B111" s="34">
        <f>S3</f>
        <v>1.6058000000000001E-12</v>
      </c>
      <c r="C111" s="34">
        <f>S12</f>
        <v>1.6272999999999999E-12</v>
      </c>
      <c r="D111" s="34">
        <f>S21</f>
        <v>1.6318999999999999E-12</v>
      </c>
      <c r="E111" s="34">
        <f>S30</f>
        <v>1.6272999999999999E-12</v>
      </c>
      <c r="F111" s="34">
        <f>S39</f>
        <v>1.6283E-12</v>
      </c>
      <c r="G111" s="34">
        <f>S48</f>
        <v>1.6463999999999999E-12</v>
      </c>
      <c r="H111" s="34">
        <f>S57</f>
        <v>1.6612E-12</v>
      </c>
      <c r="I111" s="34">
        <f>S66</f>
        <v>1.6516999999999999E-12</v>
      </c>
      <c r="J111" s="35">
        <f>S75</f>
        <v>1.6581E-12</v>
      </c>
      <c r="K111" s="34">
        <f>S84</f>
        <v>1.6561E-12</v>
      </c>
      <c r="L111" s="34"/>
      <c r="M111" s="23"/>
      <c r="N111" s="23"/>
    </row>
    <row r="112" spans="1:14" x14ac:dyDescent="0.35">
      <c r="A112" s="24">
        <v>2</v>
      </c>
      <c r="B112" s="34">
        <f>S4</f>
        <v>1.6389E-12</v>
      </c>
      <c r="C112" s="34">
        <f>S13</f>
        <v>1.6479000000000001E-12</v>
      </c>
      <c r="D112" s="34">
        <f>S22</f>
        <v>1.6406000000000001E-12</v>
      </c>
      <c r="E112" s="34">
        <f>S31</f>
        <v>1.6325999999999999E-12</v>
      </c>
      <c r="F112" s="34">
        <f>S40</f>
        <v>1.643E-12</v>
      </c>
      <c r="G112" s="34">
        <f>S49</f>
        <v>1.6515999999999999E-12</v>
      </c>
      <c r="H112" s="34">
        <f>S58</f>
        <v>1.6535999999999999E-12</v>
      </c>
      <c r="I112" s="34">
        <f>S67</f>
        <v>1.6417E-12</v>
      </c>
      <c r="J112" s="35">
        <f>S76</f>
        <v>1.6553E-12</v>
      </c>
      <c r="K112" s="34">
        <f>S85</f>
        <v>1.6732999999999999E-12</v>
      </c>
      <c r="L112" s="34"/>
      <c r="M112" s="23"/>
      <c r="N112" s="23"/>
    </row>
    <row r="113" spans="1:14" x14ac:dyDescent="0.35">
      <c r="A113" s="24">
        <v>3</v>
      </c>
      <c r="B113" s="34">
        <f>S5</f>
        <v>1.6566E-12</v>
      </c>
      <c r="C113" s="34">
        <f>S14</f>
        <v>1.6391E-12</v>
      </c>
      <c r="D113" s="34">
        <f>S23</f>
        <v>1.6398999999999999E-12</v>
      </c>
      <c r="E113" s="34">
        <f>S32</f>
        <v>1.6348000000000001E-12</v>
      </c>
      <c r="F113" s="34">
        <f>S41</f>
        <v>1.643E-12</v>
      </c>
      <c r="G113" s="34">
        <f>S50</f>
        <v>1.6505000000000001E-12</v>
      </c>
      <c r="H113" s="34">
        <f>S59</f>
        <v>1.6619E-12</v>
      </c>
      <c r="I113" s="34">
        <f>S68</f>
        <v>1.6678E-12</v>
      </c>
      <c r="J113" s="35">
        <f>S77</f>
        <v>1.6666E-12</v>
      </c>
      <c r="K113" s="34">
        <f>S86</f>
        <v>1.6805E-12</v>
      </c>
      <c r="L113" s="34"/>
      <c r="M113" s="23"/>
      <c r="N113" s="23"/>
    </row>
    <row r="114" spans="1:14" x14ac:dyDescent="0.35">
      <c r="A114" s="24">
        <v>4</v>
      </c>
      <c r="B114" s="34">
        <f>S6</f>
        <v>1.5884E-12</v>
      </c>
      <c r="C114" s="34">
        <f>S15</f>
        <v>1.6443E-12</v>
      </c>
      <c r="D114" s="34">
        <f>S24</f>
        <v>1.6536999999999999E-12</v>
      </c>
      <c r="E114" s="34">
        <f>S33</f>
        <v>1.6469999999999999E-12</v>
      </c>
      <c r="F114" s="34">
        <f>S42</f>
        <v>1.6441E-12</v>
      </c>
      <c r="G114" s="34">
        <f>S51</f>
        <v>1.6548E-12</v>
      </c>
      <c r="H114" s="34">
        <f>S60</f>
        <v>1.6630000000000001E-12</v>
      </c>
      <c r="I114" s="34">
        <f>S69</f>
        <v>1.6577000000000001E-12</v>
      </c>
      <c r="J114" s="35">
        <f>S78</f>
        <v>1.6735000000000001E-12</v>
      </c>
      <c r="K114" s="34">
        <f>S87</f>
        <v>1.6703000000000001E-12</v>
      </c>
      <c r="L114" s="34"/>
      <c r="M114" s="23"/>
      <c r="N114" s="23"/>
    </row>
    <row r="115" spans="1:14" x14ac:dyDescent="0.35">
      <c r="A115" s="24">
        <v>5</v>
      </c>
      <c r="B115" s="34">
        <f>S7</f>
        <v>1.6263E-12</v>
      </c>
      <c r="C115" s="34">
        <f>S16</f>
        <v>1.6481E-12</v>
      </c>
      <c r="D115" s="34">
        <f>S25</f>
        <v>1.6289000000000001E-12</v>
      </c>
      <c r="E115" s="34">
        <f>S34</f>
        <v>1.6436E-12</v>
      </c>
      <c r="F115" s="34">
        <f>S43</f>
        <v>1.6277E-12</v>
      </c>
      <c r="G115" s="34">
        <f>S52</f>
        <v>1.6516999999999999E-12</v>
      </c>
      <c r="H115" s="34">
        <f>S61</f>
        <v>1.6505000000000001E-12</v>
      </c>
      <c r="I115" s="34">
        <f>S70</f>
        <v>1.6849E-12</v>
      </c>
      <c r="J115" s="35">
        <f>S79</f>
        <v>1.6694999999999999E-12</v>
      </c>
      <c r="K115" s="34">
        <f>S88</f>
        <v>1.6722000000000001E-12</v>
      </c>
      <c r="L115" s="34"/>
      <c r="M115" s="23"/>
      <c r="N115" s="23"/>
    </row>
    <row r="116" spans="1:14" x14ac:dyDescent="0.35">
      <c r="A116" s="24" t="s">
        <v>21</v>
      </c>
      <c r="B116" s="25">
        <f t="shared" ref="B116:K116" si="53">AVERAGE(B111:B115)</f>
        <v>1.6232E-12</v>
      </c>
      <c r="C116" s="25">
        <f t="shared" si="53"/>
        <v>1.64134E-12</v>
      </c>
      <c r="D116" s="25">
        <f t="shared" si="53"/>
        <v>1.6390000000000002E-12</v>
      </c>
      <c r="E116" s="25">
        <f t="shared" si="53"/>
        <v>1.6370600000000001E-12</v>
      </c>
      <c r="F116" s="25">
        <f t="shared" si="53"/>
        <v>1.6372200000000002E-12</v>
      </c>
      <c r="G116" s="25">
        <f t="shared" si="53"/>
        <v>1.6509999999999999E-12</v>
      </c>
      <c r="H116" s="25">
        <f t="shared" si="53"/>
        <v>1.6580400000000001E-12</v>
      </c>
      <c r="I116" s="25">
        <f t="shared" si="53"/>
        <v>1.6607599999999999E-12</v>
      </c>
      <c r="J116" s="25">
        <f t="shared" si="53"/>
        <v>1.6646E-12</v>
      </c>
      <c r="K116" s="25">
        <f t="shared" si="53"/>
        <v>1.67048E-12</v>
      </c>
      <c r="L116" s="25"/>
      <c r="M116" s="23"/>
      <c r="N116" s="23"/>
    </row>
    <row r="117" spans="1:14" x14ac:dyDescent="0.35">
      <c r="A117" s="24" t="s">
        <v>22</v>
      </c>
      <c r="B117" s="25">
        <f t="shared" ref="B117:K117" si="54">STDEV(B111:B115)</f>
        <v>2.6858238959395689E-14</v>
      </c>
      <c r="C117" s="25">
        <f t="shared" si="54"/>
        <v>8.6549407854704996E-15</v>
      </c>
      <c r="D117" s="25">
        <f t="shared" si="54"/>
        <v>9.642095207992881E-15</v>
      </c>
      <c r="E117" s="25">
        <f t="shared" si="54"/>
        <v>8.090611843365128E-15</v>
      </c>
      <c r="F117" s="25">
        <f t="shared" si="54"/>
        <v>8.4313106928875331E-15</v>
      </c>
      <c r="G117" s="25">
        <f t="shared" si="54"/>
        <v>3.0290262461722001E-15</v>
      </c>
      <c r="H117" s="25">
        <f t="shared" si="54"/>
        <v>5.6136440927440435E-15</v>
      </c>
      <c r="I117" s="25">
        <f t="shared" si="54"/>
        <v>1.6485084167210093E-14</v>
      </c>
      <c r="J117" s="25">
        <f t="shared" si="54"/>
        <v>7.6804947757289771E-15</v>
      </c>
      <c r="K117" s="25">
        <f t="shared" si="54"/>
        <v>8.9180715404172395E-15</v>
      </c>
      <c r="L117" s="25"/>
      <c r="M117" s="23"/>
      <c r="N117" s="23"/>
    </row>
    <row r="118" spans="1:14" x14ac:dyDescent="0.35">
      <c r="A118" s="24" t="s">
        <v>24</v>
      </c>
      <c r="B118" s="28">
        <f>(B116-$B116)/B116</f>
        <v>0</v>
      </c>
      <c r="C118" s="28">
        <f t="shared" ref="C118:K118" si="55">(C116-$B116)/C116</f>
        <v>1.1051945361716622E-2</v>
      </c>
      <c r="D118" s="28">
        <f>(D116-$B116)/D116</f>
        <v>9.6400244051251943E-3</v>
      </c>
      <c r="E118" s="28">
        <f t="shared" si="55"/>
        <v>8.4663970776881134E-3</v>
      </c>
      <c r="F118" s="28">
        <f t="shared" si="55"/>
        <v>8.5632963193707466E-3</v>
      </c>
      <c r="G118" s="28">
        <f t="shared" si="55"/>
        <v>1.683827983040578E-2</v>
      </c>
      <c r="H118" s="28">
        <f t="shared" si="55"/>
        <v>2.1012762056403997E-2</v>
      </c>
      <c r="I118" s="28">
        <f t="shared" si="55"/>
        <v>2.2616151641417118E-2</v>
      </c>
      <c r="J118" s="28">
        <f t="shared" si="55"/>
        <v>2.4870839841403345E-2</v>
      </c>
      <c r="K118" s="28">
        <f t="shared" si="55"/>
        <v>2.8303242181887827E-2</v>
      </c>
      <c r="L118" s="28"/>
      <c r="M118" s="23"/>
      <c r="N118" s="23"/>
    </row>
    <row r="119" spans="1:14" x14ac:dyDescent="0.35">
      <c r="D119" s="36">
        <f>(D116-$C116)/D116</f>
        <v>-1.4276998169614188E-3</v>
      </c>
      <c r="E119" s="36">
        <f t="shared" ref="E119:K119" si="56">(E116-$C116)/E116</f>
        <v>-2.6144429648271026E-3</v>
      </c>
      <c r="F119" s="36">
        <f t="shared" si="56"/>
        <v>-2.5164608299433088E-3</v>
      </c>
      <c r="G119" s="36">
        <f t="shared" si="56"/>
        <v>5.8509993943064694E-3</v>
      </c>
      <c r="H119" s="36">
        <f t="shared" si="56"/>
        <v>1.0072133362283251E-2</v>
      </c>
      <c r="I119" s="36">
        <f t="shared" si="56"/>
        <v>1.1693441556877534E-2</v>
      </c>
      <c r="J119" s="36">
        <f t="shared" si="56"/>
        <v>1.3973326925387507E-2</v>
      </c>
      <c r="K119" s="36">
        <f t="shared" si="56"/>
        <v>1.7444087926823438E-2</v>
      </c>
      <c r="L119" s="36"/>
    </row>
  </sheetData>
  <mergeCells count="2">
    <mergeCell ref="A95:D95"/>
    <mergeCell ref="B108:N10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23F7-C288-4004-AA69-1DD700D137A6}">
  <dimension ref="A1:AC119"/>
  <sheetViews>
    <sheetView tabSelected="1" topLeftCell="A107" workbookViewId="0">
      <selection activeCell="Q110" sqref="Q110"/>
    </sheetView>
  </sheetViews>
  <sheetFormatPr defaultColWidth="9.08984375" defaultRowHeight="14.5" x14ac:dyDescent="0.35"/>
  <cols>
    <col min="1" max="1" width="18.6328125" style="10" customWidth="1"/>
    <col min="2" max="5" width="9.08984375" style="10"/>
    <col min="6" max="6" width="9.36328125" style="10" customWidth="1"/>
    <col min="7" max="22" width="9.08984375" style="10"/>
    <col min="23" max="23" width="9.36328125" style="10" customWidth="1"/>
    <col min="24" max="24" width="14.7265625" style="10" bestFit="1" customWidth="1"/>
    <col min="25" max="16384" width="9.08984375" style="10"/>
  </cols>
  <sheetData>
    <row r="1" spans="1:29" x14ac:dyDescent="0.35">
      <c r="A1" s="31">
        <v>1</v>
      </c>
    </row>
    <row r="2" spans="1:29" x14ac:dyDescent="0.35">
      <c r="A2" s="11" t="s">
        <v>56</v>
      </c>
      <c r="B2" s="11" t="s">
        <v>12</v>
      </c>
      <c r="C2" s="11" t="s">
        <v>13</v>
      </c>
      <c r="D2" s="11" t="s">
        <v>25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19</v>
      </c>
      <c r="R2" s="11" t="s">
        <v>20</v>
      </c>
      <c r="S2" s="12" t="s">
        <v>33</v>
      </c>
      <c r="T2" s="11" t="s">
        <v>34</v>
      </c>
      <c r="U2" s="11" t="s">
        <v>35</v>
      </c>
      <c r="V2" s="11" t="s">
        <v>36</v>
      </c>
      <c r="W2" s="11" t="s">
        <v>37</v>
      </c>
      <c r="X2" s="11" t="s">
        <v>38</v>
      </c>
      <c r="Z2" s="10" t="s">
        <v>42</v>
      </c>
      <c r="AA2" s="10" t="s">
        <v>41</v>
      </c>
      <c r="AB2" s="10" t="s">
        <v>43</v>
      </c>
      <c r="AC2" s="10" t="s">
        <v>44</v>
      </c>
    </row>
    <row r="3" spans="1:29" x14ac:dyDescent="0.35">
      <c r="A3" s="13" t="s">
        <v>60</v>
      </c>
      <c r="B3" s="14">
        <v>2.2366000000000001E-4</v>
      </c>
      <c r="C3" s="13">
        <v>4.3614E-2</v>
      </c>
      <c r="D3" s="14">
        <v>1.0327E-7</v>
      </c>
      <c r="E3" s="14">
        <v>1.8584E-8</v>
      </c>
      <c r="F3" s="14">
        <v>17.995999999999999</v>
      </c>
      <c r="G3" s="13">
        <v>0.10009999999999999</v>
      </c>
      <c r="H3" s="13">
        <v>10.414999999999999</v>
      </c>
      <c r="I3" s="13">
        <v>10405</v>
      </c>
      <c r="J3" s="14">
        <v>1.3236999999999999E-7</v>
      </c>
      <c r="K3" s="14">
        <v>2.6945999999999999E-8</v>
      </c>
      <c r="L3" s="14">
        <v>20.356999999999999</v>
      </c>
      <c r="M3" s="13">
        <v>0.76963999999999999</v>
      </c>
      <c r="N3" s="14">
        <v>1.7763999999999999E-2</v>
      </c>
      <c r="O3" s="14">
        <v>2.3081</v>
      </c>
      <c r="P3" s="13">
        <v>17464</v>
      </c>
      <c r="Q3" s="14">
        <v>22.234999999999999</v>
      </c>
      <c r="R3" s="14">
        <v>0.12731999999999999</v>
      </c>
      <c r="S3" s="15">
        <v>1.5040000000000001E-12</v>
      </c>
      <c r="T3" s="14">
        <v>3.2154E-14</v>
      </c>
      <c r="U3" s="14">
        <v>2.1379000000000001</v>
      </c>
      <c r="V3" s="13">
        <v>0.96486000000000005</v>
      </c>
      <c r="W3" s="14">
        <v>1.2160999999999999E-3</v>
      </c>
      <c r="X3" s="14">
        <v>0.12604000000000001</v>
      </c>
      <c r="Z3" s="14">
        <f t="shared" ref="Z3:Z7" si="0">D3</f>
        <v>1.0327E-7</v>
      </c>
      <c r="AA3" s="13">
        <f t="shared" ref="AA3:AA7" si="1">G3+P3</f>
        <v>17464.1001</v>
      </c>
      <c r="AB3" s="14">
        <f t="shared" ref="AB3:AB7" si="2">J3</f>
        <v>1.3236999999999999E-7</v>
      </c>
      <c r="AC3" s="14">
        <f t="shared" ref="AC3:AC7" si="3">S3</f>
        <v>1.5040000000000001E-12</v>
      </c>
    </row>
    <row r="4" spans="1:29" x14ac:dyDescent="0.35">
      <c r="A4" s="10" t="s">
        <v>61</v>
      </c>
      <c r="B4" s="16">
        <v>2.1111E-4</v>
      </c>
      <c r="C4" s="10">
        <v>4.1165E-2</v>
      </c>
      <c r="D4" s="16">
        <v>9.7814000000000005E-8</v>
      </c>
      <c r="E4" s="16">
        <v>1.8042E-8</v>
      </c>
      <c r="F4" s="16">
        <v>18.445</v>
      </c>
      <c r="G4" s="10">
        <v>6.5129999999999999</v>
      </c>
      <c r="H4" s="10">
        <v>10.125</v>
      </c>
      <c r="I4" s="10">
        <v>155.46</v>
      </c>
      <c r="J4" s="16">
        <v>1.4062E-7</v>
      </c>
      <c r="K4" s="16">
        <v>2.77E-8</v>
      </c>
      <c r="L4" s="16">
        <v>19.698</v>
      </c>
      <c r="M4" s="10">
        <v>0.76495999999999997</v>
      </c>
      <c r="N4" s="16">
        <v>1.7194999999999998E-2</v>
      </c>
      <c r="O4" s="16">
        <v>2.2477999999999998</v>
      </c>
      <c r="P4" s="10">
        <v>17280</v>
      </c>
      <c r="Q4" s="16">
        <v>21.497</v>
      </c>
      <c r="R4" s="16">
        <v>0.1244</v>
      </c>
      <c r="S4" s="17">
        <v>1.4818E-12</v>
      </c>
      <c r="T4" s="16">
        <v>3.0886999999999999E-14</v>
      </c>
      <c r="U4" s="16">
        <v>2.0844</v>
      </c>
      <c r="V4" s="10">
        <v>0.96572000000000002</v>
      </c>
      <c r="W4" s="16">
        <v>1.1858000000000001E-3</v>
      </c>
      <c r="X4" s="16">
        <v>0.12279</v>
      </c>
      <c r="Z4" s="16">
        <f t="shared" si="0"/>
        <v>9.7814000000000005E-8</v>
      </c>
      <c r="AA4" s="10">
        <f t="shared" si="1"/>
        <v>17286.512999999999</v>
      </c>
      <c r="AB4" s="16">
        <f t="shared" si="2"/>
        <v>1.4062E-7</v>
      </c>
      <c r="AC4" s="16">
        <f t="shared" si="3"/>
        <v>1.4818E-12</v>
      </c>
    </row>
    <row r="5" spans="1:29" x14ac:dyDescent="0.35">
      <c r="A5" s="10" t="s">
        <v>62</v>
      </c>
      <c r="B5" s="16">
        <v>2.1984000000000001E-4</v>
      </c>
      <c r="C5" s="10">
        <v>4.2868999999999997E-2</v>
      </c>
      <c r="D5" s="16">
        <v>1.0062E-7</v>
      </c>
      <c r="E5" s="16">
        <v>1.8363E-8</v>
      </c>
      <c r="F5" s="16">
        <v>18.25</v>
      </c>
      <c r="G5" s="10">
        <v>3.55</v>
      </c>
      <c r="H5" s="10">
        <v>10.317</v>
      </c>
      <c r="I5" s="10">
        <v>290.62</v>
      </c>
      <c r="J5" s="16">
        <v>1.3640999999999999E-7</v>
      </c>
      <c r="K5" s="16">
        <v>2.7835000000000001E-8</v>
      </c>
      <c r="L5" s="16">
        <v>20.405000000000001</v>
      </c>
      <c r="M5" s="10">
        <v>0.76939000000000002</v>
      </c>
      <c r="N5" s="16">
        <v>1.7805000000000001E-2</v>
      </c>
      <c r="O5" s="16">
        <v>2.3142</v>
      </c>
      <c r="P5" s="10">
        <v>17259</v>
      </c>
      <c r="Q5" s="16">
        <v>21.803000000000001</v>
      </c>
      <c r="R5" s="16">
        <v>0.12633</v>
      </c>
      <c r="S5" s="17">
        <v>1.4963E-12</v>
      </c>
      <c r="T5" s="16">
        <v>3.1745999999999998E-14</v>
      </c>
      <c r="U5" s="16">
        <v>2.1215999999999999</v>
      </c>
      <c r="V5" s="10">
        <v>0.96521000000000001</v>
      </c>
      <c r="W5" s="16">
        <v>1.207E-3</v>
      </c>
      <c r="X5" s="16">
        <v>0.12504999999999999</v>
      </c>
      <c r="Z5" s="16">
        <f t="shared" si="0"/>
        <v>1.0062E-7</v>
      </c>
      <c r="AA5" s="10">
        <f t="shared" si="1"/>
        <v>17262.55</v>
      </c>
      <c r="AB5" s="16">
        <f t="shared" si="2"/>
        <v>1.3640999999999999E-7</v>
      </c>
      <c r="AC5" s="16">
        <f t="shared" si="3"/>
        <v>1.4963E-12</v>
      </c>
    </row>
    <row r="6" spans="1:29" x14ac:dyDescent="0.35">
      <c r="A6" s="10" t="s">
        <v>63</v>
      </c>
      <c r="B6" s="16">
        <v>2.1566000000000001E-4</v>
      </c>
      <c r="C6" s="10">
        <v>4.2053E-2</v>
      </c>
      <c r="D6" s="16">
        <v>1.0091E-7</v>
      </c>
      <c r="E6" s="16">
        <v>1.8165000000000001E-8</v>
      </c>
      <c r="F6" s="16">
        <v>18.001000000000001</v>
      </c>
      <c r="G6" s="10">
        <v>3.9420000000000002</v>
      </c>
      <c r="H6" s="10">
        <v>10.210000000000001</v>
      </c>
      <c r="I6" s="10">
        <v>259.01</v>
      </c>
      <c r="J6" s="16">
        <v>1.3909999999999999E-7</v>
      </c>
      <c r="K6" s="16">
        <v>2.8345E-8</v>
      </c>
      <c r="L6" s="16">
        <v>20.376999999999999</v>
      </c>
      <c r="M6" s="10">
        <v>0.76866999999999996</v>
      </c>
      <c r="N6" s="16">
        <v>1.7783E-2</v>
      </c>
      <c r="O6" s="16">
        <v>2.3134999999999999</v>
      </c>
      <c r="P6" s="10">
        <v>17235</v>
      </c>
      <c r="Q6" s="16">
        <v>21.553999999999998</v>
      </c>
      <c r="R6" s="16">
        <v>0.12506</v>
      </c>
      <c r="S6" s="17">
        <v>1.4940000000000001E-12</v>
      </c>
      <c r="T6" s="16">
        <v>3.1367999999999997E-14</v>
      </c>
      <c r="U6" s="16">
        <v>2.0996000000000001</v>
      </c>
      <c r="V6" s="10">
        <v>0.96528000000000003</v>
      </c>
      <c r="W6" s="16">
        <v>1.1946000000000001E-3</v>
      </c>
      <c r="X6" s="16">
        <v>0.12376</v>
      </c>
      <c r="Z6" s="16">
        <f t="shared" si="0"/>
        <v>1.0091E-7</v>
      </c>
      <c r="AA6" s="10">
        <f t="shared" si="1"/>
        <v>17238.941999999999</v>
      </c>
      <c r="AB6" s="16">
        <f t="shared" si="2"/>
        <v>1.3909999999999999E-7</v>
      </c>
      <c r="AC6" s="16">
        <f t="shared" si="3"/>
        <v>1.4940000000000001E-12</v>
      </c>
    </row>
    <row r="7" spans="1:29" x14ac:dyDescent="0.35">
      <c r="A7" s="10" t="s">
        <v>64</v>
      </c>
      <c r="B7" s="16">
        <v>2.1534000000000001E-4</v>
      </c>
      <c r="C7" s="10">
        <v>4.1992000000000002E-2</v>
      </c>
      <c r="D7" s="16">
        <v>1.0033E-7</v>
      </c>
      <c r="E7" s="16">
        <v>1.8123E-8</v>
      </c>
      <c r="F7" s="16">
        <v>18.062999999999999</v>
      </c>
      <c r="G7" s="10">
        <v>4.8570000000000002</v>
      </c>
      <c r="H7" s="10">
        <v>10.191000000000001</v>
      </c>
      <c r="I7" s="10">
        <v>209.82</v>
      </c>
      <c r="J7" s="16">
        <v>1.4077999999999999E-7</v>
      </c>
      <c r="K7" s="16">
        <v>2.8965999999999999E-8</v>
      </c>
      <c r="L7" s="16">
        <v>20.574999999999999</v>
      </c>
      <c r="M7" s="10">
        <v>0.76888999999999996</v>
      </c>
      <c r="N7" s="16">
        <v>1.7954999999999999E-2</v>
      </c>
      <c r="O7" s="16">
        <v>2.3351999999999999</v>
      </c>
      <c r="P7" s="10">
        <v>17205</v>
      </c>
      <c r="Q7" s="16">
        <v>21.471</v>
      </c>
      <c r="R7" s="16">
        <v>0.12479999999999999</v>
      </c>
      <c r="S7" s="17">
        <v>1.4925999999999999E-12</v>
      </c>
      <c r="T7" s="16">
        <v>3.1278999999999997E-14</v>
      </c>
      <c r="U7" s="16">
        <v>2.0956000000000001</v>
      </c>
      <c r="V7" s="10">
        <v>0.96533000000000002</v>
      </c>
      <c r="W7" s="16">
        <v>1.1923000000000001E-3</v>
      </c>
      <c r="X7" s="16">
        <v>0.12350999999999999</v>
      </c>
      <c r="Z7" s="18">
        <f t="shared" si="0"/>
        <v>1.0033E-7</v>
      </c>
      <c r="AA7" s="11">
        <f t="shared" si="1"/>
        <v>17209.857</v>
      </c>
      <c r="AB7" s="18">
        <f t="shared" si="2"/>
        <v>1.4077999999999999E-7</v>
      </c>
      <c r="AC7" s="18">
        <f t="shared" si="3"/>
        <v>1.4925999999999999E-12</v>
      </c>
    </row>
    <row r="8" spans="1:29" x14ac:dyDescent="0.35">
      <c r="A8" s="13" t="s">
        <v>23</v>
      </c>
      <c r="B8" s="13">
        <f t="shared" ref="B8:X8" si="4">AVERAGE(B3:B7)</f>
        <v>2.1712200000000001E-4</v>
      </c>
      <c r="C8" s="13">
        <f t="shared" si="4"/>
        <v>4.2338599999999997E-2</v>
      </c>
      <c r="D8" s="13">
        <f t="shared" si="4"/>
        <v>1.005888E-7</v>
      </c>
      <c r="E8" s="13">
        <f t="shared" si="4"/>
        <v>1.8255400000000002E-8</v>
      </c>
      <c r="F8" s="13">
        <f t="shared" si="4"/>
        <v>18.151000000000003</v>
      </c>
      <c r="G8" s="13">
        <f t="shared" si="4"/>
        <v>3.7924199999999999</v>
      </c>
      <c r="H8" s="13">
        <f t="shared" si="4"/>
        <v>10.2516</v>
      </c>
      <c r="I8" s="13">
        <f t="shared" si="4"/>
        <v>2263.982</v>
      </c>
      <c r="J8" s="13">
        <f t="shared" si="4"/>
        <v>1.3785599999999999E-7</v>
      </c>
      <c r="K8" s="13">
        <f t="shared" si="4"/>
        <v>2.7958399999999996E-8</v>
      </c>
      <c r="L8" s="13">
        <f t="shared" si="4"/>
        <v>20.282400000000003</v>
      </c>
      <c r="M8" s="13">
        <f t="shared" si="4"/>
        <v>0.76830999999999994</v>
      </c>
      <c r="N8" s="13">
        <f t="shared" si="4"/>
        <v>1.7700399999999998E-2</v>
      </c>
      <c r="O8" s="13">
        <f t="shared" si="4"/>
        <v>2.3037599999999996</v>
      </c>
      <c r="P8" s="13">
        <f t="shared" si="4"/>
        <v>17288.599999999999</v>
      </c>
      <c r="Q8" s="13">
        <f t="shared" si="4"/>
        <v>21.712</v>
      </c>
      <c r="R8" s="13">
        <f t="shared" si="4"/>
        <v>0.125582</v>
      </c>
      <c r="S8" s="19">
        <f t="shared" si="4"/>
        <v>1.4937400000000001E-12</v>
      </c>
      <c r="T8" s="13">
        <f t="shared" si="4"/>
        <v>3.1486800000000002E-14</v>
      </c>
      <c r="U8" s="13">
        <f t="shared" si="4"/>
        <v>2.1078200000000002</v>
      </c>
      <c r="V8" s="13">
        <f t="shared" si="4"/>
        <v>0.96527999999999992</v>
      </c>
      <c r="W8" s="13">
        <f t="shared" si="4"/>
        <v>1.1991600000000001E-3</v>
      </c>
      <c r="X8" s="13">
        <f t="shared" si="4"/>
        <v>0.12422999999999999</v>
      </c>
      <c r="Z8" s="10">
        <f>AVERAGE(Z3:Z7)</f>
        <v>1.005888E-7</v>
      </c>
      <c r="AA8" s="10">
        <f>AVERAGE(AA3:AA7)</f>
        <v>17292.39242</v>
      </c>
      <c r="AB8" s="10">
        <f>AVERAGE(AB3:AB7)</f>
        <v>1.3785599999999999E-7</v>
      </c>
      <c r="AC8" s="10">
        <f>AVERAGE(AC3:AC7)</f>
        <v>1.4937400000000001E-12</v>
      </c>
    </row>
    <row r="10" spans="1:29" x14ac:dyDescent="0.35">
      <c r="A10" s="31">
        <v>2</v>
      </c>
    </row>
    <row r="11" spans="1:29" x14ac:dyDescent="0.35">
      <c r="A11" s="20" t="s">
        <v>56</v>
      </c>
      <c r="B11" s="20" t="s">
        <v>12</v>
      </c>
      <c r="C11" s="20" t="s">
        <v>13</v>
      </c>
      <c r="D11" s="20" t="s">
        <v>25</v>
      </c>
      <c r="E11" s="20" t="s">
        <v>14</v>
      </c>
      <c r="F11" s="20" t="s">
        <v>15</v>
      </c>
      <c r="G11" s="20" t="s">
        <v>16</v>
      </c>
      <c r="H11" s="20" t="s">
        <v>17</v>
      </c>
      <c r="I11" s="20" t="s">
        <v>18</v>
      </c>
      <c r="J11" s="20" t="s">
        <v>26</v>
      </c>
      <c r="K11" s="20" t="s">
        <v>27</v>
      </c>
      <c r="L11" s="20" t="s">
        <v>28</v>
      </c>
      <c r="M11" s="20" t="s">
        <v>29</v>
      </c>
      <c r="N11" s="20" t="s">
        <v>30</v>
      </c>
      <c r="O11" s="20" t="s">
        <v>31</v>
      </c>
      <c r="P11" s="20" t="s">
        <v>32</v>
      </c>
      <c r="Q11" s="20" t="s">
        <v>19</v>
      </c>
      <c r="R11" s="20" t="s">
        <v>20</v>
      </c>
      <c r="S11" s="20" t="s">
        <v>33</v>
      </c>
      <c r="T11" s="20" t="s">
        <v>34</v>
      </c>
      <c r="U11" s="20" t="s">
        <v>35</v>
      </c>
      <c r="V11" s="20" t="s">
        <v>36</v>
      </c>
      <c r="W11" s="20" t="s">
        <v>37</v>
      </c>
      <c r="X11" s="20" t="s">
        <v>38</v>
      </c>
      <c r="Z11" s="10" t="s">
        <v>42</v>
      </c>
      <c r="AA11" s="10" t="s">
        <v>41</v>
      </c>
      <c r="AB11" s="10" t="s">
        <v>43</v>
      </c>
      <c r="AC11" s="10" t="s">
        <v>44</v>
      </c>
    </row>
    <row r="12" spans="1:29" x14ac:dyDescent="0.35">
      <c r="A12" s="13" t="s">
        <v>65</v>
      </c>
      <c r="B12" s="14">
        <v>2.2311999999999999E-4</v>
      </c>
      <c r="C12" s="13">
        <v>4.3508999999999999E-2</v>
      </c>
      <c r="D12" s="14">
        <v>1.0382E-7</v>
      </c>
      <c r="E12" s="14">
        <v>1.8346999999999999E-8</v>
      </c>
      <c r="F12" s="14">
        <v>17.672000000000001</v>
      </c>
      <c r="G12" s="13">
        <v>0.24664</v>
      </c>
      <c r="H12" s="13">
        <v>10.292999999999999</v>
      </c>
      <c r="I12" s="13">
        <v>4173.3</v>
      </c>
      <c r="J12" s="14">
        <v>1.3720000000000001E-7</v>
      </c>
      <c r="K12" s="14">
        <v>2.9871000000000003E-8</v>
      </c>
      <c r="L12" s="14">
        <v>21.771999999999998</v>
      </c>
      <c r="M12" s="13">
        <v>0.77403999999999995</v>
      </c>
      <c r="N12" s="14">
        <v>1.8992999999999999E-2</v>
      </c>
      <c r="O12" s="14">
        <v>2.4537</v>
      </c>
      <c r="P12" s="13">
        <v>17402</v>
      </c>
      <c r="Q12" s="14">
        <v>21.832000000000001</v>
      </c>
      <c r="R12" s="14">
        <v>0.12545999999999999</v>
      </c>
      <c r="S12" s="15">
        <v>1.5099000000000001E-12</v>
      </c>
      <c r="T12" s="14">
        <v>3.1889999999999997E-14</v>
      </c>
      <c r="U12" s="14">
        <v>2.1120999999999999</v>
      </c>
      <c r="V12" s="13">
        <v>0.96469000000000005</v>
      </c>
      <c r="W12" s="14">
        <v>1.2015000000000001E-3</v>
      </c>
      <c r="X12" s="14">
        <v>0.12454999999999999</v>
      </c>
      <c r="Z12" s="14">
        <f>D12</f>
        <v>1.0382E-7</v>
      </c>
      <c r="AA12" s="13">
        <f>G12+P12</f>
        <v>17402.246640000001</v>
      </c>
      <c r="AB12" s="14">
        <f>J12</f>
        <v>1.3720000000000001E-7</v>
      </c>
      <c r="AC12" s="14">
        <f>S12</f>
        <v>1.5099000000000001E-12</v>
      </c>
    </row>
    <row r="13" spans="1:29" x14ac:dyDescent="0.35">
      <c r="A13" s="10" t="s">
        <v>66</v>
      </c>
      <c r="B13" s="16">
        <v>2.2117E-4</v>
      </c>
      <c r="C13" s="10">
        <v>4.3129000000000001E-2</v>
      </c>
      <c r="D13" s="16">
        <v>1.0314999999999999E-7</v>
      </c>
      <c r="E13" s="16">
        <v>1.8259000000000002E-8</v>
      </c>
      <c r="F13" s="16">
        <v>17.701000000000001</v>
      </c>
      <c r="G13" s="10">
        <v>1.6619999999999999</v>
      </c>
      <c r="H13" s="10">
        <v>10.262</v>
      </c>
      <c r="I13" s="10">
        <v>617.45000000000005</v>
      </c>
      <c r="J13" s="16">
        <v>1.3925000000000001E-7</v>
      </c>
      <c r="K13" s="16">
        <v>3.0306E-8</v>
      </c>
      <c r="L13" s="16">
        <v>21.763999999999999</v>
      </c>
      <c r="M13" s="10">
        <v>0.77385999999999999</v>
      </c>
      <c r="N13" s="16">
        <v>1.8984999999999998E-2</v>
      </c>
      <c r="O13" s="16">
        <v>2.4533</v>
      </c>
      <c r="P13" s="10">
        <v>17289</v>
      </c>
      <c r="Q13" s="16">
        <v>21.623000000000001</v>
      </c>
      <c r="R13" s="16">
        <v>0.12506999999999999</v>
      </c>
      <c r="S13" s="17">
        <v>1.5066000000000001E-12</v>
      </c>
      <c r="T13" s="16">
        <v>3.1724000000000002E-14</v>
      </c>
      <c r="U13" s="16">
        <v>2.1057000000000001</v>
      </c>
      <c r="V13" s="10">
        <v>0.96479000000000004</v>
      </c>
      <c r="W13" s="16">
        <v>1.1980000000000001E-3</v>
      </c>
      <c r="X13" s="16">
        <v>0.12417</v>
      </c>
      <c r="Z13" s="16">
        <f t="shared" ref="Z13:Z16" si="5">D13</f>
        <v>1.0314999999999999E-7</v>
      </c>
      <c r="AA13" s="10">
        <f t="shared" ref="AA13:AA16" si="6">G13+P13</f>
        <v>17290.662</v>
      </c>
      <c r="AB13" s="16">
        <f t="shared" ref="AB13:AB16" si="7">J13</f>
        <v>1.3925000000000001E-7</v>
      </c>
      <c r="AC13" s="16">
        <f t="shared" ref="AC13:AC16" si="8">S13</f>
        <v>1.5066000000000001E-12</v>
      </c>
    </row>
    <row r="14" spans="1:29" x14ac:dyDescent="0.35">
      <c r="A14" s="10" t="s">
        <v>67</v>
      </c>
      <c r="B14" s="16">
        <v>2.2211E-4</v>
      </c>
      <c r="C14" s="10">
        <v>4.3312000000000003E-2</v>
      </c>
      <c r="D14" s="16">
        <v>1.0435E-7</v>
      </c>
      <c r="E14" s="16">
        <v>1.8267000000000001E-8</v>
      </c>
      <c r="F14" s="16">
        <v>17.506</v>
      </c>
      <c r="G14" s="10">
        <v>0.86480000000000001</v>
      </c>
      <c r="H14" s="10">
        <v>10.271000000000001</v>
      </c>
      <c r="I14" s="10">
        <v>1187.7</v>
      </c>
      <c r="J14" s="16">
        <v>1.4070999999999999E-7</v>
      </c>
      <c r="K14" s="16">
        <v>3.0943000000000001E-8</v>
      </c>
      <c r="L14" s="16">
        <v>21.991</v>
      </c>
      <c r="M14" s="10">
        <v>0.77388000000000001</v>
      </c>
      <c r="N14" s="16">
        <v>1.9184E-2</v>
      </c>
      <c r="O14" s="16">
        <v>2.4788999999999999</v>
      </c>
      <c r="P14" s="10">
        <v>17274</v>
      </c>
      <c r="Q14" s="16">
        <v>21.631</v>
      </c>
      <c r="R14" s="16">
        <v>0.12522</v>
      </c>
      <c r="S14" s="17">
        <v>1.5107E-12</v>
      </c>
      <c r="T14" s="16">
        <v>3.1845999999999999E-14</v>
      </c>
      <c r="U14" s="16">
        <v>2.1080000000000001</v>
      </c>
      <c r="V14" s="10">
        <v>0.96467000000000003</v>
      </c>
      <c r="W14" s="16">
        <v>1.1994E-3</v>
      </c>
      <c r="X14" s="16">
        <v>0.12433</v>
      </c>
      <c r="Z14" s="16">
        <f t="shared" si="5"/>
        <v>1.0435E-7</v>
      </c>
      <c r="AA14" s="10">
        <f t="shared" si="6"/>
        <v>17274.864799999999</v>
      </c>
      <c r="AB14" s="16">
        <f t="shared" si="7"/>
        <v>1.4070999999999999E-7</v>
      </c>
      <c r="AC14" s="16">
        <f t="shared" si="8"/>
        <v>1.5107E-12</v>
      </c>
    </row>
    <row r="15" spans="1:29" x14ac:dyDescent="0.35">
      <c r="A15" s="10" t="s">
        <v>68</v>
      </c>
      <c r="B15" s="16">
        <v>2.2178000000000001E-4</v>
      </c>
      <c r="C15" s="10">
        <v>4.3246E-2</v>
      </c>
      <c r="D15" s="16">
        <v>1.0599E-7</v>
      </c>
      <c r="E15" s="16">
        <v>1.8244999999999999E-8</v>
      </c>
      <c r="F15" s="16">
        <v>17.213999999999999</v>
      </c>
      <c r="G15" s="10">
        <v>-0.49223</v>
      </c>
      <c r="H15" s="10">
        <v>10.272</v>
      </c>
      <c r="I15" s="10">
        <v>2086.8000000000002</v>
      </c>
      <c r="J15" s="16">
        <v>1.409E-7</v>
      </c>
      <c r="K15" s="16">
        <v>3.1131000000000003E-8</v>
      </c>
      <c r="L15" s="16">
        <v>22.094000000000001</v>
      </c>
      <c r="M15" s="10">
        <v>0.77456999999999998</v>
      </c>
      <c r="N15" s="16">
        <v>1.9273999999999999E-2</v>
      </c>
      <c r="O15" s="16">
        <v>2.4883000000000002</v>
      </c>
      <c r="P15" s="10">
        <v>17233</v>
      </c>
      <c r="Q15" s="16">
        <v>21.564</v>
      </c>
      <c r="R15" s="16">
        <v>0.12512999999999999</v>
      </c>
      <c r="S15" s="17">
        <v>1.5188999999999999E-12</v>
      </c>
      <c r="T15" s="16">
        <v>3.2000000000000002E-14</v>
      </c>
      <c r="U15" s="16">
        <v>2.1067999999999998</v>
      </c>
      <c r="V15" s="10">
        <v>0.96436999999999995</v>
      </c>
      <c r="W15" s="16">
        <v>1.1988000000000001E-3</v>
      </c>
      <c r="X15" s="16">
        <v>0.12431</v>
      </c>
      <c r="Z15" s="16">
        <f t="shared" si="5"/>
        <v>1.0599E-7</v>
      </c>
      <c r="AA15" s="10">
        <f t="shared" si="6"/>
        <v>17232.50777</v>
      </c>
      <c r="AB15" s="16">
        <f t="shared" si="7"/>
        <v>1.409E-7</v>
      </c>
      <c r="AC15" s="16">
        <f t="shared" si="8"/>
        <v>1.5188999999999999E-12</v>
      </c>
    </row>
    <row r="16" spans="1:29" x14ac:dyDescent="0.35">
      <c r="A16" s="10" t="s">
        <v>69</v>
      </c>
      <c r="B16" s="16">
        <v>2.2254999999999999E-4</v>
      </c>
      <c r="C16" s="10">
        <v>4.3397999999999999E-2</v>
      </c>
      <c r="D16" s="16">
        <v>1.0849E-7</v>
      </c>
      <c r="E16" s="16">
        <v>1.8273000000000001E-8</v>
      </c>
      <c r="F16" s="16">
        <v>16.843</v>
      </c>
      <c r="G16" s="10">
        <v>-2.2930000000000001</v>
      </c>
      <c r="H16" s="10">
        <v>10.298</v>
      </c>
      <c r="I16" s="10">
        <v>449.11</v>
      </c>
      <c r="J16" s="16">
        <v>1.4096000000000001E-7</v>
      </c>
      <c r="K16" s="16">
        <v>3.1299000000000001E-8</v>
      </c>
      <c r="L16" s="16">
        <v>22.204000000000001</v>
      </c>
      <c r="M16" s="10">
        <v>0.77498</v>
      </c>
      <c r="N16" s="16">
        <v>1.9368E-2</v>
      </c>
      <c r="O16" s="16">
        <v>2.4992000000000001</v>
      </c>
      <c r="P16" s="10">
        <v>17211</v>
      </c>
      <c r="Q16" s="16">
        <v>21.579000000000001</v>
      </c>
      <c r="R16" s="16">
        <v>0.12537999999999999</v>
      </c>
      <c r="S16" s="17">
        <v>1.5272E-12</v>
      </c>
      <c r="T16" s="16">
        <v>3.2241E-14</v>
      </c>
      <c r="U16" s="16">
        <v>2.1111</v>
      </c>
      <c r="V16" s="10">
        <v>0.96408000000000005</v>
      </c>
      <c r="W16" s="16">
        <v>1.2014E-3</v>
      </c>
      <c r="X16" s="16">
        <v>0.12461999999999999</v>
      </c>
      <c r="Z16" s="18">
        <f t="shared" si="5"/>
        <v>1.0849E-7</v>
      </c>
      <c r="AA16" s="11">
        <f t="shared" si="6"/>
        <v>17208.706999999999</v>
      </c>
      <c r="AB16" s="18">
        <f t="shared" si="7"/>
        <v>1.4096000000000001E-7</v>
      </c>
      <c r="AC16" s="18">
        <f t="shared" si="8"/>
        <v>1.5272E-12</v>
      </c>
    </row>
    <row r="17" spans="1:29" x14ac:dyDescent="0.35">
      <c r="A17" s="13" t="s">
        <v>23</v>
      </c>
      <c r="B17" s="13">
        <f t="shared" ref="B17:X17" si="9">AVERAGE(B12:B16)</f>
        <v>2.2214599999999997E-4</v>
      </c>
      <c r="C17" s="13">
        <f t="shared" si="9"/>
        <v>4.3318800000000005E-2</v>
      </c>
      <c r="D17" s="13">
        <f t="shared" si="9"/>
        <v>1.0516E-7</v>
      </c>
      <c r="E17" s="13">
        <f t="shared" si="9"/>
        <v>1.8278200000000001E-8</v>
      </c>
      <c r="F17" s="13">
        <f t="shared" si="9"/>
        <v>17.3872</v>
      </c>
      <c r="G17" s="13">
        <f t="shared" si="9"/>
        <v>-2.3580000000000823E-3</v>
      </c>
      <c r="H17" s="13">
        <f t="shared" si="9"/>
        <v>10.279199999999999</v>
      </c>
      <c r="I17" s="13">
        <f t="shared" si="9"/>
        <v>1702.8720000000001</v>
      </c>
      <c r="J17" s="13">
        <f t="shared" si="9"/>
        <v>1.3980399999999997E-7</v>
      </c>
      <c r="K17" s="13">
        <f t="shared" si="9"/>
        <v>3.0710000000000002E-8</v>
      </c>
      <c r="L17" s="13">
        <f t="shared" si="9"/>
        <v>21.965000000000003</v>
      </c>
      <c r="M17" s="13">
        <f t="shared" si="9"/>
        <v>0.77426600000000012</v>
      </c>
      <c r="N17" s="13">
        <f t="shared" si="9"/>
        <v>1.9160799999999999E-2</v>
      </c>
      <c r="O17" s="13">
        <f t="shared" si="9"/>
        <v>2.4746800000000002</v>
      </c>
      <c r="P17" s="13">
        <f t="shared" si="9"/>
        <v>17281.8</v>
      </c>
      <c r="Q17" s="13">
        <f t="shared" si="9"/>
        <v>21.645800000000001</v>
      </c>
      <c r="R17" s="13">
        <f t="shared" si="9"/>
        <v>0.125252</v>
      </c>
      <c r="S17" s="19">
        <f t="shared" si="9"/>
        <v>1.5146599999999999E-12</v>
      </c>
      <c r="T17" s="13">
        <f t="shared" si="9"/>
        <v>3.1940199999999996E-14</v>
      </c>
      <c r="U17" s="13">
        <f t="shared" si="9"/>
        <v>2.1087400000000001</v>
      </c>
      <c r="V17" s="13">
        <f t="shared" si="9"/>
        <v>0.96452000000000004</v>
      </c>
      <c r="W17" s="13">
        <f t="shared" si="9"/>
        <v>1.1998200000000001E-3</v>
      </c>
      <c r="X17" s="13">
        <f t="shared" si="9"/>
        <v>0.12439599999999999</v>
      </c>
      <c r="Z17" s="10">
        <f>AVERAGE(Z12:Z16)</f>
        <v>1.0516E-7</v>
      </c>
      <c r="AA17" s="10">
        <f>AVERAGE(AA12:AA16)</f>
        <v>17281.797641999998</v>
      </c>
      <c r="AB17" s="10">
        <f>AVERAGE(AB12:AB16)</f>
        <v>1.3980399999999997E-7</v>
      </c>
      <c r="AC17" s="10">
        <f>AVERAGE(AC12:AC16)</f>
        <v>1.5146599999999999E-12</v>
      </c>
    </row>
    <row r="19" spans="1:29" x14ac:dyDescent="0.35">
      <c r="A19" s="31">
        <v>3</v>
      </c>
    </row>
    <row r="20" spans="1:29" x14ac:dyDescent="0.35">
      <c r="A20" s="11" t="s">
        <v>56</v>
      </c>
      <c r="B20" s="11" t="s">
        <v>12</v>
      </c>
      <c r="C20" s="11" t="s">
        <v>13</v>
      </c>
      <c r="D20" s="11" t="s">
        <v>25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26</v>
      </c>
      <c r="K20" s="11" t="s">
        <v>27</v>
      </c>
      <c r="L20" s="11" t="s">
        <v>28</v>
      </c>
      <c r="M20" s="11" t="s">
        <v>29</v>
      </c>
      <c r="N20" s="11" t="s">
        <v>30</v>
      </c>
      <c r="O20" s="11" t="s">
        <v>31</v>
      </c>
      <c r="P20" s="11" t="s">
        <v>32</v>
      </c>
      <c r="Q20" s="11" t="s">
        <v>19</v>
      </c>
      <c r="R20" s="11" t="s">
        <v>20</v>
      </c>
      <c r="S20" s="12" t="s">
        <v>33</v>
      </c>
      <c r="T20" s="11" t="s">
        <v>34</v>
      </c>
      <c r="U20" s="11" t="s">
        <v>35</v>
      </c>
      <c r="V20" s="11" t="s">
        <v>36</v>
      </c>
      <c r="W20" s="11" t="s">
        <v>37</v>
      </c>
      <c r="X20" s="11" t="s">
        <v>38</v>
      </c>
      <c r="Z20" s="10" t="s">
        <v>42</v>
      </c>
      <c r="AA20" s="10" t="s">
        <v>41</v>
      </c>
      <c r="AB20" s="10" t="s">
        <v>43</v>
      </c>
      <c r="AC20" s="10" t="s">
        <v>44</v>
      </c>
    </row>
    <row r="21" spans="1:29" x14ac:dyDescent="0.35">
      <c r="A21" s="10" t="s">
        <v>70</v>
      </c>
      <c r="B21" s="16">
        <v>2.1666E-4</v>
      </c>
      <c r="C21" s="10">
        <v>4.2249000000000002E-2</v>
      </c>
      <c r="D21" s="16">
        <v>1.0333E-7</v>
      </c>
      <c r="E21" s="16">
        <v>1.7946999999999999E-8</v>
      </c>
      <c r="F21" s="10">
        <v>17.369</v>
      </c>
      <c r="G21" s="10">
        <v>2.5310000000000001</v>
      </c>
      <c r="H21" s="10">
        <v>10.11</v>
      </c>
      <c r="I21" s="10">
        <v>399.45</v>
      </c>
      <c r="J21" s="16">
        <v>1.3654999999999999E-7</v>
      </c>
      <c r="K21" s="16">
        <v>3.0402000000000003E-8</v>
      </c>
      <c r="L21" s="10">
        <v>22.263999999999999</v>
      </c>
      <c r="M21" s="10">
        <v>0.78017999999999998</v>
      </c>
      <c r="N21" s="10">
        <v>1.9411000000000001E-2</v>
      </c>
      <c r="O21" s="10">
        <v>2.488</v>
      </c>
      <c r="P21" s="10">
        <v>17131</v>
      </c>
      <c r="Q21" s="10">
        <v>21.021000000000001</v>
      </c>
      <c r="R21" s="10">
        <v>0.12271</v>
      </c>
      <c r="S21" s="17">
        <v>1.5011999999999999E-12</v>
      </c>
      <c r="T21" s="16">
        <v>3.1128000000000003E-14</v>
      </c>
      <c r="U21" s="10">
        <v>2.0735000000000001</v>
      </c>
      <c r="V21" s="10">
        <v>0.96499999999999997</v>
      </c>
      <c r="W21" s="10">
        <v>1.1800000000000001E-3</v>
      </c>
      <c r="X21" s="10">
        <v>0.12228</v>
      </c>
      <c r="Z21" s="14">
        <f>D21</f>
        <v>1.0333E-7</v>
      </c>
      <c r="AA21" s="13">
        <f>G21+P21</f>
        <v>17133.530999999999</v>
      </c>
      <c r="AB21" s="14">
        <f>J21</f>
        <v>1.3654999999999999E-7</v>
      </c>
      <c r="AC21" s="14">
        <f>S21</f>
        <v>1.5011999999999999E-12</v>
      </c>
    </row>
    <row r="22" spans="1:29" x14ac:dyDescent="0.35">
      <c r="A22" s="10" t="s">
        <v>71</v>
      </c>
      <c r="B22" s="16">
        <v>2.1499E-4</v>
      </c>
      <c r="C22" s="10">
        <v>4.1923000000000002E-2</v>
      </c>
      <c r="D22" s="16">
        <v>1.0499E-7</v>
      </c>
      <c r="E22" s="16">
        <v>1.7878E-8</v>
      </c>
      <c r="F22" s="10">
        <v>17.027999999999999</v>
      </c>
      <c r="G22" s="10">
        <v>2.073</v>
      </c>
      <c r="H22" s="10">
        <v>10.095000000000001</v>
      </c>
      <c r="I22" s="10">
        <v>486.98</v>
      </c>
      <c r="J22" s="16">
        <v>1.4222000000000001E-7</v>
      </c>
      <c r="K22" s="16">
        <v>3.1651999999999998E-8</v>
      </c>
      <c r="L22" s="10">
        <v>22.256</v>
      </c>
      <c r="M22" s="10">
        <v>0.77756000000000003</v>
      </c>
      <c r="N22" s="10">
        <v>1.9408999999999999E-2</v>
      </c>
      <c r="O22" s="10">
        <v>2.4961000000000002</v>
      </c>
      <c r="P22" s="10">
        <v>17021</v>
      </c>
      <c r="Q22" s="10">
        <v>20.896000000000001</v>
      </c>
      <c r="R22" s="10">
        <v>0.12277</v>
      </c>
      <c r="S22" s="17">
        <v>1.508E-12</v>
      </c>
      <c r="T22" s="16">
        <v>3.1227999999999997E-14</v>
      </c>
      <c r="U22" s="10">
        <v>2.0708000000000002</v>
      </c>
      <c r="V22" s="10">
        <v>0.96477000000000002</v>
      </c>
      <c r="W22" s="10">
        <v>1.1787E-3</v>
      </c>
      <c r="X22" s="10">
        <v>0.12217</v>
      </c>
      <c r="Z22" s="16">
        <f t="shared" ref="Z22:Z25" si="10">D22</f>
        <v>1.0499E-7</v>
      </c>
      <c r="AA22" s="10">
        <f t="shared" ref="AA22:AA25" si="11">G22+P22</f>
        <v>17023.073</v>
      </c>
      <c r="AB22" s="16">
        <f t="shared" ref="AB22:AB25" si="12">J22</f>
        <v>1.4222000000000001E-7</v>
      </c>
      <c r="AC22" s="16">
        <f t="shared" ref="AC22:AC25" si="13">S22</f>
        <v>1.508E-12</v>
      </c>
    </row>
    <row r="23" spans="1:29" x14ac:dyDescent="0.35">
      <c r="A23" s="10" t="s">
        <v>72</v>
      </c>
      <c r="B23" s="16">
        <v>2.1808999999999999E-4</v>
      </c>
      <c r="C23" s="10">
        <v>4.2528000000000003E-2</v>
      </c>
      <c r="D23" s="16">
        <v>1.0575E-7</v>
      </c>
      <c r="E23" s="16">
        <v>1.7984999999999999E-8</v>
      </c>
      <c r="F23" s="10">
        <v>17.007000000000001</v>
      </c>
      <c r="G23" s="10">
        <v>1.1359999999999999</v>
      </c>
      <c r="H23" s="10">
        <v>10.159000000000001</v>
      </c>
      <c r="I23" s="10">
        <v>894.28</v>
      </c>
      <c r="J23" s="16">
        <v>1.4088E-7</v>
      </c>
      <c r="K23" s="16">
        <v>3.1744000000000003E-8</v>
      </c>
      <c r="L23" s="10">
        <v>22.533000000000001</v>
      </c>
      <c r="M23" s="10">
        <v>0.77905000000000002</v>
      </c>
      <c r="N23" s="10">
        <v>1.9647000000000001E-2</v>
      </c>
      <c r="O23" s="10">
        <v>2.5219</v>
      </c>
      <c r="P23" s="10">
        <v>17007</v>
      </c>
      <c r="Q23" s="10">
        <v>20.992999999999999</v>
      </c>
      <c r="R23" s="10">
        <v>0.12343999999999999</v>
      </c>
      <c r="S23" s="17">
        <v>1.5114E-12</v>
      </c>
      <c r="T23" s="16">
        <v>3.1493000000000003E-14</v>
      </c>
      <c r="U23" s="10">
        <v>2.0836999999999999</v>
      </c>
      <c r="V23" s="10">
        <v>0.96465999999999996</v>
      </c>
      <c r="W23" s="10">
        <v>1.186E-3</v>
      </c>
      <c r="X23" s="10">
        <v>0.12293999999999999</v>
      </c>
      <c r="Z23" s="16">
        <f t="shared" si="10"/>
        <v>1.0575E-7</v>
      </c>
      <c r="AA23" s="10">
        <f t="shared" si="11"/>
        <v>17008.135999999999</v>
      </c>
      <c r="AB23" s="16">
        <f t="shared" si="12"/>
        <v>1.4088E-7</v>
      </c>
      <c r="AC23" s="16">
        <f t="shared" si="13"/>
        <v>1.5114E-12</v>
      </c>
    </row>
    <row r="24" spans="1:29" x14ac:dyDescent="0.35">
      <c r="A24" s="10" t="s">
        <v>73</v>
      </c>
      <c r="B24" s="16">
        <v>2.1782E-4</v>
      </c>
      <c r="C24" s="10">
        <v>4.2473999999999998E-2</v>
      </c>
      <c r="D24" s="16">
        <v>1.071E-7</v>
      </c>
      <c r="E24" s="16">
        <v>1.7948E-8</v>
      </c>
      <c r="F24" s="10">
        <v>16.757999999999999</v>
      </c>
      <c r="G24" s="10">
        <v>-0.46122000000000002</v>
      </c>
      <c r="H24" s="10">
        <v>10.138999999999999</v>
      </c>
      <c r="I24" s="10">
        <v>2198.3000000000002</v>
      </c>
      <c r="J24" s="16">
        <v>1.395E-7</v>
      </c>
      <c r="K24" s="16">
        <v>3.1540000000000003E-8</v>
      </c>
      <c r="L24" s="10">
        <v>22.609000000000002</v>
      </c>
      <c r="M24" s="10">
        <v>0.78034999999999999</v>
      </c>
      <c r="N24" s="10">
        <v>1.9713000000000001E-2</v>
      </c>
      <c r="O24" s="10">
        <v>2.5261999999999998</v>
      </c>
      <c r="P24" s="10">
        <v>17007</v>
      </c>
      <c r="Q24" s="10">
        <v>20.945</v>
      </c>
      <c r="R24" s="10">
        <v>0.12316000000000001</v>
      </c>
      <c r="S24" s="17">
        <v>1.5174E-12</v>
      </c>
      <c r="T24" s="16">
        <v>3.1567000000000002E-14</v>
      </c>
      <c r="U24" s="10">
        <v>2.0802999999999998</v>
      </c>
      <c r="V24" s="10">
        <v>0.96448</v>
      </c>
      <c r="W24" s="10">
        <v>1.1841E-3</v>
      </c>
      <c r="X24" s="10">
        <v>0.12277</v>
      </c>
      <c r="Z24" s="16">
        <f t="shared" si="10"/>
        <v>1.071E-7</v>
      </c>
      <c r="AA24" s="10">
        <f t="shared" si="11"/>
        <v>17006.538779999999</v>
      </c>
      <c r="AB24" s="16">
        <f t="shared" si="12"/>
        <v>1.395E-7</v>
      </c>
      <c r="AC24" s="16">
        <f t="shared" si="13"/>
        <v>1.5174E-12</v>
      </c>
    </row>
    <row r="25" spans="1:29" x14ac:dyDescent="0.35">
      <c r="A25" s="10" t="s">
        <v>74</v>
      </c>
      <c r="B25" s="16">
        <v>2.1468999999999999E-4</v>
      </c>
      <c r="C25" s="10">
        <v>4.1864999999999999E-2</v>
      </c>
      <c r="D25" s="16">
        <v>1.0574000000000001E-7</v>
      </c>
      <c r="E25" s="16">
        <v>1.7818999999999999E-8</v>
      </c>
      <c r="F25" s="10">
        <v>16.852</v>
      </c>
      <c r="G25" s="10">
        <v>1.337</v>
      </c>
      <c r="H25" s="10">
        <v>10.063000000000001</v>
      </c>
      <c r="I25" s="10">
        <v>752.66</v>
      </c>
      <c r="J25" s="16">
        <v>1.4478E-7</v>
      </c>
      <c r="K25" s="16">
        <v>3.2602000000000003E-8</v>
      </c>
      <c r="L25" s="10">
        <v>22.518000000000001</v>
      </c>
      <c r="M25" s="10">
        <v>0.77734000000000003</v>
      </c>
      <c r="N25" s="10">
        <v>1.9637999999999999E-2</v>
      </c>
      <c r="O25" s="10">
        <v>2.5263</v>
      </c>
      <c r="P25" s="10">
        <v>17008</v>
      </c>
      <c r="Q25" s="10">
        <v>20.829000000000001</v>
      </c>
      <c r="R25" s="10">
        <v>0.12247</v>
      </c>
      <c r="S25" s="17">
        <v>1.5095E-12</v>
      </c>
      <c r="T25" s="16">
        <v>3.1179999999999999E-14</v>
      </c>
      <c r="U25" s="10">
        <v>2.0655999999999999</v>
      </c>
      <c r="V25" s="10">
        <v>0.96475</v>
      </c>
      <c r="W25" s="10">
        <v>1.1757E-3</v>
      </c>
      <c r="X25" s="10">
        <v>0.12187000000000001</v>
      </c>
      <c r="Z25" s="18">
        <f t="shared" si="10"/>
        <v>1.0574000000000001E-7</v>
      </c>
      <c r="AA25" s="11">
        <f t="shared" si="11"/>
        <v>17009.337</v>
      </c>
      <c r="AB25" s="18">
        <f t="shared" si="12"/>
        <v>1.4478E-7</v>
      </c>
      <c r="AC25" s="18">
        <f t="shared" si="13"/>
        <v>1.5095E-12</v>
      </c>
    </row>
    <row r="26" spans="1:29" x14ac:dyDescent="0.35">
      <c r="A26" s="13" t="s">
        <v>23</v>
      </c>
      <c r="B26" s="13">
        <f t="shared" ref="B26:X26" si="14">AVERAGE(B21:B25)</f>
        <v>2.1644999999999998E-4</v>
      </c>
      <c r="C26" s="13">
        <f t="shared" si="14"/>
        <v>4.2207799999999997E-2</v>
      </c>
      <c r="D26" s="13">
        <f t="shared" si="14"/>
        <v>1.0538200000000001E-7</v>
      </c>
      <c r="E26" s="13">
        <f t="shared" si="14"/>
        <v>1.79154E-8</v>
      </c>
      <c r="F26" s="13">
        <f t="shared" si="14"/>
        <v>17.002800000000001</v>
      </c>
      <c r="G26" s="13">
        <f t="shared" si="14"/>
        <v>1.323156</v>
      </c>
      <c r="H26" s="13">
        <f t="shared" si="14"/>
        <v>10.113200000000001</v>
      </c>
      <c r="I26" s="13">
        <f t="shared" si="14"/>
        <v>946.33400000000006</v>
      </c>
      <c r="J26" s="13">
        <f t="shared" si="14"/>
        <v>1.4078599999999997E-7</v>
      </c>
      <c r="K26" s="13">
        <f t="shared" si="14"/>
        <v>3.1587999999999998E-8</v>
      </c>
      <c r="L26" s="13">
        <f t="shared" si="14"/>
        <v>22.436</v>
      </c>
      <c r="M26" s="13">
        <f t="shared" si="14"/>
        <v>0.77889599999999992</v>
      </c>
      <c r="N26" s="13">
        <f t="shared" si="14"/>
        <v>1.95636E-2</v>
      </c>
      <c r="O26" s="13">
        <f t="shared" si="14"/>
        <v>2.5116999999999998</v>
      </c>
      <c r="P26" s="13">
        <f t="shared" si="14"/>
        <v>17034.8</v>
      </c>
      <c r="Q26" s="13">
        <f t="shared" si="14"/>
        <v>20.936799999999998</v>
      </c>
      <c r="R26" s="13">
        <f t="shared" si="14"/>
        <v>0.12291000000000001</v>
      </c>
      <c r="S26" s="19">
        <f t="shared" si="14"/>
        <v>1.5095E-12</v>
      </c>
      <c r="T26" s="13">
        <f t="shared" si="14"/>
        <v>3.1319199999999998E-14</v>
      </c>
      <c r="U26" s="13">
        <f t="shared" si="14"/>
        <v>2.0747799999999996</v>
      </c>
      <c r="V26" s="13">
        <f t="shared" si="14"/>
        <v>0.96473200000000003</v>
      </c>
      <c r="W26" s="13">
        <f t="shared" si="14"/>
        <v>1.1808999999999999E-3</v>
      </c>
      <c r="X26" s="13">
        <f t="shared" si="14"/>
        <v>0.12240599999999999</v>
      </c>
      <c r="Z26" s="10">
        <f>AVERAGE(Z21:Z25)</f>
        <v>1.0538200000000001E-7</v>
      </c>
      <c r="AA26" s="10">
        <f>AVERAGE(AA21:AA25)</f>
        <v>17036.123155999998</v>
      </c>
      <c r="AB26" s="10">
        <f>AVERAGE(AB21:AB25)</f>
        <v>1.4078599999999997E-7</v>
      </c>
      <c r="AC26" s="10">
        <f>AVERAGE(AC21:AC25)</f>
        <v>1.5095E-12</v>
      </c>
    </row>
    <row r="28" spans="1:29" x14ac:dyDescent="0.35">
      <c r="A28" s="21">
        <v>4</v>
      </c>
    </row>
    <row r="29" spans="1:29" x14ac:dyDescent="0.35">
      <c r="A29" s="12" t="s">
        <v>56</v>
      </c>
      <c r="B29" s="12" t="s">
        <v>12</v>
      </c>
      <c r="C29" s="12" t="s">
        <v>13</v>
      </c>
      <c r="D29" s="12" t="s">
        <v>25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26</v>
      </c>
      <c r="K29" s="12" t="s">
        <v>27</v>
      </c>
      <c r="L29" s="12" t="s">
        <v>28</v>
      </c>
      <c r="M29" s="12" t="s">
        <v>29</v>
      </c>
      <c r="N29" s="12" t="s">
        <v>30</v>
      </c>
      <c r="O29" s="12" t="s">
        <v>31</v>
      </c>
      <c r="P29" s="12" t="s">
        <v>32</v>
      </c>
      <c r="Q29" s="12" t="s">
        <v>19</v>
      </c>
      <c r="R29" s="12" t="s">
        <v>20</v>
      </c>
      <c r="S29" s="12" t="s">
        <v>33</v>
      </c>
      <c r="T29" s="12" t="s">
        <v>34</v>
      </c>
      <c r="U29" s="12" t="s">
        <v>35</v>
      </c>
      <c r="V29" s="12" t="s">
        <v>36</v>
      </c>
      <c r="W29" s="12" t="s">
        <v>37</v>
      </c>
      <c r="X29" s="12" t="s">
        <v>38</v>
      </c>
      <c r="Z29" s="10" t="s">
        <v>42</v>
      </c>
      <c r="AA29" s="10" t="s">
        <v>41</v>
      </c>
      <c r="AB29" s="10" t="s">
        <v>43</v>
      </c>
      <c r="AC29" s="10" t="s">
        <v>44</v>
      </c>
    </row>
    <row r="30" spans="1:29" x14ac:dyDescent="0.35">
      <c r="A30" s="10" t="s">
        <v>75</v>
      </c>
      <c r="B30" s="16">
        <v>2.1733000000000001E-4</v>
      </c>
      <c r="C30" s="10">
        <v>4.2380000000000001E-2</v>
      </c>
      <c r="D30" s="16">
        <v>1.0427000000000001E-7</v>
      </c>
      <c r="E30" s="16">
        <v>1.7899E-8</v>
      </c>
      <c r="F30" s="16">
        <v>17.166</v>
      </c>
      <c r="G30" s="10">
        <v>2.6560000000000001</v>
      </c>
      <c r="H30" s="10">
        <v>10.125</v>
      </c>
      <c r="I30" s="10">
        <v>381.21</v>
      </c>
      <c r="J30" s="16">
        <v>1.3265000000000001E-7</v>
      </c>
      <c r="K30" s="16">
        <v>3.0167000000000001E-8</v>
      </c>
      <c r="L30" s="16">
        <v>22.742000000000001</v>
      </c>
      <c r="M30" s="10">
        <v>0.78646000000000005</v>
      </c>
      <c r="N30" s="16">
        <v>1.9817000000000001E-2</v>
      </c>
      <c r="O30" s="16">
        <v>2.5198</v>
      </c>
      <c r="P30" s="10">
        <v>16891</v>
      </c>
      <c r="Q30" s="16">
        <v>20.677</v>
      </c>
      <c r="R30" s="16">
        <v>0.12241</v>
      </c>
      <c r="S30" s="17">
        <v>1.5043999999999999E-12</v>
      </c>
      <c r="T30" s="16">
        <v>3.1213000000000003E-14</v>
      </c>
      <c r="U30" s="16">
        <v>2.0748000000000002</v>
      </c>
      <c r="V30" s="10">
        <v>0.96489999999999998</v>
      </c>
      <c r="W30" s="16">
        <v>1.1812000000000001E-3</v>
      </c>
      <c r="X30" s="16">
        <v>0.12242</v>
      </c>
      <c r="Z30" s="14">
        <f>D30</f>
        <v>1.0427000000000001E-7</v>
      </c>
      <c r="AA30" s="13">
        <f>G30+P30</f>
        <v>16893.655999999999</v>
      </c>
      <c r="AB30" s="14">
        <f>J30</f>
        <v>1.3265000000000001E-7</v>
      </c>
      <c r="AC30" s="14">
        <f>S30</f>
        <v>1.5043999999999999E-12</v>
      </c>
    </row>
    <row r="31" spans="1:29" x14ac:dyDescent="0.35">
      <c r="A31" s="10" t="s">
        <v>76</v>
      </c>
      <c r="B31" s="16">
        <v>2.1431E-4</v>
      </c>
      <c r="C31" s="10">
        <v>4.1791000000000002E-2</v>
      </c>
      <c r="D31" s="16">
        <v>1.0561E-7</v>
      </c>
      <c r="E31" s="16">
        <v>1.7760000000000002E-8</v>
      </c>
      <c r="F31" s="16">
        <v>16.817</v>
      </c>
      <c r="G31" s="10">
        <v>1.881</v>
      </c>
      <c r="H31" s="10">
        <v>10.058</v>
      </c>
      <c r="I31" s="10">
        <v>534.72</v>
      </c>
      <c r="J31" s="16">
        <v>1.3818000000000001E-7</v>
      </c>
      <c r="K31" s="16">
        <v>3.1388000000000003E-8</v>
      </c>
      <c r="L31" s="16">
        <v>22.715</v>
      </c>
      <c r="M31" s="10">
        <v>0.78368000000000004</v>
      </c>
      <c r="N31" s="16">
        <v>1.9799000000000001E-2</v>
      </c>
      <c r="O31" s="16">
        <v>2.5264000000000002</v>
      </c>
      <c r="P31" s="10">
        <v>16843</v>
      </c>
      <c r="Q31" s="16">
        <v>20.527000000000001</v>
      </c>
      <c r="R31" s="16">
        <v>0.12187000000000001</v>
      </c>
      <c r="S31" s="17">
        <v>1.5090999999999999E-12</v>
      </c>
      <c r="T31" s="16">
        <v>3.1123E-14</v>
      </c>
      <c r="U31" s="16">
        <v>2.0623999999999998</v>
      </c>
      <c r="V31" s="10">
        <v>0.96475</v>
      </c>
      <c r="W31" s="16">
        <v>1.1741E-3</v>
      </c>
      <c r="X31" s="16">
        <v>0.1217</v>
      </c>
      <c r="Z31" s="16">
        <f t="shared" ref="Z31:Z34" si="15">D31</f>
        <v>1.0561E-7</v>
      </c>
      <c r="AA31" s="10">
        <f t="shared" ref="AA31:AA34" si="16">G31+P31</f>
        <v>16844.881000000001</v>
      </c>
      <c r="AB31" s="16">
        <f t="shared" ref="AB31:AB34" si="17">J31</f>
        <v>1.3818000000000001E-7</v>
      </c>
      <c r="AC31" s="16">
        <f t="shared" ref="AC31:AC34" si="18">S31</f>
        <v>1.5090999999999999E-12</v>
      </c>
    </row>
    <row r="32" spans="1:29" x14ac:dyDescent="0.35">
      <c r="A32" s="10" t="s">
        <v>77</v>
      </c>
      <c r="B32" s="16">
        <v>2.1626999999999999E-4</v>
      </c>
      <c r="C32" s="10">
        <v>4.2173000000000002E-2</v>
      </c>
      <c r="D32" s="16">
        <v>1.0874000000000001E-7</v>
      </c>
      <c r="E32" s="16">
        <v>1.7832E-8</v>
      </c>
      <c r="F32" s="16">
        <v>16.399000000000001</v>
      </c>
      <c r="G32" s="10">
        <v>-0.86789000000000005</v>
      </c>
      <c r="H32" s="10">
        <v>10.106</v>
      </c>
      <c r="I32" s="10">
        <v>1164.4000000000001</v>
      </c>
      <c r="J32" s="16">
        <v>1.3895000000000001E-7</v>
      </c>
      <c r="K32" s="16">
        <v>3.1855999999999998E-8</v>
      </c>
      <c r="L32" s="16">
        <v>22.925999999999998</v>
      </c>
      <c r="M32" s="10">
        <v>0.78358000000000005</v>
      </c>
      <c r="N32" s="16">
        <v>1.9983000000000001E-2</v>
      </c>
      <c r="O32" s="16">
        <v>2.5501999999999998</v>
      </c>
      <c r="P32" s="10">
        <v>16849</v>
      </c>
      <c r="Q32" s="16">
        <v>20.632999999999999</v>
      </c>
      <c r="R32" s="16">
        <v>0.12246</v>
      </c>
      <c r="S32" s="17">
        <v>1.5217000000000001E-12</v>
      </c>
      <c r="T32" s="16">
        <v>3.1522000000000001E-14</v>
      </c>
      <c r="U32" s="16">
        <v>2.0714999999999999</v>
      </c>
      <c r="V32" s="10">
        <v>0.96431999999999995</v>
      </c>
      <c r="W32" s="16">
        <v>1.1793999999999999E-3</v>
      </c>
      <c r="X32" s="16">
        <v>0.12230000000000001</v>
      </c>
      <c r="Z32" s="16">
        <f t="shared" si="15"/>
        <v>1.0874000000000001E-7</v>
      </c>
      <c r="AA32" s="10">
        <f t="shared" si="16"/>
        <v>16848.132109999999</v>
      </c>
      <c r="AB32" s="16">
        <f t="shared" si="17"/>
        <v>1.3895000000000001E-7</v>
      </c>
      <c r="AC32" s="16">
        <f t="shared" si="18"/>
        <v>1.5217000000000001E-12</v>
      </c>
    </row>
    <row r="33" spans="1:29" x14ac:dyDescent="0.35">
      <c r="A33" s="10" t="s">
        <v>78</v>
      </c>
      <c r="B33" s="16">
        <v>2.1757999999999999E-4</v>
      </c>
      <c r="C33" s="10">
        <v>4.2426999999999999E-2</v>
      </c>
      <c r="D33" s="16">
        <v>1.0867000000000001E-7</v>
      </c>
      <c r="E33" s="16">
        <v>1.7891999999999999E-8</v>
      </c>
      <c r="F33" s="16">
        <v>16.465</v>
      </c>
      <c r="G33" s="10">
        <v>-0.87765000000000004</v>
      </c>
      <c r="H33" s="10">
        <v>10.146000000000001</v>
      </c>
      <c r="I33" s="10">
        <v>1156</v>
      </c>
      <c r="J33" s="16">
        <v>1.4084000000000001E-7</v>
      </c>
      <c r="K33" s="16">
        <v>3.2456999999999997E-8</v>
      </c>
      <c r="L33" s="16">
        <v>23.045000000000002</v>
      </c>
      <c r="M33" s="10">
        <v>0.78271000000000002</v>
      </c>
      <c r="N33" s="16">
        <v>2.0088999999999999E-2</v>
      </c>
      <c r="O33" s="16">
        <v>2.5666000000000002</v>
      </c>
      <c r="P33" s="10">
        <v>16830</v>
      </c>
      <c r="Q33" s="16">
        <v>20.696000000000002</v>
      </c>
      <c r="R33" s="16">
        <v>0.12297</v>
      </c>
      <c r="S33" s="17">
        <v>1.5233E-12</v>
      </c>
      <c r="T33" s="16">
        <v>3.1667000000000003E-14</v>
      </c>
      <c r="U33" s="16">
        <v>2.0788000000000002</v>
      </c>
      <c r="V33" s="10">
        <v>0.96425000000000005</v>
      </c>
      <c r="W33" s="16">
        <v>1.1837E-3</v>
      </c>
      <c r="X33" s="16">
        <v>0.12275999999999999</v>
      </c>
      <c r="Z33" s="16">
        <f t="shared" si="15"/>
        <v>1.0867000000000001E-7</v>
      </c>
      <c r="AA33" s="10">
        <f t="shared" si="16"/>
        <v>16829.122350000001</v>
      </c>
      <c r="AB33" s="16">
        <f t="shared" si="17"/>
        <v>1.4084000000000001E-7</v>
      </c>
      <c r="AC33" s="16">
        <f t="shared" si="18"/>
        <v>1.5233E-12</v>
      </c>
    </row>
    <row r="34" spans="1:29" x14ac:dyDescent="0.35">
      <c r="A34" s="10" t="s">
        <v>79</v>
      </c>
      <c r="B34" s="16">
        <v>2.1644000000000001E-4</v>
      </c>
      <c r="C34" s="10">
        <v>4.2204999999999999E-2</v>
      </c>
      <c r="D34" s="16">
        <v>1.0914E-7</v>
      </c>
      <c r="E34" s="16">
        <v>1.7837E-8</v>
      </c>
      <c r="F34" s="10">
        <v>16.343</v>
      </c>
      <c r="G34" s="10">
        <v>-1.0620000000000001</v>
      </c>
      <c r="H34" s="10">
        <v>10.121</v>
      </c>
      <c r="I34" s="10">
        <v>953.01</v>
      </c>
      <c r="J34" s="16">
        <v>1.3894E-7</v>
      </c>
      <c r="K34" s="16">
        <v>3.1989000000000003E-8</v>
      </c>
      <c r="L34" s="10">
        <v>23.024000000000001</v>
      </c>
      <c r="M34" s="10">
        <v>0.78425</v>
      </c>
      <c r="N34" s="10">
        <v>2.0067000000000002E-2</v>
      </c>
      <c r="O34" s="10">
        <v>2.5588000000000002</v>
      </c>
      <c r="P34" s="10">
        <v>16806</v>
      </c>
      <c r="Q34" s="10">
        <v>20.596</v>
      </c>
      <c r="R34" s="10">
        <v>0.12255000000000001</v>
      </c>
      <c r="S34" s="17">
        <v>1.5273E-12</v>
      </c>
      <c r="T34" s="16">
        <v>3.1664999999999997E-14</v>
      </c>
      <c r="U34" s="10">
        <v>2.0733000000000001</v>
      </c>
      <c r="V34" s="10">
        <v>0.96411999999999998</v>
      </c>
      <c r="W34" s="10">
        <v>1.1804999999999999E-3</v>
      </c>
      <c r="X34" s="10">
        <v>0.12243999999999999</v>
      </c>
      <c r="Z34" s="18">
        <f t="shared" si="15"/>
        <v>1.0914E-7</v>
      </c>
      <c r="AA34" s="11">
        <f t="shared" si="16"/>
        <v>16804.937999999998</v>
      </c>
      <c r="AB34" s="18">
        <f t="shared" si="17"/>
        <v>1.3894E-7</v>
      </c>
      <c r="AC34" s="18">
        <f t="shared" si="18"/>
        <v>1.5273E-12</v>
      </c>
    </row>
    <row r="35" spans="1:29" x14ac:dyDescent="0.35">
      <c r="A35" s="13" t="s">
        <v>23</v>
      </c>
      <c r="B35" s="13">
        <f t="shared" ref="B35:X35" si="19">AVERAGE(B30:B34)</f>
        <v>2.16386E-4</v>
      </c>
      <c r="C35" s="13">
        <f t="shared" si="19"/>
        <v>4.2195200000000002E-2</v>
      </c>
      <c r="D35" s="13">
        <f t="shared" si="19"/>
        <v>1.0728600000000001E-7</v>
      </c>
      <c r="E35" s="13">
        <f t="shared" si="19"/>
        <v>1.7844000000000001E-8</v>
      </c>
      <c r="F35" s="13">
        <f t="shared" si="19"/>
        <v>16.638000000000002</v>
      </c>
      <c r="G35" s="13">
        <f t="shared" si="19"/>
        <v>0.34589199999999998</v>
      </c>
      <c r="H35" s="13">
        <f t="shared" si="19"/>
        <v>10.1112</v>
      </c>
      <c r="I35" s="13">
        <f t="shared" si="19"/>
        <v>837.86800000000005</v>
      </c>
      <c r="J35" s="13">
        <f t="shared" si="19"/>
        <v>1.37912E-7</v>
      </c>
      <c r="K35" s="13">
        <f t="shared" si="19"/>
        <v>3.15714E-8</v>
      </c>
      <c r="L35" s="13">
        <f t="shared" si="19"/>
        <v>22.8904</v>
      </c>
      <c r="M35" s="13">
        <f t="shared" si="19"/>
        <v>0.78413599999999994</v>
      </c>
      <c r="N35" s="13">
        <f t="shared" si="19"/>
        <v>1.9951E-2</v>
      </c>
      <c r="O35" s="13">
        <f t="shared" si="19"/>
        <v>2.5443600000000002</v>
      </c>
      <c r="P35" s="13">
        <f t="shared" si="19"/>
        <v>16843.8</v>
      </c>
      <c r="Q35" s="13">
        <f t="shared" si="19"/>
        <v>20.625800000000002</v>
      </c>
      <c r="R35" s="13">
        <f t="shared" si="19"/>
        <v>0.12245200000000001</v>
      </c>
      <c r="S35" s="19">
        <f t="shared" si="19"/>
        <v>1.51716E-12</v>
      </c>
      <c r="T35" s="13">
        <f t="shared" si="19"/>
        <v>3.1438000000000003E-14</v>
      </c>
      <c r="U35" s="13">
        <f t="shared" si="19"/>
        <v>2.0721600000000002</v>
      </c>
      <c r="V35" s="13">
        <f t="shared" si="19"/>
        <v>0.9644680000000001</v>
      </c>
      <c r="W35" s="13">
        <f t="shared" si="19"/>
        <v>1.1797800000000001E-3</v>
      </c>
      <c r="X35" s="13">
        <f t="shared" si="19"/>
        <v>0.12232400000000002</v>
      </c>
      <c r="Z35" s="10">
        <f>AVERAGE(Z30:Z34)</f>
        <v>1.0728600000000001E-7</v>
      </c>
      <c r="AA35" s="10">
        <f>AVERAGE(AA30:AA34)</f>
        <v>16844.145891999997</v>
      </c>
      <c r="AB35" s="10">
        <f>AVERAGE(AB30:AB34)</f>
        <v>1.37912E-7</v>
      </c>
      <c r="AC35" s="10">
        <f>AVERAGE(AC30:AC34)</f>
        <v>1.51716E-12</v>
      </c>
    </row>
    <row r="37" spans="1:29" x14ac:dyDescent="0.35">
      <c r="A37" s="21">
        <v>5</v>
      </c>
    </row>
    <row r="38" spans="1:29" x14ac:dyDescent="0.35">
      <c r="A38" s="12" t="s">
        <v>56</v>
      </c>
      <c r="B38" s="12" t="s">
        <v>12</v>
      </c>
      <c r="C38" s="12" t="s">
        <v>13</v>
      </c>
      <c r="D38" s="12" t="s">
        <v>25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26</v>
      </c>
      <c r="K38" s="12" t="s">
        <v>27</v>
      </c>
      <c r="L38" s="12" t="s">
        <v>28</v>
      </c>
      <c r="M38" s="12" t="s">
        <v>29</v>
      </c>
      <c r="N38" s="12" t="s">
        <v>30</v>
      </c>
      <c r="O38" s="12" t="s">
        <v>31</v>
      </c>
      <c r="P38" s="12" t="s">
        <v>32</v>
      </c>
      <c r="Q38" s="12" t="s">
        <v>19</v>
      </c>
      <c r="R38" s="12" t="s">
        <v>20</v>
      </c>
      <c r="S38" s="12" t="s">
        <v>33</v>
      </c>
      <c r="T38" s="12" t="s">
        <v>34</v>
      </c>
      <c r="U38" s="12" t="s">
        <v>35</v>
      </c>
      <c r="V38" s="12" t="s">
        <v>36</v>
      </c>
      <c r="W38" s="12" t="s">
        <v>37</v>
      </c>
      <c r="X38" s="12" t="s">
        <v>38</v>
      </c>
      <c r="Z38" s="10" t="s">
        <v>42</v>
      </c>
      <c r="AA38" s="10" t="s">
        <v>41</v>
      </c>
      <c r="AB38" s="10" t="s">
        <v>43</v>
      </c>
      <c r="AC38" s="10" t="s">
        <v>44</v>
      </c>
    </row>
    <row r="39" spans="1:29" x14ac:dyDescent="0.35">
      <c r="A39" s="10" t="s">
        <v>80</v>
      </c>
      <c r="B39" s="16">
        <v>2.1599999999999999E-4</v>
      </c>
      <c r="C39" s="10">
        <v>4.2119999999999998E-2</v>
      </c>
      <c r="D39" s="16">
        <v>1.0463E-7</v>
      </c>
      <c r="E39" s="16">
        <v>1.7803999999999998E-8</v>
      </c>
      <c r="F39" s="16">
        <v>17.015999999999998</v>
      </c>
      <c r="G39" s="10">
        <v>1.3460000000000001</v>
      </c>
      <c r="H39" s="10">
        <v>10.071</v>
      </c>
      <c r="I39" s="10">
        <v>748.22</v>
      </c>
      <c r="J39" s="16">
        <v>1.3656E-7</v>
      </c>
      <c r="K39" s="16">
        <v>3.1541999999999999E-8</v>
      </c>
      <c r="L39" s="16">
        <v>23.097999999999999</v>
      </c>
      <c r="M39" s="10">
        <v>0.78549000000000002</v>
      </c>
      <c r="N39" s="16">
        <v>2.0129000000000001E-2</v>
      </c>
      <c r="O39" s="16">
        <v>2.5626000000000002</v>
      </c>
      <c r="P39" s="10">
        <v>16927</v>
      </c>
      <c r="Q39" s="16">
        <v>20.622</v>
      </c>
      <c r="R39" s="16">
        <v>0.12182999999999999</v>
      </c>
      <c r="S39" s="17">
        <v>1.5155E-12</v>
      </c>
      <c r="T39" s="16">
        <v>3.1272000000000002E-14</v>
      </c>
      <c r="U39" s="16">
        <v>2.0634999999999999</v>
      </c>
      <c r="V39" s="10">
        <v>0.96453</v>
      </c>
      <c r="W39" s="16">
        <v>1.1747000000000001E-3</v>
      </c>
      <c r="X39" s="16">
        <v>0.12179</v>
      </c>
      <c r="Z39" s="14">
        <f>D39</f>
        <v>1.0463E-7</v>
      </c>
      <c r="AA39" s="13">
        <f>G39+P39</f>
        <v>16928.346000000001</v>
      </c>
      <c r="AB39" s="14">
        <f>J39</f>
        <v>1.3656E-7</v>
      </c>
      <c r="AC39" s="14">
        <f>S39</f>
        <v>1.5155E-12</v>
      </c>
    </row>
    <row r="40" spans="1:29" x14ac:dyDescent="0.35">
      <c r="A40" s="10" t="s">
        <v>81</v>
      </c>
      <c r="B40" s="16">
        <v>2.1802E-4</v>
      </c>
      <c r="C40" s="10">
        <v>4.2514000000000003E-2</v>
      </c>
      <c r="D40" s="16">
        <v>1.0398E-7</v>
      </c>
      <c r="E40" s="16">
        <v>1.7870999999999998E-8</v>
      </c>
      <c r="F40" s="16">
        <v>17.187000000000001</v>
      </c>
      <c r="G40" s="10">
        <v>2.3780000000000001</v>
      </c>
      <c r="H40" s="10">
        <v>10.127000000000001</v>
      </c>
      <c r="I40" s="10">
        <v>425.86</v>
      </c>
      <c r="J40" s="16">
        <v>1.3636000000000001E-7</v>
      </c>
      <c r="K40" s="16">
        <v>3.1761999999999997E-8</v>
      </c>
      <c r="L40" s="16">
        <v>23.292999999999999</v>
      </c>
      <c r="M40" s="10">
        <v>0.78669999999999995</v>
      </c>
      <c r="N40" s="16">
        <v>2.0296999999999999E-2</v>
      </c>
      <c r="O40" s="16">
        <v>2.58</v>
      </c>
      <c r="P40" s="10">
        <v>16825</v>
      </c>
      <c r="Q40" s="16">
        <v>20.597999999999999</v>
      </c>
      <c r="R40" s="16">
        <v>0.12242</v>
      </c>
      <c r="S40" s="17">
        <v>1.5144000000000001E-12</v>
      </c>
      <c r="T40" s="16">
        <v>3.1418000000000001E-14</v>
      </c>
      <c r="U40" s="16">
        <v>2.0746000000000002</v>
      </c>
      <c r="V40" s="10">
        <v>0.96457999999999999</v>
      </c>
      <c r="W40" s="16">
        <v>1.1812999999999999E-3</v>
      </c>
      <c r="X40" s="16">
        <v>0.12247</v>
      </c>
      <c r="Z40" s="16">
        <f t="shared" ref="Z40:Z43" si="20">D40</f>
        <v>1.0398E-7</v>
      </c>
      <c r="AA40" s="10">
        <f t="shared" ref="AA40:AA43" si="21">G40+P40</f>
        <v>16827.378000000001</v>
      </c>
      <c r="AB40" s="16">
        <f t="shared" ref="AB40:AB43" si="22">J40</f>
        <v>1.3636000000000001E-7</v>
      </c>
      <c r="AC40" s="16">
        <f t="shared" ref="AC40:AC43" si="23">S40</f>
        <v>1.5144000000000001E-12</v>
      </c>
    </row>
    <row r="41" spans="1:29" x14ac:dyDescent="0.35">
      <c r="A41" s="10" t="s">
        <v>82</v>
      </c>
      <c r="B41" s="16">
        <v>2.1511999999999999E-4</v>
      </c>
      <c r="C41" s="10">
        <v>4.1949E-2</v>
      </c>
      <c r="D41" s="16">
        <v>1.0452E-7</v>
      </c>
      <c r="E41" s="16">
        <v>1.7738E-8</v>
      </c>
      <c r="F41" s="16">
        <v>16.971</v>
      </c>
      <c r="G41" s="10">
        <v>2.4119999999999999</v>
      </c>
      <c r="H41" s="10">
        <v>10.048999999999999</v>
      </c>
      <c r="I41" s="10">
        <v>416.63</v>
      </c>
      <c r="J41" s="16">
        <v>1.4035999999999999E-7</v>
      </c>
      <c r="K41" s="16">
        <v>3.2629000000000001E-8</v>
      </c>
      <c r="L41" s="16">
        <v>23.247</v>
      </c>
      <c r="M41" s="10">
        <v>0.78452999999999995</v>
      </c>
      <c r="N41" s="16">
        <v>2.0261000000000001E-2</v>
      </c>
      <c r="O41" s="16">
        <v>2.5825999999999998</v>
      </c>
      <c r="P41" s="10">
        <v>16833</v>
      </c>
      <c r="Q41" s="16">
        <v>20.486000000000001</v>
      </c>
      <c r="R41" s="16">
        <v>0.1217</v>
      </c>
      <c r="S41" s="17">
        <v>1.5138000000000001E-12</v>
      </c>
      <c r="T41" s="16">
        <v>3.1185999999999998E-14</v>
      </c>
      <c r="U41" s="16">
        <v>2.0600999999999998</v>
      </c>
      <c r="V41" s="10">
        <v>0.96460999999999997</v>
      </c>
      <c r="W41" s="16">
        <v>1.1728999999999999E-3</v>
      </c>
      <c r="X41" s="16">
        <v>0.12159</v>
      </c>
      <c r="Z41" s="16">
        <f t="shared" si="20"/>
        <v>1.0452E-7</v>
      </c>
      <c r="AA41" s="10">
        <f t="shared" si="21"/>
        <v>16835.412</v>
      </c>
      <c r="AB41" s="16">
        <f t="shared" si="22"/>
        <v>1.4035999999999999E-7</v>
      </c>
      <c r="AC41" s="16">
        <f t="shared" si="23"/>
        <v>1.5138000000000001E-12</v>
      </c>
    </row>
    <row r="42" spans="1:29" x14ac:dyDescent="0.35">
      <c r="A42" s="10" t="s">
        <v>83</v>
      </c>
      <c r="B42" s="16">
        <v>2.1644000000000001E-4</v>
      </c>
      <c r="C42" s="10">
        <v>4.2206E-2</v>
      </c>
      <c r="D42" s="16">
        <v>1.0369E-7</v>
      </c>
      <c r="E42" s="16">
        <v>1.7777999999999999E-8</v>
      </c>
      <c r="F42" s="16">
        <v>17.145</v>
      </c>
      <c r="G42" s="10">
        <v>3.0070000000000001</v>
      </c>
      <c r="H42" s="10">
        <v>10.07</v>
      </c>
      <c r="I42" s="10">
        <v>334.89</v>
      </c>
      <c r="J42" s="16">
        <v>1.3780999999999999E-7</v>
      </c>
      <c r="K42" s="16">
        <v>3.2200999999999998E-8</v>
      </c>
      <c r="L42" s="16">
        <v>23.366</v>
      </c>
      <c r="M42" s="10">
        <v>0.78649000000000002</v>
      </c>
      <c r="N42" s="16">
        <v>2.0362000000000002E-2</v>
      </c>
      <c r="O42" s="16">
        <v>2.589</v>
      </c>
      <c r="P42" s="10">
        <v>16821</v>
      </c>
      <c r="Q42" s="16">
        <v>20.492000000000001</v>
      </c>
      <c r="R42" s="16">
        <v>0.12182</v>
      </c>
      <c r="S42" s="17">
        <v>1.5109E-12</v>
      </c>
      <c r="T42" s="16">
        <v>3.1191999999999997E-14</v>
      </c>
      <c r="U42" s="16">
        <v>2.0644999999999998</v>
      </c>
      <c r="V42" s="10">
        <v>0.96472000000000002</v>
      </c>
      <c r="W42" s="16">
        <v>1.1754000000000001E-3</v>
      </c>
      <c r="X42" s="16">
        <v>0.12184</v>
      </c>
      <c r="Z42" s="16">
        <f t="shared" si="20"/>
        <v>1.0369E-7</v>
      </c>
      <c r="AA42" s="10">
        <f t="shared" si="21"/>
        <v>16824.007000000001</v>
      </c>
      <c r="AB42" s="16">
        <f t="shared" si="22"/>
        <v>1.3780999999999999E-7</v>
      </c>
      <c r="AC42" s="16">
        <f t="shared" si="23"/>
        <v>1.5109E-12</v>
      </c>
    </row>
    <row r="43" spans="1:29" x14ac:dyDescent="0.35">
      <c r="A43" s="11" t="s">
        <v>84</v>
      </c>
      <c r="B43" s="18">
        <v>2.1865E-4</v>
      </c>
      <c r="C43" s="11">
        <v>4.2637000000000001E-2</v>
      </c>
      <c r="D43" s="18">
        <v>1.0641E-7</v>
      </c>
      <c r="E43" s="18">
        <v>1.7873000000000001E-8</v>
      </c>
      <c r="F43" s="18">
        <v>16.795999999999999</v>
      </c>
      <c r="G43" s="11">
        <v>0.55915000000000004</v>
      </c>
      <c r="H43" s="11">
        <v>10.137</v>
      </c>
      <c r="I43" s="11">
        <v>1812.9</v>
      </c>
      <c r="J43" s="18">
        <v>1.3960000000000001E-7</v>
      </c>
      <c r="K43" s="18">
        <v>3.2870999999999997E-8</v>
      </c>
      <c r="L43" s="18">
        <v>23.547000000000001</v>
      </c>
      <c r="M43" s="11">
        <v>0.78569999999999995</v>
      </c>
      <c r="N43" s="18">
        <v>2.0521000000000001E-2</v>
      </c>
      <c r="O43" s="18">
        <v>2.6118000000000001</v>
      </c>
      <c r="P43" s="11">
        <v>16801</v>
      </c>
      <c r="Q43" s="18">
        <v>20.608000000000001</v>
      </c>
      <c r="R43" s="18">
        <v>0.12266000000000001</v>
      </c>
      <c r="S43" s="22">
        <v>1.5233E-12</v>
      </c>
      <c r="T43" s="18">
        <v>3.1639000000000002E-14</v>
      </c>
      <c r="U43" s="18">
        <v>2.077</v>
      </c>
      <c r="V43" s="11">
        <v>0.96428000000000003</v>
      </c>
      <c r="W43" s="18">
        <v>1.1827000000000001E-3</v>
      </c>
      <c r="X43" s="18">
        <v>0.12265</v>
      </c>
      <c r="Z43" s="18">
        <f t="shared" si="20"/>
        <v>1.0641E-7</v>
      </c>
      <c r="AA43" s="11">
        <f t="shared" si="21"/>
        <v>16801.559150000001</v>
      </c>
      <c r="AB43" s="18">
        <f t="shared" si="22"/>
        <v>1.3960000000000001E-7</v>
      </c>
      <c r="AC43" s="18">
        <f t="shared" si="23"/>
        <v>1.5233E-12</v>
      </c>
    </row>
    <row r="44" spans="1:29" x14ac:dyDescent="0.35">
      <c r="A44" s="10" t="s">
        <v>23</v>
      </c>
      <c r="B44" s="10">
        <f t="shared" ref="B44:X44" si="24">AVERAGE(B39:B43)</f>
        <v>2.16846E-4</v>
      </c>
      <c r="C44" s="10">
        <f t="shared" si="24"/>
        <v>4.2285200000000002E-2</v>
      </c>
      <c r="D44" s="10">
        <f t="shared" si="24"/>
        <v>1.04646E-7</v>
      </c>
      <c r="E44" s="10">
        <f t="shared" si="24"/>
        <v>1.7812799999999998E-8</v>
      </c>
      <c r="F44" s="10">
        <f t="shared" si="24"/>
        <v>17.023000000000003</v>
      </c>
      <c r="G44" s="10">
        <f t="shared" si="24"/>
        <v>1.9404300000000003</v>
      </c>
      <c r="H44" s="10">
        <f t="shared" si="24"/>
        <v>10.0908</v>
      </c>
      <c r="I44" s="10">
        <f t="shared" si="24"/>
        <v>747.7</v>
      </c>
      <c r="J44" s="10">
        <f t="shared" si="24"/>
        <v>1.3813800000000002E-7</v>
      </c>
      <c r="K44" s="10">
        <f t="shared" si="24"/>
        <v>3.2200999999999998E-8</v>
      </c>
      <c r="L44" s="10">
        <f t="shared" si="24"/>
        <v>23.310200000000002</v>
      </c>
      <c r="M44" s="10">
        <f t="shared" si="24"/>
        <v>0.78578199999999998</v>
      </c>
      <c r="N44" s="10">
        <f t="shared" si="24"/>
        <v>2.0314000000000002E-2</v>
      </c>
      <c r="O44" s="10">
        <f t="shared" si="24"/>
        <v>2.5851999999999999</v>
      </c>
      <c r="P44" s="10">
        <f t="shared" si="24"/>
        <v>16841.400000000001</v>
      </c>
      <c r="Q44" s="10">
        <f t="shared" si="24"/>
        <v>20.561200000000003</v>
      </c>
      <c r="R44" s="10">
        <f t="shared" si="24"/>
        <v>0.122086</v>
      </c>
      <c r="S44" s="20">
        <f t="shared" si="24"/>
        <v>1.5155800000000001E-12</v>
      </c>
      <c r="T44" s="10">
        <f t="shared" si="24"/>
        <v>3.1341400000000002E-14</v>
      </c>
      <c r="U44" s="10">
        <f t="shared" si="24"/>
        <v>2.0679399999999997</v>
      </c>
      <c r="V44" s="10">
        <f t="shared" si="24"/>
        <v>0.96454400000000007</v>
      </c>
      <c r="W44" s="10">
        <f t="shared" si="24"/>
        <v>1.1773999999999999E-3</v>
      </c>
      <c r="X44" s="10">
        <f t="shared" si="24"/>
        <v>0.122068</v>
      </c>
      <c r="Z44" s="10">
        <f>AVERAGE(Z39:Z43)</f>
        <v>1.04646E-7</v>
      </c>
      <c r="AA44" s="10">
        <f>AVERAGE(AA39:AA43)</f>
        <v>16843.34043</v>
      </c>
      <c r="AB44" s="10">
        <f>AVERAGE(AB39:AB43)</f>
        <v>1.3813800000000002E-7</v>
      </c>
      <c r="AC44" s="10">
        <f>AVERAGE(AC39:AC43)</f>
        <v>1.5155800000000001E-12</v>
      </c>
    </row>
    <row r="46" spans="1:29" x14ac:dyDescent="0.35">
      <c r="A46" s="21">
        <v>6</v>
      </c>
    </row>
    <row r="47" spans="1:29" x14ac:dyDescent="0.35">
      <c r="A47" s="12" t="s">
        <v>56</v>
      </c>
      <c r="B47" s="12" t="s">
        <v>12</v>
      </c>
      <c r="C47" s="12" t="s">
        <v>13</v>
      </c>
      <c r="D47" s="12" t="s">
        <v>25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26</v>
      </c>
      <c r="K47" s="12" t="s">
        <v>27</v>
      </c>
      <c r="L47" s="12" t="s">
        <v>28</v>
      </c>
      <c r="M47" s="12" t="s">
        <v>29</v>
      </c>
      <c r="N47" s="12" t="s">
        <v>30</v>
      </c>
      <c r="O47" s="12" t="s">
        <v>31</v>
      </c>
      <c r="P47" s="12" t="s">
        <v>32</v>
      </c>
      <c r="Q47" s="12" t="s">
        <v>19</v>
      </c>
      <c r="R47" s="12" t="s">
        <v>20</v>
      </c>
      <c r="S47" s="12" t="s">
        <v>33</v>
      </c>
      <c r="T47" s="12" t="s">
        <v>34</v>
      </c>
      <c r="U47" s="12" t="s">
        <v>35</v>
      </c>
      <c r="V47" s="12" t="s">
        <v>36</v>
      </c>
      <c r="W47" s="12" t="s">
        <v>37</v>
      </c>
      <c r="X47" s="12" t="s">
        <v>38</v>
      </c>
      <c r="Z47" s="10" t="s">
        <v>42</v>
      </c>
      <c r="AA47" s="10" t="s">
        <v>41</v>
      </c>
      <c r="AB47" s="10" t="s">
        <v>43</v>
      </c>
      <c r="AC47" s="10" t="s">
        <v>44</v>
      </c>
    </row>
    <row r="48" spans="1:29" x14ac:dyDescent="0.35">
      <c r="A48" s="10" t="s">
        <v>85</v>
      </c>
      <c r="B48" s="16">
        <v>2.1927000000000001E-4</v>
      </c>
      <c r="C48" s="10">
        <v>4.2757000000000003E-2</v>
      </c>
      <c r="D48" s="16">
        <v>1.0466E-7</v>
      </c>
      <c r="E48" s="16">
        <v>1.7885000000000001E-8</v>
      </c>
      <c r="F48" s="16">
        <v>17.088999999999999</v>
      </c>
      <c r="G48" s="10">
        <v>2.4279999999999999</v>
      </c>
      <c r="H48" s="10">
        <v>10.146000000000001</v>
      </c>
      <c r="I48" s="10">
        <v>417.87</v>
      </c>
      <c r="J48" s="16">
        <v>1.2995E-7</v>
      </c>
      <c r="K48" s="16">
        <v>3.0420999999999998E-8</v>
      </c>
      <c r="L48" s="16">
        <v>23.41</v>
      </c>
      <c r="M48" s="10">
        <v>0.79186000000000001</v>
      </c>
      <c r="N48" s="16">
        <v>2.0389999999999998E-2</v>
      </c>
      <c r="O48" s="16">
        <v>2.5750000000000002</v>
      </c>
      <c r="P48" s="10">
        <v>16739</v>
      </c>
      <c r="Q48" s="16">
        <v>20.481000000000002</v>
      </c>
      <c r="R48" s="16">
        <v>0.12235</v>
      </c>
      <c r="S48" s="17">
        <v>1.514E-12</v>
      </c>
      <c r="T48" s="16">
        <v>3.1471E-14</v>
      </c>
      <c r="U48" s="16">
        <v>2.0787</v>
      </c>
      <c r="V48" s="10">
        <v>0.96462999999999999</v>
      </c>
      <c r="W48" s="16">
        <v>1.1837E-3</v>
      </c>
      <c r="X48" s="16">
        <v>0.12271</v>
      </c>
      <c r="Z48" s="14">
        <f>D48</f>
        <v>1.0466E-7</v>
      </c>
      <c r="AA48" s="13">
        <f>G48+P48</f>
        <v>16741.428</v>
      </c>
      <c r="AB48" s="14">
        <f>J48</f>
        <v>1.2995E-7</v>
      </c>
      <c r="AC48" s="14">
        <f>S48</f>
        <v>1.514E-12</v>
      </c>
    </row>
    <row r="49" spans="1:29" x14ac:dyDescent="0.35">
      <c r="A49" s="10" t="s">
        <v>86</v>
      </c>
      <c r="B49" s="16">
        <v>2.1745999999999999E-4</v>
      </c>
      <c r="C49" s="10">
        <v>4.2403999999999997E-2</v>
      </c>
      <c r="D49" s="16">
        <v>1.0505E-7</v>
      </c>
      <c r="E49" s="16">
        <v>1.782E-8</v>
      </c>
      <c r="F49" s="16">
        <v>16.963000000000001</v>
      </c>
      <c r="G49" s="10">
        <v>2.2869999999999999</v>
      </c>
      <c r="H49" s="10">
        <v>10.127000000000001</v>
      </c>
      <c r="I49" s="10">
        <v>442.81</v>
      </c>
      <c r="J49" s="16">
        <v>1.3519000000000001E-7</v>
      </c>
      <c r="K49" s="16">
        <v>3.1645000000000003E-8</v>
      </c>
      <c r="L49" s="16">
        <v>23.408000000000001</v>
      </c>
      <c r="M49" s="10">
        <v>0.78913</v>
      </c>
      <c r="N49" s="16">
        <v>2.0392E-2</v>
      </c>
      <c r="O49" s="16">
        <v>2.5840999999999998</v>
      </c>
      <c r="P49" s="10">
        <v>16672</v>
      </c>
      <c r="Q49" s="16">
        <v>20.388999999999999</v>
      </c>
      <c r="R49" s="16">
        <v>0.12229</v>
      </c>
      <c r="S49" s="17">
        <v>1.5182999999999999E-12</v>
      </c>
      <c r="T49" s="16">
        <v>3.1491000000000003E-14</v>
      </c>
      <c r="U49" s="16">
        <v>2.0741000000000001</v>
      </c>
      <c r="V49" s="10">
        <v>0.96445999999999998</v>
      </c>
      <c r="W49" s="16">
        <v>1.1812000000000001E-3</v>
      </c>
      <c r="X49" s="16">
        <v>0.12247</v>
      </c>
      <c r="Z49" s="16">
        <f t="shared" ref="Z49:Z52" si="25">D49</f>
        <v>1.0505E-7</v>
      </c>
      <c r="AA49" s="10">
        <f t="shared" ref="AA49:AA52" si="26">G49+P49</f>
        <v>16674.287</v>
      </c>
      <c r="AB49" s="16">
        <f t="shared" ref="AB49:AB52" si="27">J49</f>
        <v>1.3519000000000001E-7</v>
      </c>
      <c r="AC49" s="16">
        <f t="shared" ref="AC49:AC52" si="28">S49</f>
        <v>1.5182999999999999E-12</v>
      </c>
    </row>
    <row r="50" spans="1:29" x14ac:dyDescent="0.35">
      <c r="A50" s="10" t="s">
        <v>87</v>
      </c>
      <c r="B50" s="16">
        <v>2.1848000000000001E-4</v>
      </c>
      <c r="C50" s="10">
        <v>4.2604000000000003E-2</v>
      </c>
      <c r="D50" s="16">
        <v>1.0554E-7</v>
      </c>
      <c r="E50" s="16">
        <v>1.7855E-8</v>
      </c>
      <c r="F50" s="16">
        <v>16.917999999999999</v>
      </c>
      <c r="G50" s="10">
        <v>1.66</v>
      </c>
      <c r="H50" s="10">
        <v>10.147</v>
      </c>
      <c r="I50" s="10">
        <v>611.27</v>
      </c>
      <c r="J50" s="16">
        <v>1.3544E-7</v>
      </c>
      <c r="K50" s="16">
        <v>3.1868999999999999E-8</v>
      </c>
      <c r="L50" s="16">
        <v>23.53</v>
      </c>
      <c r="M50" s="10">
        <v>0.78922999999999999</v>
      </c>
      <c r="N50" s="16">
        <v>2.0500000000000001E-2</v>
      </c>
      <c r="O50" s="16">
        <v>2.5975000000000001</v>
      </c>
      <c r="P50" s="10">
        <v>16677</v>
      </c>
      <c r="Q50" s="16">
        <v>20.434999999999999</v>
      </c>
      <c r="R50" s="16">
        <v>0.12253</v>
      </c>
      <c r="S50" s="17">
        <v>1.5214999999999999E-12</v>
      </c>
      <c r="T50" s="16">
        <v>3.1620000000000002E-14</v>
      </c>
      <c r="U50" s="16">
        <v>2.0781999999999998</v>
      </c>
      <c r="V50" s="10">
        <v>0.96435000000000004</v>
      </c>
      <c r="W50" s="16">
        <v>1.1835999999999999E-3</v>
      </c>
      <c r="X50" s="16">
        <v>0.12274</v>
      </c>
      <c r="Z50" s="16">
        <f t="shared" si="25"/>
        <v>1.0554E-7</v>
      </c>
      <c r="AA50" s="10">
        <f t="shared" si="26"/>
        <v>16678.66</v>
      </c>
      <c r="AB50" s="16">
        <f t="shared" si="27"/>
        <v>1.3544E-7</v>
      </c>
      <c r="AC50" s="16">
        <f t="shared" si="28"/>
        <v>1.5214999999999999E-12</v>
      </c>
    </row>
    <row r="51" spans="1:29" x14ac:dyDescent="0.35">
      <c r="A51" s="10" t="s">
        <v>88</v>
      </c>
      <c r="B51" s="16">
        <v>2.1489E-4</v>
      </c>
      <c r="C51" s="10">
        <v>4.1903000000000003E-2</v>
      </c>
      <c r="D51" s="16">
        <v>1.0700000000000001E-7</v>
      </c>
      <c r="E51" s="16">
        <v>1.7701999999999999E-8</v>
      </c>
      <c r="F51" s="16">
        <v>16.544</v>
      </c>
      <c r="G51" s="10">
        <v>0.76456999999999997</v>
      </c>
      <c r="H51" s="10">
        <v>10.06</v>
      </c>
      <c r="I51" s="10">
        <v>1315.8</v>
      </c>
      <c r="J51" s="16">
        <v>1.3897000000000001E-7</v>
      </c>
      <c r="K51" s="16">
        <v>3.2545999999999999E-8</v>
      </c>
      <c r="L51" s="16">
        <v>23.419</v>
      </c>
      <c r="M51" s="10">
        <v>0.78713999999999995</v>
      </c>
      <c r="N51" s="16">
        <v>2.0407999999999999E-2</v>
      </c>
      <c r="O51" s="16">
        <v>2.5926999999999998</v>
      </c>
      <c r="P51" s="10">
        <v>16696</v>
      </c>
      <c r="Q51" s="16">
        <v>20.309999999999999</v>
      </c>
      <c r="R51" s="16">
        <v>0.12164999999999999</v>
      </c>
      <c r="S51" s="17">
        <v>1.5244E-12</v>
      </c>
      <c r="T51" s="16">
        <v>3.1414000000000001E-14</v>
      </c>
      <c r="U51" s="16">
        <v>2.0607000000000002</v>
      </c>
      <c r="V51" s="10">
        <v>0.96425000000000005</v>
      </c>
      <c r="W51" s="16">
        <v>1.1735999999999999E-3</v>
      </c>
      <c r="X51" s="16">
        <v>0.12171</v>
      </c>
      <c r="Z51" s="16">
        <f t="shared" si="25"/>
        <v>1.0700000000000001E-7</v>
      </c>
      <c r="AA51" s="10">
        <f t="shared" si="26"/>
        <v>16696.764569999999</v>
      </c>
      <c r="AB51" s="16">
        <f t="shared" si="27"/>
        <v>1.3897000000000001E-7</v>
      </c>
      <c r="AC51" s="16">
        <f t="shared" si="28"/>
        <v>1.5244E-12</v>
      </c>
    </row>
    <row r="52" spans="1:29" x14ac:dyDescent="0.35">
      <c r="A52" s="11" t="s">
        <v>89</v>
      </c>
      <c r="B52" s="18">
        <v>2.1917E-4</v>
      </c>
      <c r="C52" s="11">
        <v>4.2738999999999999E-2</v>
      </c>
      <c r="D52" s="18">
        <v>1.0895000000000001E-7</v>
      </c>
      <c r="E52" s="18">
        <v>1.7887E-8</v>
      </c>
      <c r="F52" s="18">
        <v>16.417999999999999</v>
      </c>
      <c r="G52" s="11">
        <v>-1.5629999999999999</v>
      </c>
      <c r="H52" s="11">
        <v>10.178000000000001</v>
      </c>
      <c r="I52" s="11">
        <v>651.17999999999995</v>
      </c>
      <c r="J52" s="18">
        <v>1.3510000000000001E-7</v>
      </c>
      <c r="K52" s="18">
        <v>3.2001000000000003E-8</v>
      </c>
      <c r="L52" s="18">
        <v>23.687000000000001</v>
      </c>
      <c r="M52" s="11">
        <v>0.78993999999999998</v>
      </c>
      <c r="N52" s="18">
        <v>2.0635000000000001E-2</v>
      </c>
      <c r="O52" s="18">
        <v>2.6122000000000001</v>
      </c>
      <c r="P52" s="11">
        <v>16675</v>
      </c>
      <c r="Q52" s="18">
        <v>20.472000000000001</v>
      </c>
      <c r="R52" s="18">
        <v>0.12277</v>
      </c>
      <c r="S52" s="22">
        <v>1.5384E-12</v>
      </c>
      <c r="T52" s="18">
        <v>3.2027999999999997E-14</v>
      </c>
      <c r="U52" s="18">
        <v>2.0819000000000001</v>
      </c>
      <c r="V52" s="11">
        <v>0.96374000000000004</v>
      </c>
      <c r="W52" s="18">
        <v>1.1858000000000001E-3</v>
      </c>
      <c r="X52" s="18">
        <v>0.12304</v>
      </c>
      <c r="Z52" s="18">
        <f t="shared" si="25"/>
        <v>1.0895000000000001E-7</v>
      </c>
      <c r="AA52" s="11">
        <f t="shared" si="26"/>
        <v>16673.437000000002</v>
      </c>
      <c r="AB52" s="18">
        <f t="shared" si="27"/>
        <v>1.3510000000000001E-7</v>
      </c>
      <c r="AC52" s="18">
        <f t="shared" si="28"/>
        <v>1.5384E-12</v>
      </c>
    </row>
    <row r="53" spans="1:29" x14ac:dyDescent="0.35">
      <c r="A53" s="10" t="s">
        <v>23</v>
      </c>
      <c r="B53" s="10">
        <f t="shared" ref="B53:X53" si="29">AVERAGE(B48:B52)</f>
        <v>2.1785400000000002E-4</v>
      </c>
      <c r="C53" s="10">
        <f t="shared" si="29"/>
        <v>4.2481400000000002E-2</v>
      </c>
      <c r="D53" s="10">
        <f t="shared" si="29"/>
        <v>1.0624E-7</v>
      </c>
      <c r="E53" s="10">
        <f t="shared" si="29"/>
        <v>1.7829800000000001E-8</v>
      </c>
      <c r="F53" s="10">
        <f t="shared" si="29"/>
        <v>16.786399999999997</v>
      </c>
      <c r="G53" s="10">
        <f t="shared" si="29"/>
        <v>1.1153140000000001</v>
      </c>
      <c r="H53" s="10">
        <f t="shared" si="29"/>
        <v>10.131600000000001</v>
      </c>
      <c r="I53" s="10">
        <f t="shared" si="29"/>
        <v>687.78599999999994</v>
      </c>
      <c r="J53" s="10">
        <f t="shared" si="29"/>
        <v>1.3493E-7</v>
      </c>
      <c r="K53" s="10">
        <f t="shared" si="29"/>
        <v>3.1696400000000003E-8</v>
      </c>
      <c r="L53" s="10">
        <f t="shared" si="29"/>
        <v>23.4908</v>
      </c>
      <c r="M53" s="10">
        <f t="shared" si="29"/>
        <v>0.78945999999999994</v>
      </c>
      <c r="N53" s="10">
        <f t="shared" si="29"/>
        <v>2.0465000000000001E-2</v>
      </c>
      <c r="O53" s="10">
        <f t="shared" si="29"/>
        <v>2.5922999999999998</v>
      </c>
      <c r="P53" s="10">
        <f t="shared" si="29"/>
        <v>16691.8</v>
      </c>
      <c r="Q53" s="10">
        <f t="shared" si="29"/>
        <v>20.417400000000004</v>
      </c>
      <c r="R53" s="10">
        <f t="shared" si="29"/>
        <v>0.122318</v>
      </c>
      <c r="S53" s="20">
        <f t="shared" si="29"/>
        <v>1.52332E-12</v>
      </c>
      <c r="T53" s="10">
        <f t="shared" si="29"/>
        <v>3.16048E-14</v>
      </c>
      <c r="U53" s="10">
        <f t="shared" si="29"/>
        <v>2.0747200000000001</v>
      </c>
      <c r="V53" s="10">
        <f t="shared" si="29"/>
        <v>0.96428599999999987</v>
      </c>
      <c r="W53" s="10">
        <f t="shared" si="29"/>
        <v>1.18158E-3</v>
      </c>
      <c r="X53" s="10">
        <f t="shared" si="29"/>
        <v>0.122534</v>
      </c>
      <c r="Z53" s="10">
        <f>AVERAGE(Z48:Z52)</f>
        <v>1.0624E-7</v>
      </c>
      <c r="AA53" s="10">
        <f>AVERAGE(AA48:AA52)</f>
        <v>16692.915314000002</v>
      </c>
      <c r="AB53" s="10">
        <f>AVERAGE(AB48:AB52)</f>
        <v>1.3493E-7</v>
      </c>
      <c r="AC53" s="10">
        <f>AVERAGE(AC48:AC52)</f>
        <v>1.52332E-12</v>
      </c>
    </row>
    <row r="55" spans="1:29" x14ac:dyDescent="0.35">
      <c r="A55" s="21">
        <v>7</v>
      </c>
    </row>
    <row r="56" spans="1:29" x14ac:dyDescent="0.35">
      <c r="A56" s="12" t="s">
        <v>56</v>
      </c>
      <c r="B56" s="12" t="s">
        <v>12</v>
      </c>
      <c r="C56" s="12" t="s">
        <v>13</v>
      </c>
      <c r="D56" s="12" t="s">
        <v>25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26</v>
      </c>
      <c r="K56" s="12" t="s">
        <v>27</v>
      </c>
      <c r="L56" s="12" t="s">
        <v>28</v>
      </c>
      <c r="M56" s="12" t="s">
        <v>29</v>
      </c>
      <c r="N56" s="12" t="s">
        <v>30</v>
      </c>
      <c r="O56" s="12" t="s">
        <v>31</v>
      </c>
      <c r="P56" s="12" t="s">
        <v>32</v>
      </c>
      <c r="Q56" s="12" t="s">
        <v>19</v>
      </c>
      <c r="R56" s="12" t="s">
        <v>20</v>
      </c>
      <c r="S56" s="12" t="s">
        <v>33</v>
      </c>
      <c r="T56" s="12" t="s">
        <v>34</v>
      </c>
      <c r="U56" s="12" t="s">
        <v>35</v>
      </c>
      <c r="V56" s="12" t="s">
        <v>36</v>
      </c>
      <c r="W56" s="12" t="s">
        <v>37</v>
      </c>
      <c r="X56" s="12" t="s">
        <v>38</v>
      </c>
      <c r="Z56" s="10" t="s">
        <v>42</v>
      </c>
      <c r="AA56" s="10" t="s">
        <v>41</v>
      </c>
      <c r="AB56" s="10" t="s">
        <v>43</v>
      </c>
      <c r="AC56" s="10" t="s">
        <v>44</v>
      </c>
    </row>
    <row r="57" spans="1:29" x14ac:dyDescent="0.35">
      <c r="A57" s="10" t="s">
        <v>90</v>
      </c>
      <c r="B57" s="16">
        <v>2.2075999999999999E-4</v>
      </c>
      <c r="C57" s="10">
        <v>4.3047000000000002E-2</v>
      </c>
      <c r="D57" s="16">
        <v>1.0419E-7</v>
      </c>
      <c r="E57" s="16">
        <v>1.791E-8</v>
      </c>
      <c r="F57" s="16">
        <v>17.190000000000001</v>
      </c>
      <c r="G57" s="10">
        <v>0.87833000000000006</v>
      </c>
      <c r="H57" s="10">
        <v>10.105</v>
      </c>
      <c r="I57" s="10">
        <v>1150.5</v>
      </c>
      <c r="J57" s="16">
        <v>1.251E-7</v>
      </c>
      <c r="K57" s="16">
        <v>3.0046999999999998E-8</v>
      </c>
      <c r="L57" s="16">
        <v>24.018000000000001</v>
      </c>
      <c r="M57" s="10">
        <v>0.79542999999999997</v>
      </c>
      <c r="N57" s="16">
        <v>2.0917000000000002E-2</v>
      </c>
      <c r="O57" s="16">
        <v>2.6295999999999999</v>
      </c>
      <c r="P57" s="10">
        <v>17073</v>
      </c>
      <c r="Q57" s="16">
        <v>20.718</v>
      </c>
      <c r="R57" s="16">
        <v>0.12135</v>
      </c>
      <c r="S57" s="17">
        <v>1.52E-12</v>
      </c>
      <c r="T57" s="16">
        <v>3.1414000000000001E-14</v>
      </c>
      <c r="U57" s="16">
        <v>2.0667</v>
      </c>
      <c r="V57" s="10">
        <v>0.96435999999999999</v>
      </c>
      <c r="W57" s="16">
        <v>1.1762999999999999E-3</v>
      </c>
      <c r="X57" s="16">
        <v>0.12198000000000001</v>
      </c>
      <c r="Z57" s="14">
        <f>D57</f>
        <v>1.0419E-7</v>
      </c>
      <c r="AA57" s="13">
        <f>G57+P57</f>
        <v>17073.87833</v>
      </c>
      <c r="AB57" s="14">
        <f>J57</f>
        <v>1.251E-7</v>
      </c>
      <c r="AC57" s="14">
        <f>S57</f>
        <v>1.52E-12</v>
      </c>
    </row>
    <row r="58" spans="1:29" x14ac:dyDescent="0.35">
      <c r="A58" s="10" t="s">
        <v>91</v>
      </c>
      <c r="B58" s="16">
        <v>2.2296999999999999E-4</v>
      </c>
      <c r="C58" s="10">
        <v>4.3479999999999998E-2</v>
      </c>
      <c r="D58" s="16">
        <v>1.0635999999999999E-7</v>
      </c>
      <c r="E58" s="16">
        <v>1.8015E-8</v>
      </c>
      <c r="F58" s="16">
        <v>16.937999999999999</v>
      </c>
      <c r="G58" s="10">
        <v>-1.1499999999999999</v>
      </c>
      <c r="H58" s="10">
        <v>10.193</v>
      </c>
      <c r="I58" s="10">
        <v>886.35</v>
      </c>
      <c r="J58" s="16">
        <v>1.2711E-7</v>
      </c>
      <c r="K58" s="16">
        <v>3.0679E-8</v>
      </c>
      <c r="L58" s="16">
        <v>24.135999999999999</v>
      </c>
      <c r="M58" s="10">
        <v>0.79459999999999997</v>
      </c>
      <c r="N58" s="16">
        <v>2.102E-2</v>
      </c>
      <c r="O58" s="16">
        <v>2.6454</v>
      </c>
      <c r="P58" s="10">
        <v>16967</v>
      </c>
      <c r="Q58" s="16">
        <v>20.78</v>
      </c>
      <c r="R58" s="16">
        <v>0.12247</v>
      </c>
      <c r="S58" s="17">
        <v>1.5362000000000001E-12</v>
      </c>
      <c r="T58" s="16">
        <v>3.2006000000000001E-14</v>
      </c>
      <c r="U58" s="16">
        <v>2.0834999999999999</v>
      </c>
      <c r="V58" s="10">
        <v>0.96379999999999999</v>
      </c>
      <c r="W58" s="16">
        <v>1.1862000000000001E-3</v>
      </c>
      <c r="X58" s="16">
        <v>0.12307999999999999</v>
      </c>
      <c r="Z58" s="16">
        <f t="shared" ref="Z58:Z61" si="30">D58</f>
        <v>1.0635999999999999E-7</v>
      </c>
      <c r="AA58" s="10">
        <f t="shared" ref="AA58:AA61" si="31">G58+P58</f>
        <v>16965.849999999999</v>
      </c>
      <c r="AB58" s="16">
        <f t="shared" ref="AB58:AB61" si="32">J58</f>
        <v>1.2711E-7</v>
      </c>
      <c r="AC58" s="16">
        <f t="shared" ref="AC58:AC61" si="33">S58</f>
        <v>1.5362000000000001E-12</v>
      </c>
    </row>
    <row r="59" spans="1:29" x14ac:dyDescent="0.35">
      <c r="A59" s="10" t="s">
        <v>92</v>
      </c>
      <c r="B59" s="16">
        <v>2.1927000000000001E-4</v>
      </c>
      <c r="C59" s="10">
        <v>4.2757000000000003E-2</v>
      </c>
      <c r="D59" s="16">
        <v>1.0654E-7</v>
      </c>
      <c r="E59" s="16">
        <v>1.7855E-8</v>
      </c>
      <c r="F59" s="16">
        <v>16.759</v>
      </c>
      <c r="G59" s="10">
        <v>-0.33148</v>
      </c>
      <c r="H59" s="10">
        <v>10.1</v>
      </c>
      <c r="I59" s="10">
        <v>3046.9</v>
      </c>
      <c r="J59" s="16">
        <v>1.3246000000000001E-7</v>
      </c>
      <c r="K59" s="16">
        <v>3.1732999999999997E-8</v>
      </c>
      <c r="L59" s="16">
        <v>23.957000000000001</v>
      </c>
      <c r="M59" s="10">
        <v>0.79096</v>
      </c>
      <c r="N59" s="16">
        <v>2.087E-2</v>
      </c>
      <c r="O59" s="16">
        <v>2.6385999999999998</v>
      </c>
      <c r="P59" s="10">
        <v>16967</v>
      </c>
      <c r="Q59" s="16">
        <v>20.655000000000001</v>
      </c>
      <c r="R59" s="16">
        <v>0.12174</v>
      </c>
      <c r="S59" s="17">
        <v>1.5332999999999999E-12</v>
      </c>
      <c r="T59" s="16">
        <v>3.1696999999999997E-14</v>
      </c>
      <c r="U59" s="16">
        <v>2.0672000000000001</v>
      </c>
      <c r="V59" s="10">
        <v>0.96394000000000002</v>
      </c>
      <c r="W59" s="16">
        <v>1.1769E-3</v>
      </c>
      <c r="X59" s="16">
        <v>0.12209</v>
      </c>
      <c r="Z59" s="16">
        <f t="shared" si="30"/>
        <v>1.0654E-7</v>
      </c>
      <c r="AA59" s="10">
        <f t="shared" si="31"/>
        <v>16966.668519999999</v>
      </c>
      <c r="AB59" s="16">
        <f t="shared" si="32"/>
        <v>1.3246000000000001E-7</v>
      </c>
      <c r="AC59" s="16">
        <f t="shared" si="33"/>
        <v>1.5332999999999999E-12</v>
      </c>
    </row>
    <row r="60" spans="1:29" x14ac:dyDescent="0.35">
      <c r="A60" s="10" t="s">
        <v>93</v>
      </c>
      <c r="B60" s="16">
        <v>2.1982999999999999E-4</v>
      </c>
      <c r="C60" s="10">
        <v>4.2866000000000001E-2</v>
      </c>
      <c r="D60" s="16">
        <v>1.0461E-7</v>
      </c>
      <c r="E60" s="16">
        <v>1.7859999999999999E-8</v>
      </c>
      <c r="F60" s="16">
        <v>17.073</v>
      </c>
      <c r="G60" s="10">
        <v>1.0129999999999999</v>
      </c>
      <c r="H60" s="10">
        <v>10.099</v>
      </c>
      <c r="I60" s="10">
        <v>996.94</v>
      </c>
      <c r="J60" s="16">
        <v>1.3222E-7</v>
      </c>
      <c r="K60" s="16">
        <v>3.1809999999999998E-8</v>
      </c>
      <c r="L60" s="16">
        <v>24.058</v>
      </c>
      <c r="M60" s="10">
        <v>0.79152999999999996</v>
      </c>
      <c r="N60" s="16">
        <v>2.0958000000000001E-2</v>
      </c>
      <c r="O60" s="16">
        <v>2.6478000000000002</v>
      </c>
      <c r="P60" s="10">
        <v>16958</v>
      </c>
      <c r="Q60" s="16">
        <v>20.638000000000002</v>
      </c>
      <c r="R60" s="16">
        <v>0.1217</v>
      </c>
      <c r="S60" s="17">
        <v>1.5253999999999999E-12</v>
      </c>
      <c r="T60" s="16">
        <v>3.1541E-14</v>
      </c>
      <c r="U60" s="16">
        <v>2.0676999999999999</v>
      </c>
      <c r="V60" s="10">
        <v>0.96421999999999997</v>
      </c>
      <c r="W60" s="16">
        <v>1.1770999999999999E-3</v>
      </c>
      <c r="X60" s="16">
        <v>0.12207999999999999</v>
      </c>
      <c r="Z60" s="16">
        <f t="shared" si="30"/>
        <v>1.0461E-7</v>
      </c>
      <c r="AA60" s="10">
        <f t="shared" si="31"/>
        <v>16959.012999999999</v>
      </c>
      <c r="AB60" s="16">
        <f t="shared" si="32"/>
        <v>1.3222E-7</v>
      </c>
      <c r="AC60" s="16">
        <f t="shared" si="33"/>
        <v>1.5253999999999999E-12</v>
      </c>
    </row>
    <row r="61" spans="1:29" x14ac:dyDescent="0.35">
      <c r="A61" s="11" t="s">
        <v>94</v>
      </c>
      <c r="B61" s="18">
        <v>2.1838000000000001E-4</v>
      </c>
      <c r="C61" s="11">
        <v>4.2583999999999997E-2</v>
      </c>
      <c r="D61" s="18">
        <v>1.0582E-7</v>
      </c>
      <c r="E61" s="18">
        <v>1.7811E-8</v>
      </c>
      <c r="F61" s="18">
        <v>16.831</v>
      </c>
      <c r="G61" s="11">
        <v>-2.2012E-2</v>
      </c>
      <c r="H61" s="11">
        <v>10.079000000000001</v>
      </c>
      <c r="I61" s="11">
        <v>45789</v>
      </c>
      <c r="J61" s="18">
        <v>1.3327E-7</v>
      </c>
      <c r="K61" s="18">
        <v>3.2024000000000003E-8</v>
      </c>
      <c r="L61" s="18">
        <v>24.029</v>
      </c>
      <c r="M61" s="11">
        <v>0.79108999999999996</v>
      </c>
      <c r="N61" s="18">
        <v>2.0934000000000001E-2</v>
      </c>
      <c r="O61" s="18">
        <v>2.6461999999999999</v>
      </c>
      <c r="P61" s="11">
        <v>16949</v>
      </c>
      <c r="Q61" s="18">
        <v>20.577999999999999</v>
      </c>
      <c r="R61" s="18">
        <v>0.12141</v>
      </c>
      <c r="S61" s="22">
        <v>1.5306E-12</v>
      </c>
      <c r="T61" s="18">
        <v>3.156E-14</v>
      </c>
      <c r="U61" s="18">
        <v>2.0619000000000001</v>
      </c>
      <c r="V61" s="11">
        <v>0.96401000000000003</v>
      </c>
      <c r="W61" s="18">
        <v>1.1739000000000001E-3</v>
      </c>
      <c r="X61" s="18">
        <v>0.12177</v>
      </c>
      <c r="Z61" s="18">
        <f t="shared" si="30"/>
        <v>1.0582E-7</v>
      </c>
      <c r="AA61" s="11">
        <f t="shared" si="31"/>
        <v>16948.977987999999</v>
      </c>
      <c r="AB61" s="18">
        <f t="shared" si="32"/>
        <v>1.3327E-7</v>
      </c>
      <c r="AC61" s="18">
        <f t="shared" si="33"/>
        <v>1.5306E-12</v>
      </c>
    </row>
    <row r="62" spans="1:29" x14ac:dyDescent="0.35">
      <c r="A62" s="10" t="s">
        <v>23</v>
      </c>
      <c r="B62" s="10">
        <f t="shared" ref="B62:X62" si="34">AVERAGE(B57:B61)</f>
        <v>2.20242E-4</v>
      </c>
      <c r="C62" s="10">
        <f t="shared" si="34"/>
        <v>4.2946800000000007E-2</v>
      </c>
      <c r="D62" s="10">
        <f t="shared" si="34"/>
        <v>1.0550399999999999E-7</v>
      </c>
      <c r="E62" s="10">
        <f t="shared" si="34"/>
        <v>1.7890200000000001E-8</v>
      </c>
      <c r="F62" s="10">
        <f t="shared" si="34"/>
        <v>16.958200000000001</v>
      </c>
      <c r="G62" s="10">
        <f t="shared" si="34"/>
        <v>7.7567600000000014E-2</v>
      </c>
      <c r="H62" s="10">
        <f t="shared" si="34"/>
        <v>10.1152</v>
      </c>
      <c r="I62" s="10">
        <f t="shared" si="34"/>
        <v>10373.938</v>
      </c>
      <c r="J62" s="10">
        <f t="shared" si="34"/>
        <v>1.3003200000000001E-7</v>
      </c>
      <c r="K62" s="10">
        <f t="shared" si="34"/>
        <v>3.1258599999999994E-8</v>
      </c>
      <c r="L62" s="10">
        <f t="shared" si="34"/>
        <v>24.039599999999997</v>
      </c>
      <c r="M62" s="10">
        <f t="shared" si="34"/>
        <v>0.79272200000000004</v>
      </c>
      <c r="N62" s="10">
        <f t="shared" si="34"/>
        <v>2.0939800000000001E-2</v>
      </c>
      <c r="O62" s="10">
        <f t="shared" si="34"/>
        <v>2.6415200000000003</v>
      </c>
      <c r="P62" s="10">
        <f t="shared" si="34"/>
        <v>16982.8</v>
      </c>
      <c r="Q62" s="10">
        <f t="shared" si="34"/>
        <v>20.673800000000004</v>
      </c>
      <c r="R62" s="10">
        <f t="shared" si="34"/>
        <v>0.12173400000000001</v>
      </c>
      <c r="S62" s="20">
        <f t="shared" si="34"/>
        <v>1.5290999999999998E-12</v>
      </c>
      <c r="T62" s="10">
        <f t="shared" si="34"/>
        <v>3.16436E-14</v>
      </c>
      <c r="U62" s="10">
        <f t="shared" si="34"/>
        <v>2.0693999999999999</v>
      </c>
      <c r="V62" s="10">
        <f t="shared" si="34"/>
        <v>0.96406600000000009</v>
      </c>
      <c r="W62" s="10">
        <f t="shared" si="34"/>
        <v>1.1780800000000002E-3</v>
      </c>
      <c r="X62" s="10">
        <f t="shared" si="34"/>
        <v>0.1222</v>
      </c>
      <c r="Z62" s="10">
        <f>AVERAGE(Z57:Z61)</f>
        <v>1.0550399999999999E-7</v>
      </c>
      <c r="AA62" s="10">
        <f>AVERAGE(AA57:AA61)</f>
        <v>16982.8775676</v>
      </c>
      <c r="AB62" s="10">
        <f>AVERAGE(AB57:AB61)</f>
        <v>1.3003200000000001E-7</v>
      </c>
      <c r="AC62" s="10">
        <f>AVERAGE(AC57:AC61)</f>
        <v>1.5290999999999998E-12</v>
      </c>
    </row>
    <row r="64" spans="1:29" x14ac:dyDescent="0.35">
      <c r="A64" s="21">
        <v>8</v>
      </c>
    </row>
    <row r="65" spans="1:29" x14ac:dyDescent="0.35">
      <c r="A65" s="12" t="s">
        <v>56</v>
      </c>
      <c r="B65" s="12" t="s">
        <v>12</v>
      </c>
      <c r="C65" s="12" t="s">
        <v>13</v>
      </c>
      <c r="D65" s="12" t="s">
        <v>25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26</v>
      </c>
      <c r="K65" s="12" t="s">
        <v>27</v>
      </c>
      <c r="L65" s="12" t="s">
        <v>28</v>
      </c>
      <c r="M65" s="12" t="s">
        <v>29</v>
      </c>
      <c r="N65" s="12" t="s">
        <v>30</v>
      </c>
      <c r="O65" s="12" t="s">
        <v>31</v>
      </c>
      <c r="P65" s="12" t="s">
        <v>32</v>
      </c>
      <c r="Q65" s="12" t="s">
        <v>19</v>
      </c>
      <c r="R65" s="12" t="s">
        <v>20</v>
      </c>
      <c r="S65" s="12" t="s">
        <v>33</v>
      </c>
      <c r="T65" s="12" t="s">
        <v>34</v>
      </c>
      <c r="U65" s="12" t="s">
        <v>35</v>
      </c>
      <c r="V65" s="12" t="s">
        <v>36</v>
      </c>
      <c r="W65" s="12" t="s">
        <v>37</v>
      </c>
      <c r="X65" s="12" t="s">
        <v>38</v>
      </c>
      <c r="Z65" s="10" t="s">
        <v>42</v>
      </c>
      <c r="AA65" s="10" t="s">
        <v>41</v>
      </c>
      <c r="AB65" s="10" t="s">
        <v>43</v>
      </c>
      <c r="AC65" s="10" t="s">
        <v>44</v>
      </c>
    </row>
    <row r="66" spans="1:29" x14ac:dyDescent="0.35">
      <c r="A66" s="10" t="s">
        <v>95</v>
      </c>
      <c r="B66" s="16">
        <v>2.2830999999999999E-4</v>
      </c>
      <c r="C66" s="10">
        <v>4.4520999999999998E-2</v>
      </c>
      <c r="D66" s="16">
        <v>1.0998999999999999E-7</v>
      </c>
      <c r="E66" s="16">
        <v>1.8203999999999999E-8</v>
      </c>
      <c r="F66" s="16">
        <v>16.550999999999998</v>
      </c>
      <c r="G66" s="10">
        <v>-5.6219999999999999</v>
      </c>
      <c r="H66" s="10">
        <v>10.263999999999999</v>
      </c>
      <c r="I66" s="10">
        <v>182.57</v>
      </c>
      <c r="J66" s="16">
        <v>1.2163000000000001E-7</v>
      </c>
      <c r="K66" s="16">
        <v>3.0163999999999998E-8</v>
      </c>
      <c r="L66" s="16">
        <v>24.8</v>
      </c>
      <c r="M66" s="10">
        <v>0.7984</v>
      </c>
      <c r="N66" s="16">
        <v>2.1593999999999999E-2</v>
      </c>
      <c r="O66" s="16">
        <v>2.7046999999999999</v>
      </c>
      <c r="P66" s="10">
        <v>17234</v>
      </c>
      <c r="Q66" s="16">
        <v>21.173999999999999</v>
      </c>
      <c r="R66" s="16">
        <v>0.12286</v>
      </c>
      <c r="S66" s="17">
        <v>1.5536999999999999E-12</v>
      </c>
      <c r="T66" s="16">
        <v>3.2537000000000003E-14</v>
      </c>
      <c r="U66" s="16">
        <v>2.0941999999999998</v>
      </c>
      <c r="V66" s="10">
        <v>0.96316999999999997</v>
      </c>
      <c r="W66" s="16">
        <v>1.1919000000000001E-3</v>
      </c>
      <c r="X66" s="16">
        <v>0.12375</v>
      </c>
      <c r="Z66" s="14">
        <f>D66</f>
        <v>1.0998999999999999E-7</v>
      </c>
      <c r="AA66" s="13">
        <f>G66+P66</f>
        <v>17228.378000000001</v>
      </c>
      <c r="AB66" s="14">
        <f>J66</f>
        <v>1.2163000000000001E-7</v>
      </c>
      <c r="AC66" s="14">
        <f>S66</f>
        <v>1.5536999999999999E-12</v>
      </c>
    </row>
    <row r="67" spans="1:29" x14ac:dyDescent="0.35">
      <c r="A67" s="10" t="s">
        <v>96</v>
      </c>
      <c r="B67" s="16">
        <v>2.2104000000000001E-4</v>
      </c>
      <c r="C67" s="10">
        <v>4.3102000000000001E-2</v>
      </c>
      <c r="D67" s="16">
        <v>1.0697E-7</v>
      </c>
      <c r="E67" s="16">
        <v>1.7897999999999999E-8</v>
      </c>
      <c r="F67" s="16">
        <v>16.731999999999999</v>
      </c>
      <c r="G67" s="10">
        <v>-1.0620000000000001</v>
      </c>
      <c r="H67" s="10">
        <v>10.106</v>
      </c>
      <c r="I67" s="10">
        <v>951.6</v>
      </c>
      <c r="J67" s="16">
        <v>1.2693000000000001E-7</v>
      </c>
      <c r="K67" s="16">
        <v>3.0852999999999998E-8</v>
      </c>
      <c r="L67" s="16">
        <v>24.306999999999999</v>
      </c>
      <c r="M67" s="10">
        <v>0.79523999999999995</v>
      </c>
      <c r="N67" s="16">
        <v>2.1170000000000001E-2</v>
      </c>
      <c r="O67" s="16">
        <v>2.6621000000000001</v>
      </c>
      <c r="P67" s="10">
        <v>17075</v>
      </c>
      <c r="Q67" s="16">
        <v>20.724</v>
      </c>
      <c r="R67" s="16">
        <v>0.12137000000000001</v>
      </c>
      <c r="S67" s="17">
        <v>1.5333999999999999E-12</v>
      </c>
      <c r="T67" s="16">
        <v>3.1681999999999997E-14</v>
      </c>
      <c r="U67" s="16">
        <v>2.0661</v>
      </c>
      <c r="V67" s="10">
        <v>0.96391000000000004</v>
      </c>
      <c r="W67" s="16">
        <v>1.1761E-3</v>
      </c>
      <c r="X67" s="16">
        <v>0.12200999999999999</v>
      </c>
      <c r="Z67" s="16">
        <f t="shared" ref="Z67:Z70" si="35">D67</f>
        <v>1.0697E-7</v>
      </c>
      <c r="AA67" s="10">
        <f t="shared" ref="AA67:AA70" si="36">G67+P67</f>
        <v>17073.937999999998</v>
      </c>
      <c r="AB67" s="16">
        <f t="shared" ref="AB67:AB70" si="37">J67</f>
        <v>1.2693000000000001E-7</v>
      </c>
      <c r="AC67" s="16">
        <f t="shared" ref="AC67:AC70" si="38">S67</f>
        <v>1.5333999999999999E-12</v>
      </c>
    </row>
    <row r="68" spans="1:29" x14ac:dyDescent="0.35">
      <c r="A68" s="10" t="s">
        <v>96</v>
      </c>
      <c r="B68" s="16">
        <v>2.2104000000000001E-4</v>
      </c>
      <c r="C68" s="10">
        <v>4.3102000000000001E-2</v>
      </c>
      <c r="D68" s="16">
        <v>1.0697E-7</v>
      </c>
      <c r="E68" s="16">
        <v>1.7897999999999999E-8</v>
      </c>
      <c r="F68" s="16">
        <v>16.731999999999999</v>
      </c>
      <c r="G68" s="10">
        <v>-1.0609999999999999</v>
      </c>
      <c r="H68" s="10">
        <v>10.106</v>
      </c>
      <c r="I68" s="10">
        <v>952.5</v>
      </c>
      <c r="J68" s="16">
        <v>1.2693000000000001E-7</v>
      </c>
      <c r="K68" s="16">
        <v>3.0852999999999998E-8</v>
      </c>
      <c r="L68" s="16">
        <v>24.306999999999999</v>
      </c>
      <c r="M68" s="10">
        <v>0.79523999999999995</v>
      </c>
      <c r="N68" s="16">
        <v>2.1170000000000001E-2</v>
      </c>
      <c r="O68" s="16">
        <v>2.6621000000000001</v>
      </c>
      <c r="P68" s="10">
        <v>17075</v>
      </c>
      <c r="Q68" s="16">
        <v>20.724</v>
      </c>
      <c r="R68" s="16">
        <v>0.12137000000000001</v>
      </c>
      <c r="S68" s="17">
        <v>1.5333999999999999E-12</v>
      </c>
      <c r="T68" s="16">
        <v>3.1681999999999997E-14</v>
      </c>
      <c r="U68" s="16">
        <v>2.0661</v>
      </c>
      <c r="V68" s="10">
        <v>0.96391000000000004</v>
      </c>
      <c r="W68" s="16">
        <v>1.1761E-3</v>
      </c>
      <c r="X68" s="16">
        <v>0.12200999999999999</v>
      </c>
      <c r="Z68" s="16">
        <f t="shared" si="35"/>
        <v>1.0697E-7</v>
      </c>
      <c r="AA68" s="10">
        <f t="shared" si="36"/>
        <v>17073.938999999998</v>
      </c>
      <c r="AB68" s="16">
        <f t="shared" si="37"/>
        <v>1.2693000000000001E-7</v>
      </c>
      <c r="AC68" s="16">
        <f t="shared" si="38"/>
        <v>1.5333999999999999E-12</v>
      </c>
    </row>
    <row r="69" spans="1:29" x14ac:dyDescent="0.35">
      <c r="A69" s="10" t="s">
        <v>97</v>
      </c>
      <c r="B69" s="16">
        <v>2.195E-4</v>
      </c>
      <c r="C69" s="10">
        <v>4.2803000000000001E-2</v>
      </c>
      <c r="D69" s="16">
        <v>1.0784E-7</v>
      </c>
      <c r="E69" s="16">
        <v>1.7830999999999999E-8</v>
      </c>
      <c r="F69" s="16">
        <v>16.535</v>
      </c>
      <c r="G69" s="10">
        <v>-2.472</v>
      </c>
      <c r="H69" s="10">
        <v>10.069000000000001</v>
      </c>
      <c r="I69" s="10">
        <v>407.32</v>
      </c>
      <c r="J69" s="16">
        <v>1.3031999999999999E-7</v>
      </c>
      <c r="K69" s="16">
        <v>3.1685000000000002E-8</v>
      </c>
      <c r="L69" s="16">
        <v>24.312999999999999</v>
      </c>
      <c r="M69" s="10">
        <v>0.79308999999999996</v>
      </c>
      <c r="N69" s="16">
        <v>2.1177999999999999E-2</v>
      </c>
      <c r="O69" s="16">
        <v>2.6703000000000001</v>
      </c>
      <c r="P69" s="10">
        <v>17091</v>
      </c>
      <c r="Q69" s="16">
        <v>20.702999999999999</v>
      </c>
      <c r="R69" s="16">
        <v>0.12113</v>
      </c>
      <c r="S69" s="17">
        <v>1.5416E-12</v>
      </c>
      <c r="T69" s="16">
        <v>3.1745999999999998E-14</v>
      </c>
      <c r="U69" s="16">
        <v>2.0592999999999999</v>
      </c>
      <c r="V69" s="10">
        <v>0.96365000000000001</v>
      </c>
      <c r="W69" s="16">
        <v>1.1722E-3</v>
      </c>
      <c r="X69" s="16">
        <v>0.12164</v>
      </c>
      <c r="Z69" s="16">
        <f t="shared" si="35"/>
        <v>1.0784E-7</v>
      </c>
      <c r="AA69" s="10">
        <f t="shared" si="36"/>
        <v>17088.527999999998</v>
      </c>
      <c r="AB69" s="16">
        <f t="shared" si="37"/>
        <v>1.3031999999999999E-7</v>
      </c>
      <c r="AC69" s="16">
        <f t="shared" si="38"/>
        <v>1.5416E-12</v>
      </c>
    </row>
    <row r="70" spans="1:29" x14ac:dyDescent="0.35">
      <c r="A70" s="11" t="s">
        <v>98</v>
      </c>
      <c r="B70" s="18">
        <v>2.2434000000000001E-4</v>
      </c>
      <c r="C70" s="11">
        <v>4.3747000000000001E-2</v>
      </c>
      <c r="D70" s="18">
        <v>1.1166999999999999E-7</v>
      </c>
      <c r="E70" s="18">
        <v>1.8037000000000001E-8</v>
      </c>
      <c r="F70" s="18">
        <v>16.152000000000001</v>
      </c>
      <c r="G70" s="11">
        <v>-5.7619999999999996</v>
      </c>
      <c r="H70" s="11">
        <v>10.201000000000001</v>
      </c>
      <c r="I70" s="11">
        <v>177.04</v>
      </c>
      <c r="J70" s="18">
        <v>1.2798000000000001E-7</v>
      </c>
      <c r="K70" s="18">
        <v>3.1493000000000003E-8</v>
      </c>
      <c r="L70" s="18">
        <v>24.608000000000001</v>
      </c>
      <c r="M70" s="11">
        <v>0.79491000000000001</v>
      </c>
      <c r="N70" s="18">
        <v>2.1432E-2</v>
      </c>
      <c r="O70" s="18">
        <v>2.6962000000000002</v>
      </c>
      <c r="P70" s="11">
        <v>17074</v>
      </c>
      <c r="Q70" s="18">
        <v>20.914999999999999</v>
      </c>
      <c r="R70" s="18">
        <v>0.1225</v>
      </c>
      <c r="S70" s="22">
        <v>1.5591000000000001E-12</v>
      </c>
      <c r="T70" s="18">
        <v>3.2483E-14</v>
      </c>
      <c r="U70" s="18">
        <v>2.0834000000000001</v>
      </c>
      <c r="V70" s="11">
        <v>0.96303000000000005</v>
      </c>
      <c r="W70" s="18">
        <v>1.1861E-3</v>
      </c>
      <c r="X70" s="18">
        <v>0.12316000000000001</v>
      </c>
      <c r="Z70" s="18">
        <f t="shared" si="35"/>
        <v>1.1166999999999999E-7</v>
      </c>
      <c r="AA70" s="11">
        <f t="shared" si="36"/>
        <v>17068.238000000001</v>
      </c>
      <c r="AB70" s="18">
        <f t="shared" si="37"/>
        <v>1.2798000000000001E-7</v>
      </c>
      <c r="AC70" s="18">
        <f t="shared" si="38"/>
        <v>1.5591000000000001E-12</v>
      </c>
    </row>
    <row r="71" spans="1:29" x14ac:dyDescent="0.35">
      <c r="A71" s="10" t="s">
        <v>99</v>
      </c>
      <c r="B71" s="10">
        <v>2.2541E-4</v>
      </c>
      <c r="C71" s="10">
        <v>4.3955000000000001E-2</v>
      </c>
      <c r="D71" s="16">
        <v>1.1071E-7</v>
      </c>
      <c r="E71" s="16">
        <v>1.8083000000000001E-8</v>
      </c>
      <c r="F71" s="10">
        <v>16.334</v>
      </c>
      <c r="G71" s="10">
        <v>-4.657</v>
      </c>
      <c r="H71" s="10">
        <v>10.228</v>
      </c>
      <c r="I71" s="10">
        <v>219.63</v>
      </c>
      <c r="J71" s="16">
        <v>1.2858E-7</v>
      </c>
      <c r="K71" s="16">
        <v>3.1736E-8</v>
      </c>
      <c r="L71" s="10">
        <v>24.681999999999999</v>
      </c>
      <c r="M71" s="10">
        <v>0.79466999999999999</v>
      </c>
      <c r="N71" s="10">
        <v>2.1498E-2</v>
      </c>
      <c r="O71" s="10">
        <v>2.7052999999999998</v>
      </c>
      <c r="P71" s="10">
        <v>17061</v>
      </c>
      <c r="Q71" s="10">
        <v>20.951000000000001</v>
      </c>
      <c r="R71" s="10">
        <v>0.12280000000000001</v>
      </c>
      <c r="S71" s="17">
        <v>1.5536999999999999E-12</v>
      </c>
      <c r="T71" s="16">
        <v>3.2450000000000003E-14</v>
      </c>
      <c r="U71" s="10">
        <v>2.0886</v>
      </c>
      <c r="V71" s="10">
        <v>0.96318999999999999</v>
      </c>
      <c r="W71" s="10">
        <v>1.189E-3</v>
      </c>
      <c r="X71" s="10">
        <v>0.12343999999999999</v>
      </c>
      <c r="Z71" s="10">
        <f>AVERAGE(Z66:Z70)</f>
        <v>1.08688E-7</v>
      </c>
      <c r="AA71" s="10">
        <f>AVERAGE(AA66:AA70)</f>
        <v>17106.604199999998</v>
      </c>
      <c r="AB71" s="10">
        <f>AVERAGE(AB66:AB70)</f>
        <v>1.2675799999999998E-7</v>
      </c>
      <c r="AC71" s="10">
        <f>AVERAGE(AC66:AC70)</f>
        <v>1.5442399999999999E-12</v>
      </c>
    </row>
    <row r="73" spans="1:29" x14ac:dyDescent="0.35">
      <c r="A73" s="21">
        <v>9</v>
      </c>
    </row>
    <row r="74" spans="1:29" x14ac:dyDescent="0.35">
      <c r="A74" s="12" t="s">
        <v>56</v>
      </c>
      <c r="B74" s="12" t="s">
        <v>12</v>
      </c>
      <c r="C74" s="12" t="s">
        <v>13</v>
      </c>
      <c r="D74" s="12" t="s">
        <v>25</v>
      </c>
      <c r="E74" s="12" t="s">
        <v>14</v>
      </c>
      <c r="F74" s="12" t="s">
        <v>15</v>
      </c>
      <c r="G74" s="12" t="s">
        <v>16</v>
      </c>
      <c r="H74" s="12" t="s">
        <v>17</v>
      </c>
      <c r="I74" s="12" t="s">
        <v>18</v>
      </c>
      <c r="J74" s="12" t="s">
        <v>26</v>
      </c>
      <c r="K74" s="12" t="s">
        <v>27</v>
      </c>
      <c r="L74" s="12" t="s">
        <v>28</v>
      </c>
      <c r="M74" s="12" t="s">
        <v>29</v>
      </c>
      <c r="N74" s="12" t="s">
        <v>30</v>
      </c>
      <c r="O74" s="12" t="s">
        <v>31</v>
      </c>
      <c r="P74" s="12" t="s">
        <v>32</v>
      </c>
      <c r="Q74" s="12" t="s">
        <v>19</v>
      </c>
      <c r="R74" s="12" t="s">
        <v>20</v>
      </c>
      <c r="S74" s="12" t="s">
        <v>33</v>
      </c>
      <c r="T74" s="12" t="s">
        <v>34</v>
      </c>
      <c r="U74" s="12" t="s">
        <v>35</v>
      </c>
      <c r="V74" s="12" t="s">
        <v>36</v>
      </c>
      <c r="W74" s="12" t="s">
        <v>37</v>
      </c>
      <c r="X74" s="12" t="s">
        <v>38</v>
      </c>
      <c r="Z74" s="10" t="s">
        <v>42</v>
      </c>
      <c r="AA74" s="10" t="s">
        <v>41</v>
      </c>
      <c r="AB74" s="10" t="s">
        <v>43</v>
      </c>
      <c r="AC74" s="10" t="s">
        <v>44</v>
      </c>
    </row>
    <row r="75" spans="1:29" x14ac:dyDescent="0.35">
      <c r="A75" s="10" t="s">
        <v>100</v>
      </c>
      <c r="B75" s="16">
        <v>2.2575000000000001E-4</v>
      </c>
      <c r="C75" s="10">
        <v>4.4020999999999998E-2</v>
      </c>
      <c r="D75" s="16">
        <v>1.0391E-7</v>
      </c>
      <c r="E75" s="16">
        <v>1.8057999999999999E-8</v>
      </c>
      <c r="F75" s="16">
        <v>17.379000000000001</v>
      </c>
      <c r="G75" s="10">
        <v>0.25740000000000002</v>
      </c>
      <c r="H75" s="10">
        <v>10.162000000000001</v>
      </c>
      <c r="I75" s="10">
        <v>3947.9</v>
      </c>
      <c r="J75" s="16">
        <v>1.2445999999999999E-7</v>
      </c>
      <c r="K75" s="16">
        <v>3.0878E-8</v>
      </c>
      <c r="L75" s="16">
        <v>24.81</v>
      </c>
      <c r="M75" s="10">
        <v>0.79712000000000005</v>
      </c>
      <c r="N75" s="16">
        <v>2.1604000000000002E-2</v>
      </c>
      <c r="O75" s="16">
        <v>2.7103000000000002</v>
      </c>
      <c r="P75" s="10">
        <v>17224</v>
      </c>
      <c r="Q75" s="16">
        <v>20.991</v>
      </c>
      <c r="R75" s="16">
        <v>0.12187000000000001</v>
      </c>
      <c r="S75" s="17">
        <v>1.524E-12</v>
      </c>
      <c r="T75" s="16">
        <v>3.1662999999999997E-14</v>
      </c>
      <c r="U75" s="16">
        <v>2.0775999999999999</v>
      </c>
      <c r="V75" s="10">
        <v>0.96421999999999997</v>
      </c>
      <c r="W75" s="16">
        <v>1.1823000000000001E-3</v>
      </c>
      <c r="X75" s="16">
        <v>0.12262000000000001</v>
      </c>
      <c r="Z75" s="14">
        <f>D75</f>
        <v>1.0391E-7</v>
      </c>
      <c r="AA75" s="13">
        <f>G75+P75</f>
        <v>17224.257399999999</v>
      </c>
      <c r="AB75" s="14">
        <f>J75</f>
        <v>1.2445999999999999E-7</v>
      </c>
      <c r="AC75" s="14">
        <f>S75</f>
        <v>1.524E-12</v>
      </c>
    </row>
    <row r="76" spans="1:29" x14ac:dyDescent="0.35">
      <c r="A76" s="10" t="s">
        <v>101</v>
      </c>
      <c r="B76" s="16">
        <v>2.2122999999999999E-4</v>
      </c>
      <c r="C76" s="10">
        <v>4.3139999999999998E-2</v>
      </c>
      <c r="D76" s="16">
        <v>1.0825000000000001E-7</v>
      </c>
      <c r="E76" s="16">
        <v>1.7884E-8</v>
      </c>
      <c r="F76" s="16">
        <v>16.521000000000001</v>
      </c>
      <c r="G76" s="10">
        <v>-2.9750000000000001</v>
      </c>
      <c r="H76" s="10">
        <v>10.102</v>
      </c>
      <c r="I76" s="10">
        <v>339.56</v>
      </c>
      <c r="J76" s="16">
        <v>1.2769E-7</v>
      </c>
      <c r="K76" s="16">
        <v>3.131E-8</v>
      </c>
      <c r="L76" s="16">
        <v>24.52</v>
      </c>
      <c r="M76" s="10">
        <v>0.79547000000000001</v>
      </c>
      <c r="N76" s="16">
        <v>2.1354999999999999E-2</v>
      </c>
      <c r="O76" s="16">
        <v>2.6846000000000001</v>
      </c>
      <c r="P76" s="10">
        <v>17081</v>
      </c>
      <c r="Q76" s="16">
        <v>20.725999999999999</v>
      </c>
      <c r="R76" s="16">
        <v>0.12134</v>
      </c>
      <c r="S76" s="17">
        <v>1.545E-12</v>
      </c>
      <c r="T76" s="16">
        <v>3.1908E-14</v>
      </c>
      <c r="U76" s="16">
        <v>2.0651999999999999</v>
      </c>
      <c r="V76" s="10">
        <v>0.96353</v>
      </c>
      <c r="W76" s="16">
        <v>1.1756E-3</v>
      </c>
      <c r="X76" s="16">
        <v>0.12200999999999999</v>
      </c>
      <c r="Z76" s="16">
        <f t="shared" ref="Z76:Z79" si="39">D76</f>
        <v>1.0825000000000001E-7</v>
      </c>
      <c r="AA76" s="10">
        <f t="shared" ref="AA76:AA79" si="40">G76+P76</f>
        <v>17078.025000000001</v>
      </c>
      <c r="AB76" s="16">
        <f t="shared" ref="AB76:AB79" si="41">J76</f>
        <v>1.2769E-7</v>
      </c>
      <c r="AC76" s="16">
        <f t="shared" ref="AC76:AC79" si="42">S76</f>
        <v>1.545E-12</v>
      </c>
    </row>
    <row r="77" spans="1:29" x14ac:dyDescent="0.35">
      <c r="A77" s="10" t="s">
        <v>102</v>
      </c>
      <c r="B77" s="16">
        <v>2.22E-4</v>
      </c>
      <c r="C77" s="10">
        <v>4.3290000000000002E-2</v>
      </c>
      <c r="D77" s="16">
        <v>1.0902000000000001E-7</v>
      </c>
      <c r="E77" s="16">
        <v>1.7926000000000001E-8</v>
      </c>
      <c r="F77" s="16">
        <v>16.443000000000001</v>
      </c>
      <c r="G77" s="10">
        <v>-3.1360000000000001</v>
      </c>
      <c r="H77" s="10">
        <v>10.132</v>
      </c>
      <c r="I77" s="10">
        <v>323.08999999999997</v>
      </c>
      <c r="J77" s="16">
        <v>1.3155999999999999E-7</v>
      </c>
      <c r="K77" s="16">
        <v>3.2424E-8</v>
      </c>
      <c r="L77" s="16">
        <v>24.646000000000001</v>
      </c>
      <c r="M77" s="10">
        <v>0.79320000000000002</v>
      </c>
      <c r="N77" s="16">
        <v>2.1468000000000001E-2</v>
      </c>
      <c r="O77" s="16">
        <v>2.7065000000000001</v>
      </c>
      <c r="P77" s="10">
        <v>17070</v>
      </c>
      <c r="Q77" s="16">
        <v>20.792000000000002</v>
      </c>
      <c r="R77" s="16">
        <v>0.12180000000000001</v>
      </c>
      <c r="S77" s="17">
        <v>1.5467000000000001E-12</v>
      </c>
      <c r="T77" s="16">
        <v>3.2023999999999998E-14</v>
      </c>
      <c r="U77" s="16">
        <v>2.0705</v>
      </c>
      <c r="V77" s="10">
        <v>0.96343999999999996</v>
      </c>
      <c r="W77" s="16">
        <v>1.1787E-3</v>
      </c>
      <c r="X77" s="16">
        <v>0.12234</v>
      </c>
      <c r="Z77" s="16">
        <f t="shared" si="39"/>
        <v>1.0902000000000001E-7</v>
      </c>
      <c r="AA77" s="10">
        <f t="shared" si="40"/>
        <v>17066.864000000001</v>
      </c>
      <c r="AB77" s="16">
        <f t="shared" si="41"/>
        <v>1.3155999999999999E-7</v>
      </c>
      <c r="AC77" s="16">
        <f t="shared" si="42"/>
        <v>1.5467000000000001E-12</v>
      </c>
    </row>
    <row r="78" spans="1:29" x14ac:dyDescent="0.35">
      <c r="A78" s="10" t="s">
        <v>103</v>
      </c>
      <c r="B78" s="16">
        <v>2.1992999999999999E-4</v>
      </c>
      <c r="C78" s="10">
        <v>4.2886000000000001E-2</v>
      </c>
      <c r="D78" s="16">
        <v>1.0904E-7</v>
      </c>
      <c r="E78" s="16">
        <v>1.7835999999999998E-8</v>
      </c>
      <c r="F78" s="16">
        <v>16.356999999999999</v>
      </c>
      <c r="G78" s="10">
        <v>-3.1970000000000001</v>
      </c>
      <c r="H78" s="10">
        <v>10.084</v>
      </c>
      <c r="I78" s="10">
        <v>315.42</v>
      </c>
      <c r="J78" s="16">
        <v>1.3239999999999999E-7</v>
      </c>
      <c r="K78" s="16">
        <v>3.2543999999999997E-8</v>
      </c>
      <c r="L78" s="16">
        <v>24.58</v>
      </c>
      <c r="M78" s="10">
        <v>0.79291</v>
      </c>
      <c r="N78" s="16">
        <v>2.1410999999999999E-2</v>
      </c>
      <c r="O78" s="16">
        <v>2.7002999999999999</v>
      </c>
      <c r="P78" s="10">
        <v>17059</v>
      </c>
      <c r="Q78" s="16">
        <v>20.681999999999999</v>
      </c>
      <c r="R78" s="16">
        <v>0.12124</v>
      </c>
      <c r="S78" s="17">
        <v>1.5457E-12</v>
      </c>
      <c r="T78" s="16">
        <v>3.1851999999999998E-14</v>
      </c>
      <c r="U78" s="16">
        <v>2.0607000000000002</v>
      </c>
      <c r="V78" s="10">
        <v>0.96347000000000005</v>
      </c>
      <c r="W78" s="16">
        <v>1.1731000000000001E-3</v>
      </c>
      <c r="X78" s="16">
        <v>0.12175999999999999</v>
      </c>
      <c r="Z78" s="16">
        <f t="shared" si="39"/>
        <v>1.0904E-7</v>
      </c>
      <c r="AA78" s="10">
        <f t="shared" si="40"/>
        <v>17055.803</v>
      </c>
      <c r="AB78" s="16">
        <f t="shared" si="41"/>
        <v>1.3239999999999999E-7</v>
      </c>
      <c r="AC78" s="16">
        <f t="shared" si="42"/>
        <v>1.5457E-12</v>
      </c>
    </row>
    <row r="79" spans="1:29" x14ac:dyDescent="0.35">
      <c r="A79" s="11" t="s">
        <v>104</v>
      </c>
      <c r="B79" s="18">
        <v>2.2546999999999999E-4</v>
      </c>
      <c r="C79" s="11">
        <v>4.3965999999999998E-2</v>
      </c>
      <c r="D79" s="18">
        <v>1.1152E-7</v>
      </c>
      <c r="E79" s="18">
        <v>1.8063999999999999E-8</v>
      </c>
      <c r="F79" s="18">
        <v>16.198</v>
      </c>
      <c r="G79" s="11">
        <v>-5.66</v>
      </c>
      <c r="H79" s="11">
        <v>10.223000000000001</v>
      </c>
      <c r="I79" s="11">
        <v>180.62</v>
      </c>
      <c r="J79" s="18">
        <v>1.2947000000000001E-7</v>
      </c>
      <c r="K79" s="18">
        <v>3.2264999999999998E-8</v>
      </c>
      <c r="L79" s="18">
        <v>24.920999999999999</v>
      </c>
      <c r="M79" s="11">
        <v>0.79512000000000005</v>
      </c>
      <c r="N79" s="18">
        <v>2.1704000000000001E-2</v>
      </c>
      <c r="O79" s="18">
        <v>2.7296999999999998</v>
      </c>
      <c r="P79" s="11">
        <v>17046</v>
      </c>
      <c r="Q79" s="18">
        <v>20.914000000000001</v>
      </c>
      <c r="R79" s="18">
        <v>0.12268999999999999</v>
      </c>
      <c r="S79" s="22">
        <v>1.5595999999999999E-12</v>
      </c>
      <c r="T79" s="18">
        <v>3.2549000000000001E-14</v>
      </c>
      <c r="U79" s="18">
        <v>2.0870000000000002</v>
      </c>
      <c r="V79" s="11">
        <v>0.96299000000000001</v>
      </c>
      <c r="W79" s="18">
        <v>1.1881999999999999E-3</v>
      </c>
      <c r="X79" s="18">
        <v>0.12339</v>
      </c>
      <c r="Z79" s="18">
        <f t="shared" si="39"/>
        <v>1.1152E-7</v>
      </c>
      <c r="AA79" s="11">
        <f t="shared" si="40"/>
        <v>17040.34</v>
      </c>
      <c r="AB79" s="18">
        <f t="shared" si="41"/>
        <v>1.2947000000000001E-7</v>
      </c>
      <c r="AC79" s="18">
        <f t="shared" si="42"/>
        <v>1.5595999999999999E-12</v>
      </c>
    </row>
    <row r="80" spans="1:29" x14ac:dyDescent="0.35">
      <c r="A80" s="10" t="s">
        <v>23</v>
      </c>
      <c r="B80" s="10">
        <f t="shared" ref="B80:X80" si="43">AVERAGE(B75:B79)</f>
        <v>2.2287600000000003E-4</v>
      </c>
      <c r="C80" s="10">
        <f t="shared" si="43"/>
        <v>4.3460600000000002E-2</v>
      </c>
      <c r="D80" s="10">
        <f t="shared" si="43"/>
        <v>1.0834800000000001E-7</v>
      </c>
      <c r="E80" s="10">
        <f t="shared" si="43"/>
        <v>1.7953600000000001E-8</v>
      </c>
      <c r="F80" s="10">
        <f t="shared" si="43"/>
        <v>16.579599999999999</v>
      </c>
      <c r="G80" s="10">
        <f t="shared" si="43"/>
        <v>-2.9421200000000001</v>
      </c>
      <c r="H80" s="10">
        <f t="shared" si="43"/>
        <v>10.140600000000001</v>
      </c>
      <c r="I80" s="10">
        <f t="shared" si="43"/>
        <v>1021.318</v>
      </c>
      <c r="J80" s="10">
        <f t="shared" si="43"/>
        <v>1.29116E-7</v>
      </c>
      <c r="K80" s="10">
        <f t="shared" si="43"/>
        <v>3.18842E-8</v>
      </c>
      <c r="L80" s="10">
        <f t="shared" si="43"/>
        <v>24.695399999999999</v>
      </c>
      <c r="M80" s="10">
        <f t="shared" si="43"/>
        <v>0.79476400000000003</v>
      </c>
      <c r="N80" s="10">
        <f t="shared" si="43"/>
        <v>2.15084E-2</v>
      </c>
      <c r="O80" s="10">
        <f t="shared" si="43"/>
        <v>2.70628</v>
      </c>
      <c r="P80" s="10">
        <f t="shared" si="43"/>
        <v>17096</v>
      </c>
      <c r="Q80" s="10">
        <f t="shared" si="43"/>
        <v>20.821000000000002</v>
      </c>
      <c r="R80" s="10">
        <f t="shared" si="43"/>
        <v>0.12178800000000001</v>
      </c>
      <c r="S80" s="20">
        <f t="shared" si="43"/>
        <v>1.5441999999999998E-12</v>
      </c>
      <c r="T80" s="10">
        <f t="shared" si="43"/>
        <v>3.1999199999999995E-14</v>
      </c>
      <c r="U80" s="10">
        <f t="shared" si="43"/>
        <v>2.0721999999999996</v>
      </c>
      <c r="V80" s="10">
        <f t="shared" si="43"/>
        <v>0.96353000000000011</v>
      </c>
      <c r="W80" s="10">
        <f t="shared" si="43"/>
        <v>1.17958E-3</v>
      </c>
      <c r="X80" s="10">
        <f t="shared" si="43"/>
        <v>0.12242400000000001</v>
      </c>
      <c r="Z80" s="10">
        <f>AVERAGE(Z75:Z79)</f>
        <v>1.0834800000000001E-7</v>
      </c>
      <c r="AA80" s="10">
        <f>AVERAGE(AA75:AA79)</f>
        <v>17093.05788</v>
      </c>
      <c r="AB80" s="10">
        <f>AVERAGE(AB75:AB79)</f>
        <v>1.29116E-7</v>
      </c>
      <c r="AC80" s="10">
        <f>AVERAGE(AC75:AC79)</f>
        <v>1.5441999999999998E-12</v>
      </c>
    </row>
    <row r="82" spans="1:29" x14ac:dyDescent="0.35">
      <c r="A82" s="21">
        <v>10</v>
      </c>
    </row>
    <row r="83" spans="1:29" x14ac:dyDescent="0.35">
      <c r="A83" s="12" t="s">
        <v>56</v>
      </c>
      <c r="B83" s="12" t="s">
        <v>12</v>
      </c>
      <c r="C83" s="12" t="s">
        <v>13</v>
      </c>
      <c r="D83" s="12" t="s">
        <v>25</v>
      </c>
      <c r="E83" s="12" t="s">
        <v>14</v>
      </c>
      <c r="F83" s="12" t="s">
        <v>15</v>
      </c>
      <c r="G83" s="12" t="s">
        <v>16</v>
      </c>
      <c r="H83" s="12" t="s">
        <v>17</v>
      </c>
      <c r="I83" s="12" t="s">
        <v>18</v>
      </c>
      <c r="J83" s="12" t="s">
        <v>26</v>
      </c>
      <c r="K83" s="12" t="s">
        <v>27</v>
      </c>
      <c r="L83" s="12" t="s">
        <v>28</v>
      </c>
      <c r="M83" s="12" t="s">
        <v>29</v>
      </c>
      <c r="N83" s="12" t="s">
        <v>30</v>
      </c>
      <c r="O83" s="12" t="s">
        <v>31</v>
      </c>
      <c r="P83" s="12" t="s">
        <v>32</v>
      </c>
      <c r="Q83" s="12" t="s">
        <v>19</v>
      </c>
      <c r="R83" s="12" t="s">
        <v>20</v>
      </c>
      <c r="S83" s="12" t="s">
        <v>33</v>
      </c>
      <c r="T83" s="12" t="s">
        <v>34</v>
      </c>
      <c r="U83" s="12" t="s">
        <v>35</v>
      </c>
      <c r="V83" s="12" t="s">
        <v>36</v>
      </c>
      <c r="W83" s="12" t="s">
        <v>37</v>
      </c>
      <c r="X83" s="12" t="s">
        <v>38</v>
      </c>
      <c r="Z83" s="10" t="s">
        <v>42</v>
      </c>
      <c r="AA83" s="10" t="s">
        <v>41</v>
      </c>
      <c r="AB83" s="10" t="s">
        <v>43</v>
      </c>
      <c r="AC83" s="10" t="s">
        <v>44</v>
      </c>
    </row>
    <row r="84" spans="1:29" x14ac:dyDescent="0.35">
      <c r="A84" s="10" t="s">
        <v>105</v>
      </c>
      <c r="B84" s="16">
        <v>2.2232E-4</v>
      </c>
      <c r="C84" s="10">
        <v>4.3352000000000002E-2</v>
      </c>
      <c r="D84" s="16">
        <v>1.0686000000000001E-7</v>
      </c>
      <c r="E84" s="16">
        <v>1.7920000000000001E-8</v>
      </c>
      <c r="F84" s="16">
        <v>16.77</v>
      </c>
      <c r="G84" s="10">
        <v>-2.4260000000000002</v>
      </c>
      <c r="H84" s="10">
        <v>10.079000000000001</v>
      </c>
      <c r="I84" s="10">
        <v>415.46</v>
      </c>
      <c r="J84" s="16">
        <v>1.2373000000000001E-7</v>
      </c>
      <c r="K84" s="16">
        <v>3.0683999999999999E-8</v>
      </c>
      <c r="L84" s="16">
        <v>24.798999999999999</v>
      </c>
      <c r="M84" s="10">
        <v>0.79776000000000002</v>
      </c>
      <c r="N84" s="16">
        <v>2.1596000000000001E-2</v>
      </c>
      <c r="O84" s="16">
        <v>2.7071000000000001</v>
      </c>
      <c r="P84" s="10">
        <v>17317</v>
      </c>
      <c r="Q84" s="16">
        <v>20.908999999999999</v>
      </c>
      <c r="R84" s="16">
        <v>0.12074</v>
      </c>
      <c r="S84" s="17">
        <v>1.5399999999999999E-12</v>
      </c>
      <c r="T84" s="16">
        <v>3.1698999999999997E-14</v>
      </c>
      <c r="U84" s="16">
        <v>2.0583999999999998</v>
      </c>
      <c r="V84" s="10">
        <v>0.96365000000000001</v>
      </c>
      <c r="W84" s="16">
        <v>1.1712999999999999E-3</v>
      </c>
      <c r="X84" s="16">
        <v>0.12155000000000001</v>
      </c>
      <c r="Z84" s="14">
        <f>D84</f>
        <v>1.0686000000000001E-7</v>
      </c>
      <c r="AA84" s="13">
        <f>G84+P84</f>
        <v>17314.574000000001</v>
      </c>
      <c r="AB84" s="14">
        <f>J84</f>
        <v>1.2373000000000001E-7</v>
      </c>
      <c r="AC84" s="14">
        <f>S84</f>
        <v>1.5399999999999999E-12</v>
      </c>
    </row>
    <row r="85" spans="1:29" x14ac:dyDescent="0.35">
      <c r="A85" s="10" t="s">
        <v>106</v>
      </c>
      <c r="B85" s="16">
        <v>2.1955E-4</v>
      </c>
      <c r="C85" s="10">
        <v>4.2812000000000003E-2</v>
      </c>
      <c r="D85" s="16">
        <v>1.0674E-7</v>
      </c>
      <c r="E85" s="16">
        <v>1.782E-8</v>
      </c>
      <c r="F85" s="16">
        <v>16.695</v>
      </c>
      <c r="G85" s="10">
        <v>-1.61</v>
      </c>
      <c r="H85" s="10">
        <v>10.061</v>
      </c>
      <c r="I85" s="10">
        <v>624.91</v>
      </c>
      <c r="J85" s="16">
        <v>1.2772999999999999E-7</v>
      </c>
      <c r="K85" s="16">
        <v>3.1311000000000002E-8</v>
      </c>
      <c r="L85" s="16">
        <v>24.513000000000002</v>
      </c>
      <c r="M85" s="10">
        <v>0.79561999999999999</v>
      </c>
      <c r="N85" s="16">
        <v>2.1347999999999999E-2</v>
      </c>
      <c r="O85" s="16">
        <v>2.6831999999999998</v>
      </c>
      <c r="P85" s="10">
        <v>17110</v>
      </c>
      <c r="Q85" s="16">
        <v>20.661999999999999</v>
      </c>
      <c r="R85" s="16">
        <v>0.12076000000000001</v>
      </c>
      <c r="S85" s="17">
        <v>1.5431E-12</v>
      </c>
      <c r="T85" s="16">
        <v>3.1722000000000002E-14</v>
      </c>
      <c r="U85" s="16">
        <v>2.0556999999999999</v>
      </c>
      <c r="V85" s="10">
        <v>0.96357000000000004</v>
      </c>
      <c r="W85" s="16">
        <v>1.1701999999999999E-3</v>
      </c>
      <c r="X85" s="16">
        <v>0.12144000000000001</v>
      </c>
      <c r="Z85" s="16">
        <f t="shared" ref="Z85:Z88" si="44">D85</f>
        <v>1.0674E-7</v>
      </c>
      <c r="AA85" s="10">
        <f t="shared" ref="AA85:AA88" si="45">G85+P85</f>
        <v>17108.39</v>
      </c>
      <c r="AB85" s="16">
        <f t="shared" ref="AB85:AB88" si="46">J85</f>
        <v>1.2772999999999999E-7</v>
      </c>
      <c r="AC85" s="16">
        <f t="shared" ref="AC85:AC88" si="47">S85</f>
        <v>1.5431E-12</v>
      </c>
    </row>
    <row r="86" spans="1:29" x14ac:dyDescent="0.35">
      <c r="A86" s="10" t="s">
        <v>107</v>
      </c>
      <c r="B86" s="16">
        <v>2.2118999999999999E-4</v>
      </c>
      <c r="C86" s="10">
        <v>4.3131999999999997E-2</v>
      </c>
      <c r="D86" s="16">
        <v>1.0822E-7</v>
      </c>
      <c r="E86" s="16">
        <v>1.789E-8</v>
      </c>
      <c r="F86" s="16">
        <v>16.530999999999999</v>
      </c>
      <c r="G86" s="10">
        <v>-3.3090000000000002</v>
      </c>
      <c r="H86" s="10">
        <v>10.105</v>
      </c>
      <c r="I86" s="10">
        <v>305.38</v>
      </c>
      <c r="J86" s="16">
        <v>1.2744000000000001E-7</v>
      </c>
      <c r="K86" s="16">
        <v>3.1383999999999998E-8</v>
      </c>
      <c r="L86" s="16">
        <v>24.626000000000001</v>
      </c>
      <c r="M86" s="10">
        <v>0.79586999999999997</v>
      </c>
      <c r="N86" s="16">
        <v>2.1447000000000001E-2</v>
      </c>
      <c r="O86" s="16">
        <v>2.6947999999999999</v>
      </c>
      <c r="P86" s="10">
        <v>17114</v>
      </c>
      <c r="Q86" s="16">
        <v>20.751000000000001</v>
      </c>
      <c r="R86" s="16">
        <v>0.12125</v>
      </c>
      <c r="S86" s="17">
        <v>1.5519000000000001E-12</v>
      </c>
      <c r="T86" s="16">
        <v>3.2029999999999997E-14</v>
      </c>
      <c r="U86" s="16">
        <v>2.0638999999999998</v>
      </c>
      <c r="V86" s="10">
        <v>0.96326999999999996</v>
      </c>
      <c r="W86" s="16">
        <v>1.1749E-3</v>
      </c>
      <c r="X86" s="16">
        <v>0.12197</v>
      </c>
      <c r="Z86" s="16">
        <f t="shared" si="44"/>
        <v>1.0822E-7</v>
      </c>
      <c r="AA86" s="10">
        <f t="shared" si="45"/>
        <v>17110.690999999999</v>
      </c>
      <c r="AB86" s="16">
        <f t="shared" si="46"/>
        <v>1.2744000000000001E-7</v>
      </c>
      <c r="AC86" s="16">
        <f t="shared" si="47"/>
        <v>1.5519000000000001E-12</v>
      </c>
    </row>
    <row r="87" spans="1:29" x14ac:dyDescent="0.35">
      <c r="A87" s="10" t="s">
        <v>108</v>
      </c>
      <c r="B87" s="16">
        <v>2.1896E-4</v>
      </c>
      <c r="C87" s="10">
        <v>4.2695999999999998E-2</v>
      </c>
      <c r="D87" s="16">
        <v>1.0787E-7</v>
      </c>
      <c r="E87" s="16">
        <v>1.7806999999999999E-8</v>
      </c>
      <c r="F87" s="16">
        <v>16.507999999999999</v>
      </c>
      <c r="G87" s="10">
        <v>-2.371</v>
      </c>
      <c r="H87" s="10">
        <v>10.061999999999999</v>
      </c>
      <c r="I87" s="10">
        <v>424.38</v>
      </c>
      <c r="J87" s="16">
        <v>1.2953E-7</v>
      </c>
      <c r="K87" s="16">
        <v>3.1707000000000001E-8</v>
      </c>
      <c r="L87" s="16">
        <v>24.478000000000002</v>
      </c>
      <c r="M87" s="10">
        <v>0.79447999999999996</v>
      </c>
      <c r="N87" s="16">
        <v>2.1321E-2</v>
      </c>
      <c r="O87" s="16">
        <v>2.6836000000000002</v>
      </c>
      <c r="P87" s="10">
        <v>17089</v>
      </c>
      <c r="Q87" s="16">
        <v>20.649000000000001</v>
      </c>
      <c r="R87" s="16">
        <v>0.12083000000000001</v>
      </c>
      <c r="S87" s="17">
        <v>1.5483E-12</v>
      </c>
      <c r="T87" s="16">
        <v>3.1822000000000003E-14</v>
      </c>
      <c r="U87" s="16">
        <v>2.0552999999999999</v>
      </c>
      <c r="V87" s="10">
        <v>0.96338000000000001</v>
      </c>
      <c r="W87" s="16">
        <v>1.17E-3</v>
      </c>
      <c r="X87" s="16">
        <v>0.12145</v>
      </c>
      <c r="Z87" s="16">
        <f t="shared" si="44"/>
        <v>1.0787E-7</v>
      </c>
      <c r="AA87" s="10">
        <f t="shared" si="45"/>
        <v>17086.629000000001</v>
      </c>
      <c r="AB87" s="16">
        <f t="shared" si="46"/>
        <v>1.2953E-7</v>
      </c>
      <c r="AC87" s="16">
        <f t="shared" si="47"/>
        <v>1.5483E-12</v>
      </c>
    </row>
    <row r="88" spans="1:29" x14ac:dyDescent="0.35">
      <c r="A88" s="11" t="s">
        <v>109</v>
      </c>
      <c r="B88" s="18">
        <v>2.1986999999999999E-4</v>
      </c>
      <c r="C88" s="11">
        <v>4.2875000000000003E-2</v>
      </c>
      <c r="D88" s="18">
        <v>1.0777E-7</v>
      </c>
      <c r="E88" s="18">
        <v>1.7832E-8</v>
      </c>
      <c r="F88" s="18">
        <v>16.545999999999999</v>
      </c>
      <c r="G88" s="11">
        <v>-2.21</v>
      </c>
      <c r="H88" s="11">
        <v>10.077999999999999</v>
      </c>
      <c r="I88" s="11">
        <v>456.02</v>
      </c>
      <c r="J88" s="18">
        <v>1.2942E-7</v>
      </c>
      <c r="K88" s="18">
        <v>3.1810999999999999E-8</v>
      </c>
      <c r="L88" s="18">
        <v>24.58</v>
      </c>
      <c r="M88" s="11">
        <v>0.79486999999999997</v>
      </c>
      <c r="N88" s="18">
        <v>2.1408E-2</v>
      </c>
      <c r="O88" s="18">
        <v>2.6932999999999998</v>
      </c>
      <c r="P88" s="11">
        <v>17071</v>
      </c>
      <c r="Q88" s="18">
        <v>20.661000000000001</v>
      </c>
      <c r="R88" s="18">
        <v>0.12103</v>
      </c>
      <c r="S88" s="22">
        <v>1.5483999999999999E-12</v>
      </c>
      <c r="T88" s="18">
        <v>3.1881999999999999E-14</v>
      </c>
      <c r="U88" s="18">
        <v>2.0590000000000002</v>
      </c>
      <c r="V88" s="11">
        <v>0.96340000000000003</v>
      </c>
      <c r="W88" s="18">
        <v>1.1722E-3</v>
      </c>
      <c r="X88" s="18">
        <v>0.12167</v>
      </c>
      <c r="Z88" s="18">
        <f t="shared" si="44"/>
        <v>1.0777E-7</v>
      </c>
      <c r="AA88" s="11">
        <f t="shared" si="45"/>
        <v>17068.79</v>
      </c>
      <c r="AB88" s="18">
        <f t="shared" si="46"/>
        <v>1.2942E-7</v>
      </c>
      <c r="AC88" s="18">
        <f t="shared" si="47"/>
        <v>1.5483999999999999E-12</v>
      </c>
    </row>
    <row r="89" spans="1:29" x14ac:dyDescent="0.35">
      <c r="A89" s="10" t="s">
        <v>23</v>
      </c>
      <c r="B89" s="10">
        <f t="shared" ref="B89:X89" si="48">AVERAGE(B84:B88)</f>
        <v>2.2037800000000002E-4</v>
      </c>
      <c r="C89" s="10">
        <f t="shared" si="48"/>
        <v>4.2973399999999995E-2</v>
      </c>
      <c r="D89" s="10">
        <f t="shared" si="48"/>
        <v>1.0749199999999999E-7</v>
      </c>
      <c r="E89" s="10">
        <f t="shared" si="48"/>
        <v>1.7853799999999998E-8</v>
      </c>
      <c r="F89" s="10">
        <f t="shared" si="48"/>
        <v>16.610000000000003</v>
      </c>
      <c r="G89" s="10">
        <f t="shared" si="48"/>
        <v>-2.3852000000000002</v>
      </c>
      <c r="H89" s="10">
        <f t="shared" si="48"/>
        <v>10.077000000000002</v>
      </c>
      <c r="I89" s="10">
        <f t="shared" si="48"/>
        <v>445.23</v>
      </c>
      <c r="J89" s="10">
        <f t="shared" si="48"/>
        <v>1.2757E-7</v>
      </c>
      <c r="K89" s="10">
        <f t="shared" si="48"/>
        <v>3.1379399999999994E-8</v>
      </c>
      <c r="L89" s="10">
        <f t="shared" si="48"/>
        <v>24.5992</v>
      </c>
      <c r="M89" s="10">
        <f t="shared" si="48"/>
        <v>0.79571999999999998</v>
      </c>
      <c r="N89" s="10">
        <f t="shared" si="48"/>
        <v>2.1424000000000002E-2</v>
      </c>
      <c r="O89" s="10">
        <f t="shared" si="48"/>
        <v>2.6924000000000001</v>
      </c>
      <c r="P89" s="10">
        <f t="shared" si="48"/>
        <v>17140.2</v>
      </c>
      <c r="Q89" s="10">
        <f t="shared" si="48"/>
        <v>20.726400000000002</v>
      </c>
      <c r="R89" s="10">
        <f t="shared" si="48"/>
        <v>0.120922</v>
      </c>
      <c r="S89" s="20">
        <f t="shared" si="48"/>
        <v>1.5463399999999999E-12</v>
      </c>
      <c r="T89" s="10">
        <f t="shared" si="48"/>
        <v>3.1830999999999998E-14</v>
      </c>
      <c r="U89" s="10">
        <f t="shared" si="48"/>
        <v>2.0584600000000002</v>
      </c>
      <c r="V89" s="10">
        <f t="shared" si="48"/>
        <v>0.96345400000000014</v>
      </c>
      <c r="W89" s="10">
        <f t="shared" si="48"/>
        <v>1.17172E-3</v>
      </c>
      <c r="X89" s="10">
        <f t="shared" si="48"/>
        <v>0.12161599999999999</v>
      </c>
      <c r="Z89" s="10">
        <f>AVERAGE(Z84:Z88)</f>
        <v>1.0749199999999999E-7</v>
      </c>
      <c r="AA89" s="10">
        <f>AVERAGE(AA84:AA88)</f>
        <v>17137.8148</v>
      </c>
      <c r="AB89" s="10">
        <f>AVERAGE(AB84:AB88)</f>
        <v>1.2757E-7</v>
      </c>
      <c r="AC89" s="10">
        <f>AVERAGE(AC84:AC88)</f>
        <v>1.5463399999999999E-12</v>
      </c>
    </row>
    <row r="95" spans="1:29" x14ac:dyDescent="0.35">
      <c r="A95" s="41" t="s">
        <v>47</v>
      </c>
      <c r="B95" s="41"/>
      <c r="C95" s="41"/>
      <c r="D95" s="41"/>
    </row>
    <row r="96" spans="1:29" x14ac:dyDescent="0.35">
      <c r="A96" s="1" t="s">
        <v>50</v>
      </c>
      <c r="B96" s="24">
        <v>1</v>
      </c>
      <c r="C96" s="24">
        <v>2</v>
      </c>
      <c r="D96" s="24">
        <v>3</v>
      </c>
      <c r="E96" s="24">
        <v>4</v>
      </c>
      <c r="F96" s="24">
        <v>5</v>
      </c>
      <c r="G96" s="24">
        <v>6</v>
      </c>
      <c r="H96" s="24">
        <v>7</v>
      </c>
      <c r="I96" s="24">
        <v>8</v>
      </c>
      <c r="J96" s="24">
        <v>9</v>
      </c>
      <c r="K96" s="24">
        <v>10</v>
      </c>
      <c r="L96" s="24"/>
      <c r="M96" s="23"/>
      <c r="N96" s="23"/>
    </row>
    <row r="97" spans="1:14" x14ac:dyDescent="0.35">
      <c r="A97" s="1" t="s">
        <v>46</v>
      </c>
      <c r="B97" s="32">
        <f>(B96-1)*40/60</f>
        <v>0</v>
      </c>
      <c r="C97" s="32">
        <f>(C96-1)*7/60</f>
        <v>0.11666666666666667</v>
      </c>
      <c r="D97" s="32">
        <f>(D96-2)*40/60</f>
        <v>0.66666666666666663</v>
      </c>
      <c r="E97" s="32">
        <f t="shared" ref="E97:K97" si="49">(E96-2)*40/60</f>
        <v>1.3333333333333333</v>
      </c>
      <c r="F97" s="32">
        <f t="shared" si="49"/>
        <v>2</v>
      </c>
      <c r="G97" s="32">
        <f t="shared" si="49"/>
        <v>2.6666666666666665</v>
      </c>
      <c r="H97" s="32">
        <f t="shared" si="49"/>
        <v>3.3333333333333335</v>
      </c>
      <c r="I97" s="32">
        <f t="shared" si="49"/>
        <v>4</v>
      </c>
      <c r="J97" s="32">
        <f t="shared" si="49"/>
        <v>4.666666666666667</v>
      </c>
      <c r="K97" s="32">
        <f t="shared" si="49"/>
        <v>5.333333333333333</v>
      </c>
      <c r="L97" s="32"/>
      <c r="M97" s="23"/>
      <c r="N97" s="23"/>
    </row>
    <row r="98" spans="1:14" x14ac:dyDescent="0.35">
      <c r="A98" s="1" t="s">
        <v>51</v>
      </c>
      <c r="B98" s="37"/>
      <c r="C98" s="37"/>
      <c r="D98" s="37"/>
      <c r="E98" s="37"/>
      <c r="F98" s="37"/>
      <c r="G98" s="37"/>
      <c r="H98" s="37"/>
      <c r="I98" s="37"/>
      <c r="J98" s="38"/>
      <c r="K98" s="37"/>
      <c r="L98" s="37"/>
      <c r="M98" s="23"/>
      <c r="N98" s="23"/>
    </row>
    <row r="99" spans="1:14" x14ac:dyDescent="0.35">
      <c r="A99" s="1" t="s">
        <v>52</v>
      </c>
      <c r="B99" s="37"/>
      <c r="C99" s="37"/>
      <c r="D99" s="37"/>
      <c r="E99" s="37"/>
      <c r="F99" s="37"/>
      <c r="G99" s="37"/>
      <c r="H99" s="37"/>
      <c r="I99" s="37"/>
      <c r="J99" s="38"/>
      <c r="K99" s="37"/>
      <c r="L99" s="37"/>
      <c r="M99" s="23"/>
      <c r="N99" s="23"/>
    </row>
    <row r="100" spans="1:14" x14ac:dyDescent="0.35">
      <c r="A100" s="1" t="s">
        <v>53</v>
      </c>
      <c r="B100" s="37">
        <v>670000</v>
      </c>
      <c r="C100" s="37">
        <v>820000</v>
      </c>
      <c r="D100" s="37">
        <v>990000</v>
      </c>
      <c r="E100" s="37">
        <v>1530000</v>
      </c>
      <c r="F100" s="37">
        <v>1370000</v>
      </c>
      <c r="G100" s="37">
        <v>2060000</v>
      </c>
      <c r="H100" s="37">
        <v>2160000</v>
      </c>
      <c r="I100" s="37">
        <v>2300000</v>
      </c>
      <c r="J100" s="38">
        <v>2600000</v>
      </c>
      <c r="K100" s="37">
        <v>2500000</v>
      </c>
      <c r="L100" s="37"/>
      <c r="M100" s="23"/>
      <c r="N100" s="23"/>
    </row>
    <row r="101" spans="1:14" x14ac:dyDescent="0.35">
      <c r="A101" s="1" t="s">
        <v>54</v>
      </c>
      <c r="B101" s="37"/>
      <c r="C101" s="37"/>
      <c r="D101" s="37"/>
      <c r="E101" s="37"/>
      <c r="F101" s="37"/>
      <c r="G101" s="37"/>
      <c r="H101" s="37"/>
      <c r="I101" s="37"/>
      <c r="J101" s="38"/>
      <c r="K101" s="37"/>
      <c r="L101" s="37"/>
      <c r="M101" s="23"/>
      <c r="N101" s="23"/>
    </row>
    <row r="102" spans="1:14" x14ac:dyDescent="0.35">
      <c r="A102" s="1" t="s">
        <v>55</v>
      </c>
      <c r="B102" s="37"/>
      <c r="C102" s="37"/>
      <c r="D102" s="37"/>
      <c r="E102" s="37"/>
      <c r="F102" s="37"/>
      <c r="G102" s="37"/>
      <c r="H102" s="37"/>
      <c r="I102" s="37"/>
      <c r="J102" s="38"/>
      <c r="K102" s="37"/>
      <c r="L102" s="37"/>
      <c r="M102" s="23"/>
      <c r="N102" s="23"/>
    </row>
    <row r="103" spans="1:14" x14ac:dyDescent="0.35">
      <c r="A103" s="23" t="s">
        <v>48</v>
      </c>
      <c r="B103" s="25">
        <f>AVERAGE(B98:B102)</f>
        <v>670000</v>
      </c>
      <c r="C103" s="25">
        <f t="shared" ref="C103:K103" si="50">AVERAGE(C98:C102)</f>
        <v>820000</v>
      </c>
      <c r="D103" s="25">
        <f t="shared" si="50"/>
        <v>990000</v>
      </c>
      <c r="E103" s="25">
        <f t="shared" si="50"/>
        <v>1530000</v>
      </c>
      <c r="F103" s="25">
        <f t="shared" si="50"/>
        <v>1370000</v>
      </c>
      <c r="G103" s="25">
        <f t="shared" si="50"/>
        <v>2060000</v>
      </c>
      <c r="H103" s="25">
        <f t="shared" si="50"/>
        <v>2160000</v>
      </c>
      <c r="I103" s="25">
        <f t="shared" si="50"/>
        <v>2300000</v>
      </c>
      <c r="J103" s="25">
        <f t="shared" si="50"/>
        <v>2600000</v>
      </c>
      <c r="K103" s="25">
        <f t="shared" si="50"/>
        <v>2500000</v>
      </c>
      <c r="L103" s="25"/>
      <c r="M103" s="23"/>
      <c r="N103" s="23"/>
    </row>
    <row r="104" spans="1:14" x14ac:dyDescent="0.35">
      <c r="B104" s="16"/>
      <c r="C104" s="16"/>
      <c r="D104" s="16"/>
      <c r="E104" s="16"/>
      <c r="F104" s="16"/>
    </row>
    <row r="105" spans="1:14" x14ac:dyDescent="0.35">
      <c r="B105" s="16"/>
      <c r="C105" s="16"/>
      <c r="D105" s="16"/>
      <c r="E105" s="16"/>
      <c r="F105" s="16"/>
    </row>
    <row r="107" spans="1:14" x14ac:dyDescent="0.35">
      <c r="A107" s="26" t="s">
        <v>39</v>
      </c>
    </row>
    <row r="108" spans="1:14" x14ac:dyDescent="0.35">
      <c r="A108" s="27"/>
      <c r="B108" s="42" t="s">
        <v>211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4"/>
    </row>
    <row r="109" spans="1:14" x14ac:dyDescent="0.35">
      <c r="A109" s="33" t="s">
        <v>50</v>
      </c>
      <c r="B109" s="24">
        <v>1</v>
      </c>
      <c r="C109" s="24">
        <v>2</v>
      </c>
      <c r="D109" s="24">
        <v>3</v>
      </c>
      <c r="E109" s="24">
        <v>4</v>
      </c>
      <c r="F109" s="24">
        <v>5</v>
      </c>
      <c r="G109" s="24">
        <v>6</v>
      </c>
      <c r="H109" s="24">
        <v>7</v>
      </c>
      <c r="I109" s="24">
        <v>8</v>
      </c>
      <c r="J109" s="24">
        <v>9</v>
      </c>
      <c r="K109" s="24">
        <v>10</v>
      </c>
      <c r="L109" s="24"/>
      <c r="M109" s="29"/>
      <c r="N109" s="30"/>
    </row>
    <row r="110" spans="1:14" x14ac:dyDescent="0.35">
      <c r="A110" s="1" t="s">
        <v>46</v>
      </c>
      <c r="B110" s="32">
        <f>(B109-1)*40/60</f>
        <v>0</v>
      </c>
      <c r="C110" s="32">
        <f>(C109-1)*7/60</f>
        <v>0.11666666666666667</v>
      </c>
      <c r="D110" s="32">
        <f>(D109-2)*40/60</f>
        <v>0.66666666666666663</v>
      </c>
      <c r="E110" s="32">
        <f t="shared" ref="E110:K110" si="51">(E109-2)*40/60</f>
        <v>1.3333333333333333</v>
      </c>
      <c r="F110" s="32">
        <f t="shared" si="51"/>
        <v>2</v>
      </c>
      <c r="G110" s="32">
        <f t="shared" si="51"/>
        <v>2.6666666666666665</v>
      </c>
      <c r="H110" s="32">
        <f t="shared" si="51"/>
        <v>3.3333333333333335</v>
      </c>
      <c r="I110" s="32">
        <f t="shared" si="51"/>
        <v>4</v>
      </c>
      <c r="J110" s="32">
        <f t="shared" si="51"/>
        <v>4.666666666666667</v>
      </c>
      <c r="K110" s="32">
        <f t="shared" si="51"/>
        <v>5.333333333333333</v>
      </c>
      <c r="L110" s="32"/>
      <c r="M110" s="23"/>
      <c r="N110" s="23"/>
    </row>
    <row r="111" spans="1:14" x14ac:dyDescent="0.35">
      <c r="A111" s="24">
        <v>1</v>
      </c>
      <c r="B111" s="34">
        <f>S3</f>
        <v>1.5040000000000001E-12</v>
      </c>
      <c r="C111" s="34">
        <f>S12</f>
        <v>1.5099000000000001E-12</v>
      </c>
      <c r="D111" s="34">
        <f>S21</f>
        <v>1.5011999999999999E-12</v>
      </c>
      <c r="E111" s="34">
        <f>S30</f>
        <v>1.5043999999999999E-12</v>
      </c>
      <c r="F111" s="34">
        <f>S39</f>
        <v>1.5155E-12</v>
      </c>
      <c r="G111" s="34">
        <f>S48</f>
        <v>1.514E-12</v>
      </c>
      <c r="H111" s="34">
        <f>S57</f>
        <v>1.52E-12</v>
      </c>
      <c r="I111" s="34">
        <f>S66</f>
        <v>1.5536999999999999E-12</v>
      </c>
      <c r="J111" s="35">
        <f>S75</f>
        <v>1.524E-12</v>
      </c>
      <c r="K111" s="34">
        <f>S84</f>
        <v>1.5399999999999999E-12</v>
      </c>
      <c r="L111" s="34"/>
      <c r="M111" s="23"/>
      <c r="N111" s="23"/>
    </row>
    <row r="112" spans="1:14" x14ac:dyDescent="0.35">
      <c r="A112" s="24">
        <v>2</v>
      </c>
      <c r="B112" s="34">
        <f>S4</f>
        <v>1.4818E-12</v>
      </c>
      <c r="C112" s="34">
        <f>S13</f>
        <v>1.5066000000000001E-12</v>
      </c>
      <c r="D112" s="34">
        <f>S22</f>
        <v>1.508E-12</v>
      </c>
      <c r="E112" s="34">
        <f>S31</f>
        <v>1.5090999999999999E-12</v>
      </c>
      <c r="F112" s="34">
        <f>S40</f>
        <v>1.5144000000000001E-12</v>
      </c>
      <c r="G112" s="34">
        <f>S49</f>
        <v>1.5182999999999999E-12</v>
      </c>
      <c r="H112" s="34">
        <f>S58</f>
        <v>1.5362000000000001E-12</v>
      </c>
      <c r="I112" s="34">
        <f>S67</f>
        <v>1.5333999999999999E-12</v>
      </c>
      <c r="J112" s="35">
        <f>S76</f>
        <v>1.545E-12</v>
      </c>
      <c r="K112" s="34">
        <f>S85</f>
        <v>1.5431E-12</v>
      </c>
      <c r="L112" s="34"/>
      <c r="M112" s="23"/>
      <c r="N112" s="23"/>
    </row>
    <row r="113" spans="1:14" x14ac:dyDescent="0.35">
      <c r="A113" s="24">
        <v>3</v>
      </c>
      <c r="B113" s="34">
        <f>S5</f>
        <v>1.4963E-12</v>
      </c>
      <c r="C113" s="34">
        <f>S14</f>
        <v>1.5107E-12</v>
      </c>
      <c r="D113" s="34">
        <f>S23</f>
        <v>1.5114E-12</v>
      </c>
      <c r="E113" s="34">
        <f>S32</f>
        <v>1.5217000000000001E-12</v>
      </c>
      <c r="F113" s="34">
        <f>S41</f>
        <v>1.5138000000000001E-12</v>
      </c>
      <c r="G113" s="34">
        <f>S50</f>
        <v>1.5214999999999999E-12</v>
      </c>
      <c r="H113" s="34">
        <f>S59</f>
        <v>1.5332999999999999E-12</v>
      </c>
      <c r="I113" s="34">
        <f>S68</f>
        <v>1.5333999999999999E-12</v>
      </c>
      <c r="J113" s="35">
        <f>S77</f>
        <v>1.5467000000000001E-12</v>
      </c>
      <c r="K113" s="34">
        <f>S86</f>
        <v>1.5519000000000001E-12</v>
      </c>
      <c r="L113" s="34"/>
      <c r="M113" s="23"/>
      <c r="N113" s="23"/>
    </row>
    <row r="114" spans="1:14" x14ac:dyDescent="0.35">
      <c r="A114" s="24">
        <v>4</v>
      </c>
      <c r="B114" s="34">
        <f>S6</f>
        <v>1.4940000000000001E-12</v>
      </c>
      <c r="C114" s="34">
        <f>S15</f>
        <v>1.5188999999999999E-12</v>
      </c>
      <c r="D114" s="34">
        <f>S24</f>
        <v>1.5174E-12</v>
      </c>
      <c r="E114" s="34">
        <f>S33</f>
        <v>1.5233E-12</v>
      </c>
      <c r="F114" s="34">
        <f>S42</f>
        <v>1.5109E-12</v>
      </c>
      <c r="G114" s="34">
        <f>S51</f>
        <v>1.5244E-12</v>
      </c>
      <c r="H114" s="34">
        <f>S60</f>
        <v>1.5253999999999999E-12</v>
      </c>
      <c r="I114" s="34">
        <f>S69</f>
        <v>1.5416E-12</v>
      </c>
      <c r="J114" s="35">
        <f>S78</f>
        <v>1.5457E-12</v>
      </c>
      <c r="K114" s="34">
        <f>S87</f>
        <v>1.5483E-12</v>
      </c>
      <c r="L114" s="34"/>
      <c r="M114" s="23"/>
      <c r="N114" s="23"/>
    </row>
    <row r="115" spans="1:14" x14ac:dyDescent="0.35">
      <c r="A115" s="24">
        <v>5</v>
      </c>
      <c r="B115" s="34">
        <f>S7</f>
        <v>1.4925999999999999E-12</v>
      </c>
      <c r="C115" s="34">
        <f>S16</f>
        <v>1.5272E-12</v>
      </c>
      <c r="D115" s="34">
        <f>S25</f>
        <v>1.5095E-12</v>
      </c>
      <c r="E115" s="34">
        <f>S34</f>
        <v>1.5273E-12</v>
      </c>
      <c r="F115" s="34">
        <f>S43</f>
        <v>1.5233E-12</v>
      </c>
      <c r="G115" s="34">
        <f>S52</f>
        <v>1.5384E-12</v>
      </c>
      <c r="H115" s="34">
        <f>S61</f>
        <v>1.5306E-12</v>
      </c>
      <c r="I115" s="34">
        <f>S70</f>
        <v>1.5591000000000001E-12</v>
      </c>
      <c r="J115" s="35">
        <f>S79</f>
        <v>1.5595999999999999E-12</v>
      </c>
      <c r="K115" s="34">
        <f>S88</f>
        <v>1.5483999999999999E-12</v>
      </c>
      <c r="L115" s="34"/>
      <c r="M115" s="23"/>
      <c r="N115" s="23"/>
    </row>
    <row r="116" spans="1:14" x14ac:dyDescent="0.35">
      <c r="A116" s="24" t="s">
        <v>21</v>
      </c>
      <c r="B116" s="25">
        <f t="shared" ref="B116:J116" si="52">AVERAGE(B111:B115)</f>
        <v>1.4937400000000001E-12</v>
      </c>
      <c r="C116" s="25">
        <f t="shared" si="52"/>
        <v>1.5146599999999999E-12</v>
      </c>
      <c r="D116" s="25">
        <f t="shared" si="52"/>
        <v>1.5095E-12</v>
      </c>
      <c r="E116" s="25">
        <f t="shared" si="52"/>
        <v>1.51716E-12</v>
      </c>
      <c r="F116" s="25">
        <f t="shared" si="52"/>
        <v>1.5155800000000001E-12</v>
      </c>
      <c r="G116" s="25">
        <f t="shared" si="52"/>
        <v>1.52332E-12</v>
      </c>
      <c r="H116" s="25">
        <f t="shared" si="52"/>
        <v>1.5290999999999998E-12</v>
      </c>
      <c r="I116" s="25">
        <f t="shared" si="52"/>
        <v>1.5442399999999999E-12</v>
      </c>
      <c r="J116" s="25">
        <f t="shared" si="52"/>
        <v>1.5441999999999998E-12</v>
      </c>
      <c r="K116" s="25">
        <f t="shared" ref="K116" si="53">AVERAGE(K111:K115)</f>
        <v>1.5463399999999999E-12</v>
      </c>
      <c r="L116" s="25"/>
      <c r="M116" s="23"/>
      <c r="N116" s="23"/>
    </row>
    <row r="117" spans="1:14" x14ac:dyDescent="0.35">
      <c r="A117" s="24" t="s">
        <v>22</v>
      </c>
      <c r="B117" s="25">
        <f t="shared" ref="B117:J117" si="54">STDEV(B111:B115)</f>
        <v>7.9961240610686063E-15</v>
      </c>
      <c r="C117" s="25">
        <f t="shared" si="54"/>
        <v>8.344638997583981E-15</v>
      </c>
      <c r="D117" s="25">
        <f t="shared" si="54"/>
        <v>5.8557663887829643E-15</v>
      </c>
      <c r="E117" s="25">
        <f t="shared" si="54"/>
        <v>9.8604259542882202E-15</v>
      </c>
      <c r="F117" s="25">
        <f t="shared" si="54"/>
        <v>4.6386420426672204E-15</v>
      </c>
      <c r="G117" s="25">
        <f t="shared" si="54"/>
        <v>9.2729175559798966E-15</v>
      </c>
      <c r="H117" s="25">
        <f t="shared" si="54"/>
        <v>6.4575537163851935E-15</v>
      </c>
      <c r="I117" s="25">
        <f t="shared" si="54"/>
        <v>1.175044680001579E-14</v>
      </c>
      <c r="J117" s="25">
        <f t="shared" si="54"/>
        <v>1.2790035183688898E-14</v>
      </c>
      <c r="K117" s="25">
        <f t="shared" ref="K117" si="55">STDEV(K111:K115)</f>
        <v>4.7352930215563783E-15</v>
      </c>
      <c r="L117" s="25"/>
      <c r="M117" s="23"/>
      <c r="N117" s="23"/>
    </row>
    <row r="118" spans="1:14" x14ac:dyDescent="0.35">
      <c r="A118" s="24" t="s">
        <v>24</v>
      </c>
      <c r="B118" s="28">
        <f>(B116-$B116)/B116</f>
        <v>0</v>
      </c>
      <c r="C118" s="28">
        <f t="shared" ref="C118:K118" si="56">(C116-$B116)/C116</f>
        <v>1.3811680509157088E-2</v>
      </c>
      <c r="D118" s="28">
        <f>(D116-$B116)/D116</f>
        <v>1.0440543226233803E-2</v>
      </c>
      <c r="E118" s="28">
        <f t="shared" si="56"/>
        <v>1.5436737061351416E-2</v>
      </c>
      <c r="F118" s="28">
        <f t="shared" si="56"/>
        <v>1.441032476015785E-2</v>
      </c>
      <c r="G118" s="28">
        <f t="shared" si="56"/>
        <v>1.9418113068823333E-2</v>
      </c>
      <c r="H118" s="28">
        <f t="shared" si="56"/>
        <v>2.3124713883983888E-2</v>
      </c>
      <c r="I118" s="28">
        <f t="shared" si="56"/>
        <v>3.2702170647049576E-2</v>
      </c>
      <c r="J118" s="28">
        <f t="shared" si="56"/>
        <v>3.2677114363424277E-2</v>
      </c>
      <c r="K118" s="28">
        <f t="shared" si="56"/>
        <v>3.4015805062275958E-2</v>
      </c>
      <c r="L118" s="28"/>
      <c r="M118" s="23"/>
      <c r="N118" s="23"/>
    </row>
    <row r="119" spans="1:14" x14ac:dyDescent="0.35">
      <c r="D119" s="36">
        <f>(D116-$C116)/D116</f>
        <v>-3.4183504471679031E-3</v>
      </c>
      <c r="E119" s="36">
        <f t="shared" ref="E119:K119" si="57">(E116-$C116)/E116</f>
        <v>1.6478156555670067E-3</v>
      </c>
      <c r="F119" s="36">
        <f t="shared" si="57"/>
        <v>6.0702833238770744E-4</v>
      </c>
      <c r="G119" s="36">
        <f t="shared" si="57"/>
        <v>5.6849512906021627E-3</v>
      </c>
      <c r="H119" s="36">
        <f t="shared" si="57"/>
        <v>9.4434634752468046E-3</v>
      </c>
      <c r="I119" s="36">
        <f t="shared" si="57"/>
        <v>1.9155053618608482E-2</v>
      </c>
      <c r="J119" s="36">
        <f t="shared" si="57"/>
        <v>1.9129646418857595E-2</v>
      </c>
      <c r="K119" s="36">
        <f t="shared" si="57"/>
        <v>2.048708563446585E-2</v>
      </c>
      <c r="L119" s="36"/>
    </row>
  </sheetData>
  <mergeCells count="2">
    <mergeCell ref="A95:D95"/>
    <mergeCell ref="B108:N1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information</vt:lpstr>
      <vt:lpstr>channel `1</vt:lpstr>
      <vt:lpstr>channel 2</vt:lpstr>
      <vt:lpstr>channel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2025-05-13T02:56:27Z</dcterms:modified>
</cp:coreProperties>
</file>