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missouri-my.sharepoint.com/personal/nhfhv_umsystem_edu/Documents/Research/Data of Bacteria _Allison/25.07.29_PseudoGrowthExp(LB)/"/>
    </mc:Choice>
  </mc:AlternateContent>
  <xr:revisionPtr revIDLastSave="0" documentId="13_ncr:1_{8112C8CD-48A9-F047-B38A-927A0888EFE8}" xr6:coauthVersionLast="47" xr6:coauthVersionMax="47" xr10:uidLastSave="{00000000-0000-0000-0000-000000000000}"/>
  <bookViews>
    <workbookView xWindow="28680" yWindow="-120" windowWidth="29040" windowHeight="15720" tabRatio="720" firstSheet="4" activeTab="4" xr2:uid="{00000000-000D-0000-FFFF-FFFF00000000}"/>
  </bookViews>
  <sheets>
    <sheet name="Experiment information" sheetId="1" r:id="rId1"/>
    <sheet name="Sample 1" sheetId="45" r:id="rId2"/>
    <sheet name="Sample 2" sheetId="53" r:id="rId3"/>
    <sheet name="Sample 3" sheetId="52" r:id="rId4"/>
    <sheet name="5 point, avg graphs" sheetId="5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51" l="1"/>
  <c r="H18" i="51"/>
  <c r="I17" i="51"/>
  <c r="H17" i="51"/>
  <c r="I16" i="51"/>
  <c r="H16" i="51"/>
  <c r="I15" i="51"/>
  <c r="H15" i="51"/>
  <c r="I14" i="51"/>
  <c r="H14" i="51"/>
  <c r="I13" i="51"/>
  <c r="H13" i="51"/>
  <c r="P9" i="51"/>
  <c r="V9" i="51" s="1"/>
  <c r="Q9" i="51"/>
  <c r="R9" i="51"/>
  <c r="S9" i="51"/>
  <c r="T9" i="51"/>
  <c r="AB9" i="51"/>
  <c r="AG9" i="51" s="1"/>
  <c r="AC9" i="51"/>
  <c r="AD9" i="51"/>
  <c r="AE9" i="51"/>
  <c r="AF9" i="51"/>
  <c r="AN9" i="51"/>
  <c r="AT9" i="51" s="1"/>
  <c r="AO9" i="51"/>
  <c r="AP9" i="51"/>
  <c r="AQ9" i="51"/>
  <c r="AR9" i="51"/>
  <c r="AZ9" i="51"/>
  <c r="BE9" i="51" s="1"/>
  <c r="BA9" i="51"/>
  <c r="BB9" i="51"/>
  <c r="BC9" i="51"/>
  <c r="BD9" i="51"/>
  <c r="BL9" i="51"/>
  <c r="BQ9" i="51" s="1"/>
  <c r="BM9" i="51"/>
  <c r="BN9" i="51"/>
  <c r="BO9" i="51"/>
  <c r="BP9" i="51"/>
  <c r="BX9" i="51"/>
  <c r="CC9" i="51" s="1"/>
  <c r="BY9" i="51"/>
  <c r="BZ9" i="51"/>
  <c r="CA9" i="51"/>
  <c r="CB9" i="51"/>
  <c r="CJ9" i="51"/>
  <c r="CO9" i="51" s="1"/>
  <c r="CK9" i="51"/>
  <c r="CL9" i="51"/>
  <c r="CM9" i="51"/>
  <c r="CN9" i="51"/>
  <c r="P10" i="51"/>
  <c r="U10" i="51" s="1"/>
  <c r="Q10" i="51"/>
  <c r="R10" i="51"/>
  <c r="S10" i="51"/>
  <c r="T10" i="51"/>
  <c r="AB10" i="51"/>
  <c r="AG10" i="51" s="1"/>
  <c r="AC10" i="51"/>
  <c r="AD10" i="51"/>
  <c r="AE10" i="51"/>
  <c r="AF10" i="51"/>
  <c r="AN10" i="51"/>
  <c r="AS10" i="51" s="1"/>
  <c r="AO10" i="51"/>
  <c r="AP10" i="51"/>
  <c r="AQ10" i="51"/>
  <c r="AR10" i="51"/>
  <c r="AZ10" i="51"/>
  <c r="BF10" i="51" s="1"/>
  <c r="BA10" i="51"/>
  <c r="BB10" i="51"/>
  <c r="BC10" i="51"/>
  <c r="BD10" i="51"/>
  <c r="BL10" i="51"/>
  <c r="BQ10" i="51" s="1"/>
  <c r="BM10" i="51"/>
  <c r="BN10" i="51"/>
  <c r="BO10" i="51"/>
  <c r="BP10" i="51"/>
  <c r="BX10" i="51"/>
  <c r="CC10" i="51" s="1"/>
  <c r="BY10" i="51"/>
  <c r="BZ10" i="51"/>
  <c r="CA10" i="51"/>
  <c r="CB10" i="51"/>
  <c r="CJ10" i="51"/>
  <c r="CO10" i="51" s="1"/>
  <c r="CK10" i="51"/>
  <c r="CL10" i="51"/>
  <c r="CM10" i="51"/>
  <c r="CN10" i="51"/>
  <c r="P11" i="51"/>
  <c r="U11" i="51" s="1"/>
  <c r="Q11" i="51"/>
  <c r="R11" i="51"/>
  <c r="S11" i="51"/>
  <c r="T11" i="51"/>
  <c r="AB11" i="51"/>
  <c r="AG11" i="51" s="1"/>
  <c r="AC11" i="51"/>
  <c r="AD11" i="51"/>
  <c r="AE11" i="51"/>
  <c r="AF11" i="51"/>
  <c r="AN11" i="51"/>
  <c r="AT11" i="51" s="1"/>
  <c r="AO11" i="51"/>
  <c r="AP11" i="51"/>
  <c r="AQ11" i="51"/>
  <c r="AR11" i="51"/>
  <c r="AZ11" i="51"/>
  <c r="BE11" i="51" s="1"/>
  <c r="BA11" i="51"/>
  <c r="BB11" i="51"/>
  <c r="BC11" i="51"/>
  <c r="BD11" i="51"/>
  <c r="BL11" i="51"/>
  <c r="BR11" i="51" s="1"/>
  <c r="BM11" i="51"/>
  <c r="BN11" i="51"/>
  <c r="BO11" i="51"/>
  <c r="BP11" i="51"/>
  <c r="BX11" i="51"/>
  <c r="CC11" i="51" s="1"/>
  <c r="BY11" i="51"/>
  <c r="BZ11" i="51"/>
  <c r="CA11" i="51"/>
  <c r="CB11" i="51"/>
  <c r="CJ11" i="51"/>
  <c r="CO11" i="51" s="1"/>
  <c r="CK11" i="51"/>
  <c r="CL11" i="51"/>
  <c r="CM11" i="51"/>
  <c r="CN11" i="51"/>
  <c r="P12" i="51"/>
  <c r="U12" i="51" s="1"/>
  <c r="Q12" i="51"/>
  <c r="R12" i="51"/>
  <c r="S12" i="51"/>
  <c r="T12" i="51"/>
  <c r="AB12" i="51"/>
  <c r="AG12" i="51" s="1"/>
  <c r="AC12" i="51"/>
  <c r="AD12" i="51"/>
  <c r="AE12" i="51"/>
  <c r="AF12" i="51"/>
  <c r="AN12" i="51"/>
  <c r="AS12" i="51" s="1"/>
  <c r="AO12" i="51"/>
  <c r="AP12" i="51"/>
  <c r="AQ12" i="51"/>
  <c r="AR12" i="51"/>
  <c r="AZ12" i="51"/>
  <c r="BE12" i="51" s="1"/>
  <c r="BA12" i="51"/>
  <c r="BB12" i="51"/>
  <c r="BC12" i="51"/>
  <c r="BD12" i="51"/>
  <c r="BL12" i="51"/>
  <c r="BQ12" i="51" s="1"/>
  <c r="BM12" i="51"/>
  <c r="BN12" i="51"/>
  <c r="BO12" i="51"/>
  <c r="BP12" i="51"/>
  <c r="BX12" i="51"/>
  <c r="CD12" i="51" s="1"/>
  <c r="BY12" i="51"/>
  <c r="BZ12" i="51"/>
  <c r="CA12" i="51"/>
  <c r="CB12" i="51"/>
  <c r="CJ12" i="51"/>
  <c r="CO12" i="51" s="1"/>
  <c r="CK12" i="51"/>
  <c r="CL12" i="51"/>
  <c r="CM12" i="51"/>
  <c r="CN12" i="51"/>
  <c r="P13" i="51"/>
  <c r="U13" i="51" s="1"/>
  <c r="Q13" i="51"/>
  <c r="R13" i="51"/>
  <c r="S13" i="51"/>
  <c r="T13" i="51"/>
  <c r="AB13" i="51"/>
  <c r="AG13" i="51" s="1"/>
  <c r="AC13" i="51"/>
  <c r="AD13" i="51"/>
  <c r="AE13" i="51"/>
  <c r="AF13" i="51"/>
  <c r="AN13" i="51"/>
  <c r="AS13" i="51" s="1"/>
  <c r="AO13" i="51"/>
  <c r="AP13" i="51"/>
  <c r="AQ13" i="51"/>
  <c r="AR13" i="51"/>
  <c r="AZ13" i="51"/>
  <c r="BE13" i="51" s="1"/>
  <c r="BA13" i="51"/>
  <c r="BB13" i="51"/>
  <c r="BC13" i="51"/>
  <c r="BD13" i="51"/>
  <c r="BL13" i="51"/>
  <c r="BQ13" i="51" s="1"/>
  <c r="BM13" i="51"/>
  <c r="BN13" i="51"/>
  <c r="BO13" i="51"/>
  <c r="BP13" i="51"/>
  <c r="BX13" i="51"/>
  <c r="CC13" i="51" s="1"/>
  <c r="BY13" i="51"/>
  <c r="BZ13" i="51"/>
  <c r="CA13" i="51"/>
  <c r="CB13" i="51"/>
  <c r="CJ13" i="51"/>
  <c r="CP13" i="51" s="1"/>
  <c r="CK13" i="51"/>
  <c r="CL13" i="51"/>
  <c r="CM13" i="51"/>
  <c r="CN13" i="51"/>
  <c r="P14" i="51"/>
  <c r="U14" i="51" s="1"/>
  <c r="Q14" i="51"/>
  <c r="R14" i="51"/>
  <c r="S14" i="51"/>
  <c r="T14" i="51"/>
  <c r="AB14" i="51"/>
  <c r="AG14" i="51" s="1"/>
  <c r="AC14" i="51"/>
  <c r="AD14" i="51"/>
  <c r="AE14" i="51"/>
  <c r="AF14" i="51"/>
  <c r="AN14" i="51"/>
  <c r="AS14" i="51" s="1"/>
  <c r="AO14" i="51"/>
  <c r="AP14" i="51"/>
  <c r="AQ14" i="51"/>
  <c r="AR14" i="51"/>
  <c r="AZ14" i="51"/>
  <c r="BE14" i="51" s="1"/>
  <c r="BA14" i="51"/>
  <c r="BB14" i="51"/>
  <c r="BC14" i="51"/>
  <c r="BD14" i="51"/>
  <c r="BL14" i="51"/>
  <c r="BQ14" i="51" s="1"/>
  <c r="BM14" i="51"/>
  <c r="BN14" i="51"/>
  <c r="BO14" i="51"/>
  <c r="BP14" i="51"/>
  <c r="BX14" i="51"/>
  <c r="CC14" i="51" s="1"/>
  <c r="BY14" i="51"/>
  <c r="BZ14" i="51"/>
  <c r="CA14" i="51"/>
  <c r="CB14" i="51"/>
  <c r="CJ14" i="51"/>
  <c r="CP14" i="51" s="1"/>
  <c r="CK14" i="51"/>
  <c r="CL14" i="51"/>
  <c r="CM14" i="51"/>
  <c r="CN14" i="51"/>
  <c r="CO14" i="51"/>
  <c r="P15" i="51"/>
  <c r="V15" i="51" s="1"/>
  <c r="Q15" i="51"/>
  <c r="R15" i="51"/>
  <c r="S15" i="51"/>
  <c r="T15" i="51"/>
  <c r="AB15" i="51"/>
  <c r="AG15" i="51" s="1"/>
  <c r="AC15" i="51"/>
  <c r="AD15" i="51"/>
  <c r="AE15" i="51"/>
  <c r="AF15" i="51"/>
  <c r="AN15" i="51"/>
  <c r="AS15" i="51" s="1"/>
  <c r="AO15" i="51"/>
  <c r="AP15" i="51"/>
  <c r="AQ15" i="51"/>
  <c r="AR15" i="51"/>
  <c r="AZ15" i="51"/>
  <c r="BE15" i="51" s="1"/>
  <c r="BA15" i="51"/>
  <c r="BB15" i="51"/>
  <c r="BC15" i="51"/>
  <c r="BD15" i="51"/>
  <c r="BL15" i="51"/>
  <c r="BQ15" i="51" s="1"/>
  <c r="BM15" i="51"/>
  <c r="BN15" i="51"/>
  <c r="BO15" i="51"/>
  <c r="BP15" i="51"/>
  <c r="BX15" i="51"/>
  <c r="CC15" i="51" s="1"/>
  <c r="BY15" i="51"/>
  <c r="BZ15" i="51"/>
  <c r="CA15" i="51"/>
  <c r="CB15" i="51"/>
  <c r="CJ15" i="51"/>
  <c r="CP15" i="51" s="1"/>
  <c r="CK15" i="51"/>
  <c r="CL15" i="51"/>
  <c r="CM15" i="51"/>
  <c r="CN15" i="51"/>
  <c r="P16" i="51"/>
  <c r="U16" i="51" s="1"/>
  <c r="Q16" i="51"/>
  <c r="R16" i="51"/>
  <c r="S16" i="51"/>
  <c r="T16" i="51"/>
  <c r="AB16" i="51"/>
  <c r="AH16" i="51" s="1"/>
  <c r="AC16" i="51"/>
  <c r="AD16" i="51"/>
  <c r="AE16" i="51"/>
  <c r="AF16" i="51"/>
  <c r="AN16" i="51"/>
  <c r="AS16" i="51" s="1"/>
  <c r="AO16" i="51"/>
  <c r="AP16" i="51"/>
  <c r="AQ16" i="51"/>
  <c r="AR16" i="51"/>
  <c r="AZ16" i="51"/>
  <c r="BE16" i="51" s="1"/>
  <c r="BA16" i="51"/>
  <c r="BB16" i="51"/>
  <c r="BC16" i="51"/>
  <c r="BD16" i="51"/>
  <c r="BL16" i="51"/>
  <c r="BQ16" i="51" s="1"/>
  <c r="BM16" i="51"/>
  <c r="BN16" i="51"/>
  <c r="BO16" i="51"/>
  <c r="BP16" i="51"/>
  <c r="BX16" i="51"/>
  <c r="CC16" i="51" s="1"/>
  <c r="BY16" i="51"/>
  <c r="BZ16" i="51"/>
  <c r="CA16" i="51"/>
  <c r="CB16" i="51"/>
  <c r="CJ16" i="51"/>
  <c r="CO16" i="51" s="1"/>
  <c r="CK16" i="51"/>
  <c r="CL16" i="51"/>
  <c r="CM16" i="51"/>
  <c r="CN16" i="51"/>
  <c r="H6" i="51"/>
  <c r="H7" i="51"/>
  <c r="H8" i="51"/>
  <c r="H4" i="51"/>
  <c r="H5" i="51"/>
  <c r="H3" i="51"/>
  <c r="AA69" i="45"/>
  <c r="AA70" i="45"/>
  <c r="AA71" i="45"/>
  <c r="AA72" i="45"/>
  <c r="AA73" i="45"/>
  <c r="AA68" i="45"/>
  <c r="AA59" i="45"/>
  <c r="AA60" i="45"/>
  <c r="AA61" i="45"/>
  <c r="AA62" i="45"/>
  <c r="AA63" i="45"/>
  <c r="AA58" i="45"/>
  <c r="AA49" i="45"/>
  <c r="AA50" i="45"/>
  <c r="AA51" i="45"/>
  <c r="AA52" i="45"/>
  <c r="AA53" i="45"/>
  <c r="AA48" i="45"/>
  <c r="AA39" i="45"/>
  <c r="AA40" i="45"/>
  <c r="AA41" i="45"/>
  <c r="AA42" i="45"/>
  <c r="AA43" i="45"/>
  <c r="AA38" i="45"/>
  <c r="AC33" i="45" s="1"/>
  <c r="AA29" i="45"/>
  <c r="AA30" i="45"/>
  <c r="AA31" i="45"/>
  <c r="AA32" i="45"/>
  <c r="AA33" i="45"/>
  <c r="AA28" i="45"/>
  <c r="AA19" i="45"/>
  <c r="AA20" i="45"/>
  <c r="AA21" i="45"/>
  <c r="AA22" i="45"/>
  <c r="AA23" i="45"/>
  <c r="AA18" i="45"/>
  <c r="AH11" i="51" l="1"/>
  <c r="CD10" i="51"/>
  <c r="L13" i="51"/>
  <c r="L17" i="51"/>
  <c r="L16" i="51"/>
  <c r="U15" i="51"/>
  <c r="U9" i="51"/>
  <c r="K13" i="51"/>
  <c r="CO15" i="51"/>
  <c r="V10" i="51"/>
  <c r="V16" i="51"/>
  <c r="BF11" i="51"/>
  <c r="AH10" i="51"/>
  <c r="BR9" i="51"/>
  <c r="L14" i="51"/>
  <c r="K17" i="51"/>
  <c r="CP16" i="51"/>
  <c r="CO13" i="51"/>
  <c r="BF13" i="51"/>
  <c r="L6" i="51"/>
  <c r="AG16" i="51"/>
  <c r="L15" i="51"/>
  <c r="L18" i="51"/>
  <c r="K15" i="51"/>
  <c r="K14" i="51"/>
  <c r="K16" i="51"/>
  <c r="K18" i="51"/>
  <c r="AT10" i="51"/>
  <c r="AH9" i="51"/>
  <c r="BF12" i="51"/>
  <c r="AS11" i="51"/>
  <c r="AS9" i="51"/>
  <c r="AT12" i="51"/>
  <c r="CP11" i="51"/>
  <c r="BR14" i="51"/>
  <c r="BR13" i="51"/>
  <c r="BR12" i="51"/>
  <c r="CD15" i="51"/>
  <c r="CD14" i="51"/>
  <c r="CD13" i="51"/>
  <c r="BQ11" i="51"/>
  <c r="CC12" i="51"/>
  <c r="BE10" i="51"/>
  <c r="BR15" i="51"/>
  <c r="BF14" i="51"/>
  <c r="AT13" i="51"/>
  <c r="AH12" i="51"/>
  <c r="V11" i="51"/>
  <c r="CP9" i="51"/>
  <c r="CD16" i="51"/>
  <c r="L4" i="51"/>
  <c r="BR16" i="51"/>
  <c r="BF15" i="51"/>
  <c r="AT14" i="51"/>
  <c r="AH13" i="51"/>
  <c r="V12" i="51"/>
  <c r="CP10" i="51"/>
  <c r="CD9" i="51"/>
  <c r="L5" i="51"/>
  <c r="BF16" i="51"/>
  <c r="L8" i="51"/>
  <c r="AT15" i="51"/>
  <c r="AH14" i="51"/>
  <c r="V13" i="51"/>
  <c r="L7" i="51"/>
  <c r="AT16" i="51"/>
  <c r="AH15" i="51"/>
  <c r="V14" i="51"/>
  <c r="CP12" i="51"/>
  <c r="CD11" i="51"/>
  <c r="BR10" i="51"/>
  <c r="BF9" i="51"/>
  <c r="AC34" i="45"/>
  <c r="X149" i="53"/>
  <c r="W149" i="53"/>
  <c r="V149" i="53"/>
  <c r="U149" i="53"/>
  <c r="T149" i="53"/>
  <c r="S149" i="53"/>
  <c r="R149" i="53"/>
  <c r="Q149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D149" i="53"/>
  <c r="C149" i="53"/>
  <c r="B149" i="53"/>
  <c r="A149" i="53"/>
  <c r="AA148" i="53"/>
  <c r="AA147" i="53"/>
  <c r="AA146" i="53"/>
  <c r="AA145" i="53"/>
  <c r="AA144" i="53"/>
  <c r="X140" i="53"/>
  <c r="W140" i="53"/>
  <c r="V140" i="53"/>
  <c r="U140" i="53"/>
  <c r="T140" i="53"/>
  <c r="S140" i="53"/>
  <c r="R140" i="53"/>
  <c r="Q140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D140" i="53"/>
  <c r="C140" i="53"/>
  <c r="B140" i="53"/>
  <c r="A140" i="53"/>
  <c r="AA139" i="53"/>
  <c r="AA138" i="53"/>
  <c r="AA137" i="53"/>
  <c r="AA136" i="53"/>
  <c r="AC137" i="53" s="1"/>
  <c r="AA135" i="53"/>
  <c r="X131" i="53"/>
  <c r="W131" i="53"/>
  <c r="V131" i="53"/>
  <c r="U131" i="53"/>
  <c r="T131" i="53"/>
  <c r="S131" i="53"/>
  <c r="R131" i="53"/>
  <c r="Q131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D131" i="53"/>
  <c r="C131" i="53"/>
  <c r="B131" i="53"/>
  <c r="A131" i="53"/>
  <c r="AA130" i="53"/>
  <c r="AA129" i="53"/>
  <c r="AA128" i="53"/>
  <c r="AA127" i="53"/>
  <c r="AA126" i="53"/>
  <c r="AC128" i="53" s="1"/>
  <c r="X122" i="53"/>
  <c r="W122" i="53"/>
  <c r="V122" i="53"/>
  <c r="U122" i="53"/>
  <c r="T122" i="53"/>
  <c r="S122" i="53"/>
  <c r="R122" i="53"/>
  <c r="Q122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D122" i="53"/>
  <c r="C122" i="53"/>
  <c r="B122" i="53"/>
  <c r="A122" i="53"/>
  <c r="AA121" i="53"/>
  <c r="AA120" i="53"/>
  <c r="AA119" i="53"/>
  <c r="AA118" i="53"/>
  <c r="AA117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C113" i="53"/>
  <c r="B113" i="53"/>
  <c r="A113" i="53"/>
  <c r="AA112" i="53"/>
  <c r="AA111" i="53"/>
  <c r="AA110" i="53"/>
  <c r="AA109" i="53"/>
  <c r="AA108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C104" i="53"/>
  <c r="B104" i="53"/>
  <c r="A104" i="53"/>
  <c r="AA103" i="53"/>
  <c r="AA102" i="53"/>
  <c r="AA101" i="53"/>
  <c r="AA100" i="53"/>
  <c r="AA99" i="53"/>
  <c r="AC101" i="53" s="1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C95" i="53"/>
  <c r="B95" i="53"/>
  <c r="A95" i="53"/>
  <c r="AA94" i="53"/>
  <c r="AA93" i="53"/>
  <c r="AC92" i="53" s="1"/>
  <c r="AA92" i="53"/>
  <c r="AA91" i="53"/>
  <c r="AA90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6" i="53"/>
  <c r="B86" i="53"/>
  <c r="A86" i="53"/>
  <c r="AA85" i="53"/>
  <c r="AA84" i="53"/>
  <c r="AA83" i="53"/>
  <c r="AA82" i="53"/>
  <c r="AA81" i="53"/>
  <c r="X77" i="53"/>
  <c r="W77" i="53"/>
  <c r="V77" i="53"/>
  <c r="U77" i="53"/>
  <c r="T77" i="53"/>
  <c r="S77" i="53"/>
  <c r="R77" i="53"/>
  <c r="Q77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D77" i="53"/>
  <c r="C77" i="53"/>
  <c r="B77" i="53"/>
  <c r="A77" i="53"/>
  <c r="AA76" i="53"/>
  <c r="AA75" i="53"/>
  <c r="AA74" i="53"/>
  <c r="AA73" i="53"/>
  <c r="AA72" i="53"/>
  <c r="X68" i="53"/>
  <c r="W68" i="53"/>
  <c r="V68" i="53"/>
  <c r="U68" i="53"/>
  <c r="T68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B68" i="53"/>
  <c r="A68" i="53"/>
  <c r="AA67" i="53"/>
  <c r="AA66" i="53"/>
  <c r="AA65" i="53"/>
  <c r="AA64" i="53"/>
  <c r="AA63" i="53"/>
  <c r="X59" i="53"/>
  <c r="W59" i="53"/>
  <c r="V59" i="53"/>
  <c r="U59" i="53"/>
  <c r="T59" i="53"/>
  <c r="S59" i="53"/>
  <c r="R59" i="53"/>
  <c r="Q59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D59" i="53"/>
  <c r="C59" i="53"/>
  <c r="B59" i="53"/>
  <c r="A59" i="53"/>
  <c r="AA58" i="53"/>
  <c r="AA57" i="53"/>
  <c r="AC56" i="53"/>
  <c r="AA56" i="53"/>
  <c r="AA55" i="53"/>
  <c r="AA54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B50" i="53"/>
  <c r="A50" i="53"/>
  <c r="AA49" i="53"/>
  <c r="AA48" i="53"/>
  <c r="AA47" i="53"/>
  <c r="AA46" i="53"/>
  <c r="AA45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B41" i="53"/>
  <c r="A41" i="53"/>
  <c r="AA40" i="53"/>
  <c r="AA39" i="53"/>
  <c r="AA38" i="53"/>
  <c r="AA37" i="53"/>
  <c r="AA36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B32" i="53"/>
  <c r="A32" i="53"/>
  <c r="AA31" i="53"/>
  <c r="AA30" i="53"/>
  <c r="AC28" i="53" s="1"/>
  <c r="AC29" i="53"/>
  <c r="AA29" i="53"/>
  <c r="AA28" i="53"/>
  <c r="AA27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B23" i="53"/>
  <c r="AA22" i="53"/>
  <c r="AA21" i="53"/>
  <c r="AA20" i="53"/>
  <c r="AA19" i="53"/>
  <c r="AA18" i="53"/>
  <c r="AA23" i="53" s="1"/>
  <c r="AB19" i="53" s="1"/>
  <c r="X149" i="52"/>
  <c r="W149" i="52"/>
  <c r="V149" i="52"/>
  <c r="U149" i="52"/>
  <c r="T149" i="52"/>
  <c r="S149" i="52"/>
  <c r="R149" i="52"/>
  <c r="Q149" i="52"/>
  <c r="P149" i="52"/>
  <c r="O149" i="52"/>
  <c r="N149" i="52"/>
  <c r="M149" i="52"/>
  <c r="L149" i="52"/>
  <c r="K149" i="52"/>
  <c r="J149" i="52"/>
  <c r="I149" i="52"/>
  <c r="H149" i="52"/>
  <c r="G149" i="52"/>
  <c r="F149" i="52"/>
  <c r="E149" i="52"/>
  <c r="D149" i="52"/>
  <c r="C149" i="52"/>
  <c r="B149" i="52"/>
  <c r="A149" i="52"/>
  <c r="AA148" i="52"/>
  <c r="AC144" i="52" s="1"/>
  <c r="AA147" i="52"/>
  <c r="AA146" i="52"/>
  <c r="AA145" i="52"/>
  <c r="AA144" i="52"/>
  <c r="X140" i="52"/>
  <c r="W140" i="52"/>
  <c r="V140" i="52"/>
  <c r="U140" i="52"/>
  <c r="T140" i="52"/>
  <c r="S140" i="52"/>
  <c r="R140" i="52"/>
  <c r="Q140" i="52"/>
  <c r="P140" i="52"/>
  <c r="O140" i="52"/>
  <c r="N140" i="52"/>
  <c r="M140" i="52"/>
  <c r="L140" i="52"/>
  <c r="K140" i="52"/>
  <c r="J140" i="52"/>
  <c r="I140" i="52"/>
  <c r="H140" i="52"/>
  <c r="G140" i="52"/>
  <c r="F140" i="52"/>
  <c r="E140" i="52"/>
  <c r="D140" i="52"/>
  <c r="C140" i="52"/>
  <c r="B140" i="52"/>
  <c r="A140" i="52"/>
  <c r="AA139" i="52"/>
  <c r="AA138" i="52"/>
  <c r="AA137" i="52"/>
  <c r="AA136" i="52"/>
  <c r="AC135" i="52" s="1"/>
  <c r="AA135" i="52"/>
  <c r="X131" i="52"/>
  <c r="W131" i="52"/>
  <c r="V131" i="52"/>
  <c r="U131" i="52"/>
  <c r="T131" i="52"/>
  <c r="S131" i="52"/>
  <c r="R131" i="52"/>
  <c r="Q131" i="52"/>
  <c r="P131" i="52"/>
  <c r="O131" i="52"/>
  <c r="N131" i="52"/>
  <c r="M131" i="52"/>
  <c r="L131" i="52"/>
  <c r="K131" i="52"/>
  <c r="J131" i="52"/>
  <c r="I131" i="52"/>
  <c r="H131" i="52"/>
  <c r="G131" i="52"/>
  <c r="F131" i="52"/>
  <c r="E131" i="52"/>
  <c r="D131" i="52"/>
  <c r="C131" i="52"/>
  <c r="B131" i="52"/>
  <c r="A131" i="52"/>
  <c r="AA130" i="52"/>
  <c r="AA129" i="52"/>
  <c r="AA128" i="52"/>
  <c r="AA127" i="52"/>
  <c r="AA126" i="52"/>
  <c r="X122" i="52"/>
  <c r="W122" i="52"/>
  <c r="V122" i="52"/>
  <c r="U122" i="52"/>
  <c r="T122" i="52"/>
  <c r="S122" i="52"/>
  <c r="R122" i="52"/>
  <c r="Q122" i="52"/>
  <c r="P122" i="52"/>
  <c r="O122" i="52"/>
  <c r="N122" i="52"/>
  <c r="M122" i="52"/>
  <c r="L122" i="52"/>
  <c r="K122" i="52"/>
  <c r="J122" i="52"/>
  <c r="I122" i="52"/>
  <c r="H122" i="52"/>
  <c r="G122" i="52"/>
  <c r="F122" i="52"/>
  <c r="E122" i="52"/>
  <c r="D122" i="52"/>
  <c r="C122" i="52"/>
  <c r="B122" i="52"/>
  <c r="A122" i="52"/>
  <c r="AA121" i="52"/>
  <c r="AA120" i="52"/>
  <c r="AA119" i="52"/>
  <c r="AA118" i="52"/>
  <c r="AA117" i="52"/>
  <c r="AC119" i="52" s="1"/>
  <c r="X113" i="52"/>
  <c r="W113" i="52"/>
  <c r="V113" i="52"/>
  <c r="U113" i="52"/>
  <c r="T113" i="52"/>
  <c r="S113" i="52"/>
  <c r="R113" i="52"/>
  <c r="Q113" i="52"/>
  <c r="P113" i="52"/>
  <c r="O113" i="52"/>
  <c r="N113" i="52"/>
  <c r="M113" i="52"/>
  <c r="L113" i="52"/>
  <c r="K113" i="52"/>
  <c r="J113" i="52"/>
  <c r="I113" i="52"/>
  <c r="H113" i="52"/>
  <c r="G113" i="52"/>
  <c r="F113" i="52"/>
  <c r="E113" i="52"/>
  <c r="D113" i="52"/>
  <c r="C113" i="52"/>
  <c r="B113" i="52"/>
  <c r="A113" i="52"/>
  <c r="AA112" i="52"/>
  <c r="AC108" i="52" s="1"/>
  <c r="AC111" i="52"/>
  <c r="AA111" i="52"/>
  <c r="AA110" i="52"/>
  <c r="AA109" i="52"/>
  <c r="AA108" i="52"/>
  <c r="X104" i="52"/>
  <c r="W104" i="52"/>
  <c r="V104" i="52"/>
  <c r="U104" i="52"/>
  <c r="T104" i="52"/>
  <c r="S104" i="52"/>
  <c r="R104" i="52"/>
  <c r="Q104" i="52"/>
  <c r="P104" i="52"/>
  <c r="O104" i="52"/>
  <c r="N104" i="52"/>
  <c r="M104" i="52"/>
  <c r="L104" i="52"/>
  <c r="K104" i="52"/>
  <c r="J104" i="52"/>
  <c r="I104" i="52"/>
  <c r="H104" i="52"/>
  <c r="G104" i="52"/>
  <c r="F104" i="52"/>
  <c r="E104" i="52"/>
  <c r="D104" i="52"/>
  <c r="C104" i="52"/>
  <c r="B104" i="52"/>
  <c r="A104" i="52"/>
  <c r="AA103" i="52"/>
  <c r="AA102" i="52"/>
  <c r="AA101" i="52"/>
  <c r="AA100" i="52"/>
  <c r="AA99" i="52"/>
  <c r="X95" i="52"/>
  <c r="W95" i="52"/>
  <c r="V95" i="52"/>
  <c r="U95" i="52"/>
  <c r="T95" i="52"/>
  <c r="S95" i="52"/>
  <c r="R95" i="52"/>
  <c r="Q95" i="52"/>
  <c r="P95" i="52"/>
  <c r="O95" i="52"/>
  <c r="N95" i="52"/>
  <c r="M95" i="52"/>
  <c r="L95" i="52"/>
  <c r="K95" i="52"/>
  <c r="J95" i="52"/>
  <c r="I95" i="52"/>
  <c r="H95" i="52"/>
  <c r="G95" i="52"/>
  <c r="F95" i="52"/>
  <c r="E95" i="52"/>
  <c r="D95" i="52"/>
  <c r="C95" i="52"/>
  <c r="B95" i="52"/>
  <c r="A95" i="52"/>
  <c r="AA94" i="52"/>
  <c r="AA93" i="52"/>
  <c r="AA92" i="52"/>
  <c r="AA91" i="52"/>
  <c r="AA90" i="52"/>
  <c r="X86" i="52"/>
  <c r="W86" i="52"/>
  <c r="V86" i="52"/>
  <c r="U86" i="52"/>
  <c r="T86" i="52"/>
  <c r="S86" i="52"/>
  <c r="R86" i="52"/>
  <c r="Q86" i="52"/>
  <c r="P86" i="52"/>
  <c r="O86" i="52"/>
  <c r="N86" i="52"/>
  <c r="M86" i="52"/>
  <c r="L86" i="52"/>
  <c r="K86" i="52"/>
  <c r="J86" i="52"/>
  <c r="I86" i="52"/>
  <c r="H86" i="52"/>
  <c r="G86" i="52"/>
  <c r="F86" i="52"/>
  <c r="E86" i="52"/>
  <c r="D86" i="52"/>
  <c r="C86" i="52"/>
  <c r="B86" i="52"/>
  <c r="A86" i="52"/>
  <c r="AA85" i="52"/>
  <c r="AA84" i="52"/>
  <c r="AA83" i="52"/>
  <c r="AA82" i="52"/>
  <c r="AA81" i="52"/>
  <c r="AC83" i="52" s="1"/>
  <c r="X77" i="52"/>
  <c r="W77" i="52"/>
  <c r="V77" i="52"/>
  <c r="U77" i="52"/>
  <c r="T77" i="52"/>
  <c r="S77" i="52"/>
  <c r="R77" i="52"/>
  <c r="Q77" i="52"/>
  <c r="P77" i="52"/>
  <c r="O77" i="52"/>
  <c r="N77" i="52"/>
  <c r="M77" i="52"/>
  <c r="L77" i="52"/>
  <c r="K77" i="52"/>
  <c r="J77" i="52"/>
  <c r="I77" i="52"/>
  <c r="H77" i="52"/>
  <c r="G77" i="52"/>
  <c r="F77" i="52"/>
  <c r="E77" i="52"/>
  <c r="D77" i="52"/>
  <c r="C77" i="52"/>
  <c r="B77" i="52"/>
  <c r="A77" i="52"/>
  <c r="AA76" i="52"/>
  <c r="AA75" i="52"/>
  <c r="AC74" i="52" s="1"/>
  <c r="AA74" i="52"/>
  <c r="AA73" i="52"/>
  <c r="AA72" i="52"/>
  <c r="X68" i="52"/>
  <c r="W68" i="52"/>
  <c r="V68" i="52"/>
  <c r="U68" i="52"/>
  <c r="T68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A68" i="52"/>
  <c r="AA67" i="52"/>
  <c r="AA66" i="52"/>
  <c r="AA65" i="52"/>
  <c r="AA64" i="52"/>
  <c r="AC63" i="52" s="1"/>
  <c r="AA63" i="52"/>
  <c r="X59" i="52"/>
  <c r="W59" i="52"/>
  <c r="V59" i="52"/>
  <c r="U59" i="52"/>
  <c r="T59" i="52"/>
  <c r="S59" i="52"/>
  <c r="R59" i="52"/>
  <c r="Q59" i="52"/>
  <c r="P59" i="52"/>
  <c r="O59" i="52"/>
  <c r="N59" i="52"/>
  <c r="M59" i="52"/>
  <c r="L59" i="52"/>
  <c r="K59" i="52"/>
  <c r="J59" i="52"/>
  <c r="I59" i="52"/>
  <c r="H59" i="52"/>
  <c r="G59" i="52"/>
  <c r="F59" i="52"/>
  <c r="E59" i="52"/>
  <c r="D59" i="52"/>
  <c r="C59" i="52"/>
  <c r="B59" i="52"/>
  <c r="A59" i="52"/>
  <c r="AA58" i="52"/>
  <c r="AA57" i="52"/>
  <c r="AA56" i="52"/>
  <c r="AA55" i="52"/>
  <c r="AC54" i="52" s="1"/>
  <c r="AA54" i="52"/>
  <c r="AC57" i="52" s="1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50" i="52"/>
  <c r="AA49" i="52"/>
  <c r="AA48" i="52"/>
  <c r="AA47" i="52"/>
  <c r="AA46" i="52"/>
  <c r="AA45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B41" i="52"/>
  <c r="A41" i="52"/>
  <c r="AA40" i="52"/>
  <c r="AA39" i="52"/>
  <c r="AA38" i="52"/>
  <c r="AA37" i="52"/>
  <c r="AC36" i="52" s="1"/>
  <c r="AA36" i="52"/>
  <c r="X32" i="52"/>
  <c r="W32" i="52"/>
  <c r="V32" i="52"/>
  <c r="U32" i="52"/>
  <c r="T32" i="52"/>
  <c r="S32" i="52"/>
  <c r="R32" i="52"/>
  <c r="Q32" i="52"/>
  <c r="P32" i="52"/>
  <c r="O32" i="52"/>
  <c r="N32" i="52"/>
  <c r="M32" i="52"/>
  <c r="L32" i="52"/>
  <c r="K32" i="52"/>
  <c r="J32" i="52"/>
  <c r="I32" i="52"/>
  <c r="H32" i="52"/>
  <c r="G32" i="52"/>
  <c r="F32" i="52"/>
  <c r="E32" i="52"/>
  <c r="D32" i="52"/>
  <c r="C32" i="52"/>
  <c r="B32" i="52"/>
  <c r="A32" i="52"/>
  <c r="AA31" i="52"/>
  <c r="AA30" i="52"/>
  <c r="AA29" i="52"/>
  <c r="AA28" i="52"/>
  <c r="AC29" i="52" s="1"/>
  <c r="AA27" i="52"/>
  <c r="X23" i="52"/>
  <c r="W23" i="52"/>
  <c r="V23" i="52"/>
  <c r="U23" i="52"/>
  <c r="T23" i="52"/>
  <c r="S23" i="52"/>
  <c r="R23" i="52"/>
  <c r="Q23" i="52"/>
  <c r="P23" i="52"/>
  <c r="O23" i="52"/>
  <c r="N23" i="52"/>
  <c r="M23" i="52"/>
  <c r="L23" i="52"/>
  <c r="K23" i="52"/>
  <c r="J23" i="52"/>
  <c r="I23" i="52"/>
  <c r="H23" i="52"/>
  <c r="G23" i="52"/>
  <c r="F23" i="52"/>
  <c r="E23" i="52"/>
  <c r="D23" i="52"/>
  <c r="C23" i="52"/>
  <c r="B23" i="52"/>
  <c r="AA22" i="52"/>
  <c r="AA21" i="52"/>
  <c r="AA20" i="52"/>
  <c r="AA19" i="52"/>
  <c r="AA18" i="52"/>
  <c r="AC72" i="52" l="1"/>
  <c r="AC30" i="52"/>
  <c r="AC101" i="52"/>
  <c r="AC110" i="52"/>
  <c r="AC146" i="52"/>
  <c r="AC64" i="53"/>
  <c r="AC100" i="52"/>
  <c r="AC136" i="52"/>
  <c r="AC64" i="52"/>
  <c r="AC109" i="53"/>
  <c r="AC28" i="52"/>
  <c r="AC91" i="52"/>
  <c r="AC127" i="52"/>
  <c r="AC136" i="53"/>
  <c r="AC19" i="53"/>
  <c r="AC73" i="53"/>
  <c r="AC100" i="53"/>
  <c r="AC127" i="53"/>
  <c r="AC56" i="52"/>
  <c r="AC55" i="52"/>
  <c r="AC19" i="52"/>
  <c r="AC46" i="52"/>
  <c r="AC82" i="52"/>
  <c r="AC99" i="52"/>
  <c r="AC118" i="52"/>
  <c r="AC37" i="53"/>
  <c r="AC65" i="53"/>
  <c r="AC83" i="53"/>
  <c r="AA50" i="53"/>
  <c r="AB49" i="53" s="1"/>
  <c r="AC49" i="53"/>
  <c r="AB45" i="53"/>
  <c r="AC48" i="53"/>
  <c r="AB56" i="53"/>
  <c r="AA122" i="53"/>
  <c r="AB121" i="53" s="1"/>
  <c r="AC121" i="53"/>
  <c r="AC120" i="53"/>
  <c r="AB20" i="53"/>
  <c r="AA41" i="53"/>
  <c r="AB40" i="53" s="1"/>
  <c r="AC40" i="53"/>
  <c r="AC39" i="53"/>
  <c r="AB47" i="53"/>
  <c r="AC55" i="53"/>
  <c r="AA77" i="53"/>
  <c r="AB76" i="53" s="1"/>
  <c r="AC76" i="53"/>
  <c r="AB72" i="53"/>
  <c r="AC75" i="53"/>
  <c r="AC91" i="53"/>
  <c r="AA113" i="53"/>
  <c r="AB112" i="53" s="1"/>
  <c r="AC112" i="53"/>
  <c r="AC111" i="53"/>
  <c r="AA149" i="53"/>
  <c r="AB148" i="53" s="1"/>
  <c r="AC148" i="53"/>
  <c r="AC146" i="53"/>
  <c r="AC147" i="53"/>
  <c r="AC47" i="53"/>
  <c r="AB73" i="53"/>
  <c r="AC119" i="53"/>
  <c r="AA86" i="53"/>
  <c r="AB85" i="53" s="1"/>
  <c r="AC85" i="53"/>
  <c r="AC84" i="53"/>
  <c r="AB22" i="53"/>
  <c r="AA32" i="53"/>
  <c r="AB31" i="53" s="1"/>
  <c r="AC31" i="53"/>
  <c r="AC30" i="53"/>
  <c r="AC46" i="53"/>
  <c r="AA68" i="53"/>
  <c r="AB67" i="53" s="1"/>
  <c r="AC67" i="53"/>
  <c r="AB63" i="53"/>
  <c r="AC66" i="53"/>
  <c r="AB74" i="53"/>
  <c r="AC82" i="53"/>
  <c r="AA104" i="53"/>
  <c r="AB99" i="53" s="1"/>
  <c r="AC103" i="53"/>
  <c r="AC102" i="53"/>
  <c r="AC118" i="53"/>
  <c r="AA140" i="53"/>
  <c r="AB139" i="53" s="1"/>
  <c r="AC139" i="53"/>
  <c r="AC138" i="53"/>
  <c r="AC38" i="53"/>
  <c r="AC74" i="53"/>
  <c r="AC110" i="53"/>
  <c r="AC145" i="53"/>
  <c r="AA59" i="53"/>
  <c r="AB58" i="53" s="1"/>
  <c r="AC58" i="53"/>
  <c r="AC57" i="53"/>
  <c r="AA95" i="53"/>
  <c r="AB92" i="53" s="1"/>
  <c r="AC94" i="53"/>
  <c r="AC93" i="53"/>
  <c r="AB90" i="53"/>
  <c r="AB101" i="53"/>
  <c r="AA131" i="53"/>
  <c r="AB130" i="53" s="1"/>
  <c r="AC130" i="53"/>
  <c r="AC129" i="53"/>
  <c r="AB18" i="53"/>
  <c r="AC27" i="53"/>
  <c r="AB30" i="53"/>
  <c r="AC36" i="53"/>
  <c r="AC45" i="53"/>
  <c r="AB48" i="53"/>
  <c r="AC54" i="53"/>
  <c r="AC63" i="53"/>
  <c r="AB66" i="53"/>
  <c r="AC72" i="53"/>
  <c r="AB75" i="53"/>
  <c r="AC81" i="53"/>
  <c r="AC90" i="53"/>
  <c r="AC99" i="53"/>
  <c r="AB102" i="53"/>
  <c r="AC108" i="53"/>
  <c r="AC117" i="53"/>
  <c r="AC126" i="53"/>
  <c r="AC135" i="53"/>
  <c r="AC144" i="53"/>
  <c r="AC18" i="53"/>
  <c r="AB21" i="53"/>
  <c r="AC21" i="53"/>
  <c r="AC20" i="53"/>
  <c r="AC22" i="53"/>
  <c r="AA23" i="52"/>
  <c r="AB20" i="52" s="1"/>
  <c r="AC22" i="52"/>
  <c r="AC75" i="52"/>
  <c r="AB64" i="52"/>
  <c r="AB112" i="52"/>
  <c r="AA86" i="52"/>
  <c r="AB84" i="52" s="1"/>
  <c r="AC85" i="52"/>
  <c r="AC84" i="52"/>
  <c r="AA122" i="52"/>
  <c r="AB120" i="52" s="1"/>
  <c r="AC121" i="52"/>
  <c r="AC120" i="52"/>
  <c r="AB121" i="52"/>
  <c r="AC27" i="52"/>
  <c r="AB74" i="52"/>
  <c r="AC81" i="52"/>
  <c r="AA95" i="52"/>
  <c r="AB93" i="52" s="1"/>
  <c r="AC94" i="52"/>
  <c r="AC93" i="52"/>
  <c r="AC117" i="52"/>
  <c r="AA131" i="52"/>
  <c r="AB126" i="52" s="1"/>
  <c r="AC130" i="52"/>
  <c r="AC129" i="52"/>
  <c r="AA41" i="52"/>
  <c r="AB36" i="52" s="1"/>
  <c r="AC40" i="52"/>
  <c r="AB118" i="52"/>
  <c r="AB127" i="52"/>
  <c r="AB21" i="52"/>
  <c r="AA50" i="52"/>
  <c r="AB46" i="52" s="1"/>
  <c r="AC49" i="52"/>
  <c r="AA77" i="52"/>
  <c r="AB75" i="52" s="1"/>
  <c r="AC76" i="52"/>
  <c r="AA113" i="52"/>
  <c r="AB111" i="52" s="1"/>
  <c r="AC112" i="52"/>
  <c r="AB128" i="52"/>
  <c r="AA149" i="52"/>
  <c r="AB147" i="52" s="1"/>
  <c r="AC148" i="52"/>
  <c r="AC147" i="52"/>
  <c r="AC21" i="52"/>
  <c r="AC48" i="52"/>
  <c r="AC92" i="52"/>
  <c r="AB100" i="52"/>
  <c r="AC128" i="52"/>
  <c r="AC18" i="52"/>
  <c r="AA32" i="52"/>
  <c r="AB28" i="52" s="1"/>
  <c r="AC31" i="52"/>
  <c r="AC45" i="52"/>
  <c r="AC38" i="52"/>
  <c r="AA59" i="52"/>
  <c r="AB55" i="52" s="1"/>
  <c r="AC58" i="52"/>
  <c r="AC65" i="52"/>
  <c r="AB73" i="52"/>
  <c r="AC137" i="52"/>
  <c r="AB31" i="52"/>
  <c r="AC37" i="52"/>
  <c r="AC20" i="52"/>
  <c r="AC39" i="52"/>
  <c r="AC47" i="52"/>
  <c r="AA68" i="52"/>
  <c r="AB63" i="52" s="1"/>
  <c r="AC67" i="52"/>
  <c r="AC66" i="52"/>
  <c r="AC73" i="52"/>
  <c r="AB83" i="52"/>
  <c r="AC90" i="52"/>
  <c r="AA104" i="52"/>
  <c r="AB99" i="52" s="1"/>
  <c r="AC103" i="52"/>
  <c r="AC102" i="52"/>
  <c r="AC109" i="52"/>
  <c r="AB119" i="52"/>
  <c r="AC126" i="52"/>
  <c r="AA140" i="52"/>
  <c r="AB135" i="52" s="1"/>
  <c r="AC139" i="52"/>
  <c r="AC138" i="52"/>
  <c r="AC145" i="52"/>
  <c r="P6" i="51"/>
  <c r="R4" i="51"/>
  <c r="T3" i="51"/>
  <c r="R3" i="51"/>
  <c r="X155" i="45"/>
  <c r="W155" i="45"/>
  <c r="V155" i="45"/>
  <c r="U155" i="45"/>
  <c r="T155" i="45"/>
  <c r="S155" i="45"/>
  <c r="R155" i="45"/>
  <c r="Q155" i="45"/>
  <c r="P155" i="45"/>
  <c r="O155" i="45"/>
  <c r="N155" i="45"/>
  <c r="M155" i="45"/>
  <c r="L155" i="45"/>
  <c r="K155" i="45"/>
  <c r="J155" i="45"/>
  <c r="I155" i="45"/>
  <c r="H155" i="45"/>
  <c r="G155" i="45"/>
  <c r="F155" i="45"/>
  <c r="E155" i="45"/>
  <c r="D155" i="45"/>
  <c r="C155" i="45"/>
  <c r="B155" i="45"/>
  <c r="A155" i="45"/>
  <c r="AA154" i="45"/>
  <c r="AA153" i="45"/>
  <c r="AA152" i="45"/>
  <c r="AA151" i="45"/>
  <c r="AA150" i="45"/>
  <c r="X146" i="45"/>
  <c r="W146" i="45"/>
  <c r="V146" i="45"/>
  <c r="U146" i="45"/>
  <c r="T146" i="45"/>
  <c r="S146" i="45"/>
  <c r="R146" i="45"/>
  <c r="Q146" i="45"/>
  <c r="P146" i="45"/>
  <c r="O146" i="45"/>
  <c r="N146" i="45"/>
  <c r="M146" i="45"/>
  <c r="L146" i="45"/>
  <c r="K146" i="45"/>
  <c r="J146" i="45"/>
  <c r="I146" i="45"/>
  <c r="H146" i="45"/>
  <c r="G146" i="45"/>
  <c r="F146" i="45"/>
  <c r="E146" i="45"/>
  <c r="D146" i="45"/>
  <c r="C146" i="45"/>
  <c r="B146" i="45"/>
  <c r="A146" i="45"/>
  <c r="AA145" i="45"/>
  <c r="AA144" i="45"/>
  <c r="AA143" i="45"/>
  <c r="AA142" i="45"/>
  <c r="AA141" i="45"/>
  <c r="X137" i="45"/>
  <c r="W137" i="45"/>
  <c r="V137" i="45"/>
  <c r="U137" i="45"/>
  <c r="T137" i="45"/>
  <c r="S137" i="45"/>
  <c r="R137" i="45"/>
  <c r="Q137" i="45"/>
  <c r="P137" i="45"/>
  <c r="O137" i="45"/>
  <c r="N137" i="45"/>
  <c r="M137" i="45"/>
  <c r="L137" i="45"/>
  <c r="K137" i="45"/>
  <c r="J137" i="45"/>
  <c r="I137" i="45"/>
  <c r="H137" i="45"/>
  <c r="G137" i="45"/>
  <c r="F137" i="45"/>
  <c r="E137" i="45"/>
  <c r="D137" i="45"/>
  <c r="C137" i="45"/>
  <c r="B137" i="45"/>
  <c r="A137" i="45"/>
  <c r="AA136" i="45"/>
  <c r="AA135" i="45"/>
  <c r="AA134" i="45"/>
  <c r="AA133" i="45"/>
  <c r="AA132" i="45"/>
  <c r="X128" i="45"/>
  <c r="W128" i="45"/>
  <c r="V128" i="45"/>
  <c r="U128" i="45"/>
  <c r="T128" i="45"/>
  <c r="S128" i="45"/>
  <c r="R128" i="45"/>
  <c r="Q128" i="45"/>
  <c r="P128" i="45"/>
  <c r="O128" i="45"/>
  <c r="N128" i="45"/>
  <c r="M128" i="45"/>
  <c r="L128" i="45"/>
  <c r="K128" i="45"/>
  <c r="J128" i="45"/>
  <c r="I128" i="45"/>
  <c r="H128" i="45"/>
  <c r="G128" i="45"/>
  <c r="F128" i="45"/>
  <c r="E128" i="45"/>
  <c r="D128" i="45"/>
  <c r="C128" i="45"/>
  <c r="B128" i="45"/>
  <c r="A128" i="45"/>
  <c r="AA127" i="45"/>
  <c r="AA126" i="45"/>
  <c r="AA125" i="45"/>
  <c r="AA124" i="45"/>
  <c r="AA123" i="45"/>
  <c r="X119" i="45"/>
  <c r="W119" i="45"/>
  <c r="V119" i="45"/>
  <c r="U119" i="45"/>
  <c r="T119" i="45"/>
  <c r="S119" i="45"/>
  <c r="R119" i="45"/>
  <c r="Q119" i="45"/>
  <c r="P119" i="45"/>
  <c r="O119" i="45"/>
  <c r="N119" i="45"/>
  <c r="M119" i="45"/>
  <c r="L119" i="45"/>
  <c r="K119" i="45"/>
  <c r="J119" i="45"/>
  <c r="I119" i="45"/>
  <c r="H119" i="45"/>
  <c r="G119" i="45"/>
  <c r="F119" i="45"/>
  <c r="E119" i="45"/>
  <c r="D119" i="45"/>
  <c r="C119" i="45"/>
  <c r="B119" i="45"/>
  <c r="A119" i="45"/>
  <c r="AA118" i="45"/>
  <c r="AA117" i="45"/>
  <c r="AA116" i="45"/>
  <c r="AA115" i="45"/>
  <c r="AA114" i="45"/>
  <c r="X110" i="45"/>
  <c r="W110" i="45"/>
  <c r="V110" i="45"/>
  <c r="U110" i="45"/>
  <c r="T110" i="45"/>
  <c r="S110" i="45"/>
  <c r="R110" i="45"/>
  <c r="Q110" i="45"/>
  <c r="P110" i="45"/>
  <c r="O110" i="45"/>
  <c r="N110" i="45"/>
  <c r="M110" i="45"/>
  <c r="L110" i="45"/>
  <c r="K110" i="45"/>
  <c r="J110" i="45"/>
  <c r="I110" i="45"/>
  <c r="H110" i="45"/>
  <c r="G110" i="45"/>
  <c r="F110" i="45"/>
  <c r="E110" i="45"/>
  <c r="D110" i="45"/>
  <c r="C110" i="45"/>
  <c r="B110" i="45"/>
  <c r="A110" i="45"/>
  <c r="AA109" i="45"/>
  <c r="AA108" i="45"/>
  <c r="AA107" i="45"/>
  <c r="AA106" i="45"/>
  <c r="AA105" i="45"/>
  <c r="X101" i="45"/>
  <c r="W101" i="45"/>
  <c r="V101" i="45"/>
  <c r="U101" i="45"/>
  <c r="T101" i="45"/>
  <c r="S101" i="45"/>
  <c r="R101" i="45"/>
  <c r="Q101" i="45"/>
  <c r="P101" i="45"/>
  <c r="O101" i="45"/>
  <c r="N101" i="45"/>
  <c r="M101" i="45"/>
  <c r="L101" i="45"/>
  <c r="K101" i="45"/>
  <c r="J101" i="45"/>
  <c r="I101" i="45"/>
  <c r="H101" i="45"/>
  <c r="G101" i="45"/>
  <c r="F101" i="45"/>
  <c r="E101" i="45"/>
  <c r="D101" i="45"/>
  <c r="C101" i="45"/>
  <c r="B101" i="45"/>
  <c r="A101" i="45"/>
  <c r="AA100" i="45"/>
  <c r="AA99" i="45"/>
  <c r="AA98" i="45"/>
  <c r="AA97" i="45"/>
  <c r="AA96" i="45"/>
  <c r="X92" i="45"/>
  <c r="W92" i="45"/>
  <c r="V92" i="45"/>
  <c r="U92" i="45"/>
  <c r="T92" i="45"/>
  <c r="S92" i="45"/>
  <c r="R92" i="45"/>
  <c r="Q92" i="45"/>
  <c r="P92" i="45"/>
  <c r="O92" i="45"/>
  <c r="N92" i="45"/>
  <c r="M92" i="45"/>
  <c r="L92" i="45"/>
  <c r="K92" i="45"/>
  <c r="J92" i="45"/>
  <c r="I92" i="45"/>
  <c r="H92" i="45"/>
  <c r="G92" i="45"/>
  <c r="F92" i="45"/>
  <c r="E92" i="45"/>
  <c r="D92" i="45"/>
  <c r="C92" i="45"/>
  <c r="B92" i="45"/>
  <c r="A92" i="45"/>
  <c r="AA91" i="45"/>
  <c r="AA90" i="45"/>
  <c r="AA89" i="45"/>
  <c r="AA88" i="45"/>
  <c r="AA87" i="45"/>
  <c r="X83" i="45"/>
  <c r="W83" i="45"/>
  <c r="V83" i="45"/>
  <c r="U83" i="45"/>
  <c r="T83" i="45"/>
  <c r="S83" i="45"/>
  <c r="R83" i="45"/>
  <c r="Q83" i="45"/>
  <c r="P83" i="45"/>
  <c r="O83" i="45"/>
  <c r="N83" i="45"/>
  <c r="M83" i="45"/>
  <c r="L83" i="45"/>
  <c r="K83" i="45"/>
  <c r="J83" i="45"/>
  <c r="I83" i="45"/>
  <c r="H83" i="45"/>
  <c r="G83" i="45"/>
  <c r="F83" i="45"/>
  <c r="E83" i="45"/>
  <c r="D83" i="45"/>
  <c r="C83" i="45"/>
  <c r="B83" i="45"/>
  <c r="A83" i="45"/>
  <c r="AA82" i="45"/>
  <c r="AA81" i="45"/>
  <c r="AA80" i="45"/>
  <c r="AA79" i="45"/>
  <c r="AA78" i="45"/>
  <c r="X74" i="45"/>
  <c r="W74" i="45"/>
  <c r="V74" i="45"/>
  <c r="U74" i="45"/>
  <c r="T74" i="45"/>
  <c r="S74" i="45"/>
  <c r="R74" i="45"/>
  <c r="Q74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D74" i="45"/>
  <c r="C74" i="45"/>
  <c r="B74" i="45"/>
  <c r="A74" i="45"/>
  <c r="X64" i="45"/>
  <c r="W64" i="45"/>
  <c r="V64" i="45"/>
  <c r="U64" i="45"/>
  <c r="T64" i="45"/>
  <c r="S64" i="45"/>
  <c r="R64" i="45"/>
  <c r="Q64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D64" i="45"/>
  <c r="C64" i="45"/>
  <c r="B64" i="45"/>
  <c r="A64" i="45"/>
  <c r="X54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B54" i="45"/>
  <c r="A5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B44" i="45"/>
  <c r="A4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34" i="45"/>
  <c r="X24" i="45"/>
  <c r="W24" i="45"/>
  <c r="V24" i="45"/>
  <c r="U24" i="45"/>
  <c r="T24" i="45"/>
  <c r="S24" i="45"/>
  <c r="R24" i="45"/>
  <c r="AC24" i="45" s="1"/>
  <c r="Q24" i="45"/>
  <c r="AB24" i="45" s="1"/>
  <c r="P24" i="45"/>
  <c r="AA24" i="45" s="1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CN17" i="51"/>
  <c r="CM17" i="51"/>
  <c r="CL17" i="51"/>
  <c r="CK17" i="51"/>
  <c r="CJ17" i="51"/>
  <c r="CN8" i="51"/>
  <c r="CM8" i="51"/>
  <c r="CL8" i="51"/>
  <c r="CK8" i="51"/>
  <c r="CJ8" i="51"/>
  <c r="CN7" i="51"/>
  <c r="CM7" i="51"/>
  <c r="CL7" i="51"/>
  <c r="CK7" i="51"/>
  <c r="CJ7" i="51"/>
  <c r="CN6" i="51"/>
  <c r="CM6" i="51"/>
  <c r="CL6" i="51"/>
  <c r="CK6" i="51"/>
  <c r="CJ6" i="51"/>
  <c r="CN5" i="51"/>
  <c r="CM5" i="51"/>
  <c r="CL5" i="51"/>
  <c r="CK5" i="51"/>
  <c r="CJ5" i="51"/>
  <c r="CN4" i="51"/>
  <c r="CM4" i="51"/>
  <c r="CL4" i="51"/>
  <c r="CK4" i="51"/>
  <c r="CJ4" i="51"/>
  <c r="CN3" i="51"/>
  <c r="CM3" i="51"/>
  <c r="CL3" i="51"/>
  <c r="CK3" i="51"/>
  <c r="CJ3" i="51"/>
  <c r="CB17" i="51"/>
  <c r="CA17" i="51"/>
  <c r="BZ17" i="51"/>
  <c r="BY17" i="51"/>
  <c r="BX17" i="51"/>
  <c r="CB8" i="51"/>
  <c r="CA8" i="51"/>
  <c r="BZ8" i="51"/>
  <c r="BY8" i="51"/>
  <c r="BX8" i="51"/>
  <c r="CB7" i="51"/>
  <c r="CA7" i="51"/>
  <c r="BZ7" i="51"/>
  <c r="BY7" i="51"/>
  <c r="BX7" i="51"/>
  <c r="CB6" i="51"/>
  <c r="CA6" i="51"/>
  <c r="BZ6" i="51"/>
  <c r="BY6" i="51"/>
  <c r="BX6" i="51"/>
  <c r="CB5" i="51"/>
  <c r="CA5" i="51"/>
  <c r="BZ5" i="51"/>
  <c r="BY5" i="51"/>
  <c r="BX5" i="51"/>
  <c r="CB4" i="51"/>
  <c r="CA4" i="51"/>
  <c r="BZ4" i="51"/>
  <c r="BY4" i="51"/>
  <c r="BX4" i="51"/>
  <c r="CB3" i="51"/>
  <c r="CA3" i="51"/>
  <c r="BZ3" i="51"/>
  <c r="BY3" i="51"/>
  <c r="BX3" i="51"/>
  <c r="BP17" i="51"/>
  <c r="BO17" i="51"/>
  <c r="BN17" i="51"/>
  <c r="BM17" i="51"/>
  <c r="BL17" i="51"/>
  <c r="BP8" i="51"/>
  <c r="BO8" i="51"/>
  <c r="BN8" i="51"/>
  <c r="BM8" i="51"/>
  <c r="BL8" i="51"/>
  <c r="BP7" i="51"/>
  <c r="BO7" i="51"/>
  <c r="BN7" i="51"/>
  <c r="BM7" i="51"/>
  <c r="BL7" i="51"/>
  <c r="BP6" i="51"/>
  <c r="BO6" i="51"/>
  <c r="BN6" i="51"/>
  <c r="BM6" i="51"/>
  <c r="BL6" i="51"/>
  <c r="BP5" i="51"/>
  <c r="BO5" i="51"/>
  <c r="BN5" i="51"/>
  <c r="BM5" i="51"/>
  <c r="BL5" i="51"/>
  <c r="BP4" i="51"/>
  <c r="BO4" i="51"/>
  <c r="BN4" i="51"/>
  <c r="BM4" i="51"/>
  <c r="BL4" i="51"/>
  <c r="BP3" i="51"/>
  <c r="BO3" i="51"/>
  <c r="BN3" i="51"/>
  <c r="BM3" i="51"/>
  <c r="BL3" i="51"/>
  <c r="BD17" i="51"/>
  <c r="BC17" i="51"/>
  <c r="BB17" i="51"/>
  <c r="BA17" i="51"/>
  <c r="AZ17" i="51"/>
  <c r="BD8" i="51"/>
  <c r="BC8" i="51"/>
  <c r="BB8" i="51"/>
  <c r="BA8" i="51"/>
  <c r="AZ8" i="51"/>
  <c r="BD7" i="51"/>
  <c r="BC7" i="51"/>
  <c r="BB7" i="51"/>
  <c r="BA7" i="51"/>
  <c r="AZ7" i="51"/>
  <c r="BD6" i="51"/>
  <c r="BC6" i="51"/>
  <c r="BB6" i="51"/>
  <c r="BA6" i="51"/>
  <c r="AZ6" i="51"/>
  <c r="BD5" i="51"/>
  <c r="BC5" i="51"/>
  <c r="BB5" i="51"/>
  <c r="BA5" i="51"/>
  <c r="AZ5" i="51"/>
  <c r="BD4" i="51"/>
  <c r="BC4" i="51"/>
  <c r="BB4" i="51"/>
  <c r="BA4" i="51"/>
  <c r="AZ4" i="51"/>
  <c r="BD3" i="51"/>
  <c r="BC3" i="51"/>
  <c r="BB3" i="51"/>
  <c r="BA3" i="51"/>
  <c r="AZ3" i="51"/>
  <c r="AC23" i="45" l="1"/>
  <c r="AB19" i="45"/>
  <c r="AB21" i="45"/>
  <c r="AB22" i="45"/>
  <c r="AB20" i="45"/>
  <c r="AC19" i="45"/>
  <c r="AC20" i="45"/>
  <c r="AB23" i="45"/>
  <c r="AC22" i="45"/>
  <c r="AC21" i="45"/>
  <c r="AB54" i="52"/>
  <c r="AB146" i="52"/>
  <c r="AB83" i="53"/>
  <c r="AB36" i="53"/>
  <c r="AB145" i="52"/>
  <c r="AB100" i="53"/>
  <c r="AB82" i="53"/>
  <c r="AB55" i="53"/>
  <c r="AB101" i="52"/>
  <c r="AB76" i="52"/>
  <c r="AB102" i="52"/>
  <c r="AB109" i="52"/>
  <c r="AB65" i="52"/>
  <c r="AB67" i="52"/>
  <c r="AB147" i="53"/>
  <c r="AB93" i="53"/>
  <c r="AB65" i="53"/>
  <c r="AB46" i="53"/>
  <c r="AB145" i="53"/>
  <c r="AB117" i="52"/>
  <c r="AB94" i="52"/>
  <c r="AB57" i="52"/>
  <c r="AB49" i="52"/>
  <c r="AB45" i="52"/>
  <c r="AB64" i="53"/>
  <c r="AB38" i="53"/>
  <c r="AB128" i="53"/>
  <c r="AB85" i="52"/>
  <c r="AB144" i="52"/>
  <c r="AB84" i="53"/>
  <c r="AB54" i="53"/>
  <c r="AB39" i="53"/>
  <c r="AB27" i="53"/>
  <c r="AB81" i="53"/>
  <c r="AC43" i="45"/>
  <c r="AB138" i="53"/>
  <c r="AB129" i="53"/>
  <c r="AB29" i="53"/>
  <c r="AB28" i="53"/>
  <c r="AB137" i="53"/>
  <c r="AB146" i="53"/>
  <c r="AB118" i="53"/>
  <c r="AB37" i="53"/>
  <c r="AB108" i="53"/>
  <c r="AB117" i="53"/>
  <c r="AB111" i="53"/>
  <c r="AB109" i="53"/>
  <c r="AB110" i="53"/>
  <c r="AB119" i="53"/>
  <c r="AB57" i="53"/>
  <c r="AB120" i="53"/>
  <c r="AB126" i="53"/>
  <c r="AB103" i="53"/>
  <c r="AB94" i="53"/>
  <c r="AB136" i="53"/>
  <c r="AB135" i="53"/>
  <c r="AB91" i="53"/>
  <c r="AB144" i="53"/>
  <c r="AB127" i="53"/>
  <c r="AB139" i="52"/>
  <c r="AB81" i="52"/>
  <c r="AB39" i="52"/>
  <c r="AB92" i="52"/>
  <c r="AB90" i="52"/>
  <c r="AB91" i="52"/>
  <c r="AB38" i="52"/>
  <c r="AB18" i="52"/>
  <c r="AB138" i="52"/>
  <c r="AB30" i="52"/>
  <c r="AB27" i="52"/>
  <c r="AB130" i="52"/>
  <c r="AB58" i="52"/>
  <c r="AB129" i="52"/>
  <c r="AB22" i="52"/>
  <c r="AB56" i="52"/>
  <c r="AB72" i="52"/>
  <c r="AB37" i="52"/>
  <c r="AB103" i="52"/>
  <c r="AB19" i="52"/>
  <c r="AB40" i="52"/>
  <c r="AB82" i="52"/>
  <c r="AB29" i="52"/>
  <c r="AB136" i="52"/>
  <c r="AB66" i="52"/>
  <c r="AB137" i="52"/>
  <c r="AB108" i="52"/>
  <c r="AB47" i="52"/>
  <c r="AB110" i="52"/>
  <c r="AB148" i="52"/>
  <c r="AB48" i="52"/>
  <c r="CO5" i="51"/>
  <c r="BE3" i="51"/>
  <c r="BQ4" i="51"/>
  <c r="BQ17" i="51"/>
  <c r="CC7" i="51"/>
  <c r="BQ5" i="51"/>
  <c r="BE17" i="51"/>
  <c r="BE6" i="51"/>
  <c r="BE5" i="51"/>
  <c r="CC17" i="51"/>
  <c r="BE8" i="51"/>
  <c r="CC5" i="51"/>
  <c r="CO7" i="51"/>
  <c r="CO4" i="51"/>
  <c r="BE4" i="51"/>
  <c r="CO17" i="51"/>
  <c r="CO8" i="51"/>
  <c r="CC8" i="51"/>
  <c r="BQ8" i="51"/>
  <c r="BE7" i="51"/>
  <c r="CC6" i="51"/>
  <c r="BQ6" i="51"/>
  <c r="CO6" i="51"/>
  <c r="CC4" i="51"/>
  <c r="BQ7" i="51"/>
  <c r="CO3" i="51"/>
  <c r="CC3" i="51"/>
  <c r="BQ3" i="51"/>
  <c r="CP17" i="51"/>
  <c r="BR17" i="51"/>
  <c r="CP8" i="51"/>
  <c r="BR8" i="51"/>
  <c r="CP7" i="51"/>
  <c r="BR7" i="51"/>
  <c r="CP6" i="51"/>
  <c r="BR6" i="51"/>
  <c r="CP5" i="51"/>
  <c r="BR5" i="51"/>
  <c r="CP4" i="51"/>
  <c r="BR4" i="51"/>
  <c r="CP3" i="51"/>
  <c r="BR3" i="51"/>
  <c r="CD17" i="51"/>
  <c r="BF17" i="51"/>
  <c r="CD8" i="51"/>
  <c r="BF8" i="51"/>
  <c r="CD7" i="51"/>
  <c r="BF7" i="51"/>
  <c r="CD6" i="51"/>
  <c r="BF6" i="51"/>
  <c r="CD5" i="51"/>
  <c r="BF5" i="51"/>
  <c r="CD4" i="51"/>
  <c r="BF4" i="51"/>
  <c r="CD3" i="51"/>
  <c r="BF3" i="51"/>
  <c r="AC3" i="51"/>
  <c r="AE3" i="51"/>
  <c r="AC4" i="51"/>
  <c r="AE4" i="51"/>
  <c r="AB5" i="51"/>
  <c r="AD5" i="51"/>
  <c r="AF5" i="51"/>
  <c r="AC6" i="51"/>
  <c r="AE6" i="51"/>
  <c r="AB7" i="51"/>
  <c r="AD7" i="51"/>
  <c r="AF7" i="51"/>
  <c r="AC8" i="51"/>
  <c r="AE8" i="51"/>
  <c r="AB17" i="51"/>
  <c r="AD17" i="51"/>
  <c r="AF17" i="51"/>
  <c r="AO3" i="51"/>
  <c r="AQ3" i="51"/>
  <c r="AO4" i="51"/>
  <c r="AQ4" i="51"/>
  <c r="AN5" i="51"/>
  <c r="AP5" i="51"/>
  <c r="AR5" i="51"/>
  <c r="AO6" i="51"/>
  <c r="AQ6" i="51"/>
  <c r="AN7" i="51"/>
  <c r="AP7" i="51"/>
  <c r="AR7" i="51"/>
  <c r="AO8" i="51"/>
  <c r="AQ8" i="51"/>
  <c r="AN17" i="51"/>
  <c r="AP17" i="51"/>
  <c r="AR17" i="51"/>
  <c r="AC18" i="45"/>
  <c r="AA44" i="45"/>
  <c r="AC48" i="45"/>
  <c r="AA83" i="45"/>
  <c r="AC82" i="45"/>
  <c r="AC79" i="45"/>
  <c r="AC87" i="45"/>
  <c r="AC100" i="45"/>
  <c r="AC99" i="45"/>
  <c r="AC107" i="45"/>
  <c r="AA119" i="45"/>
  <c r="AB115" i="45" s="1"/>
  <c r="AC118" i="45"/>
  <c r="AC115" i="45"/>
  <c r="AC123" i="45"/>
  <c r="AC136" i="45"/>
  <c r="AC135" i="45"/>
  <c r="AC143" i="45"/>
  <c r="AA155" i="45"/>
  <c r="AB151" i="45" s="1"/>
  <c r="AC154" i="45"/>
  <c r="AC151" i="45"/>
  <c r="P5" i="51"/>
  <c r="R5" i="51"/>
  <c r="T5" i="51"/>
  <c r="Q6" i="51"/>
  <c r="S6" i="51"/>
  <c r="P7" i="51"/>
  <c r="R7" i="51"/>
  <c r="T7" i="51"/>
  <c r="P17" i="51"/>
  <c r="Q4" i="51"/>
  <c r="S4" i="51"/>
  <c r="Q8" i="51"/>
  <c r="S8" i="51"/>
  <c r="R17" i="51"/>
  <c r="T17" i="51"/>
  <c r="AC68" i="45"/>
  <c r="AC81" i="45"/>
  <c r="AC97" i="45"/>
  <c r="AC109" i="45"/>
  <c r="AC125" i="45"/>
  <c r="AC141" i="45"/>
  <c r="AC153" i="45"/>
  <c r="AB3" i="51"/>
  <c r="AD3" i="51"/>
  <c r="AF3" i="51"/>
  <c r="AB4" i="51"/>
  <c r="AD4" i="51"/>
  <c r="AF4" i="51"/>
  <c r="AC5" i="51"/>
  <c r="AE5" i="51"/>
  <c r="AB6" i="51"/>
  <c r="AD6" i="51"/>
  <c r="AF6" i="51"/>
  <c r="AB8" i="51"/>
  <c r="AD8" i="51"/>
  <c r="AF8" i="51"/>
  <c r="AC17" i="51"/>
  <c r="AE17" i="51"/>
  <c r="AN3" i="51"/>
  <c r="AP3" i="51"/>
  <c r="AR3" i="51"/>
  <c r="AN4" i="51"/>
  <c r="AP4" i="51"/>
  <c r="AR4" i="51"/>
  <c r="AN6" i="51"/>
  <c r="AP6" i="51"/>
  <c r="AR6" i="51"/>
  <c r="AO7" i="51"/>
  <c r="AQ7" i="51"/>
  <c r="AN8" i="51"/>
  <c r="AP8" i="51"/>
  <c r="AR8" i="51"/>
  <c r="AO17" i="51"/>
  <c r="AQ17" i="51"/>
  <c r="AA34" i="45"/>
  <c r="AC38" i="45"/>
  <c r="AA64" i="45"/>
  <c r="AC58" i="45"/>
  <c r="AA74" i="45"/>
  <c r="AC78" i="45"/>
  <c r="AC80" i="45"/>
  <c r="AC91" i="45"/>
  <c r="AC88" i="45"/>
  <c r="AC90" i="45"/>
  <c r="AA101" i="45"/>
  <c r="AB98" i="45" s="1"/>
  <c r="AC96" i="45"/>
  <c r="AC98" i="45"/>
  <c r="AA110" i="45"/>
  <c r="AB105" i="45" s="1"/>
  <c r="AC106" i="45"/>
  <c r="AC108" i="45"/>
  <c r="AC114" i="45"/>
  <c r="AC116" i="45"/>
  <c r="AC127" i="45"/>
  <c r="AC124" i="45"/>
  <c r="AC126" i="45"/>
  <c r="AA137" i="45"/>
  <c r="AB134" i="45" s="1"/>
  <c r="AC132" i="45"/>
  <c r="AC134" i="45"/>
  <c r="AA146" i="45"/>
  <c r="AB142" i="45" s="1"/>
  <c r="AC142" i="45"/>
  <c r="AC144" i="45"/>
  <c r="AC150" i="45"/>
  <c r="AC152" i="45"/>
  <c r="P3" i="51"/>
  <c r="Q5" i="51"/>
  <c r="S5" i="51"/>
  <c r="R6" i="51"/>
  <c r="Q7" i="51"/>
  <c r="S7" i="51"/>
  <c r="P8" i="51"/>
  <c r="Q3" i="51"/>
  <c r="S3" i="51"/>
  <c r="T4" i="51"/>
  <c r="AO5" i="51"/>
  <c r="AQ5" i="51"/>
  <c r="T6" i="51"/>
  <c r="AC7" i="51"/>
  <c r="AE7" i="51"/>
  <c r="R8" i="51"/>
  <c r="T8" i="51"/>
  <c r="Q17" i="51"/>
  <c r="S17" i="51"/>
  <c r="P4" i="51"/>
  <c r="AC28" i="45"/>
  <c r="AC89" i="45"/>
  <c r="AC105" i="45"/>
  <c r="AC117" i="45"/>
  <c r="AC133" i="45"/>
  <c r="AC145" i="45"/>
  <c r="AB96" i="45"/>
  <c r="AB78" i="45"/>
  <c r="AB116" i="45"/>
  <c r="AB114" i="45"/>
  <c r="AB106" i="45"/>
  <c r="AB99" i="45"/>
  <c r="AB144" i="45"/>
  <c r="AB109" i="45"/>
  <c r="AB145" i="45"/>
  <c r="AB143" i="45"/>
  <c r="AA54" i="45"/>
  <c r="AA92" i="45"/>
  <c r="AA128" i="45"/>
  <c r="AB124" i="45" s="1"/>
  <c r="BH8" i="51" l="1"/>
  <c r="BT3" i="51"/>
  <c r="BT14" i="51"/>
  <c r="BU9" i="51"/>
  <c r="BU16" i="51"/>
  <c r="BT13" i="51"/>
  <c r="BU14" i="51"/>
  <c r="BU13" i="51"/>
  <c r="BU15" i="51"/>
  <c r="BT16" i="51"/>
  <c r="BU12" i="51"/>
  <c r="BT10" i="51"/>
  <c r="BU11" i="51"/>
  <c r="BU10" i="51"/>
  <c r="BT15" i="51"/>
  <c r="BT12" i="51"/>
  <c r="BT9" i="51"/>
  <c r="BT11" i="51"/>
  <c r="CR3" i="51"/>
  <c r="CR10" i="51"/>
  <c r="CR16" i="51"/>
  <c r="CR13" i="51"/>
  <c r="CS13" i="51"/>
  <c r="CR11" i="51"/>
  <c r="CR9" i="51"/>
  <c r="CS14" i="51"/>
  <c r="CS11" i="51"/>
  <c r="CR12" i="51"/>
  <c r="CS15" i="51"/>
  <c r="CS9" i="51"/>
  <c r="CS12" i="51"/>
  <c r="CR15" i="51"/>
  <c r="CR14" i="51"/>
  <c r="CS10" i="51"/>
  <c r="CS16" i="51"/>
  <c r="BH3" i="51"/>
  <c r="BH13" i="51"/>
  <c r="BI14" i="51"/>
  <c r="BH9" i="51"/>
  <c r="BI9" i="51"/>
  <c r="BH12" i="51"/>
  <c r="BH11" i="51"/>
  <c r="BH15" i="51"/>
  <c r="BI15" i="51"/>
  <c r="BI11" i="51"/>
  <c r="BH16" i="51"/>
  <c r="BH14" i="51"/>
  <c r="BI16" i="51"/>
  <c r="BI12" i="51"/>
  <c r="BI13" i="51"/>
  <c r="BH10" i="51"/>
  <c r="BI10" i="51"/>
  <c r="CF3" i="51"/>
  <c r="CF15" i="51"/>
  <c r="CF12" i="51"/>
  <c r="CG16" i="51"/>
  <c r="CF10" i="51"/>
  <c r="CG13" i="51"/>
  <c r="CG12" i="51"/>
  <c r="CG10" i="51"/>
  <c r="CF9" i="51"/>
  <c r="CF11" i="51"/>
  <c r="CG15" i="51"/>
  <c r="CF13" i="51"/>
  <c r="CF16" i="51"/>
  <c r="CG11" i="51"/>
  <c r="CG14" i="51"/>
  <c r="CG9" i="51"/>
  <c r="CF14" i="51"/>
  <c r="AC53" i="45"/>
  <c r="AB49" i="45"/>
  <c r="AB50" i="45"/>
  <c r="AB52" i="45"/>
  <c r="AC52" i="45"/>
  <c r="AB51" i="45"/>
  <c r="AC51" i="45"/>
  <c r="AC49" i="45"/>
  <c r="AC54" i="45" s="1"/>
  <c r="AB53" i="45"/>
  <c r="AC50" i="45"/>
  <c r="AB39" i="45"/>
  <c r="AB41" i="45"/>
  <c r="AB40" i="45"/>
  <c r="AB42" i="45"/>
  <c r="AB43" i="45"/>
  <c r="AC39" i="45"/>
  <c r="AC42" i="45"/>
  <c r="AC41" i="45"/>
  <c r="AC40" i="45"/>
  <c r="AC73" i="45"/>
  <c r="AB69" i="45"/>
  <c r="AB70" i="45"/>
  <c r="AB71" i="45"/>
  <c r="AB73" i="45"/>
  <c r="AC69" i="45"/>
  <c r="AB72" i="45"/>
  <c r="AC72" i="45"/>
  <c r="AC71" i="45"/>
  <c r="AC70" i="45"/>
  <c r="AC44" i="45"/>
  <c r="AC74" i="45"/>
  <c r="AB141" i="45"/>
  <c r="AB58" i="45"/>
  <c r="AC62" i="45"/>
  <c r="AB63" i="45"/>
  <c r="AB59" i="45"/>
  <c r="AC60" i="45"/>
  <c r="AB60" i="45"/>
  <c r="AB62" i="45"/>
  <c r="AC59" i="45"/>
  <c r="AB61" i="45"/>
  <c r="AC61" i="45"/>
  <c r="AC63" i="45"/>
  <c r="CR6" i="51"/>
  <c r="AB28" i="45"/>
  <c r="AB34" i="45" s="1"/>
  <c r="AC32" i="45"/>
  <c r="AB30" i="45"/>
  <c r="AC30" i="45"/>
  <c r="AB32" i="45"/>
  <c r="AB31" i="45"/>
  <c r="AB29" i="45"/>
  <c r="AC29" i="45"/>
  <c r="AC31" i="45"/>
  <c r="AB33" i="45"/>
  <c r="AB38" i="45"/>
  <c r="CR4" i="51"/>
  <c r="BH4" i="51"/>
  <c r="BH17" i="51"/>
  <c r="BH5" i="51"/>
  <c r="BH7" i="51"/>
  <c r="BH6" i="51"/>
  <c r="AB133" i="45"/>
  <c r="AB135" i="45"/>
  <c r="AB117" i="45"/>
  <c r="AB97" i="45"/>
  <c r="AB136" i="45"/>
  <c r="AB68" i="45"/>
  <c r="AB74" i="45" s="1"/>
  <c r="AB107" i="45"/>
  <c r="AB108" i="45"/>
  <c r="AB118" i="45"/>
  <c r="AB132" i="45"/>
  <c r="AB100" i="45"/>
  <c r="CR7" i="51"/>
  <c r="CR5" i="51"/>
  <c r="CR8" i="51"/>
  <c r="CR17" i="51"/>
  <c r="CS3" i="51"/>
  <c r="CF4" i="51"/>
  <c r="CF8" i="51"/>
  <c r="CF5" i="51"/>
  <c r="CF17" i="51"/>
  <c r="CF7" i="51"/>
  <c r="CF6" i="51"/>
  <c r="BT6" i="51"/>
  <c r="BT17" i="51"/>
  <c r="CG3" i="51"/>
  <c r="BT7" i="51"/>
  <c r="BT8" i="51"/>
  <c r="BT5" i="51"/>
  <c r="BT4" i="51"/>
  <c r="BU3" i="51"/>
  <c r="BI8" i="51"/>
  <c r="BI5" i="51"/>
  <c r="BI3" i="51"/>
  <c r="BI7" i="51"/>
  <c r="BI4" i="51"/>
  <c r="BI6" i="51"/>
  <c r="BI17" i="51"/>
  <c r="CG4" i="51"/>
  <c r="BU6" i="51"/>
  <c r="CG8" i="51"/>
  <c r="CS7" i="51"/>
  <c r="CG5" i="51"/>
  <c r="CG17" i="51"/>
  <c r="CG7" i="51"/>
  <c r="BU17" i="51"/>
  <c r="CS5" i="51"/>
  <c r="BU7" i="51"/>
  <c r="CS6" i="51"/>
  <c r="CG6" i="51"/>
  <c r="BU8" i="51"/>
  <c r="CS8" i="51"/>
  <c r="CS17" i="51"/>
  <c r="CS4" i="51"/>
  <c r="BU5" i="51"/>
  <c r="BU4" i="51"/>
  <c r="I4" i="51"/>
  <c r="AT17" i="51"/>
  <c r="AH17" i="51"/>
  <c r="AG5" i="51"/>
  <c r="AS6" i="51"/>
  <c r="AH3" i="51"/>
  <c r="AG17" i="51"/>
  <c r="AH7" i="51"/>
  <c r="I6" i="51"/>
  <c r="U3" i="51"/>
  <c r="AT8" i="51"/>
  <c r="AT7" i="51"/>
  <c r="AT6" i="51"/>
  <c r="AG3" i="51"/>
  <c r="V7" i="51"/>
  <c r="AS4" i="51"/>
  <c r="AT4" i="51"/>
  <c r="AS3" i="51"/>
  <c r="AG8" i="51"/>
  <c r="AG6" i="51"/>
  <c r="AH6" i="51"/>
  <c r="U17" i="51"/>
  <c r="U5" i="51"/>
  <c r="V5" i="51"/>
  <c r="AB154" i="45"/>
  <c r="AB150" i="45"/>
  <c r="AB153" i="45"/>
  <c r="AB81" i="45"/>
  <c r="AB80" i="45"/>
  <c r="AB79" i="45"/>
  <c r="I5" i="51"/>
  <c r="AB152" i="45"/>
  <c r="AB82" i="45"/>
  <c r="AG7" i="51"/>
  <c r="AT3" i="51"/>
  <c r="V17" i="51"/>
  <c r="AS8" i="51"/>
  <c r="V3" i="51"/>
  <c r="AH8" i="51"/>
  <c r="AH5" i="51"/>
  <c r="V8" i="51"/>
  <c r="U8" i="51"/>
  <c r="U7" i="51"/>
  <c r="V6" i="51"/>
  <c r="I8" i="51"/>
  <c r="U6" i="51"/>
  <c r="V4" i="51"/>
  <c r="U4" i="51"/>
  <c r="I3" i="51"/>
  <c r="AH4" i="51"/>
  <c r="I7" i="51"/>
  <c r="AS7" i="51"/>
  <c r="AT5" i="51"/>
  <c r="AS5" i="51"/>
  <c r="AS17" i="51"/>
  <c r="AG4" i="51"/>
  <c r="AB18" i="45"/>
  <c r="AB48" i="45"/>
  <c r="AB91" i="45"/>
  <c r="AB89" i="45"/>
  <c r="AB87" i="45"/>
  <c r="AB127" i="45"/>
  <c r="AB125" i="45"/>
  <c r="AB123" i="45"/>
  <c r="AB90" i="45"/>
  <c r="AB126" i="45"/>
  <c r="AB88" i="45"/>
  <c r="AJ3" i="51" l="1"/>
  <c r="AK13" i="51"/>
  <c r="AJ12" i="51"/>
  <c r="AJ13" i="51"/>
  <c r="AK15" i="51"/>
  <c r="AK12" i="51"/>
  <c r="AJ16" i="51"/>
  <c r="AJ10" i="51"/>
  <c r="AJ14" i="51"/>
  <c r="AJ11" i="51"/>
  <c r="AK10" i="51"/>
  <c r="AK14" i="51"/>
  <c r="AK11" i="51"/>
  <c r="AJ15" i="51"/>
  <c r="AJ9" i="51"/>
  <c r="AK16" i="51"/>
  <c r="AK9" i="51"/>
  <c r="AV3" i="51"/>
  <c r="AV16" i="51"/>
  <c r="AV15" i="51"/>
  <c r="AV14" i="51"/>
  <c r="AW13" i="51"/>
  <c r="AW16" i="51"/>
  <c r="AW15" i="51"/>
  <c r="AW14" i="51"/>
  <c r="AW10" i="51"/>
  <c r="AV12" i="51"/>
  <c r="AW11" i="51"/>
  <c r="AV11" i="51"/>
  <c r="AW12" i="51"/>
  <c r="AW9" i="51"/>
  <c r="AV10" i="51"/>
  <c r="AV9" i="51"/>
  <c r="AV13" i="51"/>
  <c r="X3" i="51"/>
  <c r="X10" i="51"/>
  <c r="Y15" i="51"/>
  <c r="Y9" i="51"/>
  <c r="X13" i="51"/>
  <c r="Y12" i="51"/>
  <c r="X14" i="51"/>
  <c r="X15" i="51"/>
  <c r="X16" i="51"/>
  <c r="Y13" i="51"/>
  <c r="Y16" i="51"/>
  <c r="Y11" i="51"/>
  <c r="Y14" i="51"/>
  <c r="X11" i="51"/>
  <c r="Y10" i="51"/>
  <c r="X12" i="51"/>
  <c r="X9" i="51"/>
  <c r="AB44" i="45"/>
  <c r="AC64" i="45"/>
  <c r="AB54" i="45"/>
  <c r="AB64" i="45"/>
  <c r="AV7" i="51"/>
  <c r="AV17" i="51"/>
  <c r="AV8" i="51"/>
  <c r="X6" i="51"/>
  <c r="AV5" i="51"/>
  <c r="AJ4" i="51"/>
  <c r="X7" i="51"/>
  <c r="X5" i="51"/>
  <c r="AJ7" i="51"/>
  <c r="AV6" i="51"/>
  <c r="AJ17" i="51"/>
  <c r="AJ6" i="51"/>
  <c r="AJ8" i="51"/>
  <c r="AV4" i="51"/>
  <c r="AJ5" i="51"/>
  <c r="K7" i="51"/>
  <c r="K8" i="51"/>
  <c r="AW17" i="51"/>
  <c r="AW3" i="51"/>
  <c r="AK6" i="51"/>
  <c r="AK8" i="51"/>
  <c r="AK4" i="51"/>
  <c r="X4" i="51"/>
  <c r="X8" i="51"/>
  <c r="AK7" i="51"/>
  <c r="X17" i="51"/>
  <c r="AK3" i="51"/>
  <c r="K5" i="51"/>
  <c r="Y6" i="51"/>
  <c r="Y7" i="51"/>
  <c r="Y5" i="51"/>
  <c r="Y3" i="51"/>
  <c r="AW5" i="51"/>
  <c r="AW7" i="51"/>
  <c r="L3" i="51"/>
  <c r="K3" i="51"/>
  <c r="K4" i="51"/>
  <c r="Y4" i="51"/>
  <c r="Y8" i="51"/>
  <c r="K6" i="51"/>
  <c r="AW8" i="51"/>
  <c r="Y17" i="51"/>
  <c r="AK17" i="51"/>
  <c r="AW6" i="51"/>
  <c r="AW4" i="51"/>
  <c r="AK5" i="51"/>
</calcChain>
</file>

<file path=xl/sharedStrings.xml><?xml version="1.0" encoding="utf-8"?>
<sst xmlns="http://schemas.openxmlformats.org/spreadsheetml/2006/main" count="1568" uniqueCount="148">
  <si>
    <t>Date (mm/dd/yyyy):</t>
  </si>
  <si>
    <t>Name of the person in charge:</t>
  </si>
  <si>
    <t>Allison Faerber</t>
  </si>
  <si>
    <t>Experimental setup</t>
  </si>
  <si>
    <t>Dilute pseudomonas in Lb until reaches E4, then plate nad test every 1.5 hours starting at t=0</t>
  </si>
  <si>
    <t>Name of Microorganism:</t>
  </si>
  <si>
    <t>Pseudomonas Putida</t>
  </si>
  <si>
    <t>Initial load:</t>
  </si>
  <si>
    <t>Additional info (if any)</t>
  </si>
  <si>
    <t>Serial number of cassette/channel number:</t>
  </si>
  <si>
    <t>Sample #</t>
  </si>
  <si>
    <t>Cassette number</t>
  </si>
  <si>
    <t>Impedance analyzer</t>
  </si>
  <si>
    <t>Data collection</t>
  </si>
  <si>
    <t>Date and Time</t>
  </si>
  <si>
    <t>Name of the person who takes the reading</t>
  </si>
  <si>
    <t>Note (indicate any deviation from the standard protocol)</t>
  </si>
  <si>
    <t>Data analysis</t>
  </si>
  <si>
    <t>Frequency range:</t>
  </si>
  <si>
    <t>10kHz to 100MHz</t>
  </si>
  <si>
    <t>Low Frequency range used</t>
  </si>
  <si>
    <t>10kHz</t>
  </si>
  <si>
    <t xml:space="preserve">High frequency range used (Semi circle range) </t>
  </si>
  <si>
    <t>100MHz</t>
  </si>
  <si>
    <t>Circuit parameters</t>
  </si>
  <si>
    <t>Samples:</t>
  </si>
  <si>
    <t>Pseudomonas diluted to E4 placed in 10mL LB</t>
  </si>
  <si>
    <t>Measurement times(hrs):</t>
  </si>
  <si>
    <t>t=0,1.5,3.0,4.5,6.0,7.5</t>
  </si>
  <si>
    <t>Fill here details of the sample</t>
  </si>
  <si>
    <t xml:space="preserve">Comments before data analysis: </t>
  </si>
  <si>
    <t>Type here any deviation from the original protocol of data analysis, such as using different freq ranges, changing the circuit model etc.</t>
  </si>
  <si>
    <t>Voltage:</t>
  </si>
  <si>
    <t>500mV</t>
  </si>
  <si>
    <t>Data points or range deleted (if any):</t>
  </si>
  <si>
    <t>Time(hrs):</t>
  </si>
  <si>
    <t>t=0</t>
  </si>
  <si>
    <t>Model: C:\Users\ascxc\Desktop\Marcela\2021 Sept10\surface and bulk.mdl</t>
  </si>
  <si>
    <t>Chi-Sqr</t>
  </si>
  <si>
    <t>Sum-Sqr</t>
  </si>
  <si>
    <t>L1(+)</t>
  </si>
  <si>
    <t>L1(Error)</t>
  </si>
  <si>
    <t>L1(Error%)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</si>
  <si>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</si>
  <si>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</si>
  <si>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</si>
  <si>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</si>
  <si>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</si>
  <si>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</si>
  <si>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</si>
  <si>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</si>
  <si>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</si>
  <si>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CPE-b-T(+)</t>
  </si>
  <si>
    <t>CPE-b-T(Error)</t>
  </si>
  <si>
    <t>CPE-b-T(Error%)</t>
  </si>
  <si>
    <t>CPE-b-P(+)</t>
  </si>
  <si>
    <t>CPE-b-P(Error)</t>
  </si>
  <si>
    <t>CPE-b-P(Error%)</t>
  </si>
  <si>
    <t>Rb(+)</t>
  </si>
  <si>
    <t>Rb(Error)</t>
  </si>
  <si>
    <t>Rb(Error%)</t>
  </si>
  <si>
    <t>Concentration (CFU/ml)</t>
  </si>
  <si>
    <t>Bulk Capacitance (CPEb-T)</t>
  </si>
  <si>
    <t>% Change</t>
  </si>
  <si>
    <t>Std dev</t>
  </si>
  <si>
    <t>C:\Users\ascxc\Desktop\Allison Faerber\25.07.29_PseudoGrowthExp(LB)\25.07.29_Pseudo(t=0)\25.07.29_Pseudo(t=0)_NoiseElim\25072901.TXT</t>
  </si>
  <si>
    <t>C:\Users\ascxc\Desktop\Allison Faerber\25.07.29_PseudoGrowthExp(LB)\25.07.29_Pseudo(t=0)\25.07.29_Pseudo(t=0)_NoiseElim\25072902.TXT</t>
  </si>
  <si>
    <t>C:\Users\ascxc\Desktop\Allison Faerber\25.07.29_PseudoGrowthExp(LB)\25.07.29_Pseudo(t=0)\25.07.29_Pseudo(t=0)_NoiseElim\25072903.TXT</t>
  </si>
  <si>
    <t>C:\Users\ascxc\Desktop\Allison Faerber\25.07.29_PseudoGrowthExp(LB)\25.07.29_Pseudo(t=0)\25.07.29_Pseudo(t=0)_NoiseElim\25072904.TXT</t>
  </si>
  <si>
    <t>C:\Users\ascxc\Desktop\Allison Faerber\25.07.29_PseudoGrowthExp(LB)\25.07.29_Pseudo(t=0)\25.07.29_Pseudo(t=0)_NoiseElim\25072905.TXT</t>
  </si>
  <si>
    <t>C:\Users\ascxc\Desktop\Allison Faerber\25.07.29_PseudoGrowthExp(LB)\25.07.29_Pseudo(t=0)\25.07.29_Pseudo(t=0)_NoiseElim\25072906.TXT</t>
  </si>
  <si>
    <t>Averages of all parameters</t>
  </si>
  <si>
    <t>Average</t>
  </si>
  <si>
    <t>t=1.5</t>
  </si>
  <si>
    <t>C:\Users\ascxc\Desktop\Allison Faerber\25.07.29_PseudoGrowthExp(LB)\25.07.29_Pseudo(t=1.5)\25.07.29_Pseudo(t=1.5)_NoiseElim\25072907.TXT</t>
  </si>
  <si>
    <t>C:\Users\ascxc\Desktop\Allison Faerber\25.07.29_PseudoGrowthExp(LB)\25.07.29_Pseudo(t=1.5)\25.07.29_Pseudo(t=1.5)_NoiseElim\25072908.TXT</t>
  </si>
  <si>
    <t>C:\Users\ascxc\Desktop\Allison Faerber\25.07.29_PseudoGrowthExp(LB)\25.07.29_Pseudo(t=1.5)\25.07.29_Pseudo(t=1.5)_NoiseElim\25072909.TXT</t>
  </si>
  <si>
    <t>C:\Users\ascxc\Desktop\Allison Faerber\25.07.29_PseudoGrowthExp(LB)\25.07.29_Pseudo(t=1.5)\25.07.29_Pseudo(t=1.5)_NoiseElim\25072910.TXT</t>
  </si>
  <si>
    <t>C:\Users\ascxc\Desktop\Allison Faerber\25.07.29_PseudoGrowthExp(LB)\25.07.29_Pseudo(t=1.5)\25.07.29_Pseudo(t=1.5)_NoiseElim\25072911.TXT</t>
  </si>
  <si>
    <t>C:\Users\ascxc\Desktop\Allison Faerber\25.07.29_PseudoGrowthExp(LB)\25.07.29_Pseudo(t=1.5)\25.07.29_Pseudo(t=1.5)_NoiseElim\25072912.TXT</t>
  </si>
  <si>
    <t>t=3.0</t>
  </si>
  <si>
    <t>C:\Users\ascxc\Desktop\Allison Faerber\25.07.29_PseudoGrowthExp(LB)\25.07.29_Pseudo(t=3.0)\25.07.29_Pseudo(t=3.0)_NoiseElim\25072913.TXT</t>
  </si>
  <si>
    <t>C:\Users\ascxc\Desktop\Allison Faerber\25.07.29_PseudoGrowthExp(LB)\25.07.29_Pseudo(t=3.0)\25.07.29_Pseudo(t=3.0)_NoiseElim\25072914.TXT</t>
  </si>
  <si>
    <t>C:\Users\ascxc\Desktop\Allison Faerber\25.07.29_PseudoGrowthExp(LB)\25.07.29_Pseudo(t=3.0)\25.07.29_Pseudo(t=3.0)_NoiseElim\25072915.TXT</t>
  </si>
  <si>
    <t>C:\Users\ascxc\Desktop\Allison Faerber\25.07.29_PseudoGrowthExp(LB)\25.07.29_Pseudo(t=3.0)\25.07.29_Pseudo(t=3.0)_NoiseElim\25072916.TXT</t>
  </si>
  <si>
    <t>C:\Users\ascxc\Desktop\Allison Faerber\25.07.29_PseudoGrowthExp(LB)\25.07.29_Pseudo(t=3.0)\25.07.29_Pseudo(t=3.0)_NoiseElim\25072917.TXT</t>
  </si>
  <si>
    <t>C:\Users\ascxc\Desktop\Allison Faerber\25.07.29_PseudoGrowthExp(LB)\25.07.29_Pseudo(t=3.0)\25.07.29_Pseudo(t=3.0)_NoiseElim\25072918.TXT</t>
  </si>
  <si>
    <t>t=4.5</t>
  </si>
  <si>
    <t>C:\Users\ascxc\Desktop\Allison Faerber\25.07.29_PseudoGrowthExp(LB)\25.07.29_Pseudo(t=4.5)\25.07.29_Pseudo(t=4.5)_NoiseElim\25072919.TXT</t>
  </si>
  <si>
    <t>C:\Users\ascxc\Desktop\Allison Faerber\25.07.29_PseudoGrowthExp(LB)\25.07.29_Pseudo(t=4.5)\25.07.29_Pseudo(t=4.5)_NoiseElim\25072920.TXT</t>
  </si>
  <si>
    <t>C:\Users\ascxc\Desktop\Allison Faerber\25.07.29_PseudoGrowthExp(LB)\25.07.29_Pseudo(t=4.5)\25.07.29_Pseudo(t=4.5)_NoiseElim\25072921.TXT</t>
  </si>
  <si>
    <t>C:\Users\ascxc\Desktop\Allison Faerber\25.07.29_PseudoGrowthExp(LB)\25.07.29_Pseudo(t=4.5)\25.07.29_Pseudo(t=4.5)_NoiseElim\25072922.TXT</t>
  </si>
  <si>
    <t>C:\Users\ascxc\Desktop\Allison Faerber\25.07.29_PseudoGrowthExp(LB)\25.07.29_Pseudo(t=4.5)\25.07.29_Pseudo(t=4.5)_NoiseElim\25072923.TXT</t>
  </si>
  <si>
    <t>C:\Users\ascxc\Desktop\Allison Faerber\25.07.29_PseudoGrowthExp(LB)\25.07.29_Pseudo(t=4.5)\25.07.29_Pseudo(t=4.5)_NoiseElim\25072924.TXT</t>
  </si>
  <si>
    <t>t=6.0</t>
  </si>
  <si>
    <t>C:\Users\ascxc\Desktop\Allison Faerber\25.07.29_PseudoGrowthExp(LB)\25.07.29_Pseudo(t=6.0)\25.07.29_Pseudo(t=6.0)_NoiseElim\25072925.TXT</t>
  </si>
  <si>
    <t>C:\Users\ascxc\Desktop\Allison Faerber\25.07.29_PseudoGrowthExp(LB)\25.07.29_Pseudo(t=6.0)\25.07.29_Pseudo(t=6.0)_NoiseElim\25072926.TXT</t>
  </si>
  <si>
    <t>C:\Users\ascxc\Desktop\Allison Faerber\25.07.29_PseudoGrowthExp(LB)\25.07.29_Pseudo(t=6.0)\25.07.29_Pseudo(t=6.0)_NoiseElim\25072927.TXT</t>
  </si>
  <si>
    <t>C:\Users\ascxc\Desktop\Allison Faerber\25.07.29_PseudoGrowthExp(LB)\25.07.29_Pseudo(t=6.0)\25.07.29_Pseudo(t=6.0)_NoiseElim\25072928.TXT</t>
  </si>
  <si>
    <t>C:\Users\ascxc\Desktop\Allison Faerber\25.07.29_PseudoGrowthExp(LB)\25.07.29_Pseudo(t=6.0)\25.07.29_Pseudo(t=6.0)_NoiseElim\25072929.TXT</t>
  </si>
  <si>
    <t>C:\Users\ascxc\Desktop\Allison Faerber\25.07.29_PseudoGrowthExp(LB)\25.07.29_Pseudo(t=6.0)\25.07.29_Pseudo(t=6.0)_NoiseElim\25072930.TXT</t>
  </si>
  <si>
    <t>t=7.5</t>
  </si>
  <si>
    <t>C:\Users\ascxc\Desktop\Allison Faerber\25.07.29_PseudoGrowthExp(LB)\25.07.29_Pseudo(t=7.5)\25.07.29_Pseudo(t=7.5)_NoiseElim\25072931.TXT</t>
  </si>
  <si>
    <t>C:\Users\ascxc\Desktop\Allison Faerber\25.07.29_PseudoGrowthExp(LB)\25.07.29_Pseudo(t=7.5)\25.07.29_Pseudo(t=7.5)_NoiseElim\25072932.TXT</t>
  </si>
  <si>
    <t>C:\Users\ascxc\Desktop\Allison Faerber\25.07.29_PseudoGrowthExp(LB)\25.07.29_Pseudo(t=7.5)\25.07.29_Pseudo(t=7.5)_NoiseElim\25072933.TXT</t>
  </si>
  <si>
    <t>C:\Users\ascxc\Desktop\Allison Faerber\25.07.29_PseudoGrowthExp(LB)\25.07.29_Pseudo(t=7.5)\25.07.29_Pseudo(t=7.5)_NoiseElim\25072934.TXT</t>
  </si>
  <si>
    <t>C:\Users\ascxc\Desktop\Allison Faerber\25.07.29_PseudoGrowthExp(LB)\25.07.29_Pseudo(t=7.5)\25.07.29_Pseudo(t=7.5)_NoiseElim\25072935.TXT</t>
  </si>
  <si>
    <t>C:\Users\ascxc\Desktop\Allison Faerber\25.07.29_PseudoGrowthExp(LB)\25.07.29_Pseudo(t=7.5)\25.07.29_Pseudo(t=7.5)_NoiseElim\25072936.TXT</t>
  </si>
  <si>
    <t>Model: C:\Users\sachidevi\Desktop\Imp model.mdl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</si>
  <si>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</si>
  <si>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</si>
  <si>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</si>
  <si>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</si>
  <si>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</si>
  <si>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</si>
  <si>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</si>
  <si>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</si>
  <si>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</si>
  <si>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CPEb-T(+)</t>
  </si>
  <si>
    <t>CPEb-T(Error)</t>
  </si>
  <si>
    <t>CPEb-T(Error%)</t>
  </si>
  <si>
    <t>CPEb-P(+)</t>
  </si>
  <si>
    <t>CPEb-P(Error)</t>
  </si>
  <si>
    <t>CPEb-P(Error%)</t>
  </si>
  <si>
    <t>25.07.29_PseudoGrowthExp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</si>
  <si>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</si>
  <si>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</si>
  <si>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</si>
  <si>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</si>
  <si>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</si>
  <si>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</si>
  <si>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</si>
  <si>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</si>
  <si>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>Cb_1</t>
  </si>
  <si>
    <t>Cb_2</t>
  </si>
  <si>
    <t>Cb_3</t>
  </si>
  <si>
    <t>Cb_4</t>
  </si>
  <si>
    <t>Cb_5</t>
  </si>
  <si>
    <t>Cb_6</t>
  </si>
  <si>
    <t>Average Cb</t>
  </si>
  <si>
    <t>Concentration of microogranism (CFU/ml)</t>
  </si>
  <si>
    <t>Normalized Cb</t>
  </si>
  <si>
    <t>% change</t>
  </si>
  <si>
    <t>*Data highlighted in orange are tests done by Olivia Heyne</t>
  </si>
  <si>
    <t>25.07.29_PseudoGrowthExp(Adjusted)</t>
  </si>
  <si>
    <t>Time (min)</t>
  </si>
  <si>
    <t xml:space="preserve">Time (Hrs)
</t>
  </si>
  <si>
    <t>Growth Rate(k) = 0.017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</si>
</sst>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/>
    <xf numFmtId="0" fontId="5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6" borderId="0" xfId="0" applyFont="1" applyFill="1"/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6" borderId="1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7" borderId="0" xfId="0" applyFont="1" applyFill="1" applyAlignment="1">
      <alignment horizontal="right"/>
    </xf>
    <xf numFmtId="11" fontId="1" fillId="7" borderId="0" xfId="0" applyNumberFormat="1" applyFont="1" applyFill="1"/>
    <xf numFmtId="0" fontId="1" fillId="7" borderId="0" xfId="0" applyFont="1" applyFill="1"/>
    <xf numFmtId="11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6" fillId="0" borderId="0" xfId="0" applyFont="1"/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25.07.29 Bulk Capacitance - 6 points</a:t>
            </a:r>
            <a:endParaRPr lang="en-US"/>
          </a:p>
        </c:rich>
      </c:tx>
      <c:layout>
        <c:manualLayout>
          <c:xMode val="edge"/>
          <c:yMode val="edge"/>
          <c:x val="0.25255585354210958"/>
          <c:y val="3.0772308798907289E-2"/>
        </c:manualLayout>
      </c:layout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graphs'!$B$3:$B$8</c:f>
              <c:numCache>
                <c:formatCode>General</c:formatCode>
                <c:ptCount val="6"/>
                <c:pt idx="0">
                  <c:v>2.3705E-12</c:v>
                </c:pt>
                <c:pt idx="1">
                  <c:v>2.5793000000000001E-12</c:v>
                </c:pt>
                <c:pt idx="2">
                  <c:v>1.9641000000000001E-12</c:v>
                </c:pt>
                <c:pt idx="3">
                  <c:v>1.3869000000000001E-12</c:v>
                </c:pt>
                <c:pt idx="4">
                  <c:v>1.3616999999999999E-12</c:v>
                </c:pt>
                <c:pt idx="5">
                  <c:v>1.5343E-12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graphs'!$C$3:$C$8</c:f>
              <c:numCache>
                <c:formatCode>General</c:formatCode>
                <c:ptCount val="6"/>
                <c:pt idx="0">
                  <c:v>2.6510999999999999E-12</c:v>
                </c:pt>
                <c:pt idx="1">
                  <c:v>2.8286999999999999E-12</c:v>
                </c:pt>
                <c:pt idx="2">
                  <c:v>3.5646E-12</c:v>
                </c:pt>
                <c:pt idx="3">
                  <c:v>3.9239000000000003E-12</c:v>
                </c:pt>
                <c:pt idx="4">
                  <c:v>3.6527000000000004E-12</c:v>
                </c:pt>
                <c:pt idx="5">
                  <c:v>4.8183999999999997E-12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graphs'!$D$3:$D$8</c:f>
              <c:numCache>
                <c:formatCode>General</c:formatCode>
                <c:ptCount val="6"/>
                <c:pt idx="0">
                  <c:v>2.6473999999999998E-12</c:v>
                </c:pt>
                <c:pt idx="1">
                  <c:v>3.4502E-12</c:v>
                </c:pt>
                <c:pt idx="2">
                  <c:v>3.7803E-12</c:v>
                </c:pt>
                <c:pt idx="3">
                  <c:v>3.8009000000000001E-12</c:v>
                </c:pt>
                <c:pt idx="4">
                  <c:v>4.0698000000000003E-12</c:v>
                </c:pt>
                <c:pt idx="5">
                  <c:v>5.2073999999999998E-12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graphs'!$E$3:$E$8</c:f>
              <c:numCache>
                <c:formatCode>General</c:formatCode>
                <c:ptCount val="6"/>
                <c:pt idx="0">
                  <c:v>2.7876E-12</c:v>
                </c:pt>
                <c:pt idx="1">
                  <c:v>3.5397999999999999E-12</c:v>
                </c:pt>
                <c:pt idx="2">
                  <c:v>3.9864000000000001E-12</c:v>
                </c:pt>
                <c:pt idx="3">
                  <c:v>4.3103000000000003E-12</c:v>
                </c:pt>
                <c:pt idx="4">
                  <c:v>4.2750999999999998E-12</c:v>
                </c:pt>
                <c:pt idx="5">
                  <c:v>5.3259000000000002E-12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graphs'!$F$3:$F$8</c:f>
              <c:numCache>
                <c:formatCode>General</c:formatCode>
                <c:ptCount val="6"/>
                <c:pt idx="0">
                  <c:v>2.8044E-12</c:v>
                </c:pt>
                <c:pt idx="1">
                  <c:v>3.6378000000000001E-12</c:v>
                </c:pt>
                <c:pt idx="2">
                  <c:v>1.9870999999999999E-12</c:v>
                </c:pt>
                <c:pt idx="3">
                  <c:v>3.8533999999999997E-12</c:v>
                </c:pt>
                <c:pt idx="4">
                  <c:v>4.4140000000000004E-12</c:v>
                </c:pt>
                <c:pt idx="5">
                  <c:v>5.2285999999999998E-12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ser>
          <c:idx val="5"/>
          <c:order val="5"/>
          <c:tx>
            <c:strRef>
              <c:f>'5 point, avg graphs'!$G$2</c:f>
              <c:strCache>
                <c:ptCount val="1"/>
                <c:pt idx="0">
                  <c:v>Cb_6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graphs'!$G$3:$G$8</c:f>
              <c:numCache>
                <c:formatCode>General</c:formatCode>
                <c:ptCount val="6"/>
                <c:pt idx="0">
                  <c:v>2.9446000000000002E-12</c:v>
                </c:pt>
                <c:pt idx="1">
                  <c:v>3.6981999999999997E-12</c:v>
                </c:pt>
                <c:pt idx="2">
                  <c:v>2.1393E-12</c:v>
                </c:pt>
                <c:pt idx="3">
                  <c:v>3.9793999999999998E-12</c:v>
                </c:pt>
                <c:pt idx="4">
                  <c:v>4.4271E-12</c:v>
                </c:pt>
                <c:pt idx="5">
                  <c:v>5.2997999999999997E-12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9544-B221-7ECDA085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graphs'!$BP$3:$BP$17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graphs'!$BR$3:$BR$17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graphs'!$BR$3:$BR$17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graphs'!$BS$3:$BS$17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graphs'!$CA$2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graphs'!$CB$2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graphs'!$CB$3:$CB$17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graphs'!$CD$3:$CD$17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graphs'!$CD$3:$CD$17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graphs'!$CE$3:$CE$17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graphs'!$CN$3:$CN$17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graphs'!$CP$3:$CP$17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graphs'!$CP$3:$CP$17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graphs'!$CQ$3:$CQ$17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graphs'!$U$2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graphs'!$V$3:$V$17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graphs'!$V$3:$V$17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graphs'!$W$2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graphs'!$W$3:$W$17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graphs'!$AT$3:$AT$17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graphs'!$AT$3:$AT$17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graphs'!$AV$3:$AV$17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graphs'!$AU$3:$AU$17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graphs'!$BF$3:$BF$17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graphs'!$BF$3:$BF$17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graphs'!$BH$3:$BH$17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graphs'!$BG$3:$BG$17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graphs'!$BR$3:$BR$17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graphs'!$BR$3:$BR$17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graphs'!$BT$3:$BT$17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graphs'!$BK$3:$BK$17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graphs'!$BS$3:$BS$17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25.07.29_CFU/mL and</a:t>
            </a:r>
            <a:r>
              <a:rPr lang="en-US" baseline="0"/>
              <a:t> </a:t>
            </a:r>
            <a:r>
              <a:rPr lang="en-US"/>
              <a:t>Average</a:t>
            </a:r>
            <a:r>
              <a:rPr lang="en-US" baseline="0"/>
              <a:t> Cb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graphs'!$H$2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graphs'!$I$3:$I$8</c:f>
                <c:numCache>
                  <c:formatCode>General</c:formatCode>
                  <c:ptCount val="6"/>
                  <c:pt idx="0">
                    <c:v>1.738369494670221E-13</c:v>
                  </c:pt>
                  <c:pt idx="1">
                    <c:v>4.7238987393888954E-13</c:v>
                  </c:pt>
                  <c:pt idx="2">
                    <c:v>9.9796294770898173E-13</c:v>
                  </c:pt>
                  <c:pt idx="3">
                    <c:v>1.1733299033093804E-12</c:v>
                  </c:pt>
                  <c:pt idx="4">
                    <c:v>1.2591220802606871E-12</c:v>
                  </c:pt>
                  <c:pt idx="5">
                    <c:v>1.626378795668463E-12</c:v>
                  </c:pt>
                </c:numCache>
              </c:numRef>
            </c:plus>
            <c:minus>
              <c:numRef>
                <c:f>'5 point, avg graphs'!$I$3:$I$8</c:f>
                <c:numCache>
                  <c:formatCode>General</c:formatCode>
                  <c:ptCount val="6"/>
                  <c:pt idx="0">
                    <c:v>1.738369494670221E-13</c:v>
                  </c:pt>
                  <c:pt idx="1">
                    <c:v>4.7238987393888954E-13</c:v>
                  </c:pt>
                  <c:pt idx="2">
                    <c:v>9.9796294770898173E-13</c:v>
                  </c:pt>
                  <c:pt idx="3">
                    <c:v>1.1733299033093804E-12</c:v>
                  </c:pt>
                  <c:pt idx="4">
                    <c:v>1.2591220802606871E-12</c:v>
                  </c:pt>
                  <c:pt idx="5">
                    <c:v>1.626378795668463E-12</c:v>
                  </c:pt>
                </c:numCache>
              </c:numRef>
            </c:minus>
          </c:errBars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graphs'!$H$3:$H$8</c:f>
              <c:numCache>
                <c:formatCode>General</c:formatCode>
                <c:ptCount val="6"/>
                <c:pt idx="0">
                  <c:v>2.7009333333333335E-12</c:v>
                </c:pt>
                <c:pt idx="1">
                  <c:v>3.2889999999999998E-12</c:v>
                </c:pt>
                <c:pt idx="2">
                  <c:v>2.9036333333333335E-12</c:v>
                </c:pt>
                <c:pt idx="3">
                  <c:v>3.5424666666666671E-12</c:v>
                </c:pt>
                <c:pt idx="4">
                  <c:v>3.7000666666666664E-12</c:v>
                </c:pt>
                <c:pt idx="5">
                  <c:v>4.5690666666666668E-12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graphs'!$J$2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2.8599505944109926E-2"/>
                  <c:y val="-2.7971279762473395E-2"/>
                </c:manualLayout>
              </c:layout>
              <c:numFmt formatCode="General" sourceLinked="0"/>
              <c:spPr>
                <a:effectLst>
                  <a:outerShdw blurRad="50800" dist="50800" dir="5400000" algn="ctr" rotWithShape="0">
                    <a:schemeClr val="accent2"/>
                  </a:outerShdw>
                </a:effectLst>
              </c:spPr>
            </c:trendlineLbl>
          </c:trendline>
          <c:xVal>
            <c:numRef>
              <c:f>'5 point, avg graphs'!$A$3:$A$8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graphs'!$J$3:$J$8</c:f>
              <c:numCache>
                <c:formatCode>#,##0</c:formatCode>
                <c:ptCount val="6"/>
                <c:pt idx="0" formatCode="General">
                  <c:v>740</c:v>
                </c:pt>
                <c:pt idx="1">
                  <c:v>2000</c:v>
                </c:pt>
                <c:pt idx="2">
                  <c:v>19000</c:v>
                </c:pt>
                <c:pt idx="3">
                  <c:v>40000</c:v>
                </c:pt>
                <c:pt idx="4">
                  <c:v>100000</c:v>
                </c:pt>
                <c:pt idx="5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9188925238423048"/>
              <c:y val="0.8777021574881974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085981164119194"/>
              <c:y val="7.83052537858668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54393542794357"/>
          <c:y val="0.92898535773051594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graphs'!$CD$3:$CD$17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graphs'!$CD$3:$CD$17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graphs'!$CF$3:$CF$17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graphs'!$BW$3:$BW$17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graphs'!$CE$3:$CE$17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graphs'!$CP$3:$CP$17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graphs'!$CP$3:$CP$17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graphs'!$CR$3:$CR$17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graphs'!$CI$3:$CI$17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graphs'!$CQ$3:$CQ$17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(Adjusted) 25.07.29 Bulk Capacitance - 6 points</a:t>
            </a:r>
            <a:endParaRPr lang="en-US"/>
          </a:p>
        </c:rich>
      </c:tx>
      <c:layout>
        <c:manualLayout>
          <c:xMode val="edge"/>
          <c:yMode val="edge"/>
          <c:x val="0.19769990624085734"/>
          <c:y val="3.0772248732731058E-2"/>
        </c:manualLayout>
      </c:layout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6"/>
          <c:order val="0"/>
          <c:tx>
            <c:strRef>
              <c:f>'5 point, avg graphs'!$C$12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pPr>
              <a:solidFill>
                <a:schemeClr val="tx2"/>
              </a:solidFill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graphs'!$C$13:$C$18</c:f>
              <c:numCache>
                <c:formatCode>General</c:formatCode>
                <c:ptCount val="6"/>
                <c:pt idx="0">
                  <c:v>2.6510999999999999E-12</c:v>
                </c:pt>
                <c:pt idx="1">
                  <c:v>2.8286999999999999E-12</c:v>
                </c:pt>
                <c:pt idx="2">
                  <c:v>3.5646E-12</c:v>
                </c:pt>
                <c:pt idx="3">
                  <c:v>3.9239000000000003E-12</c:v>
                </c:pt>
                <c:pt idx="4">
                  <c:v>3.6527000000000004E-12</c:v>
                </c:pt>
                <c:pt idx="5">
                  <c:v>4.8183999999999997E-12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05-8347-A8CB-429200D39754}"/>
            </c:ext>
          </c:extLst>
        </c:ser>
        <c:ser>
          <c:idx val="7"/>
          <c:order val="1"/>
          <c:tx>
            <c:strRef>
              <c:f>'5 point, avg graphs'!$D$12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graphs'!$D$13:$D$18</c:f>
              <c:numCache>
                <c:formatCode>General</c:formatCode>
                <c:ptCount val="6"/>
                <c:pt idx="0">
                  <c:v>2.6473999999999998E-12</c:v>
                </c:pt>
                <c:pt idx="1">
                  <c:v>3.4502E-12</c:v>
                </c:pt>
                <c:pt idx="2">
                  <c:v>3.7803E-12</c:v>
                </c:pt>
                <c:pt idx="3">
                  <c:v>3.8009000000000001E-12</c:v>
                </c:pt>
                <c:pt idx="4">
                  <c:v>4.0698000000000003E-12</c:v>
                </c:pt>
                <c:pt idx="5">
                  <c:v>5.2073999999999998E-12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05-8347-A8CB-429200D39754}"/>
            </c:ext>
          </c:extLst>
        </c:ser>
        <c:ser>
          <c:idx val="8"/>
          <c:order val="2"/>
          <c:tx>
            <c:strRef>
              <c:f>'5 point, avg graphs'!$E$12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graphs'!$E$13:$E$18</c:f>
              <c:numCache>
                <c:formatCode>General</c:formatCode>
                <c:ptCount val="6"/>
                <c:pt idx="0">
                  <c:v>2.7876E-12</c:v>
                </c:pt>
                <c:pt idx="1">
                  <c:v>3.5397999999999999E-12</c:v>
                </c:pt>
                <c:pt idx="2">
                  <c:v>3.9864000000000001E-12</c:v>
                </c:pt>
                <c:pt idx="3">
                  <c:v>4.3103000000000003E-12</c:v>
                </c:pt>
                <c:pt idx="4">
                  <c:v>4.2750999999999998E-12</c:v>
                </c:pt>
                <c:pt idx="5">
                  <c:v>5.3259000000000002E-12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405-8347-A8CB-429200D39754}"/>
            </c:ext>
          </c:extLst>
        </c:ser>
        <c:ser>
          <c:idx val="9"/>
          <c:order val="3"/>
          <c:tx>
            <c:strRef>
              <c:f>'5 point, avg graphs'!$F$12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graphs'!$F$13:$F$18</c:f>
              <c:numCache>
                <c:formatCode>General</c:formatCode>
                <c:ptCount val="6"/>
                <c:pt idx="0">
                  <c:v>2.8044E-12</c:v>
                </c:pt>
                <c:pt idx="1">
                  <c:v>3.6378000000000001E-12</c:v>
                </c:pt>
                <c:pt idx="3">
                  <c:v>3.8533999999999997E-12</c:v>
                </c:pt>
                <c:pt idx="4">
                  <c:v>4.4140000000000004E-12</c:v>
                </c:pt>
                <c:pt idx="5">
                  <c:v>5.2285999999999998E-12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05-8347-A8CB-429200D39754}"/>
            </c:ext>
          </c:extLst>
        </c:ser>
        <c:ser>
          <c:idx val="10"/>
          <c:order val="4"/>
          <c:tx>
            <c:strRef>
              <c:f>'5 point, avg graphs'!$G$12</c:f>
              <c:strCache>
                <c:ptCount val="1"/>
                <c:pt idx="0">
                  <c:v>Cb_6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4"/>
              </a:solidFill>
            </c:spPr>
          </c:marker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graphs'!$G$13:$G$18</c:f>
              <c:numCache>
                <c:formatCode>General</c:formatCode>
                <c:ptCount val="6"/>
                <c:pt idx="0">
                  <c:v>2.9446000000000002E-12</c:v>
                </c:pt>
                <c:pt idx="1">
                  <c:v>3.6981999999999997E-12</c:v>
                </c:pt>
                <c:pt idx="3">
                  <c:v>3.9793999999999998E-12</c:v>
                </c:pt>
                <c:pt idx="4">
                  <c:v>4.4271E-12</c:v>
                </c:pt>
                <c:pt idx="5">
                  <c:v>5.2997999999999997E-12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405-8347-A8CB-429200D3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(Adjusted) 25.07.29_CFU/mL and Average Cb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graphs'!$H$12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graphs'!$I$3:$I$8</c:f>
                <c:numCache>
                  <c:formatCode>General</c:formatCode>
                  <c:ptCount val="6"/>
                  <c:pt idx="0">
                    <c:v>1.738369494670221E-13</c:v>
                  </c:pt>
                  <c:pt idx="1">
                    <c:v>4.7238987393888954E-13</c:v>
                  </c:pt>
                  <c:pt idx="2">
                    <c:v>9.9796294770898173E-13</c:v>
                  </c:pt>
                  <c:pt idx="3">
                    <c:v>1.1733299033093804E-12</c:v>
                  </c:pt>
                  <c:pt idx="4">
                    <c:v>1.2591220802606871E-12</c:v>
                  </c:pt>
                  <c:pt idx="5">
                    <c:v>1.626378795668463E-12</c:v>
                  </c:pt>
                </c:numCache>
              </c:numRef>
            </c:plus>
            <c:minus>
              <c:numRef>
                <c:f>'5 point, avg graphs'!$I$3:$I$8</c:f>
                <c:numCache>
                  <c:formatCode>General</c:formatCode>
                  <c:ptCount val="6"/>
                  <c:pt idx="0">
                    <c:v>1.738369494670221E-13</c:v>
                  </c:pt>
                  <c:pt idx="1">
                    <c:v>4.7238987393888954E-13</c:v>
                  </c:pt>
                  <c:pt idx="2">
                    <c:v>9.9796294770898173E-13</c:v>
                  </c:pt>
                  <c:pt idx="3">
                    <c:v>1.1733299033093804E-12</c:v>
                  </c:pt>
                  <c:pt idx="4">
                    <c:v>1.2591220802606871E-12</c:v>
                  </c:pt>
                  <c:pt idx="5">
                    <c:v>1.626378795668463E-12</c:v>
                  </c:pt>
                </c:numCache>
              </c:numRef>
            </c:minus>
          </c:errBars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graphs'!$H$13:$H$18</c:f>
              <c:numCache>
                <c:formatCode>General</c:formatCode>
                <c:ptCount val="6"/>
                <c:pt idx="0">
                  <c:v>2.7670200000000001E-12</c:v>
                </c:pt>
                <c:pt idx="1">
                  <c:v>3.4309399999999999E-12</c:v>
                </c:pt>
                <c:pt idx="2">
                  <c:v>3.7771000000000001E-12</c:v>
                </c:pt>
                <c:pt idx="3">
                  <c:v>3.9735800000000005E-12</c:v>
                </c:pt>
                <c:pt idx="4">
                  <c:v>4.1677400000000002E-12</c:v>
                </c:pt>
                <c:pt idx="5">
                  <c:v>5.17602E-12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A-C44C-B18B-7274695C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graphs'!$J$12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2.6638717517567086E-2"/>
                  <c:y val="-2.7171594138235545E-2"/>
                </c:manualLayout>
              </c:layout>
              <c:numFmt formatCode="General" sourceLinked="0"/>
              <c:spPr>
                <a:effectLst>
                  <a:outerShdw blurRad="50800" dist="50800" dir="5400000" algn="ctr" rotWithShape="0">
                    <a:schemeClr val="accent2"/>
                  </a:outerShdw>
                </a:effectLst>
              </c:spPr>
            </c:trendlineLbl>
          </c:trendline>
          <c:xVal>
            <c:numRef>
              <c:f>'5 point, avg graphs'!$A$13:$A$18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xVal>
          <c:yVal>
            <c:numRef>
              <c:f>'5 point, avg graphs'!$J$13:$J$18</c:f>
              <c:numCache>
                <c:formatCode>#,##0</c:formatCode>
                <c:ptCount val="6"/>
                <c:pt idx="0" formatCode="General">
                  <c:v>740</c:v>
                </c:pt>
                <c:pt idx="1">
                  <c:v>2000</c:v>
                </c:pt>
                <c:pt idx="2">
                  <c:v>19000</c:v>
                </c:pt>
                <c:pt idx="3">
                  <c:v>40000</c:v>
                </c:pt>
                <c:pt idx="4">
                  <c:v>100000</c:v>
                </c:pt>
                <c:pt idx="5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A-C44C-B18B-7274695C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9188925238423048"/>
              <c:y val="0.8777021574881974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899033673146"/>
              <c:y val="9.9258538125727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54393542794357"/>
          <c:y val="0.92898535773051594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graphs'!$P$2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graphs'!$Q$2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graphs'!$R$2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graphs'!$S$2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graphs'!$T$2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graphs'!$O$3:$O$17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graphs'!$T$3:$T$17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graphs'!$AF$3:$AF$17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graphs'!$AH$3:$AH$17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graphs'!$AH$3:$AH$17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graphs'!$AA$3:$AA$17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graphs'!$AI$3:$AI$17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graphs'!$AR$3:$AR$17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graphs'!$AT$3:$AT$17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graphs'!$AT$3:$AT$17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graphs'!$AM$3:$AM$17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graphs'!$AU$3:$AU$17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graphs'!$BA$2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graphs'!$BB$2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graphs'!$BD$3:$BD$17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graphs'!$BF$3:$BF$17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graphs'!$BF$3:$BF$17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graphs'!$AY$3:$AY$17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graphs'!$BG$3:$BG$17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127000</xdr:rowOff>
    </xdr:from>
    <xdr:to>
      <xdr:col>7</xdr:col>
      <xdr:colOff>337416</xdr:colOff>
      <xdr:row>34</xdr:row>
      <xdr:rowOff>115453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369455</xdr:colOff>
      <xdr:row>18</xdr:row>
      <xdr:rowOff>126999</xdr:rowOff>
    </xdr:from>
    <xdr:to>
      <xdr:col>13</xdr:col>
      <xdr:colOff>34637</xdr:colOff>
      <xdr:row>34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133349</xdr:colOff>
      <xdr:row>18</xdr:row>
      <xdr:rowOff>161925</xdr:rowOff>
    </xdr:from>
    <xdr:to>
      <xdr:col>21</xdr:col>
      <xdr:colOff>733424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9524</xdr:colOff>
      <xdr:row>19</xdr:row>
      <xdr:rowOff>0</xdr:rowOff>
    </xdr:from>
    <xdr:to>
      <xdr:col>32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35</xdr:row>
      <xdr:rowOff>28575</xdr:rowOff>
    </xdr:from>
    <xdr:to>
      <xdr:col>32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9524</xdr:colOff>
      <xdr:row>19</xdr:row>
      <xdr:rowOff>0</xdr:rowOff>
    </xdr:from>
    <xdr:to>
      <xdr:col>44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35</xdr:row>
      <xdr:rowOff>28575</xdr:rowOff>
    </xdr:from>
    <xdr:to>
      <xdr:col>44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504824</xdr:colOff>
      <xdr:row>18</xdr:row>
      <xdr:rowOff>180975</xdr:rowOff>
    </xdr:from>
    <xdr:to>
      <xdr:col>57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495300</xdr:colOff>
      <xdr:row>35</xdr:row>
      <xdr:rowOff>19050</xdr:rowOff>
    </xdr:from>
    <xdr:to>
      <xdr:col>57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9524</xdr:colOff>
      <xdr:row>19</xdr:row>
      <xdr:rowOff>0</xdr:rowOff>
    </xdr:from>
    <xdr:to>
      <xdr:col>68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0</xdr:colOff>
      <xdr:row>35</xdr:row>
      <xdr:rowOff>28575</xdr:rowOff>
    </xdr:from>
    <xdr:to>
      <xdr:col>68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9524</xdr:colOff>
      <xdr:row>19</xdr:row>
      <xdr:rowOff>0</xdr:rowOff>
    </xdr:from>
    <xdr:to>
      <xdr:col>80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0</xdr:colOff>
      <xdr:row>35</xdr:row>
      <xdr:rowOff>28575</xdr:rowOff>
    </xdr:from>
    <xdr:to>
      <xdr:col>80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9524</xdr:colOff>
      <xdr:row>19</xdr:row>
      <xdr:rowOff>0</xdr:rowOff>
    </xdr:from>
    <xdr:to>
      <xdr:col>92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0</xdr:colOff>
      <xdr:row>35</xdr:row>
      <xdr:rowOff>28575</xdr:rowOff>
    </xdr:from>
    <xdr:to>
      <xdr:col>92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180975</xdr:colOff>
      <xdr:row>34</xdr:row>
      <xdr:rowOff>171450</xdr:rowOff>
    </xdr:from>
    <xdr:to>
      <xdr:col>22</xdr:col>
      <xdr:colOff>28575</xdr:colOff>
      <xdr:row>52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0</xdr:colOff>
      <xdr:row>55</xdr:row>
      <xdr:rowOff>0</xdr:rowOff>
    </xdr:from>
    <xdr:to>
      <xdr:col>44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457200</xdr:colOff>
      <xdr:row>53</xdr:row>
      <xdr:rowOff>152400</xdr:rowOff>
    </xdr:from>
    <xdr:to>
      <xdr:col>57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0</xdr:colOff>
      <xdr:row>54</xdr:row>
      <xdr:rowOff>0</xdr:rowOff>
    </xdr:from>
    <xdr:to>
      <xdr:col>68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74</xdr:col>
      <xdr:colOff>0</xdr:colOff>
      <xdr:row>54</xdr:row>
      <xdr:rowOff>0</xdr:rowOff>
    </xdr:from>
    <xdr:to>
      <xdr:col>80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86</xdr:col>
      <xdr:colOff>0</xdr:colOff>
      <xdr:row>54</xdr:row>
      <xdr:rowOff>0</xdr:rowOff>
    </xdr:from>
    <xdr:to>
      <xdr:col>92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35</xdr:row>
      <xdr:rowOff>29316</xdr:rowOff>
    </xdr:from>
    <xdr:to>
      <xdr:col>7</xdr:col>
      <xdr:colOff>329911</xdr:colOff>
      <xdr:row>51</xdr:row>
      <xdr:rowOff>46181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380999</xdr:colOff>
      <xdr:row>35</xdr:row>
      <xdr:rowOff>34636</xdr:rowOff>
    </xdr:from>
    <xdr:to>
      <xdr:col>13</xdr:col>
      <xdr:colOff>46182</xdr:colOff>
      <xdr:row>51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5C68E-28BB-6D4C-AE78-D8259E1B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11</xdr:col>
      <xdr:colOff>55685</xdr:colOff>
      <xdr:row>53</xdr:row>
      <xdr:rowOff>202487</xdr:rowOff>
    </xdr:from>
    <xdr:ext cx="3099777" cy="41031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B021B4-9740-C84D-AC89-3B2BD783BA80}"/>
            </a:ext>
          </a:extLst>
        </xdr:cNvPr>
        <xdr:cNvSpPr txBox="1"/>
      </xdr:nvSpPr>
      <xdr:spPr>
        <a:xfrm>
          <a:off x="8767885" y="2475787"/>
          <a:ext cx="3099777" cy="410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US" sz="1600"/>
        </a:p>
      </xdr:txBody>
    </xdr:sp>
    <xdr:clientData/>
  </xdr:oneCellAnchor>
  <xdr:oneCellAnchor>
    <xdr:from>
      <xdr:col>10</xdr:col>
      <xdr:colOff>690685</xdr:colOff>
      <xdr:row>52</xdr:row>
      <xdr:rowOff>39696</xdr:rowOff>
    </xdr:from>
    <xdr:ext cx="3099777" cy="410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BC890C9-925E-074C-BDFB-D5053E0D6BBE}"/>
                </a:ext>
              </a:extLst>
            </xdr:cNvPr>
            <xdr:cNvSpPr txBox="1"/>
          </xdr:nvSpPr>
          <xdr:spPr>
            <a:xfrm>
              <a:off x="10227230" y="11181060"/>
              <a:ext cx="3099777" cy="410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US" sz="16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⁡(2)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0.017</m:t>
                      </m:r>
                    </m:den>
                  </m:f>
                </m:oMath>
              </a14:m>
              <a:r>
                <a:rPr lang="en-US" sz="1600"/>
                <a:t>  = 40.77 min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BC890C9-925E-074C-BDFB-D5053E0D6BBE}"/>
                </a:ext>
              </a:extLst>
            </xdr:cNvPr>
            <xdr:cNvSpPr txBox="1"/>
          </xdr:nvSpPr>
          <xdr:spPr>
            <a:xfrm>
              <a:off x="10227230" y="11181060"/>
              <a:ext cx="3099777" cy="410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𝑡_𝑑=</a:t>
              </a:r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ln⁡(2))/0.017</a:t>
              </a:r>
              <a:r>
                <a:rPr lang="en-US" sz="1600"/>
                <a:t>  = 40.77 min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C3" sqref="C3"/>
    </sheetView>
  </sheetViews>
  <sheetFormatPr defaultColWidth="8.81640625" defaultRowHeight="14.5"/>
  <cols>
    <col min="1" max="1" width="38.81640625" customWidth="1"/>
    <col min="2" max="2" width="39.453125" style="13" bestFit="1" customWidth="1"/>
    <col min="3" max="3" width="51.453125" style="13" customWidth="1"/>
  </cols>
  <sheetData>
    <row r="1" spans="1:3">
      <c r="A1" s="47" t="s">
        <v>0</v>
      </c>
      <c r="B1" s="29">
        <v>45868</v>
      </c>
    </row>
    <row r="2" spans="1:3">
      <c r="A2" s="47" t="s">
        <v>1</v>
      </c>
      <c r="B2" s="19" t="s">
        <v>2</v>
      </c>
    </row>
    <row r="3" spans="1:3" ht="78" customHeight="1">
      <c r="A3" s="48" t="s">
        <v>3</v>
      </c>
      <c r="B3" s="30" t="s">
        <v>4</v>
      </c>
    </row>
    <row r="4" spans="1:3">
      <c r="A4" s="47" t="s">
        <v>5</v>
      </c>
      <c r="B4" s="31" t="s">
        <v>6</v>
      </c>
    </row>
    <row r="5" spans="1:3">
      <c r="A5" s="47" t="s">
        <v>7</v>
      </c>
      <c r="B5" s="19"/>
    </row>
    <row r="6" spans="1:3" ht="15" thickBot="1">
      <c r="A6" s="49" t="s">
        <v>8</v>
      </c>
      <c r="B6" s="50"/>
    </row>
    <row r="7" spans="1:3" ht="15" thickBot="1">
      <c r="A7" s="67" t="s">
        <v>9</v>
      </c>
      <c r="B7" s="68"/>
      <c r="C7" s="69"/>
    </row>
    <row r="8" spans="1:3">
      <c r="A8" s="12" t="s">
        <v>10</v>
      </c>
      <c r="B8" s="51" t="s">
        <v>11</v>
      </c>
      <c r="C8" s="12" t="s">
        <v>12</v>
      </c>
    </row>
    <row r="9" spans="1:3">
      <c r="A9" s="19"/>
      <c r="B9" s="19"/>
      <c r="C9" s="19"/>
    </row>
    <row r="10" spans="1:3">
      <c r="A10" s="19"/>
      <c r="B10" s="19"/>
      <c r="C10" s="19"/>
    </row>
    <row r="11" spans="1:3">
      <c r="A11" s="19"/>
      <c r="B11" s="19"/>
      <c r="C11" s="19"/>
    </row>
    <row r="12" spans="1:3">
      <c r="A12" s="45"/>
      <c r="B12" s="19"/>
      <c r="C12" s="19"/>
    </row>
    <row r="13" spans="1:3">
      <c r="A13" s="45"/>
      <c r="B13" s="19"/>
      <c r="C13" s="19"/>
    </row>
    <row r="14" spans="1:3" ht="15" thickBot="1">
      <c r="A14" s="52"/>
      <c r="B14" s="50"/>
      <c r="C14" s="50"/>
    </row>
    <row r="15" spans="1:3" ht="15" thickBot="1">
      <c r="A15" s="67" t="s">
        <v>13</v>
      </c>
      <c r="B15" s="68"/>
      <c r="C15" s="69"/>
    </row>
    <row r="16" spans="1:3">
      <c r="A16" s="53" t="s">
        <v>14</v>
      </c>
      <c r="B16" s="53" t="s">
        <v>15</v>
      </c>
      <c r="C16" s="53" t="s">
        <v>16</v>
      </c>
    </row>
    <row r="17" spans="1:3">
      <c r="A17" s="18"/>
      <c r="B17" s="19"/>
      <c r="C17" s="20"/>
    </row>
    <row r="18" spans="1:3">
      <c r="A18" s="18"/>
      <c r="B18" s="19"/>
      <c r="C18" s="20"/>
    </row>
    <row r="19" spans="1:3">
      <c r="A19" s="18"/>
      <c r="B19" s="19"/>
      <c r="C19" s="20"/>
    </row>
    <row r="20" spans="1:3">
      <c r="A20" s="18"/>
      <c r="B20" s="19"/>
      <c r="C20" s="20"/>
    </row>
    <row r="21" spans="1:3">
      <c r="A21" s="18"/>
      <c r="B21" s="19"/>
      <c r="C21" s="20"/>
    </row>
    <row r="22" spans="1:3">
      <c r="A22" s="18"/>
      <c r="B22" s="19"/>
      <c r="C22" s="20"/>
    </row>
    <row r="23" spans="1:3">
      <c r="A23" s="18"/>
      <c r="B23" s="19"/>
      <c r="C23" s="20"/>
    </row>
    <row r="24" spans="1:3">
      <c r="A24" s="18"/>
      <c r="B24" s="19"/>
      <c r="C24" s="20"/>
    </row>
    <row r="25" spans="1:3">
      <c r="A25" s="18"/>
      <c r="B25" s="19"/>
      <c r="C25" s="20"/>
    </row>
    <row r="26" spans="1:3">
      <c r="A26" s="18"/>
      <c r="B26" s="19"/>
      <c r="C26" s="20"/>
    </row>
    <row r="27" spans="1:3">
      <c r="A27" s="18"/>
      <c r="B27" s="19"/>
      <c r="C27" s="20"/>
    </row>
    <row r="28" spans="1:3">
      <c r="A28" s="18"/>
      <c r="B28" s="19"/>
      <c r="C28" s="20"/>
    </row>
    <row r="29" spans="1:3">
      <c r="A29" s="18"/>
      <c r="B29" s="19"/>
      <c r="C29" s="20"/>
    </row>
    <row r="30" spans="1:3">
      <c r="A30" s="18"/>
      <c r="B30" s="19"/>
      <c r="C30" s="20"/>
    </row>
    <row r="31" spans="1:3">
      <c r="A31" s="18"/>
      <c r="B31" s="19"/>
      <c r="C31" s="20"/>
    </row>
    <row r="32" spans="1:3">
      <c r="A32" s="18"/>
      <c r="B32" s="19"/>
      <c r="C32" s="20"/>
    </row>
    <row r="33" spans="1:3">
      <c r="A33" s="18"/>
      <c r="B33" s="19"/>
      <c r="C33" s="20"/>
    </row>
    <row r="34" spans="1:3">
      <c r="A34" s="18"/>
      <c r="B34" s="19"/>
      <c r="C34" s="20"/>
    </row>
    <row r="35" spans="1:3">
      <c r="A35" s="18"/>
      <c r="B35" s="19"/>
      <c r="C35" s="20"/>
    </row>
    <row r="36" spans="1:3">
      <c r="A36" s="18"/>
      <c r="B36" s="19"/>
      <c r="C36" s="20"/>
    </row>
  </sheetData>
  <mergeCells count="2">
    <mergeCell ref="A7:C7"/>
    <mergeCell ref="A15:C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5"/>
  <sheetViews>
    <sheetView zoomScaleNormal="100" workbookViewId="0">
      <selection activeCell="B2" sqref="B2"/>
    </sheetView>
  </sheetViews>
  <sheetFormatPr defaultColWidth="8.81640625" defaultRowHeight="14.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453125" customWidth="1"/>
    <col min="14" max="14" width="15.453125" customWidth="1"/>
    <col min="15" max="15" width="15.7265625" customWidth="1"/>
    <col min="16" max="16" width="12.26953125" customWidth="1"/>
    <col min="17" max="17" width="13.26953125" customWidth="1"/>
    <col min="18" max="18" width="11.45312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4" customWidth="1"/>
    <col min="28" max="28" width="12" style="13" customWidth="1"/>
    <col min="29" max="29" width="20.1796875" style="14" customWidth="1"/>
  </cols>
  <sheetData>
    <row r="1" spans="1:29">
      <c r="A1" t="s">
        <v>17</v>
      </c>
    </row>
    <row r="2" spans="1:29">
      <c r="A2" t="s">
        <v>18</v>
      </c>
      <c r="B2" s="1" t="s">
        <v>19</v>
      </c>
    </row>
    <row r="3" spans="1:29">
      <c r="A3" t="s">
        <v>20</v>
      </c>
      <c r="B3" s="7" t="s">
        <v>21</v>
      </c>
    </row>
    <row r="4" spans="1:29">
      <c r="A4" t="s">
        <v>22</v>
      </c>
      <c r="B4" s="7" t="s">
        <v>23</v>
      </c>
    </row>
    <row r="5" spans="1:29">
      <c r="A5" t="s">
        <v>24</v>
      </c>
    </row>
    <row r="6" spans="1:29">
      <c r="A6" s="5" t="s">
        <v>25</v>
      </c>
      <c r="B6" s="1" t="s">
        <v>26</v>
      </c>
    </row>
    <row r="7" spans="1:29">
      <c r="A7" s="5" t="s">
        <v>27</v>
      </c>
      <c r="B7" s="1" t="s">
        <v>28</v>
      </c>
    </row>
    <row r="8" spans="1:29">
      <c r="A8" s="2"/>
    </row>
    <row r="9" spans="1:29">
      <c r="A9" s="2"/>
    </row>
    <row r="10" spans="1:29">
      <c r="A10" s="5"/>
    </row>
    <row r="12" spans="1:29">
      <c r="A12" s="11" t="s">
        <v>29</v>
      </c>
    </row>
    <row r="13" spans="1:29">
      <c r="A13" s="6" t="s">
        <v>30</v>
      </c>
      <c r="B13" s="7" t="s">
        <v>31</v>
      </c>
      <c r="C13" s="7"/>
      <c r="D13" s="7"/>
      <c r="E13" s="7"/>
      <c r="F13" s="8"/>
      <c r="G13" s="8"/>
      <c r="H13" s="8"/>
      <c r="I13" s="8"/>
      <c r="J13" s="7"/>
      <c r="K13" s="7"/>
    </row>
    <row r="14" spans="1:29">
      <c r="A14" s="6" t="s">
        <v>32</v>
      </c>
      <c r="B14" s="7" t="s">
        <v>33</v>
      </c>
      <c r="C14" s="7"/>
      <c r="D14" s="7"/>
      <c r="E14" s="7"/>
      <c r="F14" s="8"/>
      <c r="G14" s="8"/>
      <c r="H14" s="8"/>
      <c r="I14" s="8"/>
      <c r="J14" s="7"/>
      <c r="K14" s="7"/>
    </row>
    <row r="15" spans="1:29">
      <c r="A15" s="4" t="s">
        <v>34</v>
      </c>
      <c r="B15" s="10"/>
      <c r="C15" s="10"/>
      <c r="D15" s="10"/>
      <c r="E15" s="10"/>
    </row>
    <row r="16" spans="1:29" s="57" customFormat="1">
      <c r="A16" s="55" t="s">
        <v>35</v>
      </c>
      <c r="B16" s="56" t="s">
        <v>36</v>
      </c>
      <c r="C16" s="56"/>
      <c r="D16" s="56"/>
      <c r="E16" s="56"/>
      <c r="J16" s="56"/>
      <c r="K16" s="56"/>
      <c r="S16" s="56"/>
      <c r="T16" s="56"/>
      <c r="AA16" s="58"/>
      <c r="AB16" s="59"/>
      <c r="AC16" s="58"/>
    </row>
    <row r="17" spans="1:29">
      <c r="A17" s="9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t="s">
        <v>42</v>
      </c>
      <c r="G17" t="s">
        <v>43</v>
      </c>
      <c r="H17" t="s">
        <v>44</v>
      </c>
      <c r="I17" t="s">
        <v>45</v>
      </c>
      <c r="J17" s="1" t="s">
        <v>46</v>
      </c>
      <c r="K17" s="1" t="s">
        <v>47</v>
      </c>
      <c r="L17" t="s">
        <v>48</v>
      </c>
      <c r="M17" t="s">
        <v>49</v>
      </c>
      <c r="N17" t="s">
        <v>50</v>
      </c>
      <c r="O17" t="s">
        <v>51</v>
      </c>
      <c r="P17" t="s">
        <v>52</v>
      </c>
      <c r="Q17" t="s">
        <v>53</v>
      </c>
      <c r="R17" t="s">
        <v>54</v>
      </c>
      <c r="S17" s="7" t="s">
        <v>55</v>
      </c>
      <c r="T17" s="1" t="s">
        <v>56</v>
      </c>
      <c r="U17" t="s">
        <v>57</v>
      </c>
      <c r="V17" t="s">
        <v>58</v>
      </c>
      <c r="W17" t="s">
        <v>59</v>
      </c>
      <c r="X17" t="s">
        <v>60</v>
      </c>
      <c r="Z17" s="22" t="s">
        <v>61</v>
      </c>
      <c r="AA17" s="16" t="s">
        <v>62</v>
      </c>
      <c r="AB17" s="12" t="s">
        <v>63</v>
      </c>
      <c r="AC17" s="16" t="s">
        <v>64</v>
      </c>
    </row>
    <row r="18" spans="1:29">
      <c r="A18" s="2" t="s">
        <v>65</v>
      </c>
      <c r="B18" s="1">
        <v>1.3683E-4</v>
      </c>
      <c r="C18" s="1">
        <v>6.7729999999999999E-2</v>
      </c>
      <c r="D18" s="1">
        <v>4.6619999999999998E-7</v>
      </c>
      <c r="E18" s="1">
        <v>1.0387000000000001E-8</v>
      </c>
      <c r="F18">
        <v>2.2280000000000002</v>
      </c>
      <c r="G18">
        <v>-257.39999999999998</v>
      </c>
      <c r="H18">
        <v>11.984</v>
      </c>
      <c r="I18">
        <v>4.6558000000000002</v>
      </c>
      <c r="J18" s="1">
        <v>3.3653000000000002E-6</v>
      </c>
      <c r="K18" s="1">
        <v>6.9829999999999997E-8</v>
      </c>
      <c r="L18">
        <v>2.0750000000000002</v>
      </c>
      <c r="M18">
        <v>0.63588999999999996</v>
      </c>
      <c r="N18">
        <v>2.2353E-3</v>
      </c>
      <c r="O18">
        <v>0.35152</v>
      </c>
      <c r="P18" s="1">
        <v>2.3705E-12</v>
      </c>
      <c r="Q18" s="1">
        <v>4.0009000000000001E-14</v>
      </c>
      <c r="R18">
        <v>1.6878</v>
      </c>
      <c r="S18" s="7">
        <v>0.93572999999999995</v>
      </c>
      <c r="T18" s="1">
        <v>1.0947000000000001E-3</v>
      </c>
      <c r="U18">
        <v>0.11699</v>
      </c>
      <c r="V18">
        <v>4805</v>
      </c>
      <c r="W18">
        <v>12.583</v>
      </c>
      <c r="X18">
        <v>0.26186999999999999</v>
      </c>
      <c r="Y18" s="1"/>
      <c r="AA18" s="14">
        <f>P18</f>
        <v>2.3705E-12</v>
      </c>
      <c r="AB18" s="28">
        <f>((AA18/AA$24)-1)*100</f>
        <v>-12.234042553191493</v>
      </c>
      <c r="AC18" s="14">
        <f>STDEV(AA19:AA23)</f>
        <v>1.2359393998089079E-13</v>
      </c>
    </row>
    <row r="19" spans="1:29">
      <c r="A19" s="2" t="s">
        <v>66</v>
      </c>
      <c r="B19" s="1">
        <v>1.4045E-4</v>
      </c>
      <c r="C19" s="1">
        <v>6.9523000000000001E-2</v>
      </c>
      <c r="D19" s="1">
        <v>4.9009000000000002E-7</v>
      </c>
      <c r="E19" s="1">
        <v>1.0566E-8</v>
      </c>
      <c r="F19">
        <v>2.1558999999999999</v>
      </c>
      <c r="G19">
        <v>-297.39999999999998</v>
      </c>
      <c r="H19">
        <v>12.374000000000001</v>
      </c>
      <c r="I19">
        <v>4.1607000000000003</v>
      </c>
      <c r="J19" s="1">
        <v>3.5101000000000001E-6</v>
      </c>
      <c r="K19" s="1">
        <v>7.4949000000000005E-8</v>
      </c>
      <c r="L19">
        <v>2.1352000000000002</v>
      </c>
      <c r="M19">
        <v>0.63175000000000003</v>
      </c>
      <c r="N19">
        <v>2.3016E-3</v>
      </c>
      <c r="O19">
        <v>0.36431999999999998</v>
      </c>
      <c r="P19" s="1">
        <v>2.6510999999999999E-12</v>
      </c>
      <c r="Q19" s="1">
        <v>4.5290999999999999E-14</v>
      </c>
      <c r="R19">
        <v>1.7083999999999999</v>
      </c>
      <c r="S19" s="7">
        <v>0.92927000000000004</v>
      </c>
      <c r="T19" s="1">
        <v>1.1104000000000001E-3</v>
      </c>
      <c r="U19">
        <v>0.11949</v>
      </c>
      <c r="V19">
        <v>4871</v>
      </c>
      <c r="W19">
        <v>12.997</v>
      </c>
      <c r="X19">
        <v>0.26682</v>
      </c>
      <c r="Y19" s="1"/>
      <c r="AA19" s="14">
        <f t="shared" ref="AA19:AA23" si="0">P19</f>
        <v>2.6510999999999999E-12</v>
      </c>
      <c r="AB19" s="28">
        <f t="shared" ref="AB19:AB23" si="1">((AA19/AA$24)-1)*100</f>
        <v>-1.8450412203189104</v>
      </c>
      <c r="AC19" s="14">
        <f t="shared" ref="AC19:AC23" si="2">STDEV(AA20:AA24)</f>
        <v>1.1350680253721468E-13</v>
      </c>
    </row>
    <row r="20" spans="1:29">
      <c r="A20" s="2" t="s">
        <v>67</v>
      </c>
      <c r="B20" s="1">
        <v>1.4320000000000001E-4</v>
      </c>
      <c r="C20" s="1">
        <v>7.0886000000000005E-2</v>
      </c>
      <c r="D20" s="1">
        <v>4.8737E-7</v>
      </c>
      <c r="E20" s="1">
        <v>1.0731E-8</v>
      </c>
      <c r="F20">
        <v>2.2018</v>
      </c>
      <c r="G20">
        <v>-296.7</v>
      </c>
      <c r="H20">
        <v>12.522</v>
      </c>
      <c r="I20">
        <v>4.2203999999999997</v>
      </c>
      <c r="J20" s="1">
        <v>3.5325000000000001E-6</v>
      </c>
      <c r="K20" s="1">
        <v>7.6292000000000006E-8</v>
      </c>
      <c r="L20">
        <v>2.1597</v>
      </c>
      <c r="M20">
        <v>0.63083999999999996</v>
      </c>
      <c r="N20">
        <v>2.3281E-3</v>
      </c>
      <c r="O20">
        <v>0.36904999999999999</v>
      </c>
      <c r="P20" s="1">
        <v>2.6473999999999998E-12</v>
      </c>
      <c r="Q20" s="1">
        <v>4.5725000000000002E-14</v>
      </c>
      <c r="R20">
        <v>1.7272000000000001</v>
      </c>
      <c r="S20" s="7">
        <v>0.92930000000000001</v>
      </c>
      <c r="T20" s="1">
        <v>1.1225E-3</v>
      </c>
      <c r="U20">
        <v>0.12078999999999999</v>
      </c>
      <c r="V20">
        <v>4890</v>
      </c>
      <c r="W20">
        <v>13.157</v>
      </c>
      <c r="X20">
        <v>0.26906000000000002</v>
      </c>
      <c r="Y20" s="1"/>
      <c r="AA20" s="14">
        <f t="shared" si="0"/>
        <v>2.6473999999999998E-12</v>
      </c>
      <c r="AB20" s="28">
        <f t="shared" si="1"/>
        <v>-1.9820309028977801</v>
      </c>
      <c r="AC20" s="14">
        <f t="shared" si="2"/>
        <v>1.0090308331375323E-13</v>
      </c>
    </row>
    <row r="21" spans="1:29">
      <c r="A21" s="2" t="s">
        <v>68</v>
      </c>
      <c r="B21" s="1">
        <v>1.4710999999999999E-4</v>
      </c>
      <c r="C21" s="1">
        <v>7.2820999999999997E-2</v>
      </c>
      <c r="D21" s="1">
        <v>4.9803999999999998E-7</v>
      </c>
      <c r="E21" s="1">
        <v>1.0942E-8</v>
      </c>
      <c r="F21">
        <v>2.1970000000000001</v>
      </c>
      <c r="G21">
        <v>-316.3</v>
      </c>
      <c r="H21">
        <v>12.869</v>
      </c>
      <c r="I21">
        <v>4.0686</v>
      </c>
      <c r="J21" s="1">
        <v>3.5004E-6</v>
      </c>
      <c r="K21" s="1">
        <v>7.6786999999999998E-8</v>
      </c>
      <c r="L21">
        <v>2.1937000000000002</v>
      </c>
      <c r="M21">
        <v>0.63173000000000001</v>
      </c>
      <c r="N21">
        <v>2.3649000000000001E-3</v>
      </c>
      <c r="O21">
        <v>0.37435000000000002</v>
      </c>
      <c r="P21" s="1">
        <v>2.7876E-12</v>
      </c>
      <c r="Q21" s="1">
        <v>4.8833999999999998E-14</v>
      </c>
      <c r="R21">
        <v>1.7518</v>
      </c>
      <c r="S21" s="7">
        <v>0.92625999999999997</v>
      </c>
      <c r="T21" s="1">
        <v>1.1408E-3</v>
      </c>
      <c r="U21">
        <v>0.12316000000000001</v>
      </c>
      <c r="V21">
        <v>4913</v>
      </c>
      <c r="W21">
        <v>13.516</v>
      </c>
      <c r="X21">
        <v>0.27511000000000002</v>
      </c>
      <c r="Y21" s="1"/>
      <c r="AA21" s="14">
        <f t="shared" si="0"/>
        <v>2.7876E-12</v>
      </c>
      <c r="AB21" s="28">
        <f t="shared" si="1"/>
        <v>3.208767339685048</v>
      </c>
      <c r="AC21" s="14">
        <f t="shared" si="2"/>
        <v>1.2229393249841111E-13</v>
      </c>
    </row>
    <row r="22" spans="1:29">
      <c r="A22" s="2" t="s">
        <v>69</v>
      </c>
      <c r="B22" s="1">
        <v>1.4668999999999999E-4</v>
      </c>
      <c r="C22" s="1">
        <v>7.2903999999999997E-2</v>
      </c>
      <c r="D22" s="1">
        <v>5.0006000000000005E-7</v>
      </c>
      <c r="E22" s="1">
        <v>1.0886000000000001E-8</v>
      </c>
      <c r="F22">
        <v>2.1768999999999998</v>
      </c>
      <c r="G22">
        <v>-319.10000000000002</v>
      </c>
      <c r="H22">
        <v>12.811999999999999</v>
      </c>
      <c r="I22">
        <v>4.0149999999999997</v>
      </c>
      <c r="J22" s="1">
        <v>3.4889000000000002E-6</v>
      </c>
      <c r="K22" s="1">
        <v>7.6783999999999995E-8</v>
      </c>
      <c r="L22">
        <v>2.2008000000000001</v>
      </c>
      <c r="M22">
        <v>0.63188</v>
      </c>
      <c r="N22">
        <v>2.3725999999999999E-3</v>
      </c>
      <c r="O22">
        <v>0.37547999999999998</v>
      </c>
      <c r="P22" s="1">
        <v>2.8044E-12</v>
      </c>
      <c r="Q22" s="1">
        <v>4.8780999999999998E-14</v>
      </c>
      <c r="R22">
        <v>1.7394000000000001</v>
      </c>
      <c r="S22" s="7">
        <v>0.92586999999999997</v>
      </c>
      <c r="T22" s="1">
        <v>1.1328E-3</v>
      </c>
      <c r="U22">
        <v>0.12235</v>
      </c>
      <c r="V22">
        <v>4927</v>
      </c>
      <c r="W22">
        <v>13.465</v>
      </c>
      <c r="X22">
        <v>0.27328999999999998</v>
      </c>
      <c r="AA22" s="14">
        <f t="shared" si="0"/>
        <v>2.8044E-12</v>
      </c>
      <c r="AB22" s="28">
        <f t="shared" si="1"/>
        <v>3.8307745470701482</v>
      </c>
      <c r="AC22" s="14">
        <f t="shared" si="2"/>
        <v>1.722983523491221E-13</v>
      </c>
    </row>
    <row r="23" spans="1:29">
      <c r="A23" s="2" t="s">
        <v>70</v>
      </c>
      <c r="B23" s="1">
        <v>1.4622999999999999E-4</v>
      </c>
      <c r="C23" s="1">
        <v>7.2674000000000002E-2</v>
      </c>
      <c r="D23" s="1">
        <v>5.0692999999999995E-7</v>
      </c>
      <c r="E23" s="1">
        <v>1.091E-8</v>
      </c>
      <c r="F23">
        <v>2.1522000000000001</v>
      </c>
      <c r="G23">
        <v>-332.6</v>
      </c>
      <c r="H23">
        <v>12.92</v>
      </c>
      <c r="I23">
        <v>3.8845000000000001</v>
      </c>
      <c r="J23" s="1">
        <v>3.4560999999999998E-6</v>
      </c>
      <c r="K23" s="1">
        <v>7.6151000000000005E-8</v>
      </c>
      <c r="L23">
        <v>2.2033999999999998</v>
      </c>
      <c r="M23">
        <v>0.63293999999999995</v>
      </c>
      <c r="N23">
        <v>2.3755999999999998E-3</v>
      </c>
      <c r="O23">
        <v>0.37533</v>
      </c>
      <c r="P23" s="1">
        <v>2.9446000000000002E-12</v>
      </c>
      <c r="Q23" s="1">
        <v>5.1175999999999997E-14</v>
      </c>
      <c r="R23">
        <v>1.738</v>
      </c>
      <c r="S23" s="7">
        <v>0.92310999999999999</v>
      </c>
      <c r="T23" s="1">
        <v>1.1335E-3</v>
      </c>
      <c r="U23">
        <v>0.12279</v>
      </c>
      <c r="V23">
        <v>4945</v>
      </c>
      <c r="W23">
        <v>13.574999999999999</v>
      </c>
      <c r="X23">
        <v>0.27451999999999999</v>
      </c>
      <c r="AA23" s="14">
        <f t="shared" si="0"/>
        <v>2.9446000000000002E-12</v>
      </c>
      <c r="AB23" s="28">
        <f t="shared" si="1"/>
        <v>9.0215727896529643</v>
      </c>
      <c r="AC23" s="14">
        <f t="shared" si="2"/>
        <v>8.6007754818323766E-14</v>
      </c>
    </row>
    <row r="24" spans="1:29">
      <c r="A24" s="2" t="s">
        <v>71</v>
      </c>
      <c r="B24" s="7">
        <f>AVERAGE(B18:B23)</f>
        <v>1.4341833333333332E-4</v>
      </c>
      <c r="C24" s="7">
        <f t="shared" ref="C24:X24" si="3">AVERAGE(C18:C23)</f>
        <v>7.1089666666666662E-2</v>
      </c>
      <c r="D24" s="7">
        <f t="shared" si="3"/>
        <v>4.9144833333333326E-7</v>
      </c>
      <c r="E24" s="7">
        <f t="shared" si="3"/>
        <v>1.0737E-8</v>
      </c>
      <c r="F24" s="7">
        <f t="shared" si="3"/>
        <v>2.1853000000000002</v>
      </c>
      <c r="G24" s="7">
        <f t="shared" si="3"/>
        <v>-303.25</v>
      </c>
      <c r="H24" s="7">
        <f t="shared" si="3"/>
        <v>12.580166666666665</v>
      </c>
      <c r="I24" s="7">
        <f t="shared" si="3"/>
        <v>4.1674999999999995</v>
      </c>
      <c r="J24" s="7">
        <f t="shared" si="3"/>
        <v>3.4755499999999997E-6</v>
      </c>
      <c r="K24" s="7">
        <f t="shared" si="3"/>
        <v>7.5132166666666672E-8</v>
      </c>
      <c r="L24" s="7">
        <f t="shared" si="3"/>
        <v>2.1613000000000002</v>
      </c>
      <c r="M24" s="7">
        <f t="shared" si="3"/>
        <v>0.63250499999999998</v>
      </c>
      <c r="N24" s="7">
        <f t="shared" si="3"/>
        <v>2.3296833333333331E-3</v>
      </c>
      <c r="O24" s="7">
        <f t="shared" si="3"/>
        <v>0.36834166666666673</v>
      </c>
      <c r="P24" s="7">
        <f t="shared" si="3"/>
        <v>2.7009333333333335E-12</v>
      </c>
      <c r="Q24" s="7">
        <f t="shared" si="3"/>
        <v>4.6635999999999998E-14</v>
      </c>
      <c r="R24" s="7">
        <f t="shared" si="3"/>
        <v>1.7254333333333334</v>
      </c>
      <c r="S24" s="7">
        <f t="shared" si="3"/>
        <v>0.92825666666666662</v>
      </c>
      <c r="T24" s="7">
        <f t="shared" si="3"/>
        <v>1.1224499999999999E-3</v>
      </c>
      <c r="U24" s="7">
        <f t="shared" si="3"/>
        <v>0.12092833333333332</v>
      </c>
      <c r="V24" s="7">
        <f t="shared" si="3"/>
        <v>4891.833333333333</v>
      </c>
      <c r="W24" s="7">
        <f t="shared" si="3"/>
        <v>13.215499999999999</v>
      </c>
      <c r="X24" s="7">
        <f t="shared" si="3"/>
        <v>0.27011166666666669</v>
      </c>
      <c r="Z24" s="2" t="s">
        <v>72</v>
      </c>
      <c r="AA24" s="14">
        <f>P24</f>
        <v>2.7009333333333335E-12</v>
      </c>
      <c r="AB24" s="14">
        <f t="shared" ref="AB24:AC24" si="4">Q24</f>
        <v>4.6635999999999998E-14</v>
      </c>
      <c r="AC24" s="14">
        <f t="shared" si="4"/>
        <v>1.7254333333333334</v>
      </c>
    </row>
    <row r="25" spans="1:29">
      <c r="A25" s="2"/>
      <c r="AB25" s="28"/>
      <c r="AC25" s="15"/>
    </row>
    <row r="26" spans="1:29" s="57" customFormat="1">
      <c r="A26" s="55" t="s">
        <v>35</v>
      </c>
      <c r="B26" s="56" t="s">
        <v>73</v>
      </c>
      <c r="C26" s="56"/>
      <c r="D26" s="56"/>
      <c r="E26" s="56"/>
      <c r="J26" s="56"/>
      <c r="K26" s="56"/>
      <c r="S26" s="56"/>
      <c r="T26" s="56"/>
      <c r="AA26" s="58"/>
      <c r="AB26" s="59"/>
      <c r="AC26" s="58"/>
    </row>
    <row r="27" spans="1:29">
      <c r="A27" s="9" t="s">
        <v>37</v>
      </c>
      <c r="B27" s="1" t="s">
        <v>38</v>
      </c>
      <c r="C27" s="1" t="s">
        <v>39</v>
      </c>
      <c r="D27" s="1" t="s">
        <v>40</v>
      </c>
      <c r="E27" s="1" t="s">
        <v>41</v>
      </c>
      <c r="F27" t="s">
        <v>42</v>
      </c>
      <c r="G27" t="s">
        <v>43</v>
      </c>
      <c r="H27" t="s">
        <v>44</v>
      </c>
      <c r="I27" t="s">
        <v>45</v>
      </c>
      <c r="J27" s="1" t="s">
        <v>46</v>
      </c>
      <c r="K27" s="1" t="s">
        <v>47</v>
      </c>
      <c r="L27" t="s">
        <v>48</v>
      </c>
      <c r="M27" t="s">
        <v>49</v>
      </c>
      <c r="N27" t="s">
        <v>50</v>
      </c>
      <c r="O27" t="s">
        <v>51</v>
      </c>
      <c r="P27" t="s">
        <v>52</v>
      </c>
      <c r="Q27" t="s">
        <v>53</v>
      </c>
      <c r="R27" t="s">
        <v>54</v>
      </c>
      <c r="S27" s="7" t="s">
        <v>55</v>
      </c>
      <c r="T27" s="1" t="s">
        <v>56</v>
      </c>
      <c r="U27" t="s">
        <v>57</v>
      </c>
      <c r="V27" t="s">
        <v>58</v>
      </c>
      <c r="W27" t="s">
        <v>59</v>
      </c>
      <c r="X27" t="s">
        <v>60</v>
      </c>
      <c r="Z27" s="22" t="s">
        <v>61</v>
      </c>
      <c r="AA27" s="16" t="s">
        <v>62</v>
      </c>
      <c r="AB27" s="12" t="s">
        <v>63</v>
      </c>
      <c r="AC27" s="16" t="s">
        <v>64</v>
      </c>
    </row>
    <row r="28" spans="1:29">
      <c r="A28" s="2" t="s">
        <v>74</v>
      </c>
      <c r="B28" s="1">
        <v>1.6342E-4</v>
      </c>
      <c r="C28" s="1">
        <v>8.0564999999999998E-2</v>
      </c>
      <c r="D28" s="1">
        <v>4.8676999999999996E-7</v>
      </c>
      <c r="E28" s="1">
        <v>1.1420000000000001E-8</v>
      </c>
      <c r="F28">
        <v>2.3460999999999999</v>
      </c>
      <c r="G28">
        <v>-291.10000000000002</v>
      </c>
      <c r="H28">
        <v>13.282</v>
      </c>
      <c r="I28">
        <v>4.5627000000000004</v>
      </c>
      <c r="J28" s="1">
        <v>3.3034E-6</v>
      </c>
      <c r="K28" s="1">
        <v>7.5410999999999999E-8</v>
      </c>
      <c r="L28">
        <v>2.2827999999999999</v>
      </c>
      <c r="M28">
        <v>0.63698999999999995</v>
      </c>
      <c r="N28">
        <v>2.4597999999999998E-3</v>
      </c>
      <c r="O28">
        <v>0.38616</v>
      </c>
      <c r="P28" s="1">
        <v>2.5793000000000001E-12</v>
      </c>
      <c r="Q28" s="1">
        <v>4.7350000000000001E-14</v>
      </c>
      <c r="R28">
        <v>1.8358000000000001</v>
      </c>
      <c r="S28" s="7">
        <v>0.93057000000000001</v>
      </c>
      <c r="T28" s="1">
        <v>1.1918E-3</v>
      </c>
      <c r="U28">
        <v>0.12806999999999999</v>
      </c>
      <c r="V28">
        <v>4910</v>
      </c>
      <c r="W28">
        <v>13.952999999999999</v>
      </c>
      <c r="X28">
        <v>0.28417999999999999</v>
      </c>
      <c r="Y28" s="1"/>
      <c r="AA28" s="14">
        <f>P28</f>
        <v>2.5793000000000001E-12</v>
      </c>
      <c r="AB28" s="28">
        <f>((AA28/AA$34)-1)*100</f>
        <v>-21.577987230161135</v>
      </c>
      <c r="AC28" s="14">
        <f>STDEV(AA30:AA33)</f>
        <v>1.0918968205222805E-13</v>
      </c>
    </row>
    <row r="29" spans="1:29">
      <c r="A29" s="2" t="s">
        <v>75</v>
      </c>
      <c r="B29" s="1">
        <v>2.4106999999999999E-4</v>
      </c>
      <c r="C29" s="1">
        <v>0.11885</v>
      </c>
      <c r="D29" s="1">
        <v>5.7408999999999997E-7</v>
      </c>
      <c r="E29" s="1">
        <v>1.4909000000000001E-8</v>
      </c>
      <c r="F29">
        <v>2.597</v>
      </c>
      <c r="G29">
        <v>-417.7</v>
      </c>
      <c r="H29">
        <v>18.213000000000001</v>
      </c>
      <c r="I29">
        <v>4.3602999999999996</v>
      </c>
      <c r="J29" s="1">
        <v>3.4504999999999998E-6</v>
      </c>
      <c r="K29" s="1">
        <v>9.5254E-8</v>
      </c>
      <c r="L29">
        <v>2.7606000000000002</v>
      </c>
      <c r="M29">
        <v>0.63226000000000004</v>
      </c>
      <c r="N29">
        <v>2.9761000000000002E-3</v>
      </c>
      <c r="O29">
        <v>0.47071000000000002</v>
      </c>
      <c r="P29" s="1">
        <v>2.8286999999999999E-12</v>
      </c>
      <c r="Q29" s="1">
        <v>6.3763000000000001E-14</v>
      </c>
      <c r="R29">
        <v>2.2541000000000002</v>
      </c>
      <c r="S29" s="7">
        <v>0.92218</v>
      </c>
      <c r="T29" s="1">
        <v>1.4884E-3</v>
      </c>
      <c r="U29">
        <v>0.16139999999999999</v>
      </c>
      <c r="V29">
        <v>4993</v>
      </c>
      <c r="W29">
        <v>19.033000000000001</v>
      </c>
      <c r="X29">
        <v>0.38118999999999997</v>
      </c>
      <c r="Y29" s="1"/>
      <c r="AA29" s="14">
        <f t="shared" ref="AA29:AA33" si="5">P29</f>
        <v>2.8286999999999999E-12</v>
      </c>
      <c r="AB29" s="28">
        <f t="shared" ref="AB29:AB33" si="6">((AA29/AA$34)-1)*100</f>
        <v>-13.995135299483131</v>
      </c>
      <c r="AC29" s="14">
        <f t="shared" ref="AC29:AC34" si="7">STDEV(AA31:AA34)</f>
        <v>1.8035831003865614E-13</v>
      </c>
    </row>
    <row r="30" spans="1:29">
      <c r="A30" s="2" t="s">
        <v>76</v>
      </c>
      <c r="B30" s="1">
        <v>1.727E-4</v>
      </c>
      <c r="C30" s="1">
        <v>8.5831000000000005E-2</v>
      </c>
      <c r="D30" s="1">
        <v>5.3916000000000002E-7</v>
      </c>
      <c r="E30" s="1">
        <v>1.2244E-8</v>
      </c>
      <c r="F30">
        <v>2.2709000000000001</v>
      </c>
      <c r="G30">
        <v>-396.7</v>
      </c>
      <c r="H30">
        <v>14.987</v>
      </c>
      <c r="I30">
        <v>3.7778999999999998</v>
      </c>
      <c r="J30" s="1">
        <v>3.3691000000000001E-6</v>
      </c>
      <c r="K30" s="1">
        <v>8.0377999999999994E-8</v>
      </c>
      <c r="L30">
        <v>2.3856999999999999</v>
      </c>
      <c r="M30">
        <v>0.63475999999999999</v>
      </c>
      <c r="N30">
        <v>2.5728000000000001E-3</v>
      </c>
      <c r="O30">
        <v>0.40532000000000001</v>
      </c>
      <c r="P30" s="1">
        <v>3.4502E-12</v>
      </c>
      <c r="Q30" s="1">
        <v>6.5685E-14</v>
      </c>
      <c r="R30">
        <v>1.9037999999999999</v>
      </c>
      <c r="S30" s="7">
        <v>0.91337000000000002</v>
      </c>
      <c r="T30" s="1">
        <v>1.2539000000000001E-3</v>
      </c>
      <c r="U30">
        <v>0.13728000000000001</v>
      </c>
      <c r="V30">
        <v>4989</v>
      </c>
      <c r="W30">
        <v>15.705</v>
      </c>
      <c r="X30">
        <v>0.31479000000000001</v>
      </c>
      <c r="Y30" s="1"/>
      <c r="AA30" s="14">
        <f t="shared" si="5"/>
        <v>3.4502E-12</v>
      </c>
      <c r="AB30" s="28">
        <f t="shared" si="6"/>
        <v>4.9011857707510043</v>
      </c>
      <c r="AC30" s="14">
        <f t="shared" si="7"/>
        <v>2.2088995752033036E-13</v>
      </c>
    </row>
    <row r="31" spans="1:29">
      <c r="A31" s="2" t="s">
        <v>77</v>
      </c>
      <c r="B31" s="1">
        <v>1.6721999999999999E-4</v>
      </c>
      <c r="C31" s="1">
        <v>8.2774E-2</v>
      </c>
      <c r="D31" s="1">
        <v>5.3913000000000004E-7</v>
      </c>
      <c r="E31" s="1">
        <v>1.1993E-8</v>
      </c>
      <c r="F31">
        <v>2.2244999999999999</v>
      </c>
      <c r="G31">
        <v>-398.1</v>
      </c>
      <c r="H31">
        <v>14.702</v>
      </c>
      <c r="I31">
        <v>3.6930000000000001</v>
      </c>
      <c r="J31" s="1">
        <v>3.3050000000000001E-6</v>
      </c>
      <c r="K31" s="1">
        <v>7.7520999999999996E-8</v>
      </c>
      <c r="L31">
        <v>2.3456000000000001</v>
      </c>
      <c r="M31">
        <v>0.63678999999999997</v>
      </c>
      <c r="N31">
        <v>2.5293999999999998E-3</v>
      </c>
      <c r="O31">
        <v>0.39721000000000001</v>
      </c>
      <c r="P31" s="1">
        <v>3.5397999999999999E-12</v>
      </c>
      <c r="Q31" s="1">
        <v>6.6142000000000002E-14</v>
      </c>
      <c r="R31">
        <v>1.8685</v>
      </c>
      <c r="S31" s="7">
        <v>0.91205000000000003</v>
      </c>
      <c r="T31" s="1">
        <v>1.2304E-3</v>
      </c>
      <c r="U31">
        <v>0.13489999999999999</v>
      </c>
      <c r="V31">
        <v>5006</v>
      </c>
      <c r="W31">
        <v>15.409000000000001</v>
      </c>
      <c r="X31">
        <v>0.30780999999999997</v>
      </c>
      <c r="Y31" s="1"/>
      <c r="AA31" s="14">
        <f t="shared" si="5"/>
        <v>3.5397999999999999E-12</v>
      </c>
      <c r="AB31" s="28">
        <f t="shared" si="6"/>
        <v>7.6254180602006727</v>
      </c>
      <c r="AC31" s="14">
        <f t="shared" si="7"/>
        <v>2.8934809486153519E-13</v>
      </c>
    </row>
    <row r="32" spans="1:29">
      <c r="A32" s="2" t="s">
        <v>78</v>
      </c>
      <c r="B32" s="1">
        <v>1.6966E-4</v>
      </c>
      <c r="C32" s="1">
        <v>8.4662000000000001E-2</v>
      </c>
      <c r="D32" s="1">
        <v>5.4305999999999999E-7</v>
      </c>
      <c r="E32" s="1">
        <v>1.2134E-8</v>
      </c>
      <c r="F32">
        <v>2.2343999999999999</v>
      </c>
      <c r="G32">
        <v>-410.7</v>
      </c>
      <c r="H32">
        <v>14.943</v>
      </c>
      <c r="I32">
        <v>3.6383999999999999</v>
      </c>
      <c r="J32" s="1">
        <v>3.3001E-6</v>
      </c>
      <c r="K32" s="1">
        <v>7.8815999999999996E-8</v>
      </c>
      <c r="L32">
        <v>2.3883000000000001</v>
      </c>
      <c r="M32">
        <v>0.63695000000000002</v>
      </c>
      <c r="N32">
        <v>2.5755000000000001E-3</v>
      </c>
      <c r="O32">
        <v>0.40434999999999999</v>
      </c>
      <c r="P32" s="1">
        <v>3.6378000000000001E-12</v>
      </c>
      <c r="Q32" s="1">
        <v>6.8413999999999995E-14</v>
      </c>
      <c r="R32">
        <v>1.8806</v>
      </c>
      <c r="S32" s="7">
        <v>0.91032000000000002</v>
      </c>
      <c r="T32" s="1">
        <v>1.2390000000000001E-3</v>
      </c>
      <c r="U32">
        <v>0.13611000000000001</v>
      </c>
      <c r="V32">
        <v>5031</v>
      </c>
      <c r="W32">
        <v>15.661</v>
      </c>
      <c r="X32">
        <v>0.31129000000000001</v>
      </c>
      <c r="AA32" s="14">
        <f t="shared" si="5"/>
        <v>3.6378000000000001E-12</v>
      </c>
      <c r="AB32" s="28">
        <f t="shared" si="6"/>
        <v>10.605047126786271</v>
      </c>
      <c r="AC32" s="14" t="e">
        <f t="shared" si="7"/>
        <v>#DIV/0!</v>
      </c>
    </row>
    <row r="33" spans="1:39">
      <c r="A33" s="2" t="s">
        <v>79</v>
      </c>
      <c r="B33" s="1">
        <v>1.6919E-4</v>
      </c>
      <c r="C33" s="1">
        <v>8.4425E-2</v>
      </c>
      <c r="D33" s="1">
        <v>5.4382000000000001E-7</v>
      </c>
      <c r="E33" s="1">
        <v>1.2142E-8</v>
      </c>
      <c r="F33">
        <v>2.2326999999999999</v>
      </c>
      <c r="G33">
        <v>-414.9</v>
      </c>
      <c r="H33">
        <v>15.004</v>
      </c>
      <c r="I33">
        <v>3.6162999999999998</v>
      </c>
      <c r="J33" s="1">
        <v>3.2909999999999999E-6</v>
      </c>
      <c r="K33" s="1">
        <v>7.8429999999999995E-8</v>
      </c>
      <c r="L33">
        <v>2.3832</v>
      </c>
      <c r="M33">
        <v>0.63743000000000005</v>
      </c>
      <c r="N33">
        <v>2.5701000000000001E-3</v>
      </c>
      <c r="O33">
        <v>0.4032</v>
      </c>
      <c r="P33" s="1">
        <v>3.6981999999999997E-12</v>
      </c>
      <c r="Q33" s="1">
        <v>6.9383000000000006E-14</v>
      </c>
      <c r="R33">
        <v>1.8761000000000001</v>
      </c>
      <c r="S33" s="7">
        <v>0.90939000000000003</v>
      </c>
      <c r="T33" s="1">
        <v>1.2385E-3</v>
      </c>
      <c r="U33">
        <v>0.13619000000000001</v>
      </c>
      <c r="V33">
        <v>5022</v>
      </c>
      <c r="W33">
        <v>15.723000000000001</v>
      </c>
      <c r="X33">
        <v>0.31308000000000002</v>
      </c>
      <c r="AA33" s="14">
        <f t="shared" si="5"/>
        <v>3.6981999999999997E-12</v>
      </c>
      <c r="AB33" s="28">
        <f t="shared" si="6"/>
        <v>12.441471571906359</v>
      </c>
      <c r="AC33" s="14" t="e">
        <f t="shared" si="7"/>
        <v>#DIV/0!</v>
      </c>
    </row>
    <row r="34" spans="1:39">
      <c r="A34" s="2" t="str">
        <f>A33</f>
        <v>C:\Users\ascxc\Desktop\Allison Faerber\25.07.29_PseudoGrowthExp(LB)\25.07.29_Pseudo(t=1.5)\25.07.29_Pseudo(t=1.5)_NoiseElim\25072912.TXT</v>
      </c>
      <c r="B34" s="7">
        <f>AVERAGE(B28:B33)</f>
        <v>1.8054333333333332E-4</v>
      </c>
      <c r="C34" s="7">
        <f t="shared" ref="C34:X34" si="8">AVERAGE(C28:C33)</f>
        <v>8.9517833333333338E-2</v>
      </c>
      <c r="D34" s="7">
        <f t="shared" si="8"/>
        <v>5.3767166666666668E-7</v>
      </c>
      <c r="E34" s="7">
        <f t="shared" si="8"/>
        <v>1.2473666666666667E-8</v>
      </c>
      <c r="F34" s="7">
        <f t="shared" si="8"/>
        <v>2.3175999999999997</v>
      </c>
      <c r="G34" s="7">
        <f t="shared" si="8"/>
        <v>-388.2</v>
      </c>
      <c r="H34" s="7">
        <f t="shared" si="8"/>
        <v>15.188499999999999</v>
      </c>
      <c r="I34" s="7">
        <f t="shared" si="8"/>
        <v>3.9414333333333338</v>
      </c>
      <c r="J34" s="7">
        <f t="shared" si="8"/>
        <v>3.3365166666666664E-6</v>
      </c>
      <c r="K34" s="7">
        <f t="shared" si="8"/>
        <v>8.0968333333333317E-8</v>
      </c>
      <c r="L34" s="7">
        <f t="shared" si="8"/>
        <v>2.4243666666666668</v>
      </c>
      <c r="M34" s="7">
        <f t="shared" si="8"/>
        <v>0.63586333333333334</v>
      </c>
      <c r="N34" s="7">
        <f t="shared" si="8"/>
        <v>2.6139499999999999E-3</v>
      </c>
      <c r="O34" s="7">
        <f t="shared" si="8"/>
        <v>0.41115833333333329</v>
      </c>
      <c r="P34" s="7">
        <f t="shared" si="8"/>
        <v>3.2889999999999998E-12</v>
      </c>
      <c r="Q34" s="7">
        <f t="shared" si="8"/>
        <v>6.3456166666666677E-14</v>
      </c>
      <c r="R34" s="7">
        <f t="shared" si="8"/>
        <v>1.9364833333333333</v>
      </c>
      <c r="S34" s="7">
        <f t="shared" si="8"/>
        <v>0.91631333333333342</v>
      </c>
      <c r="T34" s="7">
        <f t="shared" si="8"/>
        <v>1.2736666666666667E-3</v>
      </c>
      <c r="U34" s="7">
        <f t="shared" si="8"/>
        <v>0.13899166666666665</v>
      </c>
      <c r="V34" s="7">
        <f t="shared" si="8"/>
        <v>4991.833333333333</v>
      </c>
      <c r="W34" s="7">
        <f t="shared" si="8"/>
        <v>15.914000000000001</v>
      </c>
      <c r="X34" s="7">
        <f t="shared" si="8"/>
        <v>0.31872333333333336</v>
      </c>
      <c r="Z34" s="2" t="s">
        <v>72</v>
      </c>
      <c r="AA34" s="14">
        <f>AVERAGE(AA28:AA33)</f>
        <v>3.2889999999999998E-12</v>
      </c>
      <c r="AB34" s="14">
        <f t="shared" ref="AB34" si="9">AVERAGE(AB28:AB33)</f>
        <v>7.1054273576010019E-15</v>
      </c>
      <c r="AC34" s="14">
        <f t="shared" si="7"/>
        <v>1.1317244032890693E-12</v>
      </c>
    </row>
    <row r="35" spans="1:39">
      <c r="A35" s="2"/>
      <c r="AB35" s="28"/>
      <c r="AC35" s="15"/>
    </row>
    <row r="36" spans="1:39" s="57" customFormat="1">
      <c r="A36" s="55" t="s">
        <v>35</v>
      </c>
      <c r="B36" s="56" t="s">
        <v>80</v>
      </c>
      <c r="C36" s="56"/>
      <c r="D36" s="56"/>
      <c r="E36" s="56"/>
      <c r="J36" s="56"/>
      <c r="K36" s="56"/>
      <c r="S36" s="56"/>
      <c r="T36" s="56"/>
      <c r="AA36" s="58"/>
      <c r="AB36" s="59"/>
      <c r="AC36" s="58"/>
    </row>
    <row r="37" spans="1:39">
      <c r="A37" s="9" t="s">
        <v>37</v>
      </c>
      <c r="B37" s="1" t="s">
        <v>38</v>
      </c>
      <c r="C37" s="1" t="s">
        <v>39</v>
      </c>
      <c r="D37" s="1" t="s">
        <v>40</v>
      </c>
      <c r="E37" s="1" t="s">
        <v>41</v>
      </c>
      <c r="F37" t="s">
        <v>42</v>
      </c>
      <c r="G37" t="s">
        <v>43</v>
      </c>
      <c r="H37" t="s">
        <v>44</v>
      </c>
      <c r="I37" t="s">
        <v>45</v>
      </c>
      <c r="J37" s="1" t="s">
        <v>46</v>
      </c>
      <c r="K37" s="1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54</v>
      </c>
      <c r="S37" s="7" t="s">
        <v>55</v>
      </c>
      <c r="T37" s="1" t="s">
        <v>56</v>
      </c>
      <c r="U37" t="s">
        <v>57</v>
      </c>
      <c r="V37" t="s">
        <v>58</v>
      </c>
      <c r="W37" t="s">
        <v>59</v>
      </c>
      <c r="X37" t="s">
        <v>60</v>
      </c>
      <c r="Z37" s="22" t="s">
        <v>61</v>
      </c>
      <c r="AA37" s="16" t="s">
        <v>62</v>
      </c>
      <c r="AB37" s="12" t="s">
        <v>63</v>
      </c>
      <c r="AC37" s="16" t="s">
        <v>64</v>
      </c>
    </row>
    <row r="38" spans="1:39">
      <c r="A38" s="2" t="s">
        <v>81</v>
      </c>
      <c r="B38" s="1">
        <v>1.5228E-4</v>
      </c>
      <c r="C38" s="1">
        <v>7.6293E-2</v>
      </c>
      <c r="D38" s="1">
        <v>3.9583999999999998E-7</v>
      </c>
      <c r="E38" s="1">
        <v>1.0353E-8</v>
      </c>
      <c r="F38">
        <v>2.6154999999999999</v>
      </c>
      <c r="G38">
        <v>-150.6</v>
      </c>
      <c r="H38">
        <v>11.526</v>
      </c>
      <c r="I38">
        <v>7.6534000000000004</v>
      </c>
      <c r="J38" s="1">
        <v>2.9361999999999999E-6</v>
      </c>
      <c r="K38" s="1">
        <v>6.4046000000000003E-8</v>
      </c>
      <c r="L38">
        <v>2.1812999999999998</v>
      </c>
      <c r="M38">
        <v>0.65146999999999999</v>
      </c>
      <c r="N38">
        <v>2.3465000000000001E-3</v>
      </c>
      <c r="O38">
        <v>0.36019000000000001</v>
      </c>
      <c r="P38" s="1">
        <v>1.9641000000000001E-12</v>
      </c>
      <c r="Q38" s="1">
        <v>3.4195E-14</v>
      </c>
      <c r="R38">
        <v>1.7410000000000001</v>
      </c>
      <c r="S38" s="7">
        <v>0.94796999999999998</v>
      </c>
      <c r="T38" s="1">
        <v>1.1186E-3</v>
      </c>
      <c r="U38">
        <v>0.11799999999999999</v>
      </c>
      <c r="V38">
        <v>4670</v>
      </c>
      <c r="W38">
        <v>12.13</v>
      </c>
      <c r="X38">
        <v>0.25974000000000003</v>
      </c>
      <c r="Y38" s="1"/>
      <c r="AA38" s="14">
        <f>P38</f>
        <v>1.9641000000000001E-12</v>
      </c>
      <c r="AB38" s="28">
        <f>((AA38/AA$44)-1)*100</f>
        <v>-32.357161716929362</v>
      </c>
      <c r="AC38" s="14">
        <f>STDEV(AA39:AA43)</f>
        <v>9.5203719097522652E-13</v>
      </c>
    </row>
    <row r="39" spans="1:39">
      <c r="A39" s="2" t="s">
        <v>82</v>
      </c>
      <c r="B39" s="1">
        <v>1.6224999999999999E-4</v>
      </c>
      <c r="C39" s="1">
        <v>8.0962000000000006E-2</v>
      </c>
      <c r="D39" s="1">
        <v>5.2448999999999995E-7</v>
      </c>
      <c r="E39" s="1">
        <v>1.1717E-8</v>
      </c>
      <c r="F39">
        <v>2.234</v>
      </c>
      <c r="G39">
        <v>-377.4</v>
      </c>
      <c r="H39">
        <v>14.398999999999999</v>
      </c>
      <c r="I39">
        <v>3.8153000000000001</v>
      </c>
      <c r="J39" s="1">
        <v>3.2554000000000002E-6</v>
      </c>
      <c r="K39" s="1">
        <v>7.4938999999999994E-8</v>
      </c>
      <c r="L39">
        <v>2.302</v>
      </c>
      <c r="M39">
        <v>0.63898999999999995</v>
      </c>
      <c r="N39">
        <v>2.4818000000000002E-3</v>
      </c>
      <c r="O39">
        <v>0.38839000000000001</v>
      </c>
      <c r="P39" s="1">
        <v>3.5646E-12</v>
      </c>
      <c r="Q39" s="1">
        <v>6.5769999999999994E-14</v>
      </c>
      <c r="R39">
        <v>1.8451</v>
      </c>
      <c r="S39" s="7">
        <v>0.91242000000000001</v>
      </c>
      <c r="T39" s="1">
        <v>1.217E-3</v>
      </c>
      <c r="U39">
        <v>0.13338</v>
      </c>
      <c r="V39">
        <v>4907</v>
      </c>
      <c r="W39">
        <v>15.085000000000001</v>
      </c>
      <c r="X39">
        <v>0.30742000000000003</v>
      </c>
      <c r="Y39" s="1"/>
      <c r="AA39" s="14">
        <f t="shared" ref="AA39:AA43" si="10">P39</f>
        <v>3.5646E-12</v>
      </c>
      <c r="AB39" s="28">
        <f t="shared" ref="AB39:AB43" si="11">((AA39/AA$44)-1)*100</f>
        <v>22.763434317923515</v>
      </c>
      <c r="AC39" s="14">
        <f t="shared" ref="AC39:AC43" si="12">STDEV(AA40:AA44)</f>
        <v>9.1510204579720091E-13</v>
      </c>
    </row>
    <row r="40" spans="1:39">
      <c r="A40" s="2" t="s">
        <v>83</v>
      </c>
      <c r="B40" s="1">
        <v>1.5283000000000001E-4</v>
      </c>
      <c r="C40" s="1">
        <v>7.6260999999999995E-2</v>
      </c>
      <c r="D40" s="1">
        <v>5.2984000000000004E-7</v>
      </c>
      <c r="E40" s="1">
        <v>1.1382000000000001E-8</v>
      </c>
      <c r="F40">
        <v>2.1482000000000001</v>
      </c>
      <c r="G40">
        <v>-388.8</v>
      </c>
      <c r="H40">
        <v>14.041</v>
      </c>
      <c r="I40">
        <v>3.6114000000000002</v>
      </c>
      <c r="J40" s="1">
        <v>3.2262000000000001E-6</v>
      </c>
      <c r="K40" s="1">
        <v>7.2511000000000007E-8</v>
      </c>
      <c r="L40">
        <v>2.2475999999999998</v>
      </c>
      <c r="M40">
        <v>0.63982000000000006</v>
      </c>
      <c r="N40">
        <v>2.4234E-3</v>
      </c>
      <c r="O40">
        <v>0.37875999999999999</v>
      </c>
      <c r="P40" s="1">
        <v>3.7803E-12</v>
      </c>
      <c r="Q40" s="1">
        <v>6.7694999999999996E-14</v>
      </c>
      <c r="R40">
        <v>1.7907</v>
      </c>
      <c r="S40" s="7">
        <v>0.90925999999999996</v>
      </c>
      <c r="T40" s="1">
        <v>1.1816000000000001E-3</v>
      </c>
      <c r="U40">
        <v>0.12995000000000001</v>
      </c>
      <c r="V40">
        <v>4941</v>
      </c>
      <c r="W40">
        <v>14.715</v>
      </c>
      <c r="X40">
        <v>0.29781000000000002</v>
      </c>
      <c r="Y40" s="1"/>
      <c r="AA40" s="14">
        <f t="shared" si="10"/>
        <v>3.7803E-12</v>
      </c>
      <c r="AB40" s="28">
        <f t="shared" si="11"/>
        <v>30.192058225900876</v>
      </c>
      <c r="AC40" s="14">
        <f t="shared" si="12"/>
        <v>9.1418297721699747E-13</v>
      </c>
    </row>
    <row r="41" spans="1:39">
      <c r="A41" s="2" t="s">
        <v>84</v>
      </c>
      <c r="B41" s="1">
        <v>1.7754000000000001E-4</v>
      </c>
      <c r="C41" s="1">
        <v>8.8594000000000006E-2</v>
      </c>
      <c r="D41" s="1">
        <v>5.5525E-7</v>
      </c>
      <c r="E41" s="1">
        <v>1.2493E-8</v>
      </c>
      <c r="F41">
        <v>2.25</v>
      </c>
      <c r="G41">
        <v>-434.3</v>
      </c>
      <c r="H41">
        <v>15.654</v>
      </c>
      <c r="I41">
        <v>3.6044</v>
      </c>
      <c r="J41" s="1">
        <v>3.3146E-6</v>
      </c>
      <c r="K41" s="1">
        <v>8.0547E-8</v>
      </c>
      <c r="L41">
        <v>2.4300999999999999</v>
      </c>
      <c r="M41">
        <v>0.63671999999999995</v>
      </c>
      <c r="N41">
        <v>2.6210999999999999E-3</v>
      </c>
      <c r="O41">
        <v>0.41166000000000003</v>
      </c>
      <c r="P41" s="1">
        <v>3.9864000000000001E-12</v>
      </c>
      <c r="Q41" s="1">
        <v>7.7030000000000001E-14</v>
      </c>
      <c r="R41">
        <v>1.9322999999999999</v>
      </c>
      <c r="S41" s="7">
        <v>0.90541000000000005</v>
      </c>
      <c r="T41" s="1">
        <v>1.2809E-3</v>
      </c>
      <c r="U41">
        <v>0.14147000000000001</v>
      </c>
      <c r="V41">
        <v>4990</v>
      </c>
      <c r="W41">
        <v>16.388999999999999</v>
      </c>
      <c r="X41">
        <v>0.32844000000000001</v>
      </c>
      <c r="Y41" s="1"/>
      <c r="AA41" s="14">
        <f t="shared" si="10"/>
        <v>3.9864000000000001E-12</v>
      </c>
      <c r="AB41" s="28">
        <f t="shared" si="11"/>
        <v>37.29006187649955</v>
      </c>
      <c r="AC41" s="14">
        <f t="shared" si="12"/>
        <v>4.9115571793399637E-13</v>
      </c>
    </row>
    <row r="42" spans="1:39">
      <c r="A42" s="2" t="s">
        <v>85</v>
      </c>
      <c r="B42" s="1">
        <v>1.3303999999999999E-4</v>
      </c>
      <c r="C42" s="1">
        <v>6.6385E-2</v>
      </c>
      <c r="D42" s="1">
        <v>4.1249000000000001E-7</v>
      </c>
      <c r="E42" s="1">
        <v>9.7647999999999992E-9</v>
      </c>
      <c r="F42">
        <v>2.3673000000000002</v>
      </c>
      <c r="G42">
        <v>-174.9</v>
      </c>
      <c r="H42">
        <v>10.863</v>
      </c>
      <c r="I42">
        <v>6.2110000000000003</v>
      </c>
      <c r="J42" s="1">
        <v>3.1480000000000002E-6</v>
      </c>
      <c r="K42" s="1">
        <v>6.4145999999999997E-8</v>
      </c>
      <c r="L42">
        <v>2.0377000000000001</v>
      </c>
      <c r="M42">
        <v>0.64275000000000004</v>
      </c>
      <c r="N42">
        <v>2.1933E-3</v>
      </c>
      <c r="O42">
        <v>0.34123999999999999</v>
      </c>
      <c r="P42" s="1">
        <v>1.9870999999999999E-12</v>
      </c>
      <c r="Q42" s="1">
        <v>3.2464000000000001E-14</v>
      </c>
      <c r="R42">
        <v>1.6336999999999999</v>
      </c>
      <c r="S42" s="7">
        <v>0.94696999999999998</v>
      </c>
      <c r="T42" s="1">
        <v>1.0494E-3</v>
      </c>
      <c r="U42">
        <v>0.11082</v>
      </c>
      <c r="V42">
        <v>4724</v>
      </c>
      <c r="W42">
        <v>11.445</v>
      </c>
      <c r="X42">
        <v>0.24227000000000001</v>
      </c>
      <c r="AA42" s="14">
        <f t="shared" si="10"/>
        <v>1.9870999999999999E-12</v>
      </c>
      <c r="AB42" s="28">
        <f t="shared" si="11"/>
        <v>-31.565050683626271</v>
      </c>
      <c r="AC42" s="14">
        <f t="shared" si="12"/>
        <v>5.4046528308691795E-13</v>
      </c>
    </row>
    <row r="43" spans="1:39">
      <c r="A43" s="2" t="s">
        <v>86</v>
      </c>
      <c r="B43" s="1">
        <v>1.394E-4</v>
      </c>
      <c r="C43" s="1">
        <v>6.9557999999999995E-2</v>
      </c>
      <c r="D43" s="1">
        <v>4.1638999999999999E-7</v>
      </c>
      <c r="E43" s="1">
        <v>1.0029E-8</v>
      </c>
      <c r="F43">
        <v>2.4085999999999999</v>
      </c>
      <c r="G43">
        <v>-188.6</v>
      </c>
      <c r="H43">
        <v>11.23</v>
      </c>
      <c r="I43">
        <v>5.9543999999999997</v>
      </c>
      <c r="J43" s="1">
        <v>3.1157999999999999E-6</v>
      </c>
      <c r="K43" s="1">
        <v>6.5239000000000006E-8</v>
      </c>
      <c r="L43">
        <v>2.0937999999999999</v>
      </c>
      <c r="M43">
        <v>0.64370000000000005</v>
      </c>
      <c r="N43">
        <v>2.2539999999999999E-3</v>
      </c>
      <c r="O43">
        <v>0.35016000000000003</v>
      </c>
      <c r="P43" s="1">
        <v>2.1393E-12</v>
      </c>
      <c r="Q43" s="1">
        <v>3.5842000000000001E-14</v>
      </c>
      <c r="R43">
        <v>1.6754</v>
      </c>
      <c r="S43" s="7">
        <v>0.94301000000000001</v>
      </c>
      <c r="T43" s="1">
        <v>1.0776E-3</v>
      </c>
      <c r="U43">
        <v>0.11427</v>
      </c>
      <c r="V43">
        <v>4747</v>
      </c>
      <c r="W43">
        <v>11.832000000000001</v>
      </c>
      <c r="X43">
        <v>0.24925</v>
      </c>
      <c r="AA43" s="14">
        <f t="shared" si="10"/>
        <v>2.1393E-12</v>
      </c>
      <c r="AB43" s="28">
        <f t="shared" si="11"/>
        <v>-26.323342019768337</v>
      </c>
      <c r="AC43" s="14">
        <f t="shared" si="12"/>
        <v>1.0724924252516762E-12</v>
      </c>
    </row>
    <row r="44" spans="1:39">
      <c r="A44" s="2" t="str">
        <f>A43</f>
        <v>C:\Users\ascxc\Desktop\Allison Faerber\25.07.29_PseudoGrowthExp(LB)\25.07.29_Pseudo(t=3.0)\25.07.29_Pseudo(t=3.0)_NoiseElim\25072918.TXT</v>
      </c>
      <c r="B44" s="7">
        <f>AVERAGE(B38:B43)</f>
        <v>1.5289000000000001E-4</v>
      </c>
      <c r="C44" s="7">
        <f t="shared" ref="C44:X44" si="13">AVERAGE(C38:C43)</f>
        <v>7.6342166666666669E-2</v>
      </c>
      <c r="D44" s="7">
        <f t="shared" si="13"/>
        <v>4.7238333333333337E-7</v>
      </c>
      <c r="E44" s="7">
        <f t="shared" si="13"/>
        <v>1.0956466666666665E-8</v>
      </c>
      <c r="F44" s="7">
        <f t="shared" si="13"/>
        <v>2.3372666666666668</v>
      </c>
      <c r="G44" s="7">
        <f t="shared" si="13"/>
        <v>-285.76666666666665</v>
      </c>
      <c r="H44" s="7">
        <f t="shared" si="13"/>
        <v>12.952166666666665</v>
      </c>
      <c r="I44" s="7">
        <f t="shared" si="13"/>
        <v>5.1416499999999994</v>
      </c>
      <c r="J44" s="7">
        <f t="shared" si="13"/>
        <v>3.1660333333333332E-6</v>
      </c>
      <c r="K44" s="7">
        <f t="shared" si="13"/>
        <v>7.0237999999999997E-8</v>
      </c>
      <c r="L44" s="7">
        <f t="shared" si="13"/>
        <v>2.2154166666666666</v>
      </c>
      <c r="M44" s="7">
        <f t="shared" si="13"/>
        <v>0.64224166666666671</v>
      </c>
      <c r="N44" s="7">
        <f t="shared" si="13"/>
        <v>2.3866833333333337E-3</v>
      </c>
      <c r="O44" s="7">
        <f t="shared" si="13"/>
        <v>0.37173333333333342</v>
      </c>
      <c r="P44" s="7">
        <f t="shared" si="13"/>
        <v>2.9036333333333335E-12</v>
      </c>
      <c r="Q44" s="7">
        <f t="shared" si="13"/>
        <v>5.2166000000000001E-14</v>
      </c>
      <c r="R44" s="7">
        <f t="shared" si="13"/>
        <v>1.7697000000000001</v>
      </c>
      <c r="S44" s="7">
        <f t="shared" si="13"/>
        <v>0.92750666666666681</v>
      </c>
      <c r="T44" s="7">
        <f t="shared" si="13"/>
        <v>1.1541833333333334E-3</v>
      </c>
      <c r="U44" s="7">
        <f t="shared" si="13"/>
        <v>0.12464833333333335</v>
      </c>
      <c r="V44" s="7">
        <f t="shared" si="13"/>
        <v>4829.833333333333</v>
      </c>
      <c r="W44" s="7">
        <f t="shared" si="13"/>
        <v>13.599333333333334</v>
      </c>
      <c r="X44" s="7">
        <f t="shared" si="13"/>
        <v>0.28082166666666669</v>
      </c>
      <c r="Z44" s="2" t="s">
        <v>72</v>
      </c>
      <c r="AA44" s="14">
        <f>AVERAGE(AA38:AA43)</f>
        <v>2.9036333333333335E-12</v>
      </c>
      <c r="AB44" s="14">
        <f t="shared" ref="AB44:AC44" si="14">AVERAGE(AB38:AB43)</f>
        <v>-4.736951571734001E-15</v>
      </c>
      <c r="AC44" s="14">
        <f t="shared" si="14"/>
        <v>8.1423927337700263E-13</v>
      </c>
    </row>
    <row r="45" spans="1:39" s="3" customFormat="1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/>
      <c r="AA45" s="15"/>
      <c r="AB45" s="28"/>
      <c r="AC45" s="15"/>
    </row>
    <row r="46" spans="1:39" s="57" customFormat="1">
      <c r="A46" s="55" t="s">
        <v>35</v>
      </c>
      <c r="B46" s="56" t="s">
        <v>87</v>
      </c>
      <c r="C46" s="56"/>
      <c r="D46" s="56"/>
      <c r="E46" s="56"/>
      <c r="J46" s="56"/>
      <c r="K46" s="56"/>
      <c r="S46" s="56"/>
      <c r="T46" s="56"/>
      <c r="AA46" s="58"/>
      <c r="AB46" s="59"/>
      <c r="AC46" s="58"/>
    </row>
    <row r="47" spans="1:39" s="3" customFormat="1">
      <c r="A47" s="9" t="s">
        <v>37</v>
      </c>
      <c r="B47" s="1" t="s">
        <v>38</v>
      </c>
      <c r="C47" s="1" t="s">
        <v>39</v>
      </c>
      <c r="D47" s="1" t="s">
        <v>40</v>
      </c>
      <c r="E47" s="1" t="s">
        <v>41</v>
      </c>
      <c r="F47" t="s">
        <v>42</v>
      </c>
      <c r="G47" t="s">
        <v>43</v>
      </c>
      <c r="H47" t="s">
        <v>44</v>
      </c>
      <c r="I47" t="s">
        <v>45</v>
      </c>
      <c r="J47" s="1" t="s">
        <v>46</v>
      </c>
      <c r="K47" s="1" t="s">
        <v>47</v>
      </c>
      <c r="L47" t="s">
        <v>48</v>
      </c>
      <c r="M47" t="s">
        <v>49</v>
      </c>
      <c r="N47" t="s">
        <v>50</v>
      </c>
      <c r="O47" t="s">
        <v>51</v>
      </c>
      <c r="P47" t="s">
        <v>52</v>
      </c>
      <c r="Q47" t="s">
        <v>53</v>
      </c>
      <c r="R47" t="s">
        <v>54</v>
      </c>
      <c r="S47" s="7" t="s">
        <v>55</v>
      </c>
      <c r="T47" s="1" t="s">
        <v>56</v>
      </c>
      <c r="U47" t="s">
        <v>57</v>
      </c>
      <c r="V47" t="s">
        <v>58</v>
      </c>
      <c r="W47" t="s">
        <v>59</v>
      </c>
      <c r="X47" t="s">
        <v>60</v>
      </c>
      <c r="Y47"/>
      <c r="Z47" s="22" t="s">
        <v>61</v>
      </c>
      <c r="AA47" s="16" t="s">
        <v>62</v>
      </c>
      <c r="AB47" s="12" t="s">
        <v>63</v>
      </c>
      <c r="AC47" s="16" t="s">
        <v>64</v>
      </c>
    </row>
    <row r="48" spans="1:39" s="3" customFormat="1">
      <c r="A48" s="2" t="s">
        <v>88</v>
      </c>
      <c r="B48" s="1">
        <v>2.0298000000000001E-4</v>
      </c>
      <c r="C48" s="1">
        <v>0.10169</v>
      </c>
      <c r="D48" s="1">
        <v>3.0676999999999999E-7</v>
      </c>
      <c r="E48" s="1">
        <v>1.1161999999999999E-8</v>
      </c>
      <c r="F48">
        <v>3.6385999999999998</v>
      </c>
      <c r="G48">
        <v>-13.82</v>
      </c>
      <c r="H48">
        <v>11.596</v>
      </c>
      <c r="I48">
        <v>83.906999999999996</v>
      </c>
      <c r="J48" s="1">
        <v>2.7673000000000002E-6</v>
      </c>
      <c r="K48" s="1">
        <v>6.8666000000000001E-8</v>
      </c>
      <c r="L48">
        <v>2.4813000000000001</v>
      </c>
      <c r="M48">
        <v>0.65751999999999999</v>
      </c>
      <c r="N48">
        <v>2.6665999999999999E-3</v>
      </c>
      <c r="O48">
        <v>0.40555000000000002</v>
      </c>
      <c r="P48" s="1">
        <v>1.3869000000000001E-12</v>
      </c>
      <c r="Q48" s="1">
        <v>2.7383999999999998E-14</v>
      </c>
      <c r="R48">
        <v>1.9744999999999999</v>
      </c>
      <c r="S48" s="7">
        <v>0.96952000000000005</v>
      </c>
      <c r="T48" s="1">
        <v>1.2463999999999999E-3</v>
      </c>
      <c r="U48">
        <v>0.12856000000000001</v>
      </c>
      <c r="V48">
        <v>4550</v>
      </c>
      <c r="W48">
        <v>12.266999999999999</v>
      </c>
      <c r="X48">
        <v>0.26960000000000001</v>
      </c>
      <c r="Y48" s="1"/>
      <c r="Z48"/>
      <c r="AA48" s="14">
        <f>P48</f>
        <v>1.3869000000000001E-12</v>
      </c>
      <c r="AB48" s="28">
        <f>((AA48/AA$54)-1)*100</f>
        <v>-60.849314037299806</v>
      </c>
      <c r="AC48" s="14">
        <f>STDEV(AA49:AA53)</f>
        <v>2.0008994727372002E-13</v>
      </c>
      <c r="AD48"/>
      <c r="AE48"/>
      <c r="AF48"/>
      <c r="AG48"/>
      <c r="AH48"/>
      <c r="AI48"/>
      <c r="AJ48"/>
      <c r="AK48"/>
      <c r="AL48"/>
      <c r="AM48"/>
    </row>
    <row r="49" spans="1:39" s="3" customFormat="1">
      <c r="A49" s="2" t="s">
        <v>89</v>
      </c>
      <c r="B49" s="1">
        <v>1.8155999999999999E-4</v>
      </c>
      <c r="C49" s="1">
        <v>9.0601000000000001E-2</v>
      </c>
      <c r="D49" s="1">
        <v>5.5990000000000003E-7</v>
      </c>
      <c r="E49" s="1">
        <v>1.2568E-8</v>
      </c>
      <c r="F49">
        <v>2.2446999999999999</v>
      </c>
      <c r="G49">
        <v>-438.8</v>
      </c>
      <c r="H49">
        <v>15.728</v>
      </c>
      <c r="I49">
        <v>3.5842999999999998</v>
      </c>
      <c r="J49" s="1">
        <v>3.2318000000000001E-6</v>
      </c>
      <c r="K49" s="1">
        <v>7.8979999999999997E-8</v>
      </c>
      <c r="L49">
        <v>2.4438</v>
      </c>
      <c r="M49">
        <v>0.63936000000000004</v>
      </c>
      <c r="N49">
        <v>2.6353000000000001E-3</v>
      </c>
      <c r="O49">
        <v>0.41217999999999999</v>
      </c>
      <c r="P49" s="1">
        <v>3.9239000000000003E-12</v>
      </c>
      <c r="Q49" s="1">
        <v>7.6489000000000001E-14</v>
      </c>
      <c r="R49">
        <v>1.9493</v>
      </c>
      <c r="S49" s="7">
        <v>0.90634000000000003</v>
      </c>
      <c r="T49" s="1">
        <v>1.2916E-3</v>
      </c>
      <c r="U49">
        <v>0.14251</v>
      </c>
      <c r="V49">
        <v>4975</v>
      </c>
      <c r="W49">
        <v>16.463999999999999</v>
      </c>
      <c r="X49">
        <v>0.33093</v>
      </c>
      <c r="Y49" s="1"/>
      <c r="Z49"/>
      <c r="AA49" s="14">
        <f t="shared" ref="AA49:AA53" si="15">P49</f>
        <v>3.9239000000000003E-12</v>
      </c>
      <c r="AB49" s="28">
        <f t="shared" ref="AB49:AB53" si="16">((AA49/AA$54)-1)*100</f>
        <v>10.767450175960258</v>
      </c>
      <c r="AC49" s="14">
        <f t="shared" ref="AC49:AC53" si="17">STDEV(AA50:AA54)</f>
        <v>2.8037308814427167E-13</v>
      </c>
      <c r="AD49"/>
      <c r="AE49"/>
      <c r="AF49"/>
      <c r="AG49"/>
      <c r="AH49"/>
      <c r="AI49"/>
      <c r="AJ49"/>
      <c r="AK49"/>
      <c r="AL49"/>
      <c r="AM49"/>
    </row>
    <row r="50" spans="1:39" s="3" customFormat="1">
      <c r="A50" s="2" t="s">
        <v>90</v>
      </c>
      <c r="B50" s="1">
        <v>1.8775000000000001E-4</v>
      </c>
      <c r="C50" s="1">
        <v>9.3310000000000004E-2</v>
      </c>
      <c r="D50" s="1">
        <v>5.6095999999999996E-7</v>
      </c>
      <c r="E50" s="1">
        <v>1.2824E-8</v>
      </c>
      <c r="F50">
        <v>2.2860999999999998</v>
      </c>
      <c r="G50">
        <v>-436.8</v>
      </c>
      <c r="H50">
        <v>15.96</v>
      </c>
      <c r="I50">
        <v>3.6537999999999999</v>
      </c>
      <c r="J50" s="1">
        <v>3.2494000000000002E-6</v>
      </c>
      <c r="K50" s="1">
        <v>8.0552000000000006E-8</v>
      </c>
      <c r="L50">
        <v>2.4790000000000001</v>
      </c>
      <c r="M50">
        <v>0.63865000000000005</v>
      </c>
      <c r="N50">
        <v>2.6732000000000001E-3</v>
      </c>
      <c r="O50">
        <v>0.41857</v>
      </c>
      <c r="P50" s="1">
        <v>3.8009000000000001E-12</v>
      </c>
      <c r="Q50" s="1">
        <v>7.5513000000000001E-14</v>
      </c>
      <c r="R50">
        <v>1.9866999999999999</v>
      </c>
      <c r="S50" s="7">
        <v>0.90795000000000003</v>
      </c>
      <c r="T50" s="1">
        <v>1.3144000000000001E-3</v>
      </c>
      <c r="U50">
        <v>0.14477000000000001</v>
      </c>
      <c r="V50">
        <v>4990</v>
      </c>
      <c r="W50">
        <v>16.706</v>
      </c>
      <c r="X50">
        <v>0.33478999999999998</v>
      </c>
      <c r="Y50" s="1"/>
      <c r="Z50"/>
      <c r="AA50" s="14">
        <f t="shared" si="15"/>
        <v>3.8009000000000001E-12</v>
      </c>
      <c r="AB50" s="28">
        <f t="shared" si="16"/>
        <v>7.2952932984549301</v>
      </c>
      <c r="AC50" s="14">
        <f t="shared" si="17"/>
        <v>3.1771144184271638E-13</v>
      </c>
      <c r="AD50"/>
      <c r="AE50"/>
      <c r="AF50"/>
      <c r="AG50"/>
      <c r="AH50"/>
      <c r="AI50"/>
      <c r="AJ50"/>
      <c r="AK50"/>
      <c r="AL50"/>
      <c r="AM50"/>
    </row>
    <row r="51" spans="1:39">
      <c r="A51" s="2" t="s">
        <v>91</v>
      </c>
      <c r="B51" s="1">
        <v>1.8289000000000001E-4</v>
      </c>
      <c r="C51" s="1">
        <v>9.0897000000000006E-2</v>
      </c>
      <c r="D51" s="1">
        <v>5.8217000000000003E-7</v>
      </c>
      <c r="E51" s="1">
        <v>1.2930000000000001E-8</v>
      </c>
      <c r="F51">
        <v>2.2210000000000001</v>
      </c>
      <c r="G51">
        <v>-491.4</v>
      </c>
      <c r="H51">
        <v>16.459</v>
      </c>
      <c r="I51">
        <v>3.3494000000000002</v>
      </c>
      <c r="J51" s="1">
        <v>3.1819E-6</v>
      </c>
      <c r="K51" s="1">
        <v>7.8436000000000002E-8</v>
      </c>
      <c r="L51">
        <v>2.4651000000000001</v>
      </c>
      <c r="M51">
        <v>0.64100999999999997</v>
      </c>
      <c r="N51">
        <v>2.6587999999999998E-3</v>
      </c>
      <c r="O51">
        <v>0.41477999999999998</v>
      </c>
      <c r="P51" s="1">
        <v>4.3103000000000003E-12</v>
      </c>
      <c r="Q51" s="1">
        <v>8.4633000000000004E-14</v>
      </c>
      <c r="R51">
        <v>1.9635</v>
      </c>
      <c r="S51" s="7">
        <v>0.90020999999999995</v>
      </c>
      <c r="T51" s="1">
        <v>1.3077E-3</v>
      </c>
      <c r="U51">
        <v>0.14527000000000001</v>
      </c>
      <c r="V51">
        <v>5057</v>
      </c>
      <c r="W51">
        <v>17.204999999999998</v>
      </c>
      <c r="X51">
        <v>0.34022000000000002</v>
      </c>
      <c r="Y51" s="1"/>
      <c r="AA51" s="14">
        <f t="shared" si="15"/>
        <v>4.3103000000000003E-12</v>
      </c>
      <c r="AB51" s="28">
        <f t="shared" si="16"/>
        <v>21.675103976513533</v>
      </c>
      <c r="AC51" s="14">
        <f t="shared" si="17"/>
        <v>2.2489489232215218E-13</v>
      </c>
    </row>
    <row r="52" spans="1:39">
      <c r="A52" s="2" t="s">
        <v>92</v>
      </c>
      <c r="B52" s="1">
        <v>2.0315E-4</v>
      </c>
      <c r="C52" s="1">
        <v>0.10056</v>
      </c>
      <c r="D52" s="1">
        <v>5.8587999999999995E-7</v>
      </c>
      <c r="E52" s="1">
        <v>1.3629000000000001E-8</v>
      </c>
      <c r="F52">
        <v>2.3262</v>
      </c>
      <c r="G52">
        <v>-474.8</v>
      </c>
      <c r="H52">
        <v>17.166</v>
      </c>
      <c r="I52">
        <v>3.6154000000000002</v>
      </c>
      <c r="J52" s="1">
        <v>3.2463000000000002E-6</v>
      </c>
      <c r="K52" s="1">
        <v>8.3368999999999997E-8</v>
      </c>
      <c r="L52">
        <v>2.5680999999999998</v>
      </c>
      <c r="M52">
        <v>0.63900999999999997</v>
      </c>
      <c r="N52">
        <v>2.7696000000000001E-3</v>
      </c>
      <c r="O52">
        <v>0.43342000000000003</v>
      </c>
      <c r="P52" s="1">
        <v>3.8533999999999997E-12</v>
      </c>
      <c r="Q52" s="1">
        <v>7.9795999999999999E-14</v>
      </c>
      <c r="R52">
        <v>2.0708000000000002</v>
      </c>
      <c r="S52" s="7">
        <v>0.90619000000000005</v>
      </c>
      <c r="T52" s="1">
        <v>1.3772999999999999E-3</v>
      </c>
      <c r="U52">
        <v>0.15198999999999999</v>
      </c>
      <c r="V52">
        <v>5018</v>
      </c>
      <c r="W52">
        <v>17.940000000000001</v>
      </c>
      <c r="X52">
        <v>0.35750999999999999</v>
      </c>
      <c r="AA52" s="14">
        <f t="shared" si="15"/>
        <v>3.8533999999999997E-12</v>
      </c>
      <c r="AB52" s="28">
        <f t="shared" si="16"/>
        <v>8.7773114778779249</v>
      </c>
      <c r="AC52" s="14">
        <f t="shared" si="17"/>
        <v>3.0895852292644171E-13</v>
      </c>
    </row>
    <row r="53" spans="1:39">
      <c r="A53" s="2" t="s">
        <v>93</v>
      </c>
      <c r="B53" s="1">
        <v>1.8122E-4</v>
      </c>
      <c r="C53" s="1">
        <v>9.0427999999999994E-2</v>
      </c>
      <c r="D53" s="1">
        <v>5.6148999999999998E-7</v>
      </c>
      <c r="E53" s="1">
        <v>1.2553E-8</v>
      </c>
      <c r="F53">
        <v>2.2357</v>
      </c>
      <c r="G53">
        <v>-444.1</v>
      </c>
      <c r="H53">
        <v>15.679</v>
      </c>
      <c r="I53">
        <v>3.5305</v>
      </c>
      <c r="J53" s="1">
        <v>3.2306E-6</v>
      </c>
      <c r="K53" s="1">
        <v>7.9408000000000005E-8</v>
      </c>
      <c r="L53">
        <v>2.4580000000000002</v>
      </c>
      <c r="M53">
        <v>0.63929999999999998</v>
      </c>
      <c r="N53">
        <v>2.6508E-3</v>
      </c>
      <c r="O53">
        <v>0.41464000000000001</v>
      </c>
      <c r="P53" s="1">
        <v>3.9793999999999998E-12</v>
      </c>
      <c r="Q53" s="1">
        <v>7.7309000000000004E-14</v>
      </c>
      <c r="R53">
        <v>1.9427000000000001</v>
      </c>
      <c r="S53" s="7">
        <v>0.90549999999999997</v>
      </c>
      <c r="T53" s="1">
        <v>1.2859E-3</v>
      </c>
      <c r="U53">
        <v>0.14201</v>
      </c>
      <c r="V53">
        <v>5015</v>
      </c>
      <c r="W53">
        <v>16.422000000000001</v>
      </c>
      <c r="X53">
        <v>0.32745999999999997</v>
      </c>
      <c r="AA53" s="14">
        <f t="shared" si="15"/>
        <v>3.9793999999999998E-12</v>
      </c>
      <c r="AB53" s="28">
        <f t="shared" si="16"/>
        <v>12.334155108493118</v>
      </c>
      <c r="AC53" s="14">
        <f t="shared" si="17"/>
        <v>1.5420348981855836E-12</v>
      </c>
    </row>
    <row r="54" spans="1:39">
      <c r="A54" s="2" t="str">
        <f>A53</f>
        <v>C:\Users\ascxc\Desktop\Allison Faerber\25.07.29_PseudoGrowthExp(LB)\25.07.29_Pseudo(t=4.5)\25.07.29_Pseudo(t=4.5)_NoiseElim\25072924.TXT</v>
      </c>
      <c r="B54" s="7">
        <f>AVERAGE(B48:B53)</f>
        <v>1.89925E-4</v>
      </c>
      <c r="C54" s="7">
        <f t="shared" ref="C54:X54" si="18">AVERAGE(C48:C53)</f>
        <v>9.4580999999999985E-2</v>
      </c>
      <c r="D54" s="7">
        <f t="shared" si="18"/>
        <v>5.2619500000000011E-7</v>
      </c>
      <c r="E54" s="7">
        <f t="shared" si="18"/>
        <v>1.2610999999999998E-8</v>
      </c>
      <c r="F54" s="7">
        <f t="shared" si="18"/>
        <v>2.4920499999999999</v>
      </c>
      <c r="G54" s="7">
        <f t="shared" si="18"/>
        <v>-383.28666666666669</v>
      </c>
      <c r="H54" s="7">
        <f t="shared" si="18"/>
        <v>15.431333333333333</v>
      </c>
      <c r="I54" s="7">
        <f t="shared" si="18"/>
        <v>16.940066666666667</v>
      </c>
      <c r="J54" s="7">
        <f t="shared" si="18"/>
        <v>3.1512166666666663E-6</v>
      </c>
      <c r="K54" s="7">
        <f t="shared" si="18"/>
        <v>7.823516666666667E-8</v>
      </c>
      <c r="L54" s="7">
        <f t="shared" si="18"/>
        <v>2.4825500000000003</v>
      </c>
      <c r="M54" s="7">
        <f t="shared" si="18"/>
        <v>0.64247500000000002</v>
      </c>
      <c r="N54" s="7">
        <f t="shared" si="18"/>
        <v>2.6757166666666666E-3</v>
      </c>
      <c r="O54" s="7">
        <f t="shared" si="18"/>
        <v>0.4165233333333333</v>
      </c>
      <c r="P54" s="7">
        <f t="shared" si="18"/>
        <v>3.5424666666666671E-12</v>
      </c>
      <c r="Q54" s="7">
        <f t="shared" si="18"/>
        <v>7.0187333333333336E-14</v>
      </c>
      <c r="R54" s="7">
        <f t="shared" si="18"/>
        <v>1.9812500000000002</v>
      </c>
      <c r="S54" s="7">
        <f t="shared" si="18"/>
        <v>0.91595166666666661</v>
      </c>
      <c r="T54" s="7">
        <f t="shared" si="18"/>
        <v>1.3038833333333334E-3</v>
      </c>
      <c r="U54" s="7">
        <f t="shared" si="18"/>
        <v>0.14251833333333333</v>
      </c>
      <c r="V54" s="7">
        <f t="shared" si="18"/>
        <v>4934.166666666667</v>
      </c>
      <c r="W54" s="7">
        <f t="shared" si="18"/>
        <v>16.167333333333332</v>
      </c>
      <c r="X54" s="7">
        <f t="shared" si="18"/>
        <v>0.32675166666666661</v>
      </c>
      <c r="Z54" s="2" t="s">
        <v>72</v>
      </c>
      <c r="AA54" s="14">
        <f>AVERAGE(AA48:AA53)</f>
        <v>3.5424666666666671E-12</v>
      </c>
      <c r="AB54" s="14">
        <f t="shared" ref="AB54:AC54" si="19">AVERAGE(AB48:AB53)</f>
        <v>-7.4014868308343775E-15</v>
      </c>
      <c r="AC54" s="14">
        <f t="shared" si="19"/>
        <v>4.7901046511581425E-13</v>
      </c>
    </row>
    <row r="55" spans="1:39">
      <c r="A55" s="2"/>
      <c r="AB55" s="28"/>
      <c r="AC55" s="15"/>
    </row>
    <row r="56" spans="1:39" s="57" customFormat="1">
      <c r="A56" s="55" t="s">
        <v>35</v>
      </c>
      <c r="B56" s="56" t="s">
        <v>94</v>
      </c>
      <c r="C56" s="56"/>
      <c r="D56" s="56"/>
      <c r="E56" s="56"/>
      <c r="J56" s="56"/>
      <c r="K56" s="56"/>
      <c r="S56" s="56"/>
      <c r="T56" s="56"/>
      <c r="AA56" s="58"/>
      <c r="AB56" s="59"/>
      <c r="AC56" s="58"/>
    </row>
    <row r="57" spans="1:39">
      <c r="A57" s="9" t="s">
        <v>37</v>
      </c>
      <c r="B57" s="1" t="s">
        <v>38</v>
      </c>
      <c r="C57" s="1" t="s">
        <v>39</v>
      </c>
      <c r="D57" s="1" t="s">
        <v>40</v>
      </c>
      <c r="E57" s="1" t="s">
        <v>41</v>
      </c>
      <c r="F57" t="s">
        <v>42</v>
      </c>
      <c r="G57" t="s">
        <v>43</v>
      </c>
      <c r="H57" t="s">
        <v>44</v>
      </c>
      <c r="I57" t="s">
        <v>45</v>
      </c>
      <c r="J57" s="1" t="s">
        <v>46</v>
      </c>
      <c r="K57" s="1" t="s">
        <v>47</v>
      </c>
      <c r="L57" t="s">
        <v>48</v>
      </c>
      <c r="M57" t="s">
        <v>49</v>
      </c>
      <c r="N57" t="s">
        <v>50</v>
      </c>
      <c r="O57" t="s">
        <v>51</v>
      </c>
      <c r="P57" t="s">
        <v>52</v>
      </c>
      <c r="Q57" t="s">
        <v>53</v>
      </c>
      <c r="R57" t="s">
        <v>54</v>
      </c>
      <c r="S57" s="7" t="s">
        <v>55</v>
      </c>
      <c r="T57" s="1" t="s">
        <v>56</v>
      </c>
      <c r="U57" t="s">
        <v>57</v>
      </c>
      <c r="V57" t="s">
        <v>58</v>
      </c>
      <c r="W57" t="s">
        <v>59</v>
      </c>
      <c r="X57" t="s">
        <v>60</v>
      </c>
      <c r="Z57" s="22" t="s">
        <v>61</v>
      </c>
      <c r="AA57" s="16" t="s">
        <v>62</v>
      </c>
      <c r="AB57" s="12" t="s">
        <v>63</v>
      </c>
      <c r="AC57" s="16" t="s">
        <v>64</v>
      </c>
    </row>
    <row r="58" spans="1:39">
      <c r="A58" s="2" t="s">
        <v>95</v>
      </c>
      <c r="B58" s="1">
        <v>2.0279E-4</v>
      </c>
      <c r="C58" s="1">
        <v>0.1016</v>
      </c>
      <c r="D58" s="1">
        <v>3.0885999999999997E-7</v>
      </c>
      <c r="E58" s="1">
        <v>1.1161E-8</v>
      </c>
      <c r="F58">
        <v>3.6135999999999999</v>
      </c>
      <c r="G58">
        <v>-14.16</v>
      </c>
      <c r="H58">
        <v>11.583</v>
      </c>
      <c r="I58">
        <v>81.801000000000002</v>
      </c>
      <c r="J58" s="1">
        <v>2.7358000000000001E-6</v>
      </c>
      <c r="K58" s="1">
        <v>6.7715999999999996E-8</v>
      </c>
      <c r="L58">
        <v>2.4752000000000001</v>
      </c>
      <c r="M58">
        <v>0.65858000000000005</v>
      </c>
      <c r="N58">
        <v>2.6599000000000002E-3</v>
      </c>
      <c r="O58">
        <v>0.40388000000000002</v>
      </c>
      <c r="P58" s="1">
        <v>1.3616999999999999E-12</v>
      </c>
      <c r="Q58" s="1">
        <v>2.6837999999999999E-14</v>
      </c>
      <c r="R58">
        <v>1.9709000000000001</v>
      </c>
      <c r="S58" s="7">
        <v>0.97038000000000002</v>
      </c>
      <c r="T58" s="1">
        <v>1.2439E-3</v>
      </c>
      <c r="U58">
        <v>0.12819</v>
      </c>
      <c r="V58">
        <v>4553</v>
      </c>
      <c r="W58">
        <v>12.252000000000001</v>
      </c>
      <c r="X58">
        <v>0.26910000000000001</v>
      </c>
      <c r="Y58" s="1"/>
      <c r="AA58" s="14">
        <f>P58</f>
        <v>1.3616999999999999E-12</v>
      </c>
      <c r="AB58" s="28">
        <f>((AA58/AA$64)-1)*100</f>
        <v>-63.197960397109966</v>
      </c>
      <c r="AC58" s="14">
        <f>STDEV(AA59:AA63)</f>
        <v>3.2182922956126894E-13</v>
      </c>
    </row>
    <row r="59" spans="1:39">
      <c r="A59" s="2" t="s">
        <v>96</v>
      </c>
      <c r="B59" s="1">
        <v>1.4903E-4</v>
      </c>
      <c r="C59" s="1">
        <v>7.4663999999999994E-2</v>
      </c>
      <c r="D59" s="1">
        <v>5.0809999999999995E-7</v>
      </c>
      <c r="E59" s="1">
        <v>1.103E-8</v>
      </c>
      <c r="F59">
        <v>2.1707999999999998</v>
      </c>
      <c r="G59">
        <v>-359.5</v>
      </c>
      <c r="H59">
        <v>13.488</v>
      </c>
      <c r="I59">
        <v>3.7519</v>
      </c>
      <c r="J59" s="1">
        <v>3.1103000000000001E-6</v>
      </c>
      <c r="K59" s="1">
        <v>6.8615999999999997E-8</v>
      </c>
      <c r="L59">
        <v>2.2061000000000002</v>
      </c>
      <c r="M59">
        <v>0.64359999999999995</v>
      </c>
      <c r="N59">
        <v>2.3776000000000001E-3</v>
      </c>
      <c r="O59">
        <v>0.36942000000000003</v>
      </c>
      <c r="P59" s="1">
        <v>3.6527000000000004E-12</v>
      </c>
      <c r="Q59" s="1">
        <v>6.4444999999999997E-14</v>
      </c>
      <c r="R59">
        <v>1.7643</v>
      </c>
      <c r="S59" s="7">
        <v>0.91200000000000003</v>
      </c>
      <c r="T59" s="1">
        <v>1.1604E-3</v>
      </c>
      <c r="U59">
        <v>0.12723999999999999</v>
      </c>
      <c r="V59">
        <v>4878</v>
      </c>
      <c r="W59">
        <v>14.141</v>
      </c>
      <c r="X59">
        <v>0.28988999999999998</v>
      </c>
      <c r="Y59" s="1"/>
      <c r="AA59" s="14">
        <f t="shared" ref="AA59:AA63" si="20">P59</f>
        <v>3.6527000000000004E-12</v>
      </c>
      <c r="AB59" s="28">
        <f t="shared" ref="AB59:AB63" si="21">((AA59/AA$64)-1)*100</f>
        <v>-1.2801571142862067</v>
      </c>
      <c r="AC59" s="14">
        <f t="shared" ref="AC59:AC63" si="22">STDEV(AA60:AA64)</f>
        <v>3.0302625170473647E-13</v>
      </c>
    </row>
    <row r="60" spans="1:39">
      <c r="A60" s="2" t="s">
        <v>97</v>
      </c>
      <c r="B60" s="1">
        <v>1.5888E-4</v>
      </c>
      <c r="C60" s="1">
        <v>7.9279000000000002E-2</v>
      </c>
      <c r="D60" s="1">
        <v>5.2758000000000002E-7</v>
      </c>
      <c r="E60" s="1">
        <v>1.1568E-8</v>
      </c>
      <c r="F60">
        <v>2.1926999999999999</v>
      </c>
      <c r="G60">
        <v>-398.6</v>
      </c>
      <c r="H60">
        <v>14.318</v>
      </c>
      <c r="I60">
        <v>3.5920999999999998</v>
      </c>
      <c r="J60" s="1">
        <v>3.1365E-6</v>
      </c>
      <c r="K60" s="1">
        <v>7.1940999999999995E-8</v>
      </c>
      <c r="L60">
        <v>2.2936999999999999</v>
      </c>
      <c r="M60">
        <v>0.64239999999999997</v>
      </c>
      <c r="N60">
        <v>2.4732000000000001E-3</v>
      </c>
      <c r="O60">
        <v>0.38499</v>
      </c>
      <c r="P60" s="1">
        <v>4.0698000000000003E-12</v>
      </c>
      <c r="Q60" s="1">
        <v>7.4383999999999994E-14</v>
      </c>
      <c r="R60">
        <v>1.8277000000000001</v>
      </c>
      <c r="S60" s="7">
        <v>0.90564</v>
      </c>
      <c r="T60" s="1">
        <v>1.2064000000000001E-3</v>
      </c>
      <c r="U60">
        <v>0.13321</v>
      </c>
      <c r="V60">
        <v>4952</v>
      </c>
      <c r="W60">
        <v>15.01</v>
      </c>
      <c r="X60">
        <v>0.30310999999999999</v>
      </c>
      <c r="Y60" s="1"/>
      <c r="AA60" s="14">
        <f t="shared" si="20"/>
        <v>4.0698000000000003E-12</v>
      </c>
      <c r="AB60" s="28">
        <f t="shared" si="21"/>
        <v>9.9926127457163005</v>
      </c>
      <c r="AC60" s="14">
        <f t="shared" si="22"/>
        <v>3.4296627952160114E-13</v>
      </c>
    </row>
    <row r="61" spans="1:39">
      <c r="A61" s="2" t="s">
        <v>98</v>
      </c>
      <c r="B61" s="1">
        <v>1.5168000000000001E-4</v>
      </c>
      <c r="C61" s="1">
        <v>7.5990000000000002E-2</v>
      </c>
      <c r="D61" s="1">
        <v>5.1315000000000001E-7</v>
      </c>
      <c r="E61" s="1">
        <v>1.1145E-8</v>
      </c>
      <c r="F61">
        <v>2.1718999999999999</v>
      </c>
      <c r="G61">
        <v>-383.4</v>
      </c>
      <c r="H61">
        <v>13.766</v>
      </c>
      <c r="I61">
        <v>3.5905</v>
      </c>
      <c r="J61" s="1">
        <v>3.1192999999999999E-6</v>
      </c>
      <c r="K61" s="1">
        <v>7.0515999999999994E-8</v>
      </c>
      <c r="L61">
        <v>2.2606000000000002</v>
      </c>
      <c r="M61">
        <v>0.64320999999999995</v>
      </c>
      <c r="N61">
        <v>2.4375999999999998E-3</v>
      </c>
      <c r="O61">
        <v>0.37896999999999997</v>
      </c>
      <c r="P61" s="1">
        <v>4.2750999999999998E-12</v>
      </c>
      <c r="Q61" s="1">
        <v>7.6285E-14</v>
      </c>
      <c r="R61">
        <v>1.7844</v>
      </c>
      <c r="S61" s="7">
        <v>0.90376999999999996</v>
      </c>
      <c r="T61" s="1">
        <v>1.1753E-3</v>
      </c>
      <c r="U61">
        <v>0.13003999999999999</v>
      </c>
      <c r="V61">
        <v>4941</v>
      </c>
      <c r="W61">
        <v>14.446999999999999</v>
      </c>
      <c r="X61">
        <v>0.29238999999999998</v>
      </c>
      <c r="Y61" s="1"/>
      <c r="AA61" s="14">
        <f t="shared" si="20"/>
        <v>4.2750999999999998E-12</v>
      </c>
      <c r="AB61" s="28">
        <f t="shared" si="21"/>
        <v>15.54116142051496</v>
      </c>
      <c r="AC61" s="14">
        <f t="shared" si="22"/>
        <v>4.1602281231967391E-13</v>
      </c>
    </row>
    <row r="62" spans="1:39">
      <c r="A62" s="2" t="s">
        <v>99</v>
      </c>
      <c r="B62" s="1">
        <v>1.4765000000000001E-4</v>
      </c>
      <c r="C62" s="1">
        <v>7.3677000000000006E-2</v>
      </c>
      <c r="D62" s="1">
        <v>5.1790000000000005E-7</v>
      </c>
      <c r="E62" s="1">
        <v>1.1085E-8</v>
      </c>
      <c r="F62">
        <v>2.1404000000000001</v>
      </c>
      <c r="G62">
        <v>-394</v>
      </c>
      <c r="H62">
        <v>13.757</v>
      </c>
      <c r="I62">
        <v>3.4916</v>
      </c>
      <c r="J62" s="1">
        <v>3.1130999999999999E-6</v>
      </c>
      <c r="K62" s="1">
        <v>6.9253000000000005E-8</v>
      </c>
      <c r="L62">
        <v>2.2246000000000001</v>
      </c>
      <c r="M62">
        <v>0.64358000000000004</v>
      </c>
      <c r="N62">
        <v>2.3990000000000001E-3</v>
      </c>
      <c r="O62">
        <v>0.37275999999999998</v>
      </c>
      <c r="P62" s="1">
        <v>4.4140000000000004E-12</v>
      </c>
      <c r="Q62" s="1">
        <v>7.7975000000000003E-14</v>
      </c>
      <c r="R62">
        <v>1.7665</v>
      </c>
      <c r="S62" s="7">
        <v>0.90190999999999999</v>
      </c>
      <c r="T62" s="1">
        <v>1.1663000000000001E-3</v>
      </c>
      <c r="U62">
        <v>0.12931000000000001</v>
      </c>
      <c r="V62">
        <v>4945</v>
      </c>
      <c r="W62">
        <v>14.429</v>
      </c>
      <c r="X62">
        <v>0.29178999999999999</v>
      </c>
      <c r="AA62" s="14">
        <f t="shared" si="20"/>
        <v>4.4140000000000004E-12</v>
      </c>
      <c r="AB62" s="28">
        <f t="shared" si="21"/>
        <v>19.295147835174163</v>
      </c>
      <c r="AC62" s="14">
        <f t="shared" si="22"/>
        <v>5.1409020014865976E-13</v>
      </c>
    </row>
    <row r="63" spans="1:39">
      <c r="A63" s="2" t="s">
        <v>100</v>
      </c>
      <c r="B63" s="1">
        <v>1.4448999999999999E-4</v>
      </c>
      <c r="C63" s="1">
        <v>7.2098999999999996E-2</v>
      </c>
      <c r="D63" s="1">
        <v>5.1567000000000001E-7</v>
      </c>
      <c r="E63" s="1">
        <v>1.098E-8</v>
      </c>
      <c r="F63">
        <v>2.1293000000000002</v>
      </c>
      <c r="G63">
        <v>-393</v>
      </c>
      <c r="H63">
        <v>13.638999999999999</v>
      </c>
      <c r="I63">
        <v>3.4704999999999999</v>
      </c>
      <c r="J63" s="1">
        <v>3.0947000000000002E-6</v>
      </c>
      <c r="K63" s="1">
        <v>6.8103999999999999E-8</v>
      </c>
      <c r="L63">
        <v>2.2006999999999999</v>
      </c>
      <c r="M63">
        <v>0.64432</v>
      </c>
      <c r="N63">
        <v>2.3730999999999999E-3</v>
      </c>
      <c r="O63">
        <v>0.36831000000000003</v>
      </c>
      <c r="P63" s="1">
        <v>4.4271E-12</v>
      </c>
      <c r="Q63" s="1">
        <v>7.7382E-14</v>
      </c>
      <c r="R63">
        <v>1.7479</v>
      </c>
      <c r="S63" s="7">
        <v>0.90171999999999997</v>
      </c>
      <c r="T63" s="1">
        <v>1.1544999999999999E-3</v>
      </c>
      <c r="U63">
        <v>0.12803</v>
      </c>
      <c r="V63">
        <v>4943</v>
      </c>
      <c r="W63">
        <v>14.303000000000001</v>
      </c>
      <c r="X63">
        <v>0.28936000000000001</v>
      </c>
      <c r="AA63" s="14">
        <f t="shared" si="20"/>
        <v>4.4271E-12</v>
      </c>
      <c r="AB63" s="28">
        <f t="shared" si="21"/>
        <v>19.649195509990825</v>
      </c>
      <c r="AC63" s="14">
        <f t="shared" si="22"/>
        <v>1.5314282964677848E-12</v>
      </c>
    </row>
    <row r="64" spans="1:39">
      <c r="A64" s="2" t="str">
        <f>A63</f>
        <v>C:\Users\ascxc\Desktop\Allison Faerber\25.07.29_PseudoGrowthExp(LB)\25.07.29_Pseudo(t=6.0)\25.07.29_Pseudo(t=6.0)_NoiseElim\25072930.TXT</v>
      </c>
      <c r="B64" s="7">
        <f>AVERAGE(B58:B63)</f>
        <v>1.5908666666666666E-4</v>
      </c>
      <c r="C64" s="7">
        <f t="shared" ref="C64:X64" si="23">AVERAGE(C58:C63)</f>
        <v>7.9551499999999997E-2</v>
      </c>
      <c r="D64" s="7">
        <f t="shared" si="23"/>
        <v>4.8187666666666665E-7</v>
      </c>
      <c r="E64" s="7">
        <f t="shared" si="23"/>
        <v>1.1161499999999999E-8</v>
      </c>
      <c r="F64" s="7">
        <f t="shared" si="23"/>
        <v>2.403116666666667</v>
      </c>
      <c r="G64" s="7">
        <f t="shared" si="23"/>
        <v>-323.77666666666664</v>
      </c>
      <c r="H64" s="7">
        <f t="shared" si="23"/>
        <v>13.425166666666664</v>
      </c>
      <c r="I64" s="7">
        <f t="shared" si="23"/>
        <v>16.616266666666672</v>
      </c>
      <c r="J64" s="7">
        <f t="shared" si="23"/>
        <v>3.0516166666666664E-6</v>
      </c>
      <c r="K64" s="7">
        <f t="shared" si="23"/>
        <v>6.9357666666666662E-8</v>
      </c>
      <c r="L64" s="7">
        <f t="shared" si="23"/>
        <v>2.2768166666666665</v>
      </c>
      <c r="M64" s="7">
        <f t="shared" si="23"/>
        <v>0.64594833333333324</v>
      </c>
      <c r="N64" s="7">
        <f t="shared" si="23"/>
        <v>2.4534000000000001E-3</v>
      </c>
      <c r="O64" s="7">
        <f t="shared" si="23"/>
        <v>0.37972166666666668</v>
      </c>
      <c r="P64" s="7">
        <f t="shared" si="23"/>
        <v>3.7000666666666664E-12</v>
      </c>
      <c r="Q64" s="7">
        <f t="shared" si="23"/>
        <v>6.6218166666666676E-14</v>
      </c>
      <c r="R64" s="7">
        <f t="shared" si="23"/>
        <v>1.8102833333333332</v>
      </c>
      <c r="S64" s="7">
        <f t="shared" si="23"/>
        <v>0.9159033333333334</v>
      </c>
      <c r="T64" s="7">
        <f t="shared" si="23"/>
        <v>1.1844666666666667E-3</v>
      </c>
      <c r="U64" s="7">
        <f t="shared" si="23"/>
        <v>0.12933666666666668</v>
      </c>
      <c r="V64" s="7">
        <f t="shared" si="23"/>
        <v>4868.666666666667</v>
      </c>
      <c r="W64" s="7">
        <f t="shared" si="23"/>
        <v>14.097</v>
      </c>
      <c r="X64" s="7">
        <f t="shared" si="23"/>
        <v>0.28927333333333333</v>
      </c>
      <c r="Z64" s="2" t="s">
        <v>72</v>
      </c>
      <c r="AA64" s="14">
        <f>AVERAGE(AA58:AA63)</f>
        <v>3.7000666666666664E-12</v>
      </c>
      <c r="AB64" s="14">
        <f t="shared" ref="AB64:AC64" si="24">AVERAGE(AB58:AB63)</f>
        <v>1.1842378929335004E-14</v>
      </c>
      <c r="AC64" s="14">
        <f t="shared" si="24"/>
        <v>5.7156051162062081E-13</v>
      </c>
    </row>
    <row r="65" spans="1:29">
      <c r="A65" s="2"/>
      <c r="AB65" s="28"/>
      <c r="AC65" s="15"/>
    </row>
    <row r="66" spans="1:29" s="57" customFormat="1">
      <c r="A66" s="55" t="s">
        <v>35</v>
      </c>
      <c r="B66" s="56" t="s">
        <v>101</v>
      </c>
      <c r="C66" s="56"/>
      <c r="D66" s="56"/>
      <c r="E66" s="56"/>
      <c r="J66" s="56"/>
      <c r="K66" s="56"/>
      <c r="S66" s="56"/>
      <c r="T66" s="56"/>
      <c r="AA66" s="58"/>
      <c r="AB66" s="59"/>
      <c r="AC66" s="58"/>
    </row>
    <row r="67" spans="1:29">
      <c r="A67" s="9" t="s">
        <v>37</v>
      </c>
      <c r="B67" s="1" t="s">
        <v>38</v>
      </c>
      <c r="C67" s="1" t="s">
        <v>39</v>
      </c>
      <c r="D67" s="1" t="s">
        <v>40</v>
      </c>
      <c r="E67" s="1" t="s">
        <v>41</v>
      </c>
      <c r="F67" t="s">
        <v>42</v>
      </c>
      <c r="G67" t="s">
        <v>43</v>
      </c>
      <c r="H67" t="s">
        <v>44</v>
      </c>
      <c r="I67" t="s">
        <v>45</v>
      </c>
      <c r="J67" s="1" t="s">
        <v>46</v>
      </c>
      <c r="K67" s="1" t="s">
        <v>47</v>
      </c>
      <c r="L67" t="s">
        <v>48</v>
      </c>
      <c r="M67" t="s">
        <v>49</v>
      </c>
      <c r="N67" t="s">
        <v>50</v>
      </c>
      <c r="O67" t="s">
        <v>51</v>
      </c>
      <c r="P67" t="s">
        <v>52</v>
      </c>
      <c r="Q67" t="s">
        <v>53</v>
      </c>
      <c r="R67" t="s">
        <v>54</v>
      </c>
      <c r="S67" s="7" t="s">
        <v>55</v>
      </c>
      <c r="T67" s="1" t="s">
        <v>56</v>
      </c>
      <c r="U67" t="s">
        <v>57</v>
      </c>
      <c r="V67" t="s">
        <v>58</v>
      </c>
      <c r="W67" t="s">
        <v>59</v>
      </c>
      <c r="X67" t="s">
        <v>60</v>
      </c>
      <c r="Z67" s="22" t="s">
        <v>61</v>
      </c>
      <c r="AA67" s="16" t="s">
        <v>62</v>
      </c>
      <c r="AB67" s="12" t="s">
        <v>63</v>
      </c>
      <c r="AC67" s="16" t="s">
        <v>64</v>
      </c>
    </row>
    <row r="68" spans="1:29">
      <c r="A68" s="2" t="s">
        <v>102</v>
      </c>
      <c r="B68" s="1">
        <v>1.9399E-4</v>
      </c>
      <c r="C68" s="1">
        <v>9.7188999999999998E-2</v>
      </c>
      <c r="D68" s="1">
        <v>3.1493999999999999E-7</v>
      </c>
      <c r="E68" s="1">
        <v>1.0945999999999999E-8</v>
      </c>
      <c r="F68">
        <v>3.4756</v>
      </c>
      <c r="G68">
        <v>-30.05</v>
      </c>
      <c r="H68">
        <v>11.541</v>
      </c>
      <c r="I68">
        <v>38.405999999999999</v>
      </c>
      <c r="J68" s="1">
        <v>2.7169000000000002E-6</v>
      </c>
      <c r="K68" s="1">
        <v>6.5543999999999995E-8</v>
      </c>
      <c r="L68">
        <v>2.4125000000000001</v>
      </c>
      <c r="M68">
        <v>0.65993000000000002</v>
      </c>
      <c r="N68">
        <v>2.5926999999999999E-3</v>
      </c>
      <c r="O68">
        <v>0.39288000000000001</v>
      </c>
      <c r="P68" s="1">
        <v>1.5343E-12</v>
      </c>
      <c r="Q68" s="1">
        <v>2.9844000000000001E-14</v>
      </c>
      <c r="R68">
        <v>1.9451000000000001</v>
      </c>
      <c r="S68" s="7">
        <v>0.96442000000000005</v>
      </c>
      <c r="T68" s="1">
        <v>1.2325999999999999E-3</v>
      </c>
      <c r="U68">
        <v>0.12781000000000001</v>
      </c>
      <c r="V68">
        <v>4501</v>
      </c>
      <c r="W68">
        <v>12.19</v>
      </c>
      <c r="X68">
        <v>0.27083000000000002</v>
      </c>
      <c r="Y68" s="1"/>
      <c r="AA68" s="14">
        <f>P68</f>
        <v>1.5343E-12</v>
      </c>
      <c r="AB68" s="28">
        <f>((AA68/AA$74)-1)*100</f>
        <v>-66.419837749503913</v>
      </c>
      <c r="AC68" s="14">
        <f>STDEV(AA69:AA73)</f>
        <v>2.0580751201061643E-13</v>
      </c>
    </row>
    <row r="69" spans="1:29">
      <c r="A69" s="2" t="s">
        <v>103</v>
      </c>
      <c r="B69" s="1">
        <v>1.7417999999999999E-4</v>
      </c>
      <c r="C69" s="1">
        <v>8.6917999999999995E-2</v>
      </c>
      <c r="D69" s="1">
        <v>5.6354000000000003E-7</v>
      </c>
      <c r="E69" s="1">
        <v>1.2326000000000001E-8</v>
      </c>
      <c r="F69">
        <v>2.1871999999999998</v>
      </c>
      <c r="G69">
        <v>-467.9</v>
      </c>
      <c r="H69">
        <v>15.759</v>
      </c>
      <c r="I69">
        <v>3.3679999999999999</v>
      </c>
      <c r="J69" s="1">
        <v>3.0651000000000001E-6</v>
      </c>
      <c r="K69" s="1">
        <v>7.3819999999999995E-8</v>
      </c>
      <c r="L69">
        <v>2.4083999999999999</v>
      </c>
      <c r="M69">
        <v>0.64563999999999999</v>
      </c>
      <c r="N69">
        <v>2.5974000000000001E-3</v>
      </c>
      <c r="O69">
        <v>0.40229999999999999</v>
      </c>
      <c r="P69" s="1">
        <v>4.8183999999999997E-12</v>
      </c>
      <c r="Q69" s="1">
        <v>9.2473999999999996E-14</v>
      </c>
      <c r="R69">
        <v>1.9192</v>
      </c>
      <c r="S69" s="7">
        <v>0.89576</v>
      </c>
      <c r="T69" s="1">
        <v>1.2787E-3</v>
      </c>
      <c r="U69">
        <v>0.14274999999999999</v>
      </c>
      <c r="V69">
        <v>4973</v>
      </c>
      <c r="W69">
        <v>16.484999999999999</v>
      </c>
      <c r="X69">
        <v>0.33149000000000001</v>
      </c>
      <c r="Y69" s="1"/>
      <c r="AA69" s="14">
        <f t="shared" ref="AA69:AA73" si="25">P69</f>
        <v>4.8183999999999997E-12</v>
      </c>
      <c r="AB69" s="28">
        <f t="shared" ref="AB69:AB73" si="26">((AA69/AA$74)-1)*100</f>
        <v>5.456986109489903</v>
      </c>
      <c r="AC69" s="14">
        <f t="shared" ref="AC69:AC73" si="27">STDEV(AA70:AA74)</f>
        <v>3.1523554297628859E-13</v>
      </c>
    </row>
    <row r="70" spans="1:29">
      <c r="A70" s="2" t="s">
        <v>104</v>
      </c>
      <c r="B70" s="1">
        <v>1.7234999999999999E-4</v>
      </c>
      <c r="C70" s="1">
        <v>8.6001999999999995E-2</v>
      </c>
      <c r="D70" s="1">
        <v>5.6367000000000002E-7</v>
      </c>
      <c r="E70" s="1">
        <v>1.2245E-8</v>
      </c>
      <c r="F70">
        <v>2.1724000000000001</v>
      </c>
      <c r="G70">
        <v>-477.2</v>
      </c>
      <c r="H70">
        <v>15.701000000000001</v>
      </c>
      <c r="I70">
        <v>3.2902</v>
      </c>
      <c r="J70" s="1">
        <v>3.0373999999999999E-6</v>
      </c>
      <c r="K70" s="1">
        <v>7.3454000000000004E-8</v>
      </c>
      <c r="L70">
        <v>2.4182999999999999</v>
      </c>
      <c r="M70">
        <v>0.64654</v>
      </c>
      <c r="N70">
        <v>2.6085000000000001E-3</v>
      </c>
      <c r="O70">
        <v>0.40345999999999999</v>
      </c>
      <c r="P70" s="1">
        <v>5.2073999999999998E-12</v>
      </c>
      <c r="Q70" s="1">
        <v>9.9422999999999997E-14</v>
      </c>
      <c r="R70">
        <v>1.9093</v>
      </c>
      <c r="S70" s="7">
        <v>0.89176999999999995</v>
      </c>
      <c r="T70" s="1">
        <v>1.2719999999999999E-3</v>
      </c>
      <c r="U70">
        <v>0.14263999999999999</v>
      </c>
      <c r="V70">
        <v>5014</v>
      </c>
      <c r="W70">
        <v>16.434999999999999</v>
      </c>
      <c r="X70">
        <v>0.32778000000000002</v>
      </c>
      <c r="Y70" s="1"/>
      <c r="AA70" s="14">
        <f t="shared" si="25"/>
        <v>5.2073999999999998E-12</v>
      </c>
      <c r="AB70" s="28">
        <f t="shared" si="26"/>
        <v>13.970759892611184</v>
      </c>
      <c r="AC70" s="14">
        <f t="shared" si="27"/>
        <v>3.6020480941017726E-13</v>
      </c>
    </row>
    <row r="71" spans="1:29">
      <c r="A71" s="2" t="s">
        <v>105</v>
      </c>
      <c r="B71" s="1">
        <v>1.5678E-4</v>
      </c>
      <c r="C71" s="1">
        <v>7.8232999999999997E-2</v>
      </c>
      <c r="D71" s="1">
        <v>5.4881999999999996E-7</v>
      </c>
      <c r="E71" s="1">
        <v>1.1583E-8</v>
      </c>
      <c r="F71">
        <v>2.1105</v>
      </c>
      <c r="G71">
        <v>-458</v>
      </c>
      <c r="H71">
        <v>14.787000000000001</v>
      </c>
      <c r="I71">
        <v>3.2286000000000001</v>
      </c>
      <c r="J71" s="1">
        <v>3.0172999999999999E-6</v>
      </c>
      <c r="K71" s="1">
        <v>6.9734999999999995E-8</v>
      </c>
      <c r="L71">
        <v>2.3111999999999999</v>
      </c>
      <c r="M71">
        <v>0.64736000000000005</v>
      </c>
      <c r="N71">
        <v>2.493E-3</v>
      </c>
      <c r="O71">
        <v>0.3851</v>
      </c>
      <c r="P71" s="1">
        <v>5.3259000000000002E-12</v>
      </c>
      <c r="Q71" s="1">
        <v>9.7144999999999999E-14</v>
      </c>
      <c r="R71">
        <v>1.8240000000000001</v>
      </c>
      <c r="S71" s="7">
        <v>0.89122000000000001</v>
      </c>
      <c r="T71" s="1">
        <v>1.2133000000000001E-3</v>
      </c>
      <c r="U71">
        <v>0.13614000000000001</v>
      </c>
      <c r="V71">
        <v>4995</v>
      </c>
      <c r="W71">
        <v>15.488</v>
      </c>
      <c r="X71">
        <v>0.31007000000000001</v>
      </c>
      <c r="Y71" s="1"/>
      <c r="AA71" s="14">
        <f t="shared" si="25"/>
        <v>5.3259000000000002E-12</v>
      </c>
      <c r="AB71" s="28">
        <f t="shared" si="26"/>
        <v>16.564287381813948</v>
      </c>
      <c r="AC71" s="14">
        <f t="shared" si="27"/>
        <v>4.0291125206059562E-13</v>
      </c>
    </row>
    <row r="72" spans="1:29">
      <c r="A72" s="2" t="s">
        <v>106</v>
      </c>
      <c r="B72" s="1">
        <v>1.5887E-4</v>
      </c>
      <c r="C72" s="1">
        <v>7.9275999999999999E-2</v>
      </c>
      <c r="D72" s="1">
        <v>5.5519000000000004E-7</v>
      </c>
      <c r="E72" s="1">
        <v>1.1691E-8</v>
      </c>
      <c r="F72">
        <v>2.1057999999999999</v>
      </c>
      <c r="G72">
        <v>-464.4</v>
      </c>
      <c r="H72">
        <v>14.922000000000001</v>
      </c>
      <c r="I72">
        <v>3.2132000000000001</v>
      </c>
      <c r="J72" s="1">
        <v>3.0274E-6</v>
      </c>
      <c r="K72" s="1">
        <v>7.0400999999999996E-8</v>
      </c>
      <c r="L72">
        <v>2.3254999999999999</v>
      </c>
      <c r="M72">
        <v>0.64681</v>
      </c>
      <c r="N72">
        <v>2.5083000000000002E-3</v>
      </c>
      <c r="O72">
        <v>0.38779999999999998</v>
      </c>
      <c r="P72" s="1">
        <v>5.2285999999999998E-12</v>
      </c>
      <c r="Q72" s="1">
        <v>9.5885E-14</v>
      </c>
      <c r="R72">
        <v>1.8339000000000001</v>
      </c>
      <c r="S72" s="7">
        <v>0.89193</v>
      </c>
      <c r="T72" s="1">
        <v>1.2198000000000001E-3</v>
      </c>
      <c r="U72">
        <v>0.13675999999999999</v>
      </c>
      <c r="V72">
        <v>5010</v>
      </c>
      <c r="W72">
        <v>15.629</v>
      </c>
      <c r="X72">
        <v>0.31196000000000002</v>
      </c>
      <c r="AA72" s="14">
        <f t="shared" si="25"/>
        <v>5.2285999999999998E-12</v>
      </c>
      <c r="AB72" s="28">
        <f t="shared" si="26"/>
        <v>14.43474962063731</v>
      </c>
      <c r="AC72" s="14">
        <f t="shared" si="27"/>
        <v>5.1670649523904953E-13</v>
      </c>
    </row>
    <row r="73" spans="1:29">
      <c r="A73" s="2" t="s">
        <v>107</v>
      </c>
      <c r="B73" s="1">
        <v>1.5720999999999999E-4</v>
      </c>
      <c r="C73" s="1">
        <v>7.8448000000000004E-2</v>
      </c>
      <c r="D73" s="1">
        <v>5.5385999999999996E-7</v>
      </c>
      <c r="E73" s="1">
        <v>1.1634E-8</v>
      </c>
      <c r="F73">
        <v>2.1004999999999998</v>
      </c>
      <c r="G73">
        <v>-465.2</v>
      </c>
      <c r="H73">
        <v>14.882</v>
      </c>
      <c r="I73">
        <v>3.1991000000000001</v>
      </c>
      <c r="J73" s="1">
        <v>3.0139000000000001E-6</v>
      </c>
      <c r="K73" s="1">
        <v>6.9733000000000006E-8</v>
      </c>
      <c r="L73">
        <v>2.3136999999999999</v>
      </c>
      <c r="M73">
        <v>0.64754</v>
      </c>
      <c r="N73">
        <v>2.4957E-3</v>
      </c>
      <c r="O73">
        <v>0.38540999999999997</v>
      </c>
      <c r="P73" s="1">
        <v>5.2997999999999997E-12</v>
      </c>
      <c r="Q73" s="1">
        <v>9.6733999999999995E-14</v>
      </c>
      <c r="R73">
        <v>1.8251999999999999</v>
      </c>
      <c r="S73" s="7">
        <v>0.89124000000000003</v>
      </c>
      <c r="T73" s="1">
        <v>1.2149999999999999E-3</v>
      </c>
      <c r="U73">
        <v>0.13633000000000001</v>
      </c>
      <c r="V73">
        <v>5002</v>
      </c>
      <c r="W73">
        <v>15.583</v>
      </c>
      <c r="X73">
        <v>0.31153999999999998</v>
      </c>
      <c r="AA73" s="14">
        <f t="shared" si="25"/>
        <v>5.2997999999999997E-12</v>
      </c>
      <c r="AB73" s="28">
        <f t="shared" si="26"/>
        <v>15.993054744951539</v>
      </c>
      <c r="AC73" s="14">
        <f t="shared" si="27"/>
        <v>3.2308180236934147E-12</v>
      </c>
    </row>
    <row r="74" spans="1:29">
      <c r="A74" s="2" t="str">
        <f>A73</f>
        <v>C:\Users\ascxc\Desktop\Allison Faerber\25.07.29_PseudoGrowthExp(LB)\25.07.29_Pseudo(t=7.5)\25.07.29_Pseudo(t=7.5)_NoiseElim\25072936.TXT</v>
      </c>
      <c r="B74" s="7">
        <f>AVERAGE(B68:B73)</f>
        <v>1.688966666666667E-4</v>
      </c>
      <c r="C74" s="7">
        <f t="shared" ref="C74:X74" si="28">AVERAGE(C68:C73)</f>
        <v>8.4344333333333341E-2</v>
      </c>
      <c r="D74" s="7">
        <f t="shared" si="28"/>
        <v>5.1666999999999998E-7</v>
      </c>
      <c r="E74" s="7">
        <f t="shared" si="28"/>
        <v>1.17375E-8</v>
      </c>
      <c r="F74" s="7">
        <f t="shared" si="28"/>
        <v>2.3586666666666667</v>
      </c>
      <c r="G74" s="7">
        <f t="shared" si="28"/>
        <v>-393.79166666666669</v>
      </c>
      <c r="H74" s="7">
        <f t="shared" si="28"/>
        <v>14.598666666666668</v>
      </c>
      <c r="I74" s="7">
        <f t="shared" si="28"/>
        <v>9.1175166666666669</v>
      </c>
      <c r="J74" s="7">
        <f t="shared" si="28"/>
        <v>2.9796666666666666E-6</v>
      </c>
      <c r="K74" s="7">
        <f t="shared" si="28"/>
        <v>7.0447833333333339E-8</v>
      </c>
      <c r="L74" s="7">
        <f t="shared" si="28"/>
        <v>2.3649333333333331</v>
      </c>
      <c r="M74" s="7">
        <f t="shared" si="28"/>
        <v>0.64896999999999994</v>
      </c>
      <c r="N74" s="7">
        <f t="shared" si="28"/>
        <v>2.5492666666666664E-3</v>
      </c>
      <c r="O74" s="7">
        <f t="shared" si="28"/>
        <v>0.39282499999999998</v>
      </c>
      <c r="P74" s="7">
        <f t="shared" si="28"/>
        <v>4.5690666666666668E-12</v>
      </c>
      <c r="Q74" s="7">
        <f t="shared" si="28"/>
        <v>8.5250833333333325E-14</v>
      </c>
      <c r="R74" s="7">
        <f t="shared" si="28"/>
        <v>1.8761166666666667</v>
      </c>
      <c r="S74" s="7">
        <f t="shared" si="28"/>
        <v>0.90438999999999992</v>
      </c>
      <c r="T74" s="7">
        <f t="shared" si="28"/>
        <v>1.2385666666666667E-3</v>
      </c>
      <c r="U74" s="7">
        <f t="shared" si="28"/>
        <v>0.13707166666666667</v>
      </c>
      <c r="V74" s="7">
        <f t="shared" si="28"/>
        <v>4915.833333333333</v>
      </c>
      <c r="W74" s="7">
        <f t="shared" si="28"/>
        <v>15.301666666666668</v>
      </c>
      <c r="X74" s="7">
        <f t="shared" si="28"/>
        <v>0.31061166666666667</v>
      </c>
      <c r="Z74" s="2" t="s">
        <v>72</v>
      </c>
      <c r="AA74" s="14">
        <f>AVERAGE(AA68:AA73)</f>
        <v>4.5690666666666668E-12</v>
      </c>
      <c r="AB74" s="14">
        <f t="shared" ref="AB74:AC74" si="29">AVERAGE(AB68:AB73)</f>
        <v>-4.4408920985006262E-15</v>
      </c>
      <c r="AC74" s="14">
        <f t="shared" si="29"/>
        <v>8.3861393923169044E-13</v>
      </c>
    </row>
    <row r="75" spans="1:29">
      <c r="A75" s="2"/>
      <c r="AB75" s="28"/>
      <c r="AC75" s="15"/>
    </row>
    <row r="76" spans="1:29" s="57" customFormat="1">
      <c r="A76" s="55" t="s">
        <v>35</v>
      </c>
      <c r="B76" s="56"/>
      <c r="C76" s="56"/>
      <c r="D76" s="56"/>
      <c r="E76" s="56"/>
      <c r="J76" s="56"/>
      <c r="K76" s="56"/>
      <c r="S76" s="56"/>
      <c r="T76" s="56"/>
      <c r="AA76" s="58"/>
      <c r="AB76" s="59"/>
      <c r="AC76" s="58"/>
    </row>
    <row r="77" spans="1:29">
      <c r="A77" s="9" t="s">
        <v>108</v>
      </c>
      <c r="B77" s="1" t="s">
        <v>38</v>
      </c>
      <c r="C77" s="1" t="s">
        <v>39</v>
      </c>
      <c r="D77" s="1" t="s">
        <v>109</v>
      </c>
      <c r="E77" s="1" t="s">
        <v>110</v>
      </c>
      <c r="F77" t="s">
        <v>111</v>
      </c>
      <c r="G77" t="s">
        <v>43</v>
      </c>
      <c r="H77" t="s">
        <v>44</v>
      </c>
      <c r="I77" t="s">
        <v>45</v>
      </c>
      <c r="J77" s="1" t="s">
        <v>112</v>
      </c>
      <c r="K77" s="1" t="s">
        <v>113</v>
      </c>
      <c r="L77" t="s">
        <v>114</v>
      </c>
      <c r="M77" t="s">
        <v>115</v>
      </c>
      <c r="N77" t="s">
        <v>116</v>
      </c>
      <c r="O77" t="s">
        <v>117</v>
      </c>
      <c r="P77" t="s">
        <v>58</v>
      </c>
      <c r="Q77" t="s">
        <v>59</v>
      </c>
      <c r="R77" t="s">
        <v>60</v>
      </c>
      <c r="S77" s="7" t="s">
        <v>118</v>
      </c>
      <c r="T77" s="1" t="s">
        <v>119</v>
      </c>
      <c r="U77" t="s">
        <v>120</v>
      </c>
      <c r="V77" t="s">
        <v>121</v>
      </c>
      <c r="W77" t="s">
        <v>122</v>
      </c>
      <c r="X77" t="s">
        <v>123</v>
      </c>
      <c r="Z77" s="22" t="s">
        <v>61</v>
      </c>
      <c r="AA77" s="16" t="s">
        <v>62</v>
      </c>
      <c r="AB77" s="12" t="s">
        <v>63</v>
      </c>
      <c r="AC77" s="16" t="s">
        <v>64</v>
      </c>
    </row>
    <row r="78" spans="1:29">
      <c r="A78" s="2"/>
      <c r="Y78" s="1"/>
      <c r="AA78" s="14">
        <f>S78</f>
        <v>0</v>
      </c>
      <c r="AB78" s="28" t="e">
        <f>((AA78/AA$83)-1)*100</f>
        <v>#DIV/0!</v>
      </c>
      <c r="AC78" s="14">
        <f>STDEV(AA79:AA82)</f>
        <v>0</v>
      </c>
    </row>
    <row r="79" spans="1:29">
      <c r="A79" s="2"/>
      <c r="Y79" s="1"/>
      <c r="AA79" s="14">
        <f t="shared" ref="AA79:AA82" si="30">S79</f>
        <v>0</v>
      </c>
      <c r="AB79" s="28" t="e">
        <f t="shared" ref="AB79:AB82" si="31">((AA79/AA$83)-1)*100</f>
        <v>#DIV/0!</v>
      </c>
      <c r="AC79" s="14">
        <f>STDEV(AA80:AA82,AA78)</f>
        <v>0</v>
      </c>
    </row>
    <row r="80" spans="1:29">
      <c r="A80" s="2"/>
      <c r="Y80" s="1"/>
      <c r="AA80" s="14">
        <f t="shared" si="30"/>
        <v>0</v>
      </c>
      <c r="AB80" s="28" t="e">
        <f t="shared" si="31"/>
        <v>#DIV/0!</v>
      </c>
      <c r="AC80" s="14">
        <f>STDEV(AA81:AA82,AA78:AA79)</f>
        <v>0</v>
      </c>
    </row>
    <row r="81" spans="1:29">
      <c r="A81" s="2"/>
      <c r="AA81" s="14">
        <f t="shared" si="30"/>
        <v>0</v>
      </c>
      <c r="AB81" s="28" t="e">
        <f t="shared" si="31"/>
        <v>#DIV/0!</v>
      </c>
      <c r="AC81" s="14">
        <f>STDEV(AA82,AA78:AA80)</f>
        <v>0</v>
      </c>
    </row>
    <row r="82" spans="1:29">
      <c r="A82" s="2"/>
      <c r="AA82" s="14">
        <f t="shared" si="30"/>
        <v>0</v>
      </c>
      <c r="AB82" s="28" t="e">
        <f t="shared" si="31"/>
        <v>#DIV/0!</v>
      </c>
      <c r="AC82" s="14">
        <f>STDEV(AA78:AA81)</f>
        <v>0</v>
      </c>
    </row>
    <row r="83" spans="1:29">
      <c r="A83" s="2">
        <f>A82</f>
        <v>0</v>
      </c>
      <c r="B83" s="7" t="e">
        <f>AVERAGE(B78:B82)</f>
        <v>#DIV/0!</v>
      </c>
      <c r="C83" s="7" t="e">
        <f t="shared" ref="C83:X83" si="32">AVERAGE(C78:C82)</f>
        <v>#DIV/0!</v>
      </c>
      <c r="D83" s="7" t="e">
        <f t="shared" si="32"/>
        <v>#DIV/0!</v>
      </c>
      <c r="E83" s="7" t="e">
        <f t="shared" si="32"/>
        <v>#DIV/0!</v>
      </c>
      <c r="F83" s="7" t="e">
        <f t="shared" si="32"/>
        <v>#DIV/0!</v>
      </c>
      <c r="G83" s="7" t="e">
        <f t="shared" si="32"/>
        <v>#DIV/0!</v>
      </c>
      <c r="H83" s="7" t="e">
        <f t="shared" si="32"/>
        <v>#DIV/0!</v>
      </c>
      <c r="I83" s="7" t="e">
        <f t="shared" si="32"/>
        <v>#DIV/0!</v>
      </c>
      <c r="J83" s="7" t="e">
        <f t="shared" si="32"/>
        <v>#DIV/0!</v>
      </c>
      <c r="K83" s="7" t="e">
        <f t="shared" si="32"/>
        <v>#DIV/0!</v>
      </c>
      <c r="L83" s="7" t="e">
        <f t="shared" si="32"/>
        <v>#DIV/0!</v>
      </c>
      <c r="M83" s="7" t="e">
        <f t="shared" si="32"/>
        <v>#DIV/0!</v>
      </c>
      <c r="N83" s="7" t="e">
        <f t="shared" si="32"/>
        <v>#DIV/0!</v>
      </c>
      <c r="O83" s="7" t="e">
        <f t="shared" si="32"/>
        <v>#DIV/0!</v>
      </c>
      <c r="P83" s="7" t="e">
        <f t="shared" si="32"/>
        <v>#DIV/0!</v>
      </c>
      <c r="Q83" s="7" t="e">
        <f t="shared" si="32"/>
        <v>#DIV/0!</v>
      </c>
      <c r="R83" s="7" t="e">
        <f t="shared" si="32"/>
        <v>#DIV/0!</v>
      </c>
      <c r="S83" s="7" t="e">
        <f t="shared" si="32"/>
        <v>#DIV/0!</v>
      </c>
      <c r="T83" s="7" t="e">
        <f t="shared" si="32"/>
        <v>#DIV/0!</v>
      </c>
      <c r="U83" s="7" t="e">
        <f t="shared" si="32"/>
        <v>#DIV/0!</v>
      </c>
      <c r="V83" s="7" t="e">
        <f t="shared" si="32"/>
        <v>#DIV/0!</v>
      </c>
      <c r="W83" s="7" t="e">
        <f t="shared" si="32"/>
        <v>#DIV/0!</v>
      </c>
      <c r="X83" s="7" t="e">
        <f t="shared" si="32"/>
        <v>#DIV/0!</v>
      </c>
      <c r="Z83" s="2" t="s">
        <v>72</v>
      </c>
      <c r="AA83" s="14">
        <f>AVERAGE(AA78:AA82)</f>
        <v>0</v>
      </c>
      <c r="AB83" s="28"/>
    </row>
    <row r="84" spans="1:29">
      <c r="A84" s="2"/>
      <c r="AB84" s="28"/>
      <c r="AC84" s="15"/>
    </row>
    <row r="85" spans="1:29" s="57" customFormat="1">
      <c r="A85" s="55" t="s">
        <v>35</v>
      </c>
      <c r="B85" s="56"/>
      <c r="C85" s="56"/>
      <c r="D85" s="56"/>
      <c r="E85" s="56"/>
      <c r="J85" s="56"/>
      <c r="K85" s="56"/>
      <c r="S85" s="56"/>
      <c r="T85" s="56"/>
      <c r="AA85" s="58"/>
      <c r="AB85" s="59"/>
      <c r="AC85" s="58"/>
    </row>
    <row r="86" spans="1:29">
      <c r="A86" s="9" t="s">
        <v>108</v>
      </c>
      <c r="B86" s="1" t="s">
        <v>38</v>
      </c>
      <c r="C86" s="1" t="s">
        <v>39</v>
      </c>
      <c r="D86" s="1" t="s">
        <v>109</v>
      </c>
      <c r="E86" s="1" t="s">
        <v>110</v>
      </c>
      <c r="F86" t="s">
        <v>111</v>
      </c>
      <c r="G86" t="s">
        <v>43</v>
      </c>
      <c r="H86" t="s">
        <v>44</v>
      </c>
      <c r="I86" t="s">
        <v>45</v>
      </c>
      <c r="J86" s="1" t="s">
        <v>112</v>
      </c>
      <c r="K86" s="1" t="s">
        <v>113</v>
      </c>
      <c r="L86" t="s">
        <v>114</v>
      </c>
      <c r="M86" t="s">
        <v>115</v>
      </c>
      <c r="N86" t="s">
        <v>116</v>
      </c>
      <c r="O86" t="s">
        <v>117</v>
      </c>
      <c r="P86" t="s">
        <v>58</v>
      </c>
      <c r="Q86" t="s">
        <v>59</v>
      </c>
      <c r="R86" t="s">
        <v>60</v>
      </c>
      <c r="S86" s="7" t="s">
        <v>118</v>
      </c>
      <c r="T86" s="1" t="s">
        <v>119</v>
      </c>
      <c r="U86" t="s">
        <v>120</v>
      </c>
      <c r="V86" t="s">
        <v>121</v>
      </c>
      <c r="W86" t="s">
        <v>122</v>
      </c>
      <c r="X86" t="s">
        <v>123</v>
      </c>
      <c r="Z86" s="22" t="s">
        <v>61</v>
      </c>
      <c r="AA86" s="16" t="s">
        <v>62</v>
      </c>
      <c r="AB86" s="12" t="s">
        <v>63</v>
      </c>
      <c r="AC86" s="16" t="s">
        <v>64</v>
      </c>
    </row>
    <row r="87" spans="1:29">
      <c r="A87" s="2"/>
      <c r="Y87" s="1"/>
      <c r="AA87" s="14">
        <f>S87</f>
        <v>0</v>
      </c>
      <c r="AB87" s="28" t="e">
        <f>((AA87/AA$92)-1)*100</f>
        <v>#DIV/0!</v>
      </c>
      <c r="AC87" s="14">
        <f>STDEV(AA88:AA91)</f>
        <v>0</v>
      </c>
    </row>
    <row r="88" spans="1:29">
      <c r="A88" s="2"/>
      <c r="Y88" s="1"/>
      <c r="AA88" s="14">
        <f t="shared" ref="AA88:AA91" si="33">S88</f>
        <v>0</v>
      </c>
      <c r="AB88" s="28" t="e">
        <f t="shared" ref="AB88:AB91" si="34">((AA88/AA$92)-1)*100</f>
        <v>#DIV/0!</v>
      </c>
      <c r="AC88" s="14">
        <f>STDEV(AA89:AA91,AA87)</f>
        <v>0</v>
      </c>
    </row>
    <row r="89" spans="1:29">
      <c r="A89" s="2"/>
      <c r="Y89" s="1"/>
      <c r="AA89" s="14">
        <f t="shared" si="33"/>
        <v>0</v>
      </c>
      <c r="AB89" s="28" t="e">
        <f t="shared" si="34"/>
        <v>#DIV/0!</v>
      </c>
      <c r="AC89" s="14">
        <f>STDEV(AA90:AA91,AA87:AA88)</f>
        <v>0</v>
      </c>
    </row>
    <row r="90" spans="1:29">
      <c r="A90" s="2"/>
      <c r="AA90" s="14">
        <f t="shared" si="33"/>
        <v>0</v>
      </c>
      <c r="AB90" s="28" t="e">
        <f t="shared" si="34"/>
        <v>#DIV/0!</v>
      </c>
      <c r="AC90" s="14">
        <f>STDEV(AA91,AA87:AA89)</f>
        <v>0</v>
      </c>
    </row>
    <row r="91" spans="1:29">
      <c r="A91" s="2"/>
      <c r="AA91" s="14">
        <f t="shared" si="33"/>
        <v>0</v>
      </c>
      <c r="AB91" s="28" t="e">
        <f t="shared" si="34"/>
        <v>#DIV/0!</v>
      </c>
      <c r="AC91" s="14">
        <f>STDEV(AA87:AA90)</f>
        <v>0</v>
      </c>
    </row>
    <row r="92" spans="1:29">
      <c r="A92" s="2">
        <f>A91</f>
        <v>0</v>
      </c>
      <c r="B92" s="7" t="e">
        <f>AVERAGE(B87:B91)</f>
        <v>#DIV/0!</v>
      </c>
      <c r="C92" s="7" t="e">
        <f t="shared" ref="C92:X92" si="35">AVERAGE(C87:C91)</f>
        <v>#DIV/0!</v>
      </c>
      <c r="D92" s="7" t="e">
        <f t="shared" si="35"/>
        <v>#DIV/0!</v>
      </c>
      <c r="E92" s="7" t="e">
        <f t="shared" si="35"/>
        <v>#DIV/0!</v>
      </c>
      <c r="F92" s="7" t="e">
        <f t="shared" si="35"/>
        <v>#DIV/0!</v>
      </c>
      <c r="G92" s="7" t="e">
        <f t="shared" si="35"/>
        <v>#DIV/0!</v>
      </c>
      <c r="H92" s="7" t="e">
        <f t="shared" si="35"/>
        <v>#DIV/0!</v>
      </c>
      <c r="I92" s="7" t="e">
        <f t="shared" si="35"/>
        <v>#DIV/0!</v>
      </c>
      <c r="J92" s="7" t="e">
        <f t="shared" si="35"/>
        <v>#DIV/0!</v>
      </c>
      <c r="K92" s="7" t="e">
        <f t="shared" si="35"/>
        <v>#DIV/0!</v>
      </c>
      <c r="L92" s="7" t="e">
        <f t="shared" si="35"/>
        <v>#DIV/0!</v>
      </c>
      <c r="M92" s="7" t="e">
        <f t="shared" si="35"/>
        <v>#DIV/0!</v>
      </c>
      <c r="N92" s="7" t="e">
        <f t="shared" si="35"/>
        <v>#DIV/0!</v>
      </c>
      <c r="O92" s="7" t="e">
        <f t="shared" si="35"/>
        <v>#DIV/0!</v>
      </c>
      <c r="P92" s="7" t="e">
        <f t="shared" si="35"/>
        <v>#DIV/0!</v>
      </c>
      <c r="Q92" s="7" t="e">
        <f t="shared" si="35"/>
        <v>#DIV/0!</v>
      </c>
      <c r="R92" s="7" t="e">
        <f t="shared" si="35"/>
        <v>#DIV/0!</v>
      </c>
      <c r="S92" s="7" t="e">
        <f t="shared" si="35"/>
        <v>#DIV/0!</v>
      </c>
      <c r="T92" s="7" t="e">
        <f t="shared" si="35"/>
        <v>#DIV/0!</v>
      </c>
      <c r="U92" s="7" t="e">
        <f t="shared" si="35"/>
        <v>#DIV/0!</v>
      </c>
      <c r="V92" s="7" t="e">
        <f t="shared" si="35"/>
        <v>#DIV/0!</v>
      </c>
      <c r="W92" s="7" t="e">
        <f t="shared" si="35"/>
        <v>#DIV/0!</v>
      </c>
      <c r="X92" s="7" t="e">
        <f t="shared" si="35"/>
        <v>#DIV/0!</v>
      </c>
      <c r="Z92" s="2" t="s">
        <v>72</v>
      </c>
      <c r="AA92" s="14">
        <f>AVERAGE(AA87:AA91)</f>
        <v>0</v>
      </c>
      <c r="AB92" s="28"/>
    </row>
    <row r="94" spans="1:29" s="57" customFormat="1">
      <c r="A94" s="55" t="s">
        <v>35</v>
      </c>
      <c r="B94" s="56"/>
      <c r="C94" s="56"/>
      <c r="D94" s="56"/>
      <c r="E94" s="56"/>
      <c r="J94" s="56"/>
      <c r="K94" s="56"/>
      <c r="S94" s="56"/>
      <c r="T94" s="56"/>
      <c r="AA94" s="58"/>
      <c r="AB94" s="59"/>
      <c r="AC94" s="58"/>
    </row>
    <row r="95" spans="1:29">
      <c r="A95" s="9" t="s">
        <v>108</v>
      </c>
      <c r="B95" s="1" t="s">
        <v>38</v>
      </c>
      <c r="C95" s="1" t="s">
        <v>39</v>
      </c>
      <c r="D95" s="1" t="s">
        <v>109</v>
      </c>
      <c r="E95" s="1" t="s">
        <v>110</v>
      </c>
      <c r="F95" t="s">
        <v>111</v>
      </c>
      <c r="G95" t="s">
        <v>43</v>
      </c>
      <c r="H95" t="s">
        <v>44</v>
      </c>
      <c r="I95" t="s">
        <v>45</v>
      </c>
      <c r="J95" s="1" t="s">
        <v>112</v>
      </c>
      <c r="K95" s="1" t="s">
        <v>113</v>
      </c>
      <c r="L95" t="s">
        <v>114</v>
      </c>
      <c r="M95" t="s">
        <v>115</v>
      </c>
      <c r="N95" t="s">
        <v>116</v>
      </c>
      <c r="O95" t="s">
        <v>117</v>
      </c>
      <c r="P95" t="s">
        <v>58</v>
      </c>
      <c r="Q95" t="s">
        <v>59</v>
      </c>
      <c r="R95" t="s">
        <v>60</v>
      </c>
      <c r="S95" s="7" t="s">
        <v>118</v>
      </c>
      <c r="T95" s="1" t="s">
        <v>119</v>
      </c>
      <c r="U95" t="s">
        <v>120</v>
      </c>
      <c r="V95" t="s">
        <v>121</v>
      </c>
      <c r="W95" t="s">
        <v>122</v>
      </c>
      <c r="X95" t="s">
        <v>123</v>
      </c>
      <c r="Z95" s="22" t="s">
        <v>61</v>
      </c>
      <c r="AA95" s="16" t="s">
        <v>62</v>
      </c>
      <c r="AB95" s="12" t="s">
        <v>63</v>
      </c>
      <c r="AC95" s="16" t="s">
        <v>64</v>
      </c>
    </row>
    <row r="96" spans="1:29">
      <c r="A96" s="2"/>
      <c r="Y96" s="1"/>
      <c r="AA96" s="14">
        <f>S96</f>
        <v>0</v>
      </c>
      <c r="AB96" s="28" t="e">
        <f>((AA96/AA$101)-1)*100</f>
        <v>#DIV/0!</v>
      </c>
      <c r="AC96" s="14">
        <f>STDEV(AA97:AA100)</f>
        <v>0</v>
      </c>
    </row>
    <row r="97" spans="1:29">
      <c r="A97" s="2"/>
      <c r="Y97" s="1"/>
      <c r="AA97" s="14">
        <f t="shared" ref="AA97:AA100" si="36">S97</f>
        <v>0</v>
      </c>
      <c r="AB97" s="28" t="e">
        <f t="shared" ref="AB97:AB100" si="37">((AA97/AA$101)-1)*100</f>
        <v>#DIV/0!</v>
      </c>
      <c r="AC97" s="14">
        <f>STDEV(AA98:AA100,AA96)</f>
        <v>0</v>
      </c>
    </row>
    <row r="98" spans="1:29">
      <c r="A98" s="2"/>
      <c r="Y98" s="1"/>
      <c r="AA98" s="14">
        <f t="shared" si="36"/>
        <v>0</v>
      </c>
      <c r="AB98" s="28" t="e">
        <f t="shared" si="37"/>
        <v>#DIV/0!</v>
      </c>
      <c r="AC98" s="14">
        <f>STDEV(AA99:AA100,AA96:AA97)</f>
        <v>0</v>
      </c>
    </row>
    <row r="99" spans="1:29">
      <c r="A99" s="2"/>
      <c r="AA99" s="14">
        <f t="shared" si="36"/>
        <v>0</v>
      </c>
      <c r="AB99" s="28" t="e">
        <f t="shared" si="37"/>
        <v>#DIV/0!</v>
      </c>
      <c r="AC99" s="14">
        <f>STDEV(AA100,AA96:AA98)</f>
        <v>0</v>
      </c>
    </row>
    <row r="100" spans="1:29">
      <c r="A100" s="2"/>
      <c r="AA100" s="14">
        <f t="shared" si="36"/>
        <v>0</v>
      </c>
      <c r="AB100" s="28" t="e">
        <f t="shared" si="37"/>
        <v>#DIV/0!</v>
      </c>
      <c r="AC100" s="14">
        <f>STDEV(AA96:AA99)</f>
        <v>0</v>
      </c>
    </row>
    <row r="101" spans="1:29">
      <c r="A101" s="2">
        <f>A100</f>
        <v>0</v>
      </c>
      <c r="B101" s="7" t="e">
        <f>AVERAGE(B96:B100)</f>
        <v>#DIV/0!</v>
      </c>
      <c r="C101" s="7" t="e">
        <f t="shared" ref="C101:X101" si="38">AVERAGE(C96:C100)</f>
        <v>#DIV/0!</v>
      </c>
      <c r="D101" s="7" t="e">
        <f t="shared" si="38"/>
        <v>#DIV/0!</v>
      </c>
      <c r="E101" s="7" t="e">
        <f t="shared" si="38"/>
        <v>#DIV/0!</v>
      </c>
      <c r="F101" s="7" t="e">
        <f t="shared" si="38"/>
        <v>#DIV/0!</v>
      </c>
      <c r="G101" s="7" t="e">
        <f t="shared" si="38"/>
        <v>#DIV/0!</v>
      </c>
      <c r="H101" s="7" t="e">
        <f t="shared" si="38"/>
        <v>#DIV/0!</v>
      </c>
      <c r="I101" s="7" t="e">
        <f t="shared" si="38"/>
        <v>#DIV/0!</v>
      </c>
      <c r="J101" s="7" t="e">
        <f t="shared" si="38"/>
        <v>#DIV/0!</v>
      </c>
      <c r="K101" s="7" t="e">
        <f t="shared" si="38"/>
        <v>#DIV/0!</v>
      </c>
      <c r="L101" s="7" t="e">
        <f t="shared" si="38"/>
        <v>#DIV/0!</v>
      </c>
      <c r="M101" s="7" t="e">
        <f t="shared" si="38"/>
        <v>#DIV/0!</v>
      </c>
      <c r="N101" s="7" t="e">
        <f t="shared" si="38"/>
        <v>#DIV/0!</v>
      </c>
      <c r="O101" s="7" t="e">
        <f t="shared" si="38"/>
        <v>#DIV/0!</v>
      </c>
      <c r="P101" s="7" t="e">
        <f t="shared" si="38"/>
        <v>#DIV/0!</v>
      </c>
      <c r="Q101" s="7" t="e">
        <f t="shared" si="38"/>
        <v>#DIV/0!</v>
      </c>
      <c r="R101" s="7" t="e">
        <f t="shared" si="38"/>
        <v>#DIV/0!</v>
      </c>
      <c r="S101" s="7" t="e">
        <f t="shared" si="38"/>
        <v>#DIV/0!</v>
      </c>
      <c r="T101" s="7" t="e">
        <f t="shared" si="38"/>
        <v>#DIV/0!</v>
      </c>
      <c r="U101" s="7" t="e">
        <f t="shared" si="38"/>
        <v>#DIV/0!</v>
      </c>
      <c r="V101" s="7" t="e">
        <f t="shared" si="38"/>
        <v>#DIV/0!</v>
      </c>
      <c r="W101" s="7" t="e">
        <f t="shared" si="38"/>
        <v>#DIV/0!</v>
      </c>
      <c r="X101" s="7" t="e">
        <f t="shared" si="38"/>
        <v>#DIV/0!</v>
      </c>
      <c r="Z101" s="2" t="s">
        <v>72</v>
      </c>
      <c r="AA101" s="14">
        <f>AVERAGE(AA96:AA100)</f>
        <v>0</v>
      </c>
      <c r="AB101" s="28"/>
    </row>
    <row r="103" spans="1:29" s="57" customFormat="1">
      <c r="A103" s="55" t="s">
        <v>35</v>
      </c>
      <c r="B103" s="56"/>
      <c r="C103" s="56"/>
      <c r="D103" s="56"/>
      <c r="E103" s="56"/>
      <c r="J103" s="56"/>
      <c r="K103" s="56"/>
      <c r="S103" s="56"/>
      <c r="T103" s="56"/>
      <c r="AA103" s="58"/>
      <c r="AB103" s="59"/>
      <c r="AC103" s="58"/>
    </row>
    <row r="104" spans="1:29">
      <c r="A104" s="9" t="s">
        <v>108</v>
      </c>
      <c r="B104" s="1" t="s">
        <v>38</v>
      </c>
      <c r="C104" s="1" t="s">
        <v>39</v>
      </c>
      <c r="D104" s="1" t="s">
        <v>109</v>
      </c>
      <c r="E104" s="1" t="s">
        <v>110</v>
      </c>
      <c r="F104" t="s">
        <v>111</v>
      </c>
      <c r="G104" t="s">
        <v>43</v>
      </c>
      <c r="H104" t="s">
        <v>44</v>
      </c>
      <c r="I104" t="s">
        <v>45</v>
      </c>
      <c r="J104" s="1" t="s">
        <v>112</v>
      </c>
      <c r="K104" s="1" t="s">
        <v>113</v>
      </c>
      <c r="L104" t="s">
        <v>114</v>
      </c>
      <c r="M104" t="s">
        <v>115</v>
      </c>
      <c r="N104" t="s">
        <v>116</v>
      </c>
      <c r="O104" t="s">
        <v>117</v>
      </c>
      <c r="P104" t="s">
        <v>58</v>
      </c>
      <c r="Q104" t="s">
        <v>59</v>
      </c>
      <c r="R104" t="s">
        <v>60</v>
      </c>
      <c r="S104" s="7" t="s">
        <v>118</v>
      </c>
      <c r="T104" s="1" t="s">
        <v>119</v>
      </c>
      <c r="U104" t="s">
        <v>120</v>
      </c>
      <c r="V104" t="s">
        <v>121</v>
      </c>
      <c r="W104" t="s">
        <v>122</v>
      </c>
      <c r="X104" t="s">
        <v>123</v>
      </c>
      <c r="Z104" s="22" t="s">
        <v>61</v>
      </c>
      <c r="AA104" s="16" t="s">
        <v>62</v>
      </c>
      <c r="AB104" s="12" t="s">
        <v>63</v>
      </c>
      <c r="AC104" s="16" t="s">
        <v>64</v>
      </c>
    </row>
    <row r="105" spans="1:29">
      <c r="A105" s="2"/>
      <c r="Y105" s="1"/>
      <c r="AA105" s="14">
        <f>S105</f>
        <v>0</v>
      </c>
      <c r="AB105" s="28" t="e">
        <f>((AA105/AA$110)-1)*100</f>
        <v>#DIV/0!</v>
      </c>
      <c r="AC105" s="14">
        <f>STDEV(AA106:AA109)</f>
        <v>0</v>
      </c>
    </row>
    <row r="106" spans="1:29">
      <c r="A106" s="2"/>
      <c r="Y106" s="1"/>
      <c r="AA106" s="14">
        <f t="shared" ref="AA106:AA109" si="39">S106</f>
        <v>0</v>
      </c>
      <c r="AB106" s="28" t="e">
        <f t="shared" ref="AB106:AB109" si="40">((AA106/AA$101)-1)*100</f>
        <v>#DIV/0!</v>
      </c>
      <c r="AC106" s="14">
        <f>STDEV(AA107:AA109,AA105)</f>
        <v>0</v>
      </c>
    </row>
    <row r="107" spans="1:29">
      <c r="A107" s="2"/>
      <c r="Y107" s="1"/>
      <c r="AA107" s="14">
        <f t="shared" si="39"/>
        <v>0</v>
      </c>
      <c r="AB107" s="28" t="e">
        <f t="shared" si="40"/>
        <v>#DIV/0!</v>
      </c>
      <c r="AC107" s="14">
        <f>STDEV(AA108:AA109,AA105:AA106)</f>
        <v>0</v>
      </c>
    </row>
    <row r="108" spans="1:29">
      <c r="A108" s="2"/>
      <c r="AA108" s="14">
        <f t="shared" si="39"/>
        <v>0</v>
      </c>
      <c r="AB108" s="28" t="e">
        <f t="shared" si="40"/>
        <v>#DIV/0!</v>
      </c>
      <c r="AC108" s="14">
        <f>STDEV(AA109,AA105:AA107)</f>
        <v>0</v>
      </c>
    </row>
    <row r="109" spans="1:29">
      <c r="A109" s="2"/>
      <c r="AA109" s="14">
        <f t="shared" si="39"/>
        <v>0</v>
      </c>
      <c r="AB109" s="28" t="e">
        <f t="shared" si="40"/>
        <v>#DIV/0!</v>
      </c>
      <c r="AC109" s="14">
        <f>STDEV(AA105:AA108)</f>
        <v>0</v>
      </c>
    </row>
    <row r="110" spans="1:29">
      <c r="A110" s="2">
        <f>A109</f>
        <v>0</v>
      </c>
      <c r="B110" s="7" t="e">
        <f>AVERAGE(B105:B109)</f>
        <v>#DIV/0!</v>
      </c>
      <c r="C110" s="7" t="e">
        <f t="shared" ref="C110:X110" si="41">AVERAGE(C105:C109)</f>
        <v>#DIV/0!</v>
      </c>
      <c r="D110" s="7" t="e">
        <f t="shared" si="41"/>
        <v>#DIV/0!</v>
      </c>
      <c r="E110" s="7" t="e">
        <f t="shared" si="41"/>
        <v>#DIV/0!</v>
      </c>
      <c r="F110" s="7" t="e">
        <f t="shared" si="41"/>
        <v>#DIV/0!</v>
      </c>
      <c r="G110" s="7" t="e">
        <f t="shared" si="41"/>
        <v>#DIV/0!</v>
      </c>
      <c r="H110" s="7" t="e">
        <f t="shared" si="41"/>
        <v>#DIV/0!</v>
      </c>
      <c r="I110" s="7" t="e">
        <f t="shared" si="41"/>
        <v>#DIV/0!</v>
      </c>
      <c r="J110" s="7" t="e">
        <f t="shared" si="41"/>
        <v>#DIV/0!</v>
      </c>
      <c r="K110" s="7" t="e">
        <f t="shared" si="41"/>
        <v>#DIV/0!</v>
      </c>
      <c r="L110" s="7" t="e">
        <f t="shared" si="41"/>
        <v>#DIV/0!</v>
      </c>
      <c r="M110" s="7" t="e">
        <f t="shared" si="41"/>
        <v>#DIV/0!</v>
      </c>
      <c r="N110" s="7" t="e">
        <f t="shared" si="41"/>
        <v>#DIV/0!</v>
      </c>
      <c r="O110" s="7" t="e">
        <f t="shared" si="41"/>
        <v>#DIV/0!</v>
      </c>
      <c r="P110" s="7" t="e">
        <f t="shared" si="41"/>
        <v>#DIV/0!</v>
      </c>
      <c r="Q110" s="7" t="e">
        <f t="shared" si="41"/>
        <v>#DIV/0!</v>
      </c>
      <c r="R110" s="7" t="e">
        <f t="shared" si="41"/>
        <v>#DIV/0!</v>
      </c>
      <c r="S110" s="7" t="e">
        <f t="shared" si="41"/>
        <v>#DIV/0!</v>
      </c>
      <c r="T110" s="7" t="e">
        <f t="shared" si="41"/>
        <v>#DIV/0!</v>
      </c>
      <c r="U110" s="7" t="e">
        <f t="shared" si="41"/>
        <v>#DIV/0!</v>
      </c>
      <c r="V110" s="7" t="e">
        <f t="shared" si="41"/>
        <v>#DIV/0!</v>
      </c>
      <c r="W110" s="7" t="e">
        <f t="shared" si="41"/>
        <v>#DIV/0!</v>
      </c>
      <c r="X110" s="7" t="e">
        <f t="shared" si="41"/>
        <v>#DIV/0!</v>
      </c>
      <c r="Z110" s="2" t="s">
        <v>72</v>
      </c>
      <c r="AA110" s="14">
        <f>AVERAGE(AA105:AA109)</f>
        <v>0</v>
      </c>
      <c r="AB110" s="28"/>
    </row>
    <row r="112" spans="1:29" s="57" customFormat="1">
      <c r="A112" s="55" t="s">
        <v>35</v>
      </c>
      <c r="B112" s="56"/>
      <c r="C112" s="56"/>
      <c r="D112" s="56"/>
      <c r="E112" s="56"/>
      <c r="J112" s="56"/>
      <c r="K112" s="56"/>
      <c r="S112" s="56"/>
      <c r="T112" s="56"/>
      <c r="AA112" s="58"/>
      <c r="AB112" s="59"/>
      <c r="AC112" s="58"/>
    </row>
    <row r="113" spans="1:29">
      <c r="A113" s="9" t="s">
        <v>108</v>
      </c>
      <c r="B113" s="1" t="s">
        <v>38</v>
      </c>
      <c r="C113" s="1" t="s">
        <v>39</v>
      </c>
      <c r="D113" s="1" t="s">
        <v>109</v>
      </c>
      <c r="E113" s="1" t="s">
        <v>110</v>
      </c>
      <c r="F113" t="s">
        <v>111</v>
      </c>
      <c r="G113" t="s">
        <v>43</v>
      </c>
      <c r="H113" t="s">
        <v>44</v>
      </c>
      <c r="I113" t="s">
        <v>45</v>
      </c>
      <c r="J113" s="1" t="s">
        <v>112</v>
      </c>
      <c r="K113" s="1" t="s">
        <v>113</v>
      </c>
      <c r="L113" t="s">
        <v>114</v>
      </c>
      <c r="M113" t="s">
        <v>115</v>
      </c>
      <c r="N113" t="s">
        <v>116</v>
      </c>
      <c r="O113" t="s">
        <v>117</v>
      </c>
      <c r="P113" t="s">
        <v>58</v>
      </c>
      <c r="Q113" t="s">
        <v>59</v>
      </c>
      <c r="R113" t="s">
        <v>60</v>
      </c>
      <c r="S113" s="7" t="s">
        <v>118</v>
      </c>
      <c r="T113" s="1" t="s">
        <v>119</v>
      </c>
      <c r="U113" t="s">
        <v>120</v>
      </c>
      <c r="V113" t="s">
        <v>121</v>
      </c>
      <c r="W113" t="s">
        <v>122</v>
      </c>
      <c r="X113" t="s">
        <v>123</v>
      </c>
      <c r="Z113" s="22" t="s">
        <v>61</v>
      </c>
      <c r="AA113" s="16" t="s">
        <v>62</v>
      </c>
      <c r="AB113" s="12" t="s">
        <v>63</v>
      </c>
      <c r="AC113" s="16" t="s">
        <v>64</v>
      </c>
    </row>
    <row r="114" spans="1:29">
      <c r="A114" s="2"/>
      <c r="Y114" s="1"/>
      <c r="AA114" s="14">
        <f>S114</f>
        <v>0</v>
      </c>
      <c r="AB114" s="28" t="e">
        <f>((AA114/AA$119)-1)*100</f>
        <v>#DIV/0!</v>
      </c>
      <c r="AC114" s="14">
        <f>STDEV(AA115:AA118)</f>
        <v>0</v>
      </c>
    </row>
    <row r="115" spans="1:29">
      <c r="A115" s="2"/>
      <c r="Y115" s="1"/>
      <c r="AA115" s="14">
        <f t="shared" ref="AA115:AA118" si="42">S115</f>
        <v>0</v>
      </c>
      <c r="AB115" s="28" t="e">
        <f t="shared" ref="AB115:AB118" si="43">((AA115/AA$119)-1)*100</f>
        <v>#DIV/0!</v>
      </c>
      <c r="AC115" s="14">
        <f>STDEV(AA116:AA118,AA114)</f>
        <v>0</v>
      </c>
    </row>
    <row r="116" spans="1:29">
      <c r="A116" s="2"/>
      <c r="Y116" s="1"/>
      <c r="AA116" s="14">
        <f t="shared" si="42"/>
        <v>0</v>
      </c>
      <c r="AB116" s="28" t="e">
        <f t="shared" si="43"/>
        <v>#DIV/0!</v>
      </c>
      <c r="AC116" s="14">
        <f>STDEV(AA117:AA118,AA114:AA115)</f>
        <v>0</v>
      </c>
    </row>
    <row r="117" spans="1:29">
      <c r="A117" s="2"/>
      <c r="AA117" s="14">
        <f t="shared" si="42"/>
        <v>0</v>
      </c>
      <c r="AB117" s="28" t="e">
        <f t="shared" si="43"/>
        <v>#DIV/0!</v>
      </c>
      <c r="AC117" s="14">
        <f>STDEV(AA118,AA114:AA116)</f>
        <v>0</v>
      </c>
    </row>
    <row r="118" spans="1:29">
      <c r="A118" s="2"/>
      <c r="AA118" s="14">
        <f t="shared" si="42"/>
        <v>0</v>
      </c>
      <c r="AB118" s="28" t="e">
        <f t="shared" si="43"/>
        <v>#DIV/0!</v>
      </c>
      <c r="AC118" s="14">
        <f>STDEV(AA114:AA117)</f>
        <v>0</v>
      </c>
    </row>
    <row r="119" spans="1:29">
      <c r="A119" s="2">
        <f>A118</f>
        <v>0</v>
      </c>
      <c r="B119" s="7" t="e">
        <f>AVERAGE(B114:B118)</f>
        <v>#DIV/0!</v>
      </c>
      <c r="C119" s="7" t="e">
        <f t="shared" ref="C119:X119" si="44">AVERAGE(C114:C118)</f>
        <v>#DIV/0!</v>
      </c>
      <c r="D119" s="7" t="e">
        <f t="shared" si="44"/>
        <v>#DIV/0!</v>
      </c>
      <c r="E119" s="7" t="e">
        <f t="shared" si="44"/>
        <v>#DIV/0!</v>
      </c>
      <c r="F119" s="7" t="e">
        <f t="shared" si="44"/>
        <v>#DIV/0!</v>
      </c>
      <c r="G119" s="7" t="e">
        <f t="shared" si="44"/>
        <v>#DIV/0!</v>
      </c>
      <c r="H119" s="7" t="e">
        <f t="shared" si="44"/>
        <v>#DIV/0!</v>
      </c>
      <c r="I119" s="7" t="e">
        <f t="shared" si="44"/>
        <v>#DIV/0!</v>
      </c>
      <c r="J119" s="7" t="e">
        <f t="shared" si="44"/>
        <v>#DIV/0!</v>
      </c>
      <c r="K119" s="7" t="e">
        <f t="shared" si="44"/>
        <v>#DIV/0!</v>
      </c>
      <c r="L119" s="7" t="e">
        <f t="shared" si="44"/>
        <v>#DIV/0!</v>
      </c>
      <c r="M119" s="7" t="e">
        <f t="shared" si="44"/>
        <v>#DIV/0!</v>
      </c>
      <c r="N119" s="7" t="e">
        <f t="shared" si="44"/>
        <v>#DIV/0!</v>
      </c>
      <c r="O119" s="7" t="e">
        <f t="shared" si="44"/>
        <v>#DIV/0!</v>
      </c>
      <c r="P119" s="7" t="e">
        <f t="shared" si="44"/>
        <v>#DIV/0!</v>
      </c>
      <c r="Q119" s="7" t="e">
        <f t="shared" si="44"/>
        <v>#DIV/0!</v>
      </c>
      <c r="R119" s="7" t="e">
        <f t="shared" si="44"/>
        <v>#DIV/0!</v>
      </c>
      <c r="S119" s="7" t="e">
        <f t="shared" si="44"/>
        <v>#DIV/0!</v>
      </c>
      <c r="T119" s="7" t="e">
        <f t="shared" si="44"/>
        <v>#DIV/0!</v>
      </c>
      <c r="U119" s="7" t="e">
        <f t="shared" si="44"/>
        <v>#DIV/0!</v>
      </c>
      <c r="V119" s="7" t="e">
        <f t="shared" si="44"/>
        <v>#DIV/0!</v>
      </c>
      <c r="W119" s="7" t="e">
        <f t="shared" si="44"/>
        <v>#DIV/0!</v>
      </c>
      <c r="X119" s="7" t="e">
        <f t="shared" si="44"/>
        <v>#DIV/0!</v>
      </c>
      <c r="Z119" s="2" t="s">
        <v>72</v>
      </c>
      <c r="AA119" s="14">
        <f>AVERAGE(AA114:AA118)</f>
        <v>0</v>
      </c>
      <c r="AB119" s="28"/>
    </row>
    <row r="121" spans="1:29" s="57" customFormat="1">
      <c r="A121" s="55" t="s">
        <v>35</v>
      </c>
      <c r="B121" s="56"/>
      <c r="C121" s="56"/>
      <c r="D121" s="56"/>
      <c r="E121" s="56"/>
      <c r="J121" s="56"/>
      <c r="K121" s="56"/>
      <c r="S121" s="56"/>
      <c r="T121" s="56"/>
      <c r="AA121" s="58"/>
      <c r="AB121" s="59"/>
      <c r="AC121" s="58"/>
    </row>
    <row r="122" spans="1:29">
      <c r="A122" s="9" t="s">
        <v>108</v>
      </c>
      <c r="B122" s="1" t="s">
        <v>38</v>
      </c>
      <c r="C122" s="1" t="s">
        <v>39</v>
      </c>
      <c r="D122" s="1" t="s">
        <v>109</v>
      </c>
      <c r="E122" s="1" t="s">
        <v>110</v>
      </c>
      <c r="F122" t="s">
        <v>111</v>
      </c>
      <c r="G122" t="s">
        <v>43</v>
      </c>
      <c r="H122" t="s">
        <v>44</v>
      </c>
      <c r="I122" t="s">
        <v>45</v>
      </c>
      <c r="J122" s="1" t="s">
        <v>112</v>
      </c>
      <c r="K122" s="1" t="s">
        <v>113</v>
      </c>
      <c r="L122" t="s">
        <v>114</v>
      </c>
      <c r="M122" t="s">
        <v>115</v>
      </c>
      <c r="N122" t="s">
        <v>116</v>
      </c>
      <c r="O122" t="s">
        <v>117</v>
      </c>
      <c r="P122" t="s">
        <v>58</v>
      </c>
      <c r="Q122" t="s">
        <v>59</v>
      </c>
      <c r="R122" t="s">
        <v>60</v>
      </c>
      <c r="S122" s="7" t="s">
        <v>118</v>
      </c>
      <c r="T122" s="1" t="s">
        <v>119</v>
      </c>
      <c r="U122" t="s">
        <v>120</v>
      </c>
      <c r="V122" t="s">
        <v>121</v>
      </c>
      <c r="W122" t="s">
        <v>122</v>
      </c>
      <c r="X122" t="s">
        <v>123</v>
      </c>
      <c r="Z122" s="22" t="s">
        <v>61</v>
      </c>
      <c r="AA122" s="16" t="s">
        <v>62</v>
      </c>
      <c r="AB122" s="12" t="s">
        <v>63</v>
      </c>
      <c r="AC122" s="16" t="s">
        <v>64</v>
      </c>
    </row>
    <row r="123" spans="1:29">
      <c r="A123" s="2"/>
      <c r="Y123" s="1"/>
      <c r="AA123" s="14">
        <f>S123</f>
        <v>0</v>
      </c>
      <c r="AB123" s="28" t="e">
        <f>((AA123/AA$128)-1)*100</f>
        <v>#DIV/0!</v>
      </c>
      <c r="AC123" s="14">
        <f>STDEV(AA124:AA127)</f>
        <v>0</v>
      </c>
    </row>
    <row r="124" spans="1:29">
      <c r="A124" s="2"/>
      <c r="Y124" s="1"/>
      <c r="AA124" s="14">
        <f t="shared" ref="AA124:AA127" si="45">S124</f>
        <v>0</v>
      </c>
      <c r="AB124" s="28" t="e">
        <f t="shared" ref="AB124:AB127" si="46">((AA124/AA$128)-1)*100</f>
        <v>#DIV/0!</v>
      </c>
      <c r="AC124" s="14">
        <f>STDEV(AA125:AA127,AA123)</f>
        <v>0</v>
      </c>
    </row>
    <row r="125" spans="1:29">
      <c r="A125" s="2"/>
      <c r="Y125" s="1"/>
      <c r="AA125" s="14">
        <f t="shared" si="45"/>
        <v>0</v>
      </c>
      <c r="AB125" s="28" t="e">
        <f t="shared" si="46"/>
        <v>#DIV/0!</v>
      </c>
      <c r="AC125" s="14">
        <f>STDEV(AA126:AA127,AA123:AA124)</f>
        <v>0</v>
      </c>
    </row>
    <row r="126" spans="1:29">
      <c r="A126" s="2"/>
      <c r="AA126" s="14">
        <f t="shared" si="45"/>
        <v>0</v>
      </c>
      <c r="AB126" s="28" t="e">
        <f t="shared" si="46"/>
        <v>#DIV/0!</v>
      </c>
      <c r="AC126" s="14">
        <f>STDEV(AA127,AA123:AA125)</f>
        <v>0</v>
      </c>
    </row>
    <row r="127" spans="1:29">
      <c r="A127" s="2"/>
      <c r="AA127" s="14">
        <f t="shared" si="45"/>
        <v>0</v>
      </c>
      <c r="AB127" s="28" t="e">
        <f t="shared" si="46"/>
        <v>#DIV/0!</v>
      </c>
      <c r="AC127" s="14">
        <f>STDEV(AA123:AA126)</f>
        <v>0</v>
      </c>
    </row>
    <row r="128" spans="1:29">
      <c r="A128" s="2">
        <f>A127</f>
        <v>0</v>
      </c>
      <c r="B128" s="7" t="e">
        <f>AVERAGE(B123:B127)</f>
        <v>#DIV/0!</v>
      </c>
      <c r="C128" s="7" t="e">
        <f t="shared" ref="C128:X128" si="47">AVERAGE(C123:C127)</f>
        <v>#DIV/0!</v>
      </c>
      <c r="D128" s="7" t="e">
        <f t="shared" si="47"/>
        <v>#DIV/0!</v>
      </c>
      <c r="E128" s="7" t="e">
        <f t="shared" si="47"/>
        <v>#DIV/0!</v>
      </c>
      <c r="F128" s="7" t="e">
        <f t="shared" si="47"/>
        <v>#DIV/0!</v>
      </c>
      <c r="G128" s="7" t="e">
        <f t="shared" si="47"/>
        <v>#DIV/0!</v>
      </c>
      <c r="H128" s="7" t="e">
        <f t="shared" si="47"/>
        <v>#DIV/0!</v>
      </c>
      <c r="I128" s="7" t="e">
        <f t="shared" si="47"/>
        <v>#DIV/0!</v>
      </c>
      <c r="J128" s="7" t="e">
        <f t="shared" si="47"/>
        <v>#DIV/0!</v>
      </c>
      <c r="K128" s="7" t="e">
        <f t="shared" si="47"/>
        <v>#DIV/0!</v>
      </c>
      <c r="L128" s="7" t="e">
        <f t="shared" si="47"/>
        <v>#DIV/0!</v>
      </c>
      <c r="M128" s="7" t="e">
        <f t="shared" si="47"/>
        <v>#DIV/0!</v>
      </c>
      <c r="N128" s="7" t="e">
        <f t="shared" si="47"/>
        <v>#DIV/0!</v>
      </c>
      <c r="O128" s="7" t="e">
        <f t="shared" si="47"/>
        <v>#DIV/0!</v>
      </c>
      <c r="P128" s="7" t="e">
        <f t="shared" si="47"/>
        <v>#DIV/0!</v>
      </c>
      <c r="Q128" s="7" t="e">
        <f t="shared" si="47"/>
        <v>#DIV/0!</v>
      </c>
      <c r="R128" s="7" t="e">
        <f t="shared" si="47"/>
        <v>#DIV/0!</v>
      </c>
      <c r="S128" s="7" t="e">
        <f t="shared" si="47"/>
        <v>#DIV/0!</v>
      </c>
      <c r="T128" s="7" t="e">
        <f t="shared" si="47"/>
        <v>#DIV/0!</v>
      </c>
      <c r="U128" s="7" t="e">
        <f t="shared" si="47"/>
        <v>#DIV/0!</v>
      </c>
      <c r="V128" s="7" t="e">
        <f t="shared" si="47"/>
        <v>#DIV/0!</v>
      </c>
      <c r="W128" s="7" t="e">
        <f t="shared" si="47"/>
        <v>#DIV/0!</v>
      </c>
      <c r="X128" s="7" t="e">
        <f t="shared" si="47"/>
        <v>#DIV/0!</v>
      </c>
      <c r="Z128" s="2" t="s">
        <v>72</v>
      </c>
      <c r="AA128" s="14">
        <f>AVERAGE(AA123:AA127)</f>
        <v>0</v>
      </c>
      <c r="AB128" s="28"/>
    </row>
    <row r="130" spans="1:29" s="57" customFormat="1">
      <c r="A130" s="55" t="s">
        <v>35</v>
      </c>
      <c r="B130" s="56"/>
      <c r="C130" s="56"/>
      <c r="D130" s="56"/>
      <c r="E130" s="56"/>
      <c r="J130" s="56"/>
      <c r="K130" s="56"/>
      <c r="S130" s="56"/>
      <c r="T130" s="56"/>
      <c r="AA130" s="58"/>
      <c r="AB130" s="59"/>
      <c r="AC130" s="58"/>
    </row>
    <row r="131" spans="1:29">
      <c r="A131" s="9" t="s">
        <v>108</v>
      </c>
      <c r="B131" s="1" t="s">
        <v>38</v>
      </c>
      <c r="C131" s="1" t="s">
        <v>39</v>
      </c>
      <c r="D131" s="1" t="s">
        <v>109</v>
      </c>
      <c r="E131" s="1" t="s">
        <v>110</v>
      </c>
      <c r="F131" t="s">
        <v>111</v>
      </c>
      <c r="G131" t="s">
        <v>43</v>
      </c>
      <c r="H131" t="s">
        <v>44</v>
      </c>
      <c r="I131" t="s">
        <v>45</v>
      </c>
      <c r="J131" s="1" t="s">
        <v>112</v>
      </c>
      <c r="K131" s="1" t="s">
        <v>113</v>
      </c>
      <c r="L131" t="s">
        <v>114</v>
      </c>
      <c r="M131" t="s">
        <v>115</v>
      </c>
      <c r="N131" t="s">
        <v>116</v>
      </c>
      <c r="O131" t="s">
        <v>117</v>
      </c>
      <c r="P131" t="s">
        <v>58</v>
      </c>
      <c r="Q131" t="s">
        <v>59</v>
      </c>
      <c r="R131" t="s">
        <v>60</v>
      </c>
      <c r="S131" s="7" t="s">
        <v>118</v>
      </c>
      <c r="T131" s="1" t="s">
        <v>119</v>
      </c>
      <c r="U131" t="s">
        <v>120</v>
      </c>
      <c r="V131" t="s">
        <v>121</v>
      </c>
      <c r="W131" t="s">
        <v>122</v>
      </c>
      <c r="X131" t="s">
        <v>123</v>
      </c>
      <c r="Z131" s="22" t="s">
        <v>61</v>
      </c>
      <c r="AA131" s="16" t="s">
        <v>62</v>
      </c>
      <c r="AB131" s="12" t="s">
        <v>63</v>
      </c>
      <c r="AC131" s="16" t="s">
        <v>64</v>
      </c>
    </row>
    <row r="132" spans="1:29">
      <c r="A132" s="2"/>
      <c r="Y132" s="1"/>
      <c r="AA132" s="14">
        <f>S132</f>
        <v>0</v>
      </c>
      <c r="AB132" s="28" t="e">
        <f>((AA132/AA$137)-1)*100</f>
        <v>#DIV/0!</v>
      </c>
      <c r="AC132" s="14">
        <f>STDEV(AA133:AA136)</f>
        <v>0</v>
      </c>
    </row>
    <row r="133" spans="1:29">
      <c r="A133" s="2"/>
      <c r="Y133" s="1"/>
      <c r="AA133" s="14">
        <f t="shared" ref="AA133:AA136" si="48">S133</f>
        <v>0</v>
      </c>
      <c r="AB133" s="28" t="e">
        <f t="shared" ref="AB133:AB136" si="49">((AA133/AA$137)-1)*100</f>
        <v>#DIV/0!</v>
      </c>
      <c r="AC133" s="14">
        <f>STDEV(AA134:AA136,AA132)</f>
        <v>0</v>
      </c>
    </row>
    <row r="134" spans="1:29">
      <c r="A134" s="2"/>
      <c r="Y134" s="1"/>
      <c r="AA134" s="14">
        <f t="shared" si="48"/>
        <v>0</v>
      </c>
      <c r="AB134" s="28" t="e">
        <f t="shared" si="49"/>
        <v>#DIV/0!</v>
      </c>
      <c r="AC134" s="14">
        <f>STDEV(AA135:AA136,AA132:AA133)</f>
        <v>0</v>
      </c>
    </row>
    <row r="135" spans="1:29">
      <c r="A135" s="2"/>
      <c r="AA135" s="14">
        <f t="shared" si="48"/>
        <v>0</v>
      </c>
      <c r="AB135" s="28" t="e">
        <f t="shared" si="49"/>
        <v>#DIV/0!</v>
      </c>
      <c r="AC135" s="14">
        <f>STDEV(AA136,AA132:AA134)</f>
        <v>0</v>
      </c>
    </row>
    <row r="136" spans="1:29">
      <c r="A136" s="2"/>
      <c r="AA136" s="14">
        <f t="shared" si="48"/>
        <v>0</v>
      </c>
      <c r="AB136" s="28" t="e">
        <f t="shared" si="49"/>
        <v>#DIV/0!</v>
      </c>
      <c r="AC136" s="14">
        <f>STDEV(AA132:AA135)</f>
        <v>0</v>
      </c>
    </row>
    <row r="137" spans="1:29">
      <c r="A137" s="2">
        <f>A136</f>
        <v>0</v>
      </c>
      <c r="B137" s="7" t="e">
        <f>AVERAGE(B132:B136)</f>
        <v>#DIV/0!</v>
      </c>
      <c r="C137" s="7" t="e">
        <f t="shared" ref="C137:X137" si="50">AVERAGE(C132:C136)</f>
        <v>#DIV/0!</v>
      </c>
      <c r="D137" s="7" t="e">
        <f t="shared" si="50"/>
        <v>#DIV/0!</v>
      </c>
      <c r="E137" s="7" t="e">
        <f t="shared" si="50"/>
        <v>#DIV/0!</v>
      </c>
      <c r="F137" s="7" t="e">
        <f t="shared" si="50"/>
        <v>#DIV/0!</v>
      </c>
      <c r="G137" s="7" t="e">
        <f t="shared" si="50"/>
        <v>#DIV/0!</v>
      </c>
      <c r="H137" s="7" t="e">
        <f t="shared" si="50"/>
        <v>#DIV/0!</v>
      </c>
      <c r="I137" s="7" t="e">
        <f t="shared" si="50"/>
        <v>#DIV/0!</v>
      </c>
      <c r="J137" s="7" t="e">
        <f t="shared" si="50"/>
        <v>#DIV/0!</v>
      </c>
      <c r="K137" s="7" t="e">
        <f t="shared" si="50"/>
        <v>#DIV/0!</v>
      </c>
      <c r="L137" s="7" t="e">
        <f t="shared" si="50"/>
        <v>#DIV/0!</v>
      </c>
      <c r="M137" s="7" t="e">
        <f t="shared" si="50"/>
        <v>#DIV/0!</v>
      </c>
      <c r="N137" s="7" t="e">
        <f t="shared" si="50"/>
        <v>#DIV/0!</v>
      </c>
      <c r="O137" s="7" t="e">
        <f t="shared" si="50"/>
        <v>#DIV/0!</v>
      </c>
      <c r="P137" s="7" t="e">
        <f t="shared" si="50"/>
        <v>#DIV/0!</v>
      </c>
      <c r="Q137" s="7" t="e">
        <f t="shared" si="50"/>
        <v>#DIV/0!</v>
      </c>
      <c r="R137" s="7" t="e">
        <f t="shared" si="50"/>
        <v>#DIV/0!</v>
      </c>
      <c r="S137" s="7" t="e">
        <f t="shared" si="50"/>
        <v>#DIV/0!</v>
      </c>
      <c r="T137" s="7" t="e">
        <f t="shared" si="50"/>
        <v>#DIV/0!</v>
      </c>
      <c r="U137" s="7" t="e">
        <f t="shared" si="50"/>
        <v>#DIV/0!</v>
      </c>
      <c r="V137" s="7" t="e">
        <f t="shared" si="50"/>
        <v>#DIV/0!</v>
      </c>
      <c r="W137" s="7" t="e">
        <f t="shared" si="50"/>
        <v>#DIV/0!</v>
      </c>
      <c r="X137" s="7" t="e">
        <f t="shared" si="50"/>
        <v>#DIV/0!</v>
      </c>
      <c r="Z137" s="2" t="s">
        <v>72</v>
      </c>
      <c r="AA137" s="14">
        <f>AVERAGE(AA132:AA136)</f>
        <v>0</v>
      </c>
      <c r="AB137" s="28"/>
    </row>
    <row r="139" spans="1:29" s="57" customFormat="1">
      <c r="A139" s="55" t="s">
        <v>35</v>
      </c>
      <c r="B139" s="56"/>
      <c r="C139" s="56"/>
      <c r="D139" s="56"/>
      <c r="E139" s="56"/>
      <c r="J139" s="56"/>
      <c r="K139" s="56"/>
      <c r="S139" s="56"/>
      <c r="T139" s="56"/>
      <c r="AA139" s="58"/>
      <c r="AB139" s="59"/>
      <c r="AC139" s="58"/>
    </row>
    <row r="140" spans="1:29">
      <c r="A140" s="9" t="s">
        <v>108</v>
      </c>
      <c r="B140" s="1" t="s">
        <v>38</v>
      </c>
      <c r="C140" s="1" t="s">
        <v>39</v>
      </c>
      <c r="D140" s="1" t="s">
        <v>109</v>
      </c>
      <c r="E140" s="1" t="s">
        <v>110</v>
      </c>
      <c r="F140" t="s">
        <v>111</v>
      </c>
      <c r="G140" t="s">
        <v>43</v>
      </c>
      <c r="H140" t="s">
        <v>44</v>
      </c>
      <c r="I140" t="s">
        <v>45</v>
      </c>
      <c r="J140" s="1" t="s">
        <v>112</v>
      </c>
      <c r="K140" s="1" t="s">
        <v>113</v>
      </c>
      <c r="L140" t="s">
        <v>114</v>
      </c>
      <c r="M140" t="s">
        <v>115</v>
      </c>
      <c r="N140" t="s">
        <v>116</v>
      </c>
      <c r="O140" t="s">
        <v>117</v>
      </c>
      <c r="P140" t="s">
        <v>58</v>
      </c>
      <c r="Q140" t="s">
        <v>59</v>
      </c>
      <c r="R140" t="s">
        <v>60</v>
      </c>
      <c r="S140" s="7" t="s">
        <v>118</v>
      </c>
      <c r="T140" s="1" t="s">
        <v>119</v>
      </c>
      <c r="U140" t="s">
        <v>120</v>
      </c>
      <c r="V140" t="s">
        <v>121</v>
      </c>
      <c r="W140" t="s">
        <v>122</v>
      </c>
      <c r="X140" t="s">
        <v>123</v>
      </c>
      <c r="Z140" s="22" t="s">
        <v>61</v>
      </c>
      <c r="AA140" s="16" t="s">
        <v>62</v>
      </c>
      <c r="AB140" s="12" t="s">
        <v>63</v>
      </c>
      <c r="AC140" s="16" t="s">
        <v>64</v>
      </c>
    </row>
    <row r="141" spans="1:29">
      <c r="A141" s="2"/>
      <c r="Y141" s="1"/>
      <c r="AA141" s="14">
        <f>S141</f>
        <v>0</v>
      </c>
      <c r="AB141" s="28" t="e">
        <f>((AA141/AA$146)-1)*100</f>
        <v>#DIV/0!</v>
      </c>
      <c r="AC141" s="14">
        <f>STDEV(AA142:AA145)</f>
        <v>0</v>
      </c>
    </row>
    <row r="142" spans="1:29">
      <c r="A142" s="2"/>
      <c r="Y142" s="1"/>
      <c r="AA142" s="14">
        <f t="shared" ref="AA142:AA145" si="51">S142</f>
        <v>0</v>
      </c>
      <c r="AB142" s="28" t="e">
        <f t="shared" ref="AB142:AB145" si="52">((AA142/AA$146)-1)*100</f>
        <v>#DIV/0!</v>
      </c>
      <c r="AC142" s="14">
        <f>STDEV(AA143:AA145,AA141)</f>
        <v>0</v>
      </c>
    </row>
    <row r="143" spans="1:29">
      <c r="A143" s="2"/>
      <c r="Y143" s="1"/>
      <c r="AA143" s="14">
        <f t="shared" si="51"/>
        <v>0</v>
      </c>
      <c r="AB143" s="28" t="e">
        <f t="shared" si="52"/>
        <v>#DIV/0!</v>
      </c>
      <c r="AC143" s="14">
        <f>STDEV(AA144:AA145,AA141:AA142)</f>
        <v>0</v>
      </c>
    </row>
    <row r="144" spans="1:29">
      <c r="A144" s="2"/>
      <c r="AA144" s="14">
        <f t="shared" si="51"/>
        <v>0</v>
      </c>
      <c r="AB144" s="28" t="e">
        <f t="shared" si="52"/>
        <v>#DIV/0!</v>
      </c>
      <c r="AC144" s="14">
        <f>STDEV(AA145,AA141:AA143)</f>
        <v>0</v>
      </c>
    </row>
    <row r="145" spans="1:29">
      <c r="A145" s="2"/>
      <c r="AA145" s="14">
        <f t="shared" si="51"/>
        <v>0</v>
      </c>
      <c r="AB145" s="28" t="e">
        <f t="shared" si="52"/>
        <v>#DIV/0!</v>
      </c>
      <c r="AC145" s="14">
        <f>STDEV(AA141:AA144)</f>
        <v>0</v>
      </c>
    </row>
    <row r="146" spans="1:29">
      <c r="A146" s="2">
        <f>A145</f>
        <v>0</v>
      </c>
      <c r="B146" s="7" t="e">
        <f>AVERAGE(B141:B145)</f>
        <v>#DIV/0!</v>
      </c>
      <c r="C146" s="7" t="e">
        <f t="shared" ref="C146:X146" si="53">AVERAGE(C141:C145)</f>
        <v>#DIV/0!</v>
      </c>
      <c r="D146" s="7" t="e">
        <f t="shared" si="53"/>
        <v>#DIV/0!</v>
      </c>
      <c r="E146" s="7" t="e">
        <f t="shared" si="53"/>
        <v>#DIV/0!</v>
      </c>
      <c r="F146" s="7" t="e">
        <f t="shared" si="53"/>
        <v>#DIV/0!</v>
      </c>
      <c r="G146" s="7" t="e">
        <f t="shared" si="53"/>
        <v>#DIV/0!</v>
      </c>
      <c r="H146" s="7" t="e">
        <f t="shared" si="53"/>
        <v>#DIV/0!</v>
      </c>
      <c r="I146" s="7" t="e">
        <f t="shared" si="53"/>
        <v>#DIV/0!</v>
      </c>
      <c r="J146" s="7" t="e">
        <f t="shared" si="53"/>
        <v>#DIV/0!</v>
      </c>
      <c r="K146" s="7" t="e">
        <f t="shared" si="53"/>
        <v>#DIV/0!</v>
      </c>
      <c r="L146" s="7" t="e">
        <f t="shared" si="53"/>
        <v>#DIV/0!</v>
      </c>
      <c r="M146" s="7" t="e">
        <f t="shared" si="53"/>
        <v>#DIV/0!</v>
      </c>
      <c r="N146" s="7" t="e">
        <f t="shared" si="53"/>
        <v>#DIV/0!</v>
      </c>
      <c r="O146" s="7" t="e">
        <f t="shared" si="53"/>
        <v>#DIV/0!</v>
      </c>
      <c r="P146" s="7" t="e">
        <f t="shared" si="53"/>
        <v>#DIV/0!</v>
      </c>
      <c r="Q146" s="7" t="e">
        <f t="shared" si="53"/>
        <v>#DIV/0!</v>
      </c>
      <c r="R146" s="7" t="e">
        <f t="shared" si="53"/>
        <v>#DIV/0!</v>
      </c>
      <c r="S146" s="7" t="e">
        <f t="shared" si="53"/>
        <v>#DIV/0!</v>
      </c>
      <c r="T146" s="7" t="e">
        <f t="shared" si="53"/>
        <v>#DIV/0!</v>
      </c>
      <c r="U146" s="7" t="e">
        <f t="shared" si="53"/>
        <v>#DIV/0!</v>
      </c>
      <c r="V146" s="7" t="e">
        <f t="shared" si="53"/>
        <v>#DIV/0!</v>
      </c>
      <c r="W146" s="7" t="e">
        <f t="shared" si="53"/>
        <v>#DIV/0!</v>
      </c>
      <c r="X146" s="7" t="e">
        <f t="shared" si="53"/>
        <v>#DIV/0!</v>
      </c>
      <c r="Z146" s="2" t="s">
        <v>72</v>
      </c>
      <c r="AA146" s="14">
        <f>AVERAGE(AA141:AA145)</f>
        <v>0</v>
      </c>
      <c r="AB146" s="28"/>
    </row>
    <row r="148" spans="1:29" s="57" customFormat="1">
      <c r="A148" s="55" t="s">
        <v>35</v>
      </c>
      <c r="B148" s="56"/>
      <c r="C148" s="56"/>
      <c r="D148" s="56"/>
      <c r="E148" s="56"/>
      <c r="J148" s="56"/>
      <c r="K148" s="56"/>
      <c r="S148" s="56"/>
      <c r="T148" s="56"/>
      <c r="AA148" s="58"/>
      <c r="AB148" s="59"/>
      <c r="AC148" s="58"/>
    </row>
    <row r="149" spans="1:29">
      <c r="A149" s="9" t="s">
        <v>108</v>
      </c>
      <c r="B149" s="1" t="s">
        <v>38</v>
      </c>
      <c r="C149" s="1" t="s">
        <v>39</v>
      </c>
      <c r="D149" s="1" t="s">
        <v>109</v>
      </c>
      <c r="E149" s="1" t="s">
        <v>110</v>
      </c>
      <c r="F149" t="s">
        <v>111</v>
      </c>
      <c r="G149" t="s">
        <v>43</v>
      </c>
      <c r="H149" t="s">
        <v>44</v>
      </c>
      <c r="I149" t="s">
        <v>45</v>
      </c>
      <c r="J149" s="1" t="s">
        <v>112</v>
      </c>
      <c r="K149" s="1" t="s">
        <v>113</v>
      </c>
      <c r="L149" t="s">
        <v>114</v>
      </c>
      <c r="M149" t="s">
        <v>115</v>
      </c>
      <c r="N149" t="s">
        <v>116</v>
      </c>
      <c r="O149" t="s">
        <v>117</v>
      </c>
      <c r="P149" t="s">
        <v>58</v>
      </c>
      <c r="Q149" t="s">
        <v>59</v>
      </c>
      <c r="R149" t="s">
        <v>60</v>
      </c>
      <c r="S149" s="7" t="s">
        <v>118</v>
      </c>
      <c r="T149" s="1" t="s">
        <v>119</v>
      </c>
      <c r="U149" t="s">
        <v>120</v>
      </c>
      <c r="V149" t="s">
        <v>121</v>
      </c>
      <c r="W149" t="s">
        <v>122</v>
      </c>
      <c r="X149" t="s">
        <v>123</v>
      </c>
      <c r="Z149" s="22" t="s">
        <v>61</v>
      </c>
      <c r="AA149" s="16" t="s">
        <v>62</v>
      </c>
      <c r="AB149" s="12" t="s">
        <v>63</v>
      </c>
      <c r="AC149" s="16" t="s">
        <v>64</v>
      </c>
    </row>
    <row r="150" spans="1:29">
      <c r="A150" s="2"/>
      <c r="Y150" s="1"/>
      <c r="AA150" s="14">
        <f>S150</f>
        <v>0</v>
      </c>
      <c r="AB150" s="28" t="e">
        <f>((AA150/AA$155)-1)*100</f>
        <v>#DIV/0!</v>
      </c>
      <c r="AC150" s="14">
        <f>STDEV(AA151:AA154)</f>
        <v>0</v>
      </c>
    </row>
    <row r="151" spans="1:29">
      <c r="A151" s="2"/>
      <c r="Y151" s="1"/>
      <c r="AA151" s="14">
        <f t="shared" ref="AA151:AA154" si="54">S151</f>
        <v>0</v>
      </c>
      <c r="AB151" s="28" t="e">
        <f t="shared" ref="AB151:AB154" si="55">((AA151/AA$155)-1)*100</f>
        <v>#DIV/0!</v>
      </c>
      <c r="AC151" s="14">
        <f>STDEV(AA152:AA154,AA150)</f>
        <v>0</v>
      </c>
    </row>
    <row r="152" spans="1:29">
      <c r="A152" s="2"/>
      <c r="Y152" s="1"/>
      <c r="AA152" s="14">
        <f t="shared" si="54"/>
        <v>0</v>
      </c>
      <c r="AB152" s="28" t="e">
        <f t="shared" si="55"/>
        <v>#DIV/0!</v>
      </c>
      <c r="AC152" s="14">
        <f>STDEV(AA153:AA154,AA150:AA151)</f>
        <v>0</v>
      </c>
    </row>
    <row r="153" spans="1:29">
      <c r="A153" s="2"/>
      <c r="AA153" s="14">
        <f t="shared" si="54"/>
        <v>0</v>
      </c>
      <c r="AB153" s="28" t="e">
        <f t="shared" si="55"/>
        <v>#DIV/0!</v>
      </c>
      <c r="AC153" s="14">
        <f>STDEV(AA154,AA150:AA152)</f>
        <v>0</v>
      </c>
    </row>
    <row r="154" spans="1:29">
      <c r="A154" s="2"/>
      <c r="AA154" s="14">
        <f t="shared" si="54"/>
        <v>0</v>
      </c>
      <c r="AB154" s="28" t="e">
        <f t="shared" si="55"/>
        <v>#DIV/0!</v>
      </c>
      <c r="AC154" s="14">
        <f>STDEV(AA150:AA153)</f>
        <v>0</v>
      </c>
    </row>
    <row r="155" spans="1:29">
      <c r="A155" s="2">
        <f>A154</f>
        <v>0</v>
      </c>
      <c r="B155" s="7" t="e">
        <f>AVERAGE(B150:B154)</f>
        <v>#DIV/0!</v>
      </c>
      <c r="C155" s="7" t="e">
        <f t="shared" ref="C155:X155" si="56">AVERAGE(C150:C154)</f>
        <v>#DIV/0!</v>
      </c>
      <c r="D155" s="7" t="e">
        <f t="shared" si="56"/>
        <v>#DIV/0!</v>
      </c>
      <c r="E155" s="7" t="e">
        <f t="shared" si="56"/>
        <v>#DIV/0!</v>
      </c>
      <c r="F155" s="7" t="e">
        <f t="shared" si="56"/>
        <v>#DIV/0!</v>
      </c>
      <c r="G155" s="7" t="e">
        <f t="shared" si="56"/>
        <v>#DIV/0!</v>
      </c>
      <c r="H155" s="7" t="e">
        <f t="shared" si="56"/>
        <v>#DIV/0!</v>
      </c>
      <c r="I155" s="7" t="e">
        <f t="shared" si="56"/>
        <v>#DIV/0!</v>
      </c>
      <c r="J155" s="7" t="e">
        <f t="shared" si="56"/>
        <v>#DIV/0!</v>
      </c>
      <c r="K155" s="7" t="e">
        <f t="shared" si="56"/>
        <v>#DIV/0!</v>
      </c>
      <c r="L155" s="7" t="e">
        <f t="shared" si="56"/>
        <v>#DIV/0!</v>
      </c>
      <c r="M155" s="7" t="e">
        <f t="shared" si="56"/>
        <v>#DIV/0!</v>
      </c>
      <c r="N155" s="7" t="e">
        <f t="shared" si="56"/>
        <v>#DIV/0!</v>
      </c>
      <c r="O155" s="7" t="e">
        <f t="shared" si="56"/>
        <v>#DIV/0!</v>
      </c>
      <c r="P155" s="7" t="e">
        <f t="shared" si="56"/>
        <v>#DIV/0!</v>
      </c>
      <c r="Q155" s="7" t="e">
        <f t="shared" si="56"/>
        <v>#DIV/0!</v>
      </c>
      <c r="R155" s="7" t="e">
        <f t="shared" si="56"/>
        <v>#DIV/0!</v>
      </c>
      <c r="S155" s="7" t="e">
        <f t="shared" si="56"/>
        <v>#DIV/0!</v>
      </c>
      <c r="T155" s="7" t="e">
        <f t="shared" si="56"/>
        <v>#DIV/0!</v>
      </c>
      <c r="U155" s="7" t="e">
        <f t="shared" si="56"/>
        <v>#DIV/0!</v>
      </c>
      <c r="V155" s="7" t="e">
        <f t="shared" si="56"/>
        <v>#DIV/0!</v>
      </c>
      <c r="W155" s="7" t="e">
        <f t="shared" si="56"/>
        <v>#DIV/0!</v>
      </c>
      <c r="X155" s="7" t="e">
        <f t="shared" si="56"/>
        <v>#DIV/0!</v>
      </c>
      <c r="Z155" s="2" t="s">
        <v>72</v>
      </c>
      <c r="AA155" s="14">
        <f>AVERAGE(AA150:AA154)</f>
        <v>0</v>
      </c>
      <c r="AB155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zoomScaleNormal="100" workbookViewId="0">
      <selection activeCell="B10" sqref="B10"/>
    </sheetView>
  </sheetViews>
  <sheetFormatPr defaultColWidth="8.81640625" defaultRowHeight="14.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453125" customWidth="1"/>
    <col min="14" max="14" width="15.453125" customWidth="1"/>
    <col min="15" max="15" width="15.7265625" customWidth="1"/>
    <col min="16" max="16" width="12.26953125" customWidth="1"/>
    <col min="17" max="17" width="13.26953125" customWidth="1"/>
    <col min="18" max="18" width="11.45312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4" customWidth="1"/>
    <col min="28" max="28" width="12" style="13" customWidth="1"/>
    <col min="29" max="29" width="20.1796875" style="14" customWidth="1"/>
  </cols>
  <sheetData>
    <row r="1" spans="1:29">
      <c r="A1" t="s">
        <v>17</v>
      </c>
    </row>
    <row r="2" spans="1:29">
      <c r="A2" t="s">
        <v>18</v>
      </c>
    </row>
    <row r="3" spans="1:29">
      <c r="A3" t="s">
        <v>20</v>
      </c>
      <c r="B3" s="7"/>
    </row>
    <row r="4" spans="1:29">
      <c r="A4" t="s">
        <v>22</v>
      </c>
      <c r="B4" s="7"/>
    </row>
    <row r="5" spans="1:29">
      <c r="A5" t="s">
        <v>24</v>
      </c>
    </row>
    <row r="6" spans="1:29">
      <c r="A6" s="5" t="s">
        <v>25</v>
      </c>
    </row>
    <row r="7" spans="1:29">
      <c r="A7" s="5" t="s">
        <v>27</v>
      </c>
    </row>
    <row r="8" spans="1:29">
      <c r="A8" s="2"/>
    </row>
    <row r="9" spans="1:29">
      <c r="A9" s="2"/>
    </row>
    <row r="10" spans="1:29">
      <c r="A10" s="5"/>
    </row>
    <row r="12" spans="1:29">
      <c r="A12" s="11" t="s">
        <v>29</v>
      </c>
    </row>
    <row r="13" spans="1:29">
      <c r="A13" s="6" t="s">
        <v>30</v>
      </c>
      <c r="B13" s="7" t="s">
        <v>31</v>
      </c>
      <c r="C13" s="7"/>
      <c r="D13" s="7"/>
      <c r="E13" s="7"/>
      <c r="F13" s="8"/>
      <c r="G13" s="8"/>
      <c r="H13" s="8"/>
      <c r="I13" s="8"/>
      <c r="J13" s="7"/>
      <c r="K13" s="7"/>
    </row>
    <row r="14" spans="1:29">
      <c r="A14" s="6" t="s">
        <v>32</v>
      </c>
      <c r="B14" s="7" t="s">
        <v>33</v>
      </c>
      <c r="C14" s="7"/>
      <c r="D14" s="7"/>
      <c r="E14" s="7"/>
      <c r="F14" s="8"/>
      <c r="G14" s="8"/>
      <c r="H14" s="8"/>
      <c r="I14" s="8"/>
      <c r="J14" s="7"/>
      <c r="K14" s="7"/>
    </row>
    <row r="15" spans="1:29">
      <c r="A15" s="4" t="s">
        <v>34</v>
      </c>
      <c r="B15" s="10"/>
      <c r="C15" s="10"/>
      <c r="D15" s="10"/>
      <c r="E15" s="10"/>
    </row>
    <row r="16" spans="1:29" s="57" customFormat="1">
      <c r="A16" s="55" t="s">
        <v>35</v>
      </c>
      <c r="B16" s="56"/>
      <c r="C16" s="56"/>
      <c r="D16" s="56"/>
      <c r="E16" s="56"/>
      <c r="J16" s="56"/>
      <c r="K16" s="56"/>
      <c r="S16" s="56"/>
      <c r="T16" s="56"/>
      <c r="AA16" s="58"/>
      <c r="AB16" s="59"/>
      <c r="AC16" s="58"/>
    </row>
    <row r="17" spans="1:29">
      <c r="A17" s="9" t="s">
        <v>108</v>
      </c>
      <c r="B17" s="1" t="s">
        <v>38</v>
      </c>
      <c r="C17" s="1" t="s">
        <v>39</v>
      </c>
      <c r="D17" s="1" t="s">
        <v>109</v>
      </c>
      <c r="E17" s="1" t="s">
        <v>110</v>
      </c>
      <c r="F17" t="s">
        <v>111</v>
      </c>
      <c r="G17" t="s">
        <v>43</v>
      </c>
      <c r="H17" t="s">
        <v>44</v>
      </c>
      <c r="I17" t="s">
        <v>45</v>
      </c>
      <c r="J17" s="1" t="s">
        <v>112</v>
      </c>
      <c r="K17" s="1" t="s">
        <v>113</v>
      </c>
      <c r="L17" t="s">
        <v>114</v>
      </c>
      <c r="M17" t="s">
        <v>115</v>
      </c>
      <c r="N17" t="s">
        <v>116</v>
      </c>
      <c r="O17" t="s">
        <v>117</v>
      </c>
      <c r="P17" t="s">
        <v>58</v>
      </c>
      <c r="Q17" t="s">
        <v>59</v>
      </c>
      <c r="R17" t="s">
        <v>60</v>
      </c>
      <c r="S17" s="7" t="s">
        <v>118</v>
      </c>
      <c r="T17" s="1" t="s">
        <v>119</v>
      </c>
      <c r="U17" t="s">
        <v>120</v>
      </c>
      <c r="V17" t="s">
        <v>121</v>
      </c>
      <c r="W17" t="s">
        <v>122</v>
      </c>
      <c r="X17" t="s">
        <v>123</v>
      </c>
      <c r="Z17" s="22" t="s">
        <v>61</v>
      </c>
      <c r="AA17" s="16" t="s">
        <v>62</v>
      </c>
      <c r="AB17" s="12" t="s">
        <v>63</v>
      </c>
      <c r="AC17" s="16" t="s">
        <v>64</v>
      </c>
    </row>
    <row r="18" spans="1:29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>
      <c r="A23" s="2" t="s">
        <v>71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72</v>
      </c>
      <c r="AA23" s="14">
        <f>AVERAGE(AA18:AA22)</f>
        <v>0</v>
      </c>
      <c r="AB23" s="28"/>
    </row>
    <row r="24" spans="1:29">
      <c r="A24" s="2"/>
      <c r="AB24" s="28"/>
      <c r="AC24" s="15"/>
    </row>
    <row r="25" spans="1:29" s="57" customFormat="1">
      <c r="A25" s="55" t="s">
        <v>35</v>
      </c>
      <c r="B25" s="56"/>
      <c r="C25" s="56"/>
      <c r="D25" s="56"/>
      <c r="E25" s="56"/>
      <c r="J25" s="56"/>
      <c r="K25" s="56"/>
      <c r="S25" s="56"/>
      <c r="T25" s="56"/>
      <c r="AA25" s="58"/>
      <c r="AB25" s="59"/>
      <c r="AC25" s="58"/>
    </row>
    <row r="26" spans="1:29">
      <c r="A26" s="9" t="s">
        <v>108</v>
      </c>
      <c r="B26" s="1" t="s">
        <v>38</v>
      </c>
      <c r="C26" s="1" t="s">
        <v>39</v>
      </c>
      <c r="D26" s="1" t="s">
        <v>109</v>
      </c>
      <c r="E26" s="1" t="s">
        <v>110</v>
      </c>
      <c r="F26" t="s">
        <v>111</v>
      </c>
      <c r="G26" t="s">
        <v>43</v>
      </c>
      <c r="H26" t="s">
        <v>44</v>
      </c>
      <c r="I26" t="s">
        <v>45</v>
      </c>
      <c r="J26" s="1" t="s">
        <v>112</v>
      </c>
      <c r="K26" s="1" t="s">
        <v>113</v>
      </c>
      <c r="L26" t="s">
        <v>114</v>
      </c>
      <c r="M26" t="s">
        <v>115</v>
      </c>
      <c r="N26" t="s">
        <v>116</v>
      </c>
      <c r="O26" t="s">
        <v>117</v>
      </c>
      <c r="P26" t="s">
        <v>58</v>
      </c>
      <c r="Q26" t="s">
        <v>59</v>
      </c>
      <c r="R26" t="s">
        <v>60</v>
      </c>
      <c r="S26" s="7" t="s">
        <v>118</v>
      </c>
      <c r="T26" s="1" t="s">
        <v>119</v>
      </c>
      <c r="U26" t="s">
        <v>120</v>
      </c>
      <c r="V26" t="s">
        <v>121</v>
      </c>
      <c r="W26" t="s">
        <v>122</v>
      </c>
      <c r="X26" t="s">
        <v>123</v>
      </c>
      <c r="Z26" s="22" t="s">
        <v>61</v>
      </c>
      <c r="AA26" s="16" t="s">
        <v>62</v>
      </c>
      <c r="AB26" s="12" t="s">
        <v>63</v>
      </c>
      <c r="AC26" s="16" t="s">
        <v>64</v>
      </c>
    </row>
    <row r="27" spans="1:29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72</v>
      </c>
      <c r="AA32" s="14">
        <f>AVERAGE(AA27:AA31)</f>
        <v>0</v>
      </c>
      <c r="AB32" s="28"/>
    </row>
    <row r="33" spans="1:39">
      <c r="A33" s="2"/>
      <c r="AB33" s="28"/>
      <c r="AC33" s="15"/>
    </row>
    <row r="34" spans="1:39" s="57" customFormat="1">
      <c r="A34" s="55" t="s">
        <v>35</v>
      </c>
      <c r="B34" s="56"/>
      <c r="C34" s="56"/>
      <c r="D34" s="56"/>
      <c r="E34" s="56"/>
      <c r="J34" s="56"/>
      <c r="K34" s="56"/>
      <c r="S34" s="56"/>
      <c r="T34" s="56"/>
      <c r="AA34" s="58"/>
      <c r="AB34" s="59"/>
      <c r="AC34" s="58"/>
    </row>
    <row r="35" spans="1:39">
      <c r="A35" s="9" t="s">
        <v>108</v>
      </c>
      <c r="B35" s="1" t="s">
        <v>38</v>
      </c>
      <c r="C35" s="1" t="s">
        <v>39</v>
      </c>
      <c r="D35" s="1" t="s">
        <v>109</v>
      </c>
      <c r="E35" s="1" t="s">
        <v>110</v>
      </c>
      <c r="F35" t="s">
        <v>111</v>
      </c>
      <c r="G35" t="s">
        <v>43</v>
      </c>
      <c r="H35" t="s">
        <v>44</v>
      </c>
      <c r="I35" t="s">
        <v>45</v>
      </c>
      <c r="J35" s="1" t="s">
        <v>112</v>
      </c>
      <c r="K35" s="1" t="s">
        <v>113</v>
      </c>
      <c r="L35" t="s">
        <v>114</v>
      </c>
      <c r="M35" t="s">
        <v>115</v>
      </c>
      <c r="N35" t="s">
        <v>116</v>
      </c>
      <c r="O35" t="s">
        <v>117</v>
      </c>
      <c r="P35" t="s">
        <v>58</v>
      </c>
      <c r="Q35" t="s">
        <v>59</v>
      </c>
      <c r="R35" t="s">
        <v>60</v>
      </c>
      <c r="S35" s="7" t="s">
        <v>118</v>
      </c>
      <c r="T35" s="1" t="s">
        <v>119</v>
      </c>
      <c r="U35" t="s">
        <v>120</v>
      </c>
      <c r="V35" t="s">
        <v>121</v>
      </c>
      <c r="W35" t="s">
        <v>122</v>
      </c>
      <c r="X35" t="s">
        <v>123</v>
      </c>
      <c r="Z35" s="22" t="s">
        <v>61</v>
      </c>
      <c r="AA35" s="16" t="s">
        <v>62</v>
      </c>
      <c r="AB35" s="12" t="s">
        <v>63</v>
      </c>
      <c r="AC35" s="16" t="s">
        <v>64</v>
      </c>
    </row>
    <row r="36" spans="1:39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72</v>
      </c>
      <c r="AA41" s="14">
        <f>AVERAGE(AA36:AA40)</f>
        <v>0</v>
      </c>
      <c r="AB41" s="28"/>
    </row>
    <row r="42" spans="1:39" s="3" customFormat="1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15"/>
      <c r="AB42" s="28"/>
      <c r="AC42" s="15"/>
    </row>
    <row r="43" spans="1:39" s="57" customFormat="1">
      <c r="A43" s="55" t="s">
        <v>35</v>
      </c>
      <c r="B43" s="56"/>
      <c r="C43" s="56"/>
      <c r="D43" s="56"/>
      <c r="E43" s="56"/>
      <c r="J43" s="56"/>
      <c r="K43" s="56"/>
      <c r="S43" s="56"/>
      <c r="T43" s="56"/>
      <c r="AA43" s="58"/>
      <c r="AB43" s="59"/>
      <c r="AC43" s="58"/>
    </row>
    <row r="44" spans="1:39" s="3" customFormat="1">
      <c r="A44" s="9" t="s">
        <v>108</v>
      </c>
      <c r="B44" s="1" t="s">
        <v>38</v>
      </c>
      <c r="C44" s="1" t="s">
        <v>39</v>
      </c>
      <c r="D44" s="1" t="s">
        <v>109</v>
      </c>
      <c r="E44" s="1" t="s">
        <v>110</v>
      </c>
      <c r="F44" t="s">
        <v>111</v>
      </c>
      <c r="G44" t="s">
        <v>43</v>
      </c>
      <c r="H44" t="s">
        <v>44</v>
      </c>
      <c r="I44" t="s">
        <v>45</v>
      </c>
      <c r="J44" s="1" t="s">
        <v>112</v>
      </c>
      <c r="K44" s="1" t="s">
        <v>113</v>
      </c>
      <c r="L44" t="s">
        <v>114</v>
      </c>
      <c r="M44" t="s">
        <v>115</v>
      </c>
      <c r="N44" t="s">
        <v>116</v>
      </c>
      <c r="O44" t="s">
        <v>117</v>
      </c>
      <c r="P44" t="s">
        <v>58</v>
      </c>
      <c r="Q44" t="s">
        <v>59</v>
      </c>
      <c r="R44" t="s">
        <v>60</v>
      </c>
      <c r="S44" s="7" t="s">
        <v>118</v>
      </c>
      <c r="T44" s="1" t="s">
        <v>119</v>
      </c>
      <c r="U44" t="s">
        <v>120</v>
      </c>
      <c r="V44" t="s">
        <v>121</v>
      </c>
      <c r="W44" t="s">
        <v>122</v>
      </c>
      <c r="X44" t="s">
        <v>123</v>
      </c>
      <c r="Y44"/>
      <c r="Z44" s="22" t="s">
        <v>61</v>
      </c>
      <c r="AA44" s="16" t="s">
        <v>62</v>
      </c>
      <c r="AB44" s="12" t="s">
        <v>63</v>
      </c>
      <c r="AC44" s="16" t="s">
        <v>64</v>
      </c>
    </row>
    <row r="45" spans="1:39" s="3" customFormat="1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72</v>
      </c>
      <c r="AA50" s="14">
        <f>AVERAGE(AA45:AA49)</f>
        <v>0</v>
      </c>
      <c r="AB50" s="28"/>
    </row>
    <row r="51" spans="1:29">
      <c r="A51" s="2"/>
      <c r="AB51" s="28"/>
      <c r="AC51" s="15"/>
    </row>
    <row r="52" spans="1:29" s="57" customFormat="1">
      <c r="A52" s="55" t="s">
        <v>35</v>
      </c>
      <c r="B52" s="56"/>
      <c r="C52" s="56"/>
      <c r="D52" s="56"/>
      <c r="E52" s="56"/>
      <c r="J52" s="56"/>
      <c r="K52" s="56"/>
      <c r="S52" s="56"/>
      <c r="T52" s="56"/>
      <c r="AA52" s="58"/>
      <c r="AB52" s="59"/>
      <c r="AC52" s="58"/>
    </row>
    <row r="53" spans="1:29">
      <c r="A53" s="9" t="s">
        <v>108</v>
      </c>
      <c r="B53" s="1" t="s">
        <v>38</v>
      </c>
      <c r="C53" s="1" t="s">
        <v>39</v>
      </c>
      <c r="D53" s="1" t="s">
        <v>109</v>
      </c>
      <c r="E53" s="1" t="s">
        <v>110</v>
      </c>
      <c r="F53" t="s">
        <v>111</v>
      </c>
      <c r="G53" t="s">
        <v>43</v>
      </c>
      <c r="H53" t="s">
        <v>44</v>
      </c>
      <c r="I53" t="s">
        <v>45</v>
      </c>
      <c r="J53" s="1" t="s">
        <v>112</v>
      </c>
      <c r="K53" s="1" t="s">
        <v>113</v>
      </c>
      <c r="L53" t="s">
        <v>114</v>
      </c>
      <c r="M53" t="s">
        <v>115</v>
      </c>
      <c r="N53" t="s">
        <v>116</v>
      </c>
      <c r="O53" t="s">
        <v>117</v>
      </c>
      <c r="P53" t="s">
        <v>58</v>
      </c>
      <c r="Q53" t="s">
        <v>59</v>
      </c>
      <c r="R53" t="s">
        <v>60</v>
      </c>
      <c r="S53" s="7" t="s">
        <v>118</v>
      </c>
      <c r="T53" s="1" t="s">
        <v>119</v>
      </c>
      <c r="U53" t="s">
        <v>120</v>
      </c>
      <c r="V53" t="s">
        <v>121</v>
      </c>
      <c r="W53" t="s">
        <v>122</v>
      </c>
      <c r="X53" t="s">
        <v>123</v>
      </c>
      <c r="Z53" s="22" t="s">
        <v>61</v>
      </c>
      <c r="AA53" s="16" t="s">
        <v>62</v>
      </c>
      <c r="AB53" s="12" t="s">
        <v>63</v>
      </c>
      <c r="AC53" s="16" t="s">
        <v>64</v>
      </c>
    </row>
    <row r="54" spans="1:29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72</v>
      </c>
      <c r="AA59" s="14">
        <f>AVERAGE(AA54:AA58)</f>
        <v>0</v>
      </c>
      <c r="AB59" s="28"/>
    </row>
    <row r="60" spans="1:29">
      <c r="A60" s="2"/>
      <c r="AB60" s="28"/>
      <c r="AC60" s="15"/>
    </row>
    <row r="61" spans="1:29" s="57" customFormat="1">
      <c r="A61" s="55" t="s">
        <v>35</v>
      </c>
      <c r="B61" s="56"/>
      <c r="C61" s="56"/>
      <c r="D61" s="56"/>
      <c r="E61" s="56"/>
      <c r="J61" s="56"/>
      <c r="K61" s="56"/>
      <c r="S61" s="56"/>
      <c r="T61" s="56"/>
      <c r="AA61" s="58"/>
      <c r="AB61" s="59"/>
      <c r="AC61" s="58"/>
    </row>
    <row r="62" spans="1:29">
      <c r="A62" s="9" t="s">
        <v>108</v>
      </c>
      <c r="B62" s="1" t="s">
        <v>38</v>
      </c>
      <c r="C62" s="1" t="s">
        <v>39</v>
      </c>
      <c r="D62" s="1" t="s">
        <v>109</v>
      </c>
      <c r="E62" s="1" t="s">
        <v>110</v>
      </c>
      <c r="F62" t="s">
        <v>111</v>
      </c>
      <c r="G62" t="s">
        <v>43</v>
      </c>
      <c r="H62" t="s">
        <v>44</v>
      </c>
      <c r="I62" t="s">
        <v>45</v>
      </c>
      <c r="J62" s="1" t="s">
        <v>112</v>
      </c>
      <c r="K62" s="1" t="s">
        <v>113</v>
      </c>
      <c r="L62" t="s">
        <v>114</v>
      </c>
      <c r="M62" t="s">
        <v>115</v>
      </c>
      <c r="N62" t="s">
        <v>116</v>
      </c>
      <c r="O62" t="s">
        <v>117</v>
      </c>
      <c r="P62" t="s">
        <v>58</v>
      </c>
      <c r="Q62" t="s">
        <v>59</v>
      </c>
      <c r="R62" t="s">
        <v>60</v>
      </c>
      <c r="S62" s="7" t="s">
        <v>118</v>
      </c>
      <c r="T62" s="1" t="s">
        <v>119</v>
      </c>
      <c r="U62" t="s">
        <v>120</v>
      </c>
      <c r="V62" t="s">
        <v>121</v>
      </c>
      <c r="W62" t="s">
        <v>122</v>
      </c>
      <c r="X62" t="s">
        <v>123</v>
      </c>
      <c r="Z62" s="22" t="s">
        <v>61</v>
      </c>
      <c r="AA62" s="16" t="s">
        <v>62</v>
      </c>
      <c r="AB62" s="12" t="s">
        <v>63</v>
      </c>
      <c r="AC62" s="16" t="s">
        <v>64</v>
      </c>
    </row>
    <row r="63" spans="1:29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72</v>
      </c>
      <c r="AA68" s="14">
        <f>AVERAGE(AA63:AA67)</f>
        <v>0</v>
      </c>
      <c r="AB68" s="28"/>
    </row>
    <row r="69" spans="1:29">
      <c r="A69" s="2"/>
      <c r="AB69" s="28"/>
      <c r="AC69" s="15"/>
    </row>
    <row r="70" spans="1:29" s="57" customFormat="1">
      <c r="A70" s="55" t="s">
        <v>35</v>
      </c>
      <c r="B70" s="56"/>
      <c r="C70" s="56"/>
      <c r="D70" s="56"/>
      <c r="E70" s="56"/>
      <c r="J70" s="56"/>
      <c r="K70" s="56"/>
      <c r="S70" s="56"/>
      <c r="T70" s="56"/>
      <c r="AA70" s="58"/>
      <c r="AB70" s="59"/>
      <c r="AC70" s="58"/>
    </row>
    <row r="71" spans="1:29">
      <c r="A71" s="9" t="s">
        <v>108</v>
      </c>
      <c r="B71" s="1" t="s">
        <v>38</v>
      </c>
      <c r="C71" s="1" t="s">
        <v>39</v>
      </c>
      <c r="D71" s="1" t="s">
        <v>109</v>
      </c>
      <c r="E71" s="1" t="s">
        <v>110</v>
      </c>
      <c r="F71" t="s">
        <v>111</v>
      </c>
      <c r="G71" t="s">
        <v>43</v>
      </c>
      <c r="H71" t="s">
        <v>44</v>
      </c>
      <c r="I71" t="s">
        <v>45</v>
      </c>
      <c r="J71" s="1" t="s">
        <v>112</v>
      </c>
      <c r="K71" s="1" t="s">
        <v>113</v>
      </c>
      <c r="L71" t="s">
        <v>114</v>
      </c>
      <c r="M71" t="s">
        <v>115</v>
      </c>
      <c r="N71" t="s">
        <v>116</v>
      </c>
      <c r="O71" t="s">
        <v>117</v>
      </c>
      <c r="P71" t="s">
        <v>58</v>
      </c>
      <c r="Q71" t="s">
        <v>59</v>
      </c>
      <c r="R71" t="s">
        <v>60</v>
      </c>
      <c r="S71" s="7" t="s">
        <v>118</v>
      </c>
      <c r="T71" s="1" t="s">
        <v>119</v>
      </c>
      <c r="U71" t="s">
        <v>120</v>
      </c>
      <c r="V71" t="s">
        <v>121</v>
      </c>
      <c r="W71" t="s">
        <v>122</v>
      </c>
      <c r="X71" t="s">
        <v>123</v>
      </c>
      <c r="Z71" s="22" t="s">
        <v>61</v>
      </c>
      <c r="AA71" s="16" t="s">
        <v>62</v>
      </c>
      <c r="AB71" s="12" t="s">
        <v>63</v>
      </c>
      <c r="AC71" s="16" t="s">
        <v>64</v>
      </c>
    </row>
    <row r="72" spans="1:29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72</v>
      </c>
      <c r="AA77" s="14">
        <f>AVERAGE(AA72:AA76)</f>
        <v>0</v>
      </c>
      <c r="AB77" s="28"/>
    </row>
    <row r="78" spans="1:29">
      <c r="A78" s="2"/>
      <c r="AB78" s="28"/>
      <c r="AC78" s="15"/>
    </row>
    <row r="79" spans="1:29" s="57" customFormat="1">
      <c r="A79" s="55" t="s">
        <v>35</v>
      </c>
      <c r="B79" s="56"/>
      <c r="C79" s="56"/>
      <c r="D79" s="56"/>
      <c r="E79" s="56"/>
      <c r="J79" s="56"/>
      <c r="K79" s="56"/>
      <c r="S79" s="56"/>
      <c r="T79" s="56"/>
      <c r="AA79" s="58"/>
      <c r="AB79" s="59"/>
      <c r="AC79" s="58"/>
    </row>
    <row r="80" spans="1:29">
      <c r="A80" s="9" t="s">
        <v>108</v>
      </c>
      <c r="B80" s="1" t="s">
        <v>38</v>
      </c>
      <c r="C80" s="1" t="s">
        <v>39</v>
      </c>
      <c r="D80" s="1" t="s">
        <v>109</v>
      </c>
      <c r="E80" s="1" t="s">
        <v>110</v>
      </c>
      <c r="F80" t="s">
        <v>111</v>
      </c>
      <c r="G80" t="s">
        <v>43</v>
      </c>
      <c r="H80" t="s">
        <v>44</v>
      </c>
      <c r="I80" t="s">
        <v>45</v>
      </c>
      <c r="J80" s="1" t="s">
        <v>112</v>
      </c>
      <c r="K80" s="1" t="s">
        <v>113</v>
      </c>
      <c r="L80" t="s">
        <v>114</v>
      </c>
      <c r="M80" t="s">
        <v>115</v>
      </c>
      <c r="N80" t="s">
        <v>116</v>
      </c>
      <c r="O80" t="s">
        <v>117</v>
      </c>
      <c r="P80" t="s">
        <v>58</v>
      </c>
      <c r="Q80" t="s">
        <v>59</v>
      </c>
      <c r="R80" t="s">
        <v>60</v>
      </c>
      <c r="S80" s="7" t="s">
        <v>118</v>
      </c>
      <c r="T80" s="1" t="s">
        <v>119</v>
      </c>
      <c r="U80" t="s">
        <v>120</v>
      </c>
      <c r="V80" t="s">
        <v>121</v>
      </c>
      <c r="W80" t="s">
        <v>122</v>
      </c>
      <c r="X80" t="s">
        <v>123</v>
      </c>
      <c r="Z80" s="22" t="s">
        <v>61</v>
      </c>
      <c r="AA80" s="16" t="s">
        <v>62</v>
      </c>
      <c r="AB80" s="12" t="s">
        <v>63</v>
      </c>
      <c r="AC80" s="16" t="s">
        <v>64</v>
      </c>
    </row>
    <row r="81" spans="1:29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72</v>
      </c>
      <c r="AA86" s="14">
        <f>AVERAGE(AA81:AA85)</f>
        <v>0</v>
      </c>
      <c r="AB86" s="28"/>
    </row>
    <row r="88" spans="1:29" s="57" customFormat="1">
      <c r="A88" s="55" t="s">
        <v>35</v>
      </c>
      <c r="B88" s="56"/>
      <c r="C88" s="56"/>
      <c r="D88" s="56"/>
      <c r="E88" s="56"/>
      <c r="J88" s="56"/>
      <c r="K88" s="56"/>
      <c r="S88" s="56"/>
      <c r="T88" s="56"/>
      <c r="AA88" s="58"/>
      <c r="AB88" s="59"/>
      <c r="AC88" s="58"/>
    </row>
    <row r="89" spans="1:29">
      <c r="A89" s="9" t="s">
        <v>108</v>
      </c>
      <c r="B89" s="1" t="s">
        <v>38</v>
      </c>
      <c r="C89" s="1" t="s">
        <v>39</v>
      </c>
      <c r="D89" s="1" t="s">
        <v>109</v>
      </c>
      <c r="E89" s="1" t="s">
        <v>110</v>
      </c>
      <c r="F89" t="s">
        <v>111</v>
      </c>
      <c r="G89" t="s">
        <v>43</v>
      </c>
      <c r="H89" t="s">
        <v>44</v>
      </c>
      <c r="I89" t="s">
        <v>45</v>
      </c>
      <c r="J89" s="1" t="s">
        <v>112</v>
      </c>
      <c r="K89" s="1" t="s">
        <v>113</v>
      </c>
      <c r="L89" t="s">
        <v>114</v>
      </c>
      <c r="M89" t="s">
        <v>115</v>
      </c>
      <c r="N89" t="s">
        <v>116</v>
      </c>
      <c r="O89" t="s">
        <v>117</v>
      </c>
      <c r="P89" t="s">
        <v>58</v>
      </c>
      <c r="Q89" t="s">
        <v>59</v>
      </c>
      <c r="R89" t="s">
        <v>60</v>
      </c>
      <c r="S89" s="7" t="s">
        <v>118</v>
      </c>
      <c r="T89" s="1" t="s">
        <v>119</v>
      </c>
      <c r="U89" t="s">
        <v>120</v>
      </c>
      <c r="V89" t="s">
        <v>121</v>
      </c>
      <c r="W89" t="s">
        <v>122</v>
      </c>
      <c r="X89" t="s">
        <v>123</v>
      </c>
      <c r="Z89" s="22" t="s">
        <v>61</v>
      </c>
      <c r="AA89" s="16" t="s">
        <v>62</v>
      </c>
      <c r="AB89" s="12" t="s">
        <v>63</v>
      </c>
      <c r="AC89" s="16" t="s">
        <v>64</v>
      </c>
    </row>
    <row r="90" spans="1:29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72</v>
      </c>
      <c r="AA95" s="14">
        <f>AVERAGE(AA90:AA94)</f>
        <v>0</v>
      </c>
      <c r="AB95" s="28"/>
    </row>
    <row r="97" spans="1:29" s="57" customFormat="1">
      <c r="A97" s="55" t="s">
        <v>35</v>
      </c>
      <c r="B97" s="56"/>
      <c r="C97" s="56"/>
      <c r="D97" s="56"/>
      <c r="E97" s="56"/>
      <c r="J97" s="56"/>
      <c r="K97" s="56"/>
      <c r="S97" s="56"/>
      <c r="T97" s="56"/>
      <c r="AA97" s="58"/>
      <c r="AB97" s="59"/>
      <c r="AC97" s="58"/>
    </row>
    <row r="98" spans="1:29">
      <c r="A98" s="9" t="s">
        <v>108</v>
      </c>
      <c r="B98" s="1" t="s">
        <v>38</v>
      </c>
      <c r="C98" s="1" t="s">
        <v>39</v>
      </c>
      <c r="D98" s="1" t="s">
        <v>109</v>
      </c>
      <c r="E98" s="1" t="s">
        <v>110</v>
      </c>
      <c r="F98" t="s">
        <v>111</v>
      </c>
      <c r="G98" t="s">
        <v>43</v>
      </c>
      <c r="H98" t="s">
        <v>44</v>
      </c>
      <c r="I98" t="s">
        <v>45</v>
      </c>
      <c r="J98" s="1" t="s">
        <v>112</v>
      </c>
      <c r="K98" s="1" t="s">
        <v>113</v>
      </c>
      <c r="L98" t="s">
        <v>114</v>
      </c>
      <c r="M98" t="s">
        <v>115</v>
      </c>
      <c r="N98" t="s">
        <v>116</v>
      </c>
      <c r="O98" t="s">
        <v>117</v>
      </c>
      <c r="P98" t="s">
        <v>58</v>
      </c>
      <c r="Q98" t="s">
        <v>59</v>
      </c>
      <c r="R98" t="s">
        <v>60</v>
      </c>
      <c r="S98" s="7" t="s">
        <v>118</v>
      </c>
      <c r="T98" s="1" t="s">
        <v>119</v>
      </c>
      <c r="U98" t="s">
        <v>120</v>
      </c>
      <c r="V98" t="s">
        <v>121</v>
      </c>
      <c r="W98" t="s">
        <v>122</v>
      </c>
      <c r="X98" t="s">
        <v>123</v>
      </c>
      <c r="Z98" s="22" t="s">
        <v>61</v>
      </c>
      <c r="AA98" s="16" t="s">
        <v>62</v>
      </c>
      <c r="AB98" s="12" t="s">
        <v>63</v>
      </c>
      <c r="AC98" s="16" t="s">
        <v>64</v>
      </c>
    </row>
    <row r="99" spans="1:29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72</v>
      </c>
      <c r="AA104" s="14">
        <f>AVERAGE(AA99:AA103)</f>
        <v>0</v>
      </c>
      <c r="AB104" s="28"/>
    </row>
    <row r="106" spans="1:29" s="57" customFormat="1">
      <c r="A106" s="55" t="s">
        <v>35</v>
      </c>
      <c r="B106" s="56"/>
      <c r="C106" s="56"/>
      <c r="D106" s="56"/>
      <c r="E106" s="56"/>
      <c r="J106" s="56"/>
      <c r="K106" s="56"/>
      <c r="S106" s="56"/>
      <c r="T106" s="56"/>
      <c r="AA106" s="58"/>
      <c r="AB106" s="59"/>
      <c r="AC106" s="58"/>
    </row>
    <row r="107" spans="1:29">
      <c r="A107" s="9" t="s">
        <v>108</v>
      </c>
      <c r="B107" s="1" t="s">
        <v>38</v>
      </c>
      <c r="C107" s="1" t="s">
        <v>39</v>
      </c>
      <c r="D107" s="1" t="s">
        <v>109</v>
      </c>
      <c r="E107" s="1" t="s">
        <v>110</v>
      </c>
      <c r="F107" t="s">
        <v>111</v>
      </c>
      <c r="G107" t="s">
        <v>43</v>
      </c>
      <c r="H107" t="s">
        <v>44</v>
      </c>
      <c r="I107" t="s">
        <v>45</v>
      </c>
      <c r="J107" s="1" t="s">
        <v>112</v>
      </c>
      <c r="K107" s="1" t="s">
        <v>113</v>
      </c>
      <c r="L107" t="s">
        <v>114</v>
      </c>
      <c r="M107" t="s">
        <v>115</v>
      </c>
      <c r="N107" t="s">
        <v>116</v>
      </c>
      <c r="O107" t="s">
        <v>117</v>
      </c>
      <c r="P107" t="s">
        <v>58</v>
      </c>
      <c r="Q107" t="s">
        <v>59</v>
      </c>
      <c r="R107" t="s">
        <v>60</v>
      </c>
      <c r="S107" s="7" t="s">
        <v>118</v>
      </c>
      <c r="T107" s="1" t="s">
        <v>119</v>
      </c>
      <c r="U107" t="s">
        <v>120</v>
      </c>
      <c r="V107" t="s">
        <v>121</v>
      </c>
      <c r="W107" t="s">
        <v>122</v>
      </c>
      <c r="X107" t="s">
        <v>123</v>
      </c>
      <c r="Z107" s="22" t="s">
        <v>61</v>
      </c>
      <c r="AA107" s="16" t="s">
        <v>62</v>
      </c>
      <c r="AB107" s="12" t="s">
        <v>63</v>
      </c>
      <c r="AC107" s="16" t="s">
        <v>64</v>
      </c>
    </row>
    <row r="108" spans="1:29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72</v>
      </c>
      <c r="AA113" s="14">
        <f>AVERAGE(AA108:AA112)</f>
        <v>0</v>
      </c>
      <c r="AB113" s="28"/>
    </row>
    <row r="115" spans="1:29" s="57" customFormat="1">
      <c r="A115" s="55" t="s">
        <v>35</v>
      </c>
      <c r="B115" s="56"/>
      <c r="C115" s="56"/>
      <c r="D115" s="56"/>
      <c r="E115" s="56"/>
      <c r="J115" s="56"/>
      <c r="K115" s="56"/>
      <c r="S115" s="56"/>
      <c r="T115" s="56"/>
      <c r="AA115" s="58"/>
      <c r="AB115" s="59"/>
      <c r="AC115" s="58"/>
    </row>
    <row r="116" spans="1:29">
      <c r="A116" s="9" t="s">
        <v>108</v>
      </c>
      <c r="B116" s="1" t="s">
        <v>38</v>
      </c>
      <c r="C116" s="1" t="s">
        <v>39</v>
      </c>
      <c r="D116" s="1" t="s">
        <v>109</v>
      </c>
      <c r="E116" s="1" t="s">
        <v>110</v>
      </c>
      <c r="F116" t="s">
        <v>111</v>
      </c>
      <c r="G116" t="s">
        <v>43</v>
      </c>
      <c r="H116" t="s">
        <v>44</v>
      </c>
      <c r="I116" t="s">
        <v>45</v>
      </c>
      <c r="J116" s="1" t="s">
        <v>112</v>
      </c>
      <c r="K116" s="1" t="s">
        <v>113</v>
      </c>
      <c r="L116" t="s">
        <v>114</v>
      </c>
      <c r="M116" t="s">
        <v>115</v>
      </c>
      <c r="N116" t="s">
        <v>116</v>
      </c>
      <c r="O116" t="s">
        <v>117</v>
      </c>
      <c r="P116" t="s">
        <v>58</v>
      </c>
      <c r="Q116" t="s">
        <v>59</v>
      </c>
      <c r="R116" t="s">
        <v>60</v>
      </c>
      <c r="S116" s="7" t="s">
        <v>118</v>
      </c>
      <c r="T116" s="1" t="s">
        <v>119</v>
      </c>
      <c r="U116" t="s">
        <v>120</v>
      </c>
      <c r="V116" t="s">
        <v>121</v>
      </c>
      <c r="W116" t="s">
        <v>122</v>
      </c>
      <c r="X116" t="s">
        <v>123</v>
      </c>
      <c r="Z116" s="22" t="s">
        <v>61</v>
      </c>
      <c r="AA116" s="16" t="s">
        <v>62</v>
      </c>
      <c r="AB116" s="12" t="s">
        <v>63</v>
      </c>
      <c r="AC116" s="16" t="s">
        <v>64</v>
      </c>
    </row>
    <row r="117" spans="1:29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72</v>
      </c>
      <c r="AA122" s="14">
        <f>AVERAGE(AA117:AA121)</f>
        <v>0</v>
      </c>
      <c r="AB122" s="28"/>
    </row>
    <row r="124" spans="1:29" s="57" customFormat="1">
      <c r="A124" s="55" t="s">
        <v>35</v>
      </c>
      <c r="B124" s="56"/>
      <c r="C124" s="56"/>
      <c r="D124" s="56"/>
      <c r="E124" s="56"/>
      <c r="J124" s="56"/>
      <c r="K124" s="56"/>
      <c r="S124" s="56"/>
      <c r="T124" s="56"/>
      <c r="AA124" s="58"/>
      <c r="AB124" s="59"/>
      <c r="AC124" s="58"/>
    </row>
    <row r="125" spans="1:29">
      <c r="A125" s="9" t="s">
        <v>108</v>
      </c>
      <c r="B125" s="1" t="s">
        <v>38</v>
      </c>
      <c r="C125" s="1" t="s">
        <v>39</v>
      </c>
      <c r="D125" s="1" t="s">
        <v>109</v>
      </c>
      <c r="E125" s="1" t="s">
        <v>110</v>
      </c>
      <c r="F125" t="s">
        <v>111</v>
      </c>
      <c r="G125" t="s">
        <v>43</v>
      </c>
      <c r="H125" t="s">
        <v>44</v>
      </c>
      <c r="I125" t="s">
        <v>45</v>
      </c>
      <c r="J125" s="1" t="s">
        <v>112</v>
      </c>
      <c r="K125" s="1" t="s">
        <v>113</v>
      </c>
      <c r="L125" t="s">
        <v>114</v>
      </c>
      <c r="M125" t="s">
        <v>115</v>
      </c>
      <c r="N125" t="s">
        <v>116</v>
      </c>
      <c r="O125" t="s">
        <v>117</v>
      </c>
      <c r="P125" t="s">
        <v>58</v>
      </c>
      <c r="Q125" t="s">
        <v>59</v>
      </c>
      <c r="R125" t="s">
        <v>60</v>
      </c>
      <c r="S125" s="7" t="s">
        <v>118</v>
      </c>
      <c r="T125" s="1" t="s">
        <v>119</v>
      </c>
      <c r="U125" t="s">
        <v>120</v>
      </c>
      <c r="V125" t="s">
        <v>121</v>
      </c>
      <c r="W125" t="s">
        <v>122</v>
      </c>
      <c r="X125" t="s">
        <v>123</v>
      </c>
      <c r="Z125" s="22" t="s">
        <v>61</v>
      </c>
      <c r="AA125" s="16" t="s">
        <v>62</v>
      </c>
      <c r="AB125" s="12" t="s">
        <v>63</v>
      </c>
      <c r="AC125" s="16" t="s">
        <v>64</v>
      </c>
    </row>
    <row r="126" spans="1:29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72</v>
      </c>
      <c r="AA131" s="14">
        <f>AVERAGE(AA126:AA130)</f>
        <v>0</v>
      </c>
      <c r="AB131" s="28"/>
    </row>
    <row r="133" spans="1:29" s="57" customFormat="1">
      <c r="A133" s="55" t="s">
        <v>35</v>
      </c>
      <c r="B133" s="56"/>
      <c r="C133" s="56"/>
      <c r="D133" s="56"/>
      <c r="E133" s="56"/>
      <c r="J133" s="56"/>
      <c r="K133" s="56"/>
      <c r="S133" s="56"/>
      <c r="T133" s="56"/>
      <c r="AA133" s="58"/>
      <c r="AB133" s="59"/>
      <c r="AC133" s="58"/>
    </row>
    <row r="134" spans="1:29">
      <c r="A134" s="9" t="s">
        <v>108</v>
      </c>
      <c r="B134" s="1" t="s">
        <v>38</v>
      </c>
      <c r="C134" s="1" t="s">
        <v>39</v>
      </c>
      <c r="D134" s="1" t="s">
        <v>109</v>
      </c>
      <c r="E134" s="1" t="s">
        <v>110</v>
      </c>
      <c r="F134" t="s">
        <v>111</v>
      </c>
      <c r="G134" t="s">
        <v>43</v>
      </c>
      <c r="H134" t="s">
        <v>44</v>
      </c>
      <c r="I134" t="s">
        <v>45</v>
      </c>
      <c r="J134" s="1" t="s">
        <v>112</v>
      </c>
      <c r="K134" s="1" t="s">
        <v>113</v>
      </c>
      <c r="L134" t="s">
        <v>114</v>
      </c>
      <c r="M134" t="s">
        <v>115</v>
      </c>
      <c r="N134" t="s">
        <v>116</v>
      </c>
      <c r="O134" t="s">
        <v>117</v>
      </c>
      <c r="P134" t="s">
        <v>58</v>
      </c>
      <c r="Q134" t="s">
        <v>59</v>
      </c>
      <c r="R134" t="s">
        <v>60</v>
      </c>
      <c r="S134" s="7" t="s">
        <v>118</v>
      </c>
      <c r="T134" s="1" t="s">
        <v>119</v>
      </c>
      <c r="U134" t="s">
        <v>120</v>
      </c>
      <c r="V134" t="s">
        <v>121</v>
      </c>
      <c r="W134" t="s">
        <v>122</v>
      </c>
      <c r="X134" t="s">
        <v>123</v>
      </c>
      <c r="Z134" s="22" t="s">
        <v>61</v>
      </c>
      <c r="AA134" s="16" t="s">
        <v>62</v>
      </c>
      <c r="AB134" s="12" t="s">
        <v>63</v>
      </c>
      <c r="AC134" s="16" t="s">
        <v>64</v>
      </c>
    </row>
    <row r="135" spans="1:29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72</v>
      </c>
      <c r="AA140" s="14">
        <f>AVERAGE(AA135:AA139)</f>
        <v>0</v>
      </c>
      <c r="AB140" s="28"/>
    </row>
    <row r="142" spans="1:29" s="57" customFormat="1">
      <c r="A142" s="55" t="s">
        <v>35</v>
      </c>
      <c r="B142" s="56"/>
      <c r="C142" s="56"/>
      <c r="D142" s="56"/>
      <c r="E142" s="56"/>
      <c r="J142" s="56"/>
      <c r="K142" s="56"/>
      <c r="S142" s="56"/>
      <c r="T142" s="56"/>
      <c r="AA142" s="58"/>
      <c r="AB142" s="59"/>
      <c r="AC142" s="58"/>
    </row>
    <row r="143" spans="1:29">
      <c r="A143" s="9" t="s">
        <v>108</v>
      </c>
      <c r="B143" s="1" t="s">
        <v>38</v>
      </c>
      <c r="C143" s="1" t="s">
        <v>39</v>
      </c>
      <c r="D143" s="1" t="s">
        <v>109</v>
      </c>
      <c r="E143" s="1" t="s">
        <v>110</v>
      </c>
      <c r="F143" t="s">
        <v>111</v>
      </c>
      <c r="G143" t="s">
        <v>43</v>
      </c>
      <c r="H143" t="s">
        <v>44</v>
      </c>
      <c r="I143" t="s">
        <v>45</v>
      </c>
      <c r="J143" s="1" t="s">
        <v>112</v>
      </c>
      <c r="K143" s="1" t="s">
        <v>113</v>
      </c>
      <c r="L143" t="s">
        <v>114</v>
      </c>
      <c r="M143" t="s">
        <v>115</v>
      </c>
      <c r="N143" t="s">
        <v>116</v>
      </c>
      <c r="O143" t="s">
        <v>117</v>
      </c>
      <c r="P143" t="s">
        <v>58</v>
      </c>
      <c r="Q143" t="s">
        <v>59</v>
      </c>
      <c r="R143" t="s">
        <v>60</v>
      </c>
      <c r="S143" s="7" t="s">
        <v>118</v>
      </c>
      <c r="T143" s="1" t="s">
        <v>119</v>
      </c>
      <c r="U143" t="s">
        <v>120</v>
      </c>
      <c r="V143" t="s">
        <v>121</v>
      </c>
      <c r="W143" t="s">
        <v>122</v>
      </c>
      <c r="X143" t="s">
        <v>123</v>
      </c>
      <c r="Z143" s="22" t="s">
        <v>61</v>
      </c>
      <c r="AA143" s="16" t="s">
        <v>62</v>
      </c>
      <c r="AB143" s="12" t="s">
        <v>63</v>
      </c>
      <c r="AC143" s="16" t="s">
        <v>64</v>
      </c>
    </row>
    <row r="144" spans="1:29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72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P5" zoomScaleNormal="100" workbookViewId="0">
      <selection activeCell="A37" sqref="A37"/>
    </sheetView>
  </sheetViews>
  <sheetFormatPr defaultColWidth="8.81640625" defaultRowHeight="14.5"/>
  <cols>
    <col min="1" max="1" width="65.81640625" customWidth="1"/>
    <col min="2" max="2" width="22.81640625" style="1" customWidth="1"/>
    <col min="3" max="3" width="10" style="1" customWidth="1"/>
    <col min="4" max="4" width="10.81640625" style="1" customWidth="1"/>
    <col min="5" max="5" width="10.26953125" style="1" customWidth="1"/>
    <col min="6" max="6" width="9.26953125" bestFit="1" customWidth="1"/>
    <col min="7" max="7" width="10.1796875" customWidth="1"/>
    <col min="8" max="8" width="12.26953125" customWidth="1"/>
    <col min="9" max="9" width="10.81640625" customWidth="1"/>
    <col min="10" max="10" width="11" style="1" customWidth="1"/>
    <col min="11" max="11" width="15.81640625" style="1" customWidth="1"/>
    <col min="12" max="12" width="14.1796875" customWidth="1"/>
    <col min="13" max="13" width="11.453125" customWidth="1"/>
    <col min="14" max="14" width="15.453125" customWidth="1"/>
    <col min="15" max="15" width="15.7265625" customWidth="1"/>
    <col min="16" max="16" width="12.26953125" customWidth="1"/>
    <col min="17" max="17" width="13.26953125" customWidth="1"/>
    <col min="18" max="18" width="11.453125" customWidth="1"/>
    <col min="19" max="19" width="13.7265625" style="7" customWidth="1"/>
    <col min="20" max="20" width="14.1796875" style="1" customWidth="1"/>
    <col min="21" max="21" width="14.81640625" customWidth="1"/>
    <col min="22" max="22" width="14.453125" customWidth="1"/>
    <col min="23" max="23" width="14.26953125" customWidth="1"/>
    <col min="24" max="24" width="15" customWidth="1"/>
    <col min="26" max="26" width="23.453125" customWidth="1"/>
    <col min="27" max="27" width="24.7265625" style="14" customWidth="1"/>
    <col min="28" max="28" width="12" style="13" customWidth="1"/>
    <col min="29" max="29" width="20.1796875" style="14" customWidth="1"/>
  </cols>
  <sheetData>
    <row r="1" spans="1:29">
      <c r="A1" t="s">
        <v>17</v>
      </c>
    </row>
    <row r="2" spans="1:29">
      <c r="A2" t="s">
        <v>18</v>
      </c>
    </row>
    <row r="3" spans="1:29">
      <c r="A3" t="s">
        <v>20</v>
      </c>
      <c r="B3" s="7"/>
    </row>
    <row r="4" spans="1:29">
      <c r="A4" t="s">
        <v>22</v>
      </c>
      <c r="B4" s="7"/>
    </row>
    <row r="5" spans="1:29">
      <c r="A5" t="s">
        <v>24</v>
      </c>
    </row>
    <row r="6" spans="1:29">
      <c r="A6" s="5" t="s">
        <v>25</v>
      </c>
    </row>
    <row r="7" spans="1:29">
      <c r="A7" s="5" t="s">
        <v>27</v>
      </c>
    </row>
    <row r="8" spans="1:29">
      <c r="A8" s="2"/>
    </row>
    <row r="9" spans="1:29">
      <c r="A9" s="2"/>
    </row>
    <row r="10" spans="1:29">
      <c r="A10" s="5"/>
    </row>
    <row r="12" spans="1:29">
      <c r="A12" s="11" t="s">
        <v>29</v>
      </c>
    </row>
    <row r="13" spans="1:29">
      <c r="A13" s="6" t="s">
        <v>30</v>
      </c>
      <c r="B13" s="7" t="s">
        <v>31</v>
      </c>
      <c r="C13" s="7"/>
      <c r="D13" s="7"/>
      <c r="E13" s="7"/>
      <c r="F13" s="8"/>
      <c r="G13" s="8"/>
      <c r="H13" s="8"/>
      <c r="I13" s="8"/>
      <c r="J13" s="7"/>
      <c r="K13" s="7"/>
    </row>
    <row r="14" spans="1:29">
      <c r="A14" s="6" t="s">
        <v>32</v>
      </c>
      <c r="B14" s="7" t="s">
        <v>33</v>
      </c>
      <c r="C14" s="7"/>
      <c r="D14" s="7"/>
      <c r="E14" s="7"/>
      <c r="F14" s="8"/>
      <c r="G14" s="8"/>
      <c r="H14" s="8"/>
      <c r="I14" s="8"/>
      <c r="J14" s="7"/>
      <c r="K14" s="7"/>
    </row>
    <row r="15" spans="1:29">
      <c r="A15" s="4" t="s">
        <v>34</v>
      </c>
      <c r="B15" s="10"/>
      <c r="C15" s="10"/>
      <c r="D15" s="10"/>
      <c r="E15" s="10"/>
    </row>
    <row r="16" spans="1:29" s="57" customFormat="1">
      <c r="A16" s="55" t="s">
        <v>35</v>
      </c>
      <c r="B16" s="56"/>
      <c r="C16" s="56"/>
      <c r="D16" s="56"/>
      <c r="E16" s="56"/>
      <c r="J16" s="56"/>
      <c r="K16" s="56"/>
      <c r="S16" s="56"/>
      <c r="T16" s="56"/>
      <c r="AA16" s="58"/>
      <c r="AB16" s="59"/>
      <c r="AC16" s="58"/>
    </row>
    <row r="17" spans="1:29">
      <c r="A17" s="9" t="s">
        <v>108</v>
      </c>
      <c r="B17" s="1" t="s">
        <v>38</v>
      </c>
      <c r="C17" s="1" t="s">
        <v>39</v>
      </c>
      <c r="D17" s="1" t="s">
        <v>109</v>
      </c>
      <c r="E17" s="1" t="s">
        <v>110</v>
      </c>
      <c r="F17" t="s">
        <v>111</v>
      </c>
      <c r="G17" t="s">
        <v>43</v>
      </c>
      <c r="H17" t="s">
        <v>44</v>
      </c>
      <c r="I17" t="s">
        <v>45</v>
      </c>
      <c r="J17" s="1" t="s">
        <v>112</v>
      </c>
      <c r="K17" s="1" t="s">
        <v>113</v>
      </c>
      <c r="L17" t="s">
        <v>114</v>
      </c>
      <c r="M17" t="s">
        <v>115</v>
      </c>
      <c r="N17" t="s">
        <v>116</v>
      </c>
      <c r="O17" t="s">
        <v>117</v>
      </c>
      <c r="P17" t="s">
        <v>58</v>
      </c>
      <c r="Q17" t="s">
        <v>59</v>
      </c>
      <c r="R17" t="s">
        <v>60</v>
      </c>
      <c r="S17" s="7" t="s">
        <v>118</v>
      </c>
      <c r="T17" s="1" t="s">
        <v>119</v>
      </c>
      <c r="U17" t="s">
        <v>120</v>
      </c>
      <c r="V17" t="s">
        <v>121</v>
      </c>
      <c r="W17" t="s">
        <v>122</v>
      </c>
      <c r="X17" t="s">
        <v>123</v>
      </c>
      <c r="Z17" s="22" t="s">
        <v>61</v>
      </c>
      <c r="AA17" s="16" t="s">
        <v>62</v>
      </c>
      <c r="AB17" s="12" t="s">
        <v>63</v>
      </c>
      <c r="AC17" s="16" t="s">
        <v>64</v>
      </c>
    </row>
    <row r="18" spans="1:29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>
      <c r="A23" s="2" t="s">
        <v>71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72</v>
      </c>
      <c r="AA23" s="14">
        <f>AVERAGE(AA18:AA22)</f>
        <v>0</v>
      </c>
      <c r="AB23" s="28"/>
    </row>
    <row r="24" spans="1:29">
      <c r="A24" s="2"/>
      <c r="AB24" s="28"/>
      <c r="AC24" s="15"/>
    </row>
    <row r="25" spans="1:29" s="57" customFormat="1">
      <c r="A25" s="55" t="s">
        <v>35</v>
      </c>
      <c r="B25" s="56"/>
      <c r="C25" s="56"/>
      <c r="D25" s="56"/>
      <c r="E25" s="56"/>
      <c r="J25" s="56"/>
      <c r="K25" s="56"/>
      <c r="S25" s="56"/>
      <c r="T25" s="56"/>
      <c r="AA25" s="58"/>
      <c r="AB25" s="59"/>
      <c r="AC25" s="58"/>
    </row>
    <row r="26" spans="1:29">
      <c r="A26" s="9" t="s">
        <v>108</v>
      </c>
      <c r="B26" s="1" t="s">
        <v>38</v>
      </c>
      <c r="C26" s="1" t="s">
        <v>39</v>
      </c>
      <c r="D26" s="1" t="s">
        <v>109</v>
      </c>
      <c r="E26" s="1" t="s">
        <v>110</v>
      </c>
      <c r="F26" t="s">
        <v>111</v>
      </c>
      <c r="G26" t="s">
        <v>43</v>
      </c>
      <c r="H26" t="s">
        <v>44</v>
      </c>
      <c r="I26" t="s">
        <v>45</v>
      </c>
      <c r="J26" s="1" t="s">
        <v>112</v>
      </c>
      <c r="K26" s="1" t="s">
        <v>113</v>
      </c>
      <c r="L26" t="s">
        <v>114</v>
      </c>
      <c r="M26" t="s">
        <v>115</v>
      </c>
      <c r="N26" t="s">
        <v>116</v>
      </c>
      <c r="O26" t="s">
        <v>117</v>
      </c>
      <c r="P26" t="s">
        <v>58</v>
      </c>
      <c r="Q26" t="s">
        <v>59</v>
      </c>
      <c r="R26" t="s">
        <v>60</v>
      </c>
      <c r="S26" s="7" t="s">
        <v>118</v>
      </c>
      <c r="T26" s="1" t="s">
        <v>119</v>
      </c>
      <c r="U26" t="s">
        <v>120</v>
      </c>
      <c r="V26" t="s">
        <v>121</v>
      </c>
      <c r="W26" t="s">
        <v>122</v>
      </c>
      <c r="X26" t="s">
        <v>123</v>
      </c>
      <c r="Z26" s="22" t="s">
        <v>61</v>
      </c>
      <c r="AA26" s="16" t="s">
        <v>62</v>
      </c>
      <c r="AB26" s="12" t="s">
        <v>63</v>
      </c>
      <c r="AC26" s="16" t="s">
        <v>64</v>
      </c>
    </row>
    <row r="27" spans="1:29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72</v>
      </c>
      <c r="AA32" s="14">
        <f>AVERAGE(AA27:AA31)</f>
        <v>0</v>
      </c>
      <c r="AB32" s="28"/>
    </row>
    <row r="33" spans="1:39">
      <c r="A33" s="2"/>
      <c r="AB33" s="28"/>
      <c r="AC33" s="15"/>
    </row>
    <row r="34" spans="1:39" s="57" customFormat="1">
      <c r="A34" s="55" t="s">
        <v>35</v>
      </c>
      <c r="B34" s="56"/>
      <c r="C34" s="56"/>
      <c r="D34" s="56"/>
      <c r="E34" s="56"/>
      <c r="J34" s="56"/>
      <c r="K34" s="56"/>
      <c r="S34" s="56"/>
      <c r="T34" s="56"/>
      <c r="AA34" s="58"/>
      <c r="AB34" s="59"/>
      <c r="AC34" s="58"/>
    </row>
    <row r="35" spans="1:39">
      <c r="A35" s="9" t="s">
        <v>108</v>
      </c>
      <c r="B35" s="1" t="s">
        <v>38</v>
      </c>
      <c r="C35" s="1" t="s">
        <v>39</v>
      </c>
      <c r="D35" s="1" t="s">
        <v>109</v>
      </c>
      <c r="E35" s="1" t="s">
        <v>110</v>
      </c>
      <c r="F35" t="s">
        <v>111</v>
      </c>
      <c r="G35" t="s">
        <v>43</v>
      </c>
      <c r="H35" t="s">
        <v>44</v>
      </c>
      <c r="I35" t="s">
        <v>45</v>
      </c>
      <c r="J35" s="1" t="s">
        <v>112</v>
      </c>
      <c r="K35" s="1" t="s">
        <v>113</v>
      </c>
      <c r="L35" t="s">
        <v>114</v>
      </c>
      <c r="M35" t="s">
        <v>115</v>
      </c>
      <c r="N35" t="s">
        <v>116</v>
      </c>
      <c r="O35" t="s">
        <v>117</v>
      </c>
      <c r="P35" t="s">
        <v>58</v>
      </c>
      <c r="Q35" t="s">
        <v>59</v>
      </c>
      <c r="R35" t="s">
        <v>60</v>
      </c>
      <c r="S35" s="7" t="s">
        <v>118</v>
      </c>
      <c r="T35" s="1" t="s">
        <v>119</v>
      </c>
      <c r="U35" t="s">
        <v>120</v>
      </c>
      <c r="V35" t="s">
        <v>121</v>
      </c>
      <c r="W35" t="s">
        <v>122</v>
      </c>
      <c r="X35" t="s">
        <v>123</v>
      </c>
      <c r="Z35" s="22" t="s">
        <v>61</v>
      </c>
      <c r="AA35" s="16" t="s">
        <v>62</v>
      </c>
      <c r="AB35" s="12" t="s">
        <v>63</v>
      </c>
      <c r="AC35" s="16" t="s">
        <v>64</v>
      </c>
    </row>
    <row r="36" spans="1:39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72</v>
      </c>
      <c r="AA41" s="14">
        <f>AVERAGE(AA36:AA40)</f>
        <v>0</v>
      </c>
      <c r="AB41" s="28"/>
    </row>
    <row r="42" spans="1:39" s="3" customFormat="1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15"/>
      <c r="AB42" s="28"/>
      <c r="AC42" s="15"/>
    </row>
    <row r="43" spans="1:39" s="57" customFormat="1">
      <c r="A43" s="55" t="s">
        <v>35</v>
      </c>
      <c r="B43" s="56"/>
      <c r="C43" s="56"/>
      <c r="D43" s="56"/>
      <c r="E43" s="56"/>
      <c r="J43" s="56"/>
      <c r="K43" s="56"/>
      <c r="S43" s="56"/>
      <c r="T43" s="56"/>
      <c r="AA43" s="58"/>
      <c r="AB43" s="59"/>
      <c r="AC43" s="58"/>
    </row>
    <row r="44" spans="1:39" s="3" customFormat="1">
      <c r="A44" s="9" t="s">
        <v>108</v>
      </c>
      <c r="B44" s="1" t="s">
        <v>38</v>
      </c>
      <c r="C44" s="1" t="s">
        <v>39</v>
      </c>
      <c r="D44" s="1" t="s">
        <v>109</v>
      </c>
      <c r="E44" s="1" t="s">
        <v>110</v>
      </c>
      <c r="F44" t="s">
        <v>111</v>
      </c>
      <c r="G44" t="s">
        <v>43</v>
      </c>
      <c r="H44" t="s">
        <v>44</v>
      </c>
      <c r="I44" t="s">
        <v>45</v>
      </c>
      <c r="J44" s="1" t="s">
        <v>112</v>
      </c>
      <c r="K44" s="1" t="s">
        <v>113</v>
      </c>
      <c r="L44" t="s">
        <v>114</v>
      </c>
      <c r="M44" t="s">
        <v>115</v>
      </c>
      <c r="N44" t="s">
        <v>116</v>
      </c>
      <c r="O44" t="s">
        <v>117</v>
      </c>
      <c r="P44" t="s">
        <v>58</v>
      </c>
      <c r="Q44" t="s">
        <v>59</v>
      </c>
      <c r="R44" t="s">
        <v>60</v>
      </c>
      <c r="S44" s="7" t="s">
        <v>118</v>
      </c>
      <c r="T44" s="1" t="s">
        <v>119</v>
      </c>
      <c r="U44" t="s">
        <v>120</v>
      </c>
      <c r="V44" t="s">
        <v>121</v>
      </c>
      <c r="W44" t="s">
        <v>122</v>
      </c>
      <c r="X44" t="s">
        <v>123</v>
      </c>
      <c r="Y44"/>
      <c r="Z44" s="22" t="s">
        <v>61</v>
      </c>
      <c r="AA44" s="16" t="s">
        <v>62</v>
      </c>
      <c r="AB44" s="12" t="s">
        <v>63</v>
      </c>
      <c r="AC44" s="16" t="s">
        <v>64</v>
      </c>
    </row>
    <row r="45" spans="1:39" s="3" customFormat="1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72</v>
      </c>
      <c r="AA50" s="14">
        <f>AVERAGE(AA45:AA49)</f>
        <v>0</v>
      </c>
      <c r="AB50" s="28"/>
    </row>
    <row r="51" spans="1:29">
      <c r="A51" s="2"/>
      <c r="AB51" s="28"/>
      <c r="AC51" s="15"/>
    </row>
    <row r="52" spans="1:29" s="57" customFormat="1">
      <c r="A52" s="55" t="s">
        <v>35</v>
      </c>
      <c r="B52" s="56"/>
      <c r="C52" s="56"/>
      <c r="D52" s="56"/>
      <c r="E52" s="56"/>
      <c r="J52" s="56"/>
      <c r="K52" s="56"/>
      <c r="S52" s="56"/>
      <c r="T52" s="56"/>
      <c r="AA52" s="58"/>
      <c r="AB52" s="59"/>
      <c r="AC52" s="58"/>
    </row>
    <row r="53" spans="1:29">
      <c r="A53" s="9" t="s">
        <v>108</v>
      </c>
      <c r="B53" s="1" t="s">
        <v>38</v>
      </c>
      <c r="C53" s="1" t="s">
        <v>39</v>
      </c>
      <c r="D53" s="1" t="s">
        <v>109</v>
      </c>
      <c r="E53" s="1" t="s">
        <v>110</v>
      </c>
      <c r="F53" t="s">
        <v>111</v>
      </c>
      <c r="G53" t="s">
        <v>43</v>
      </c>
      <c r="H53" t="s">
        <v>44</v>
      </c>
      <c r="I53" t="s">
        <v>45</v>
      </c>
      <c r="J53" s="1" t="s">
        <v>112</v>
      </c>
      <c r="K53" s="1" t="s">
        <v>113</v>
      </c>
      <c r="L53" t="s">
        <v>114</v>
      </c>
      <c r="M53" t="s">
        <v>115</v>
      </c>
      <c r="N53" t="s">
        <v>116</v>
      </c>
      <c r="O53" t="s">
        <v>117</v>
      </c>
      <c r="P53" t="s">
        <v>58</v>
      </c>
      <c r="Q53" t="s">
        <v>59</v>
      </c>
      <c r="R53" t="s">
        <v>60</v>
      </c>
      <c r="S53" s="7" t="s">
        <v>118</v>
      </c>
      <c r="T53" s="1" t="s">
        <v>119</v>
      </c>
      <c r="U53" t="s">
        <v>120</v>
      </c>
      <c r="V53" t="s">
        <v>121</v>
      </c>
      <c r="W53" t="s">
        <v>122</v>
      </c>
      <c r="X53" t="s">
        <v>123</v>
      </c>
      <c r="Z53" s="22" t="s">
        <v>61</v>
      </c>
      <c r="AA53" s="16" t="s">
        <v>62</v>
      </c>
      <c r="AB53" s="12" t="s">
        <v>63</v>
      </c>
      <c r="AC53" s="16" t="s">
        <v>64</v>
      </c>
    </row>
    <row r="54" spans="1:29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72</v>
      </c>
      <c r="AA59" s="14">
        <f>AVERAGE(AA54:AA58)</f>
        <v>0</v>
      </c>
      <c r="AB59" s="28"/>
    </row>
    <row r="60" spans="1:29">
      <c r="A60" s="2"/>
      <c r="AB60" s="28"/>
      <c r="AC60" s="15"/>
    </row>
    <row r="61" spans="1:29" s="57" customFormat="1">
      <c r="A61" s="55" t="s">
        <v>35</v>
      </c>
      <c r="B61" s="56"/>
      <c r="C61" s="56"/>
      <c r="D61" s="56"/>
      <c r="E61" s="56"/>
      <c r="J61" s="56"/>
      <c r="K61" s="56"/>
      <c r="S61" s="56"/>
      <c r="T61" s="56"/>
      <c r="AA61" s="58"/>
      <c r="AB61" s="59"/>
      <c r="AC61" s="58"/>
    </row>
    <row r="62" spans="1:29">
      <c r="A62" s="9" t="s">
        <v>108</v>
      </c>
      <c r="B62" s="1" t="s">
        <v>38</v>
      </c>
      <c r="C62" s="1" t="s">
        <v>39</v>
      </c>
      <c r="D62" s="1" t="s">
        <v>109</v>
      </c>
      <c r="E62" s="1" t="s">
        <v>110</v>
      </c>
      <c r="F62" t="s">
        <v>111</v>
      </c>
      <c r="G62" t="s">
        <v>43</v>
      </c>
      <c r="H62" t="s">
        <v>44</v>
      </c>
      <c r="I62" t="s">
        <v>45</v>
      </c>
      <c r="J62" s="1" t="s">
        <v>112</v>
      </c>
      <c r="K62" s="1" t="s">
        <v>113</v>
      </c>
      <c r="L62" t="s">
        <v>114</v>
      </c>
      <c r="M62" t="s">
        <v>115</v>
      </c>
      <c r="N62" t="s">
        <v>116</v>
      </c>
      <c r="O62" t="s">
        <v>117</v>
      </c>
      <c r="P62" t="s">
        <v>58</v>
      </c>
      <c r="Q62" t="s">
        <v>59</v>
      </c>
      <c r="R62" t="s">
        <v>60</v>
      </c>
      <c r="S62" s="7" t="s">
        <v>118</v>
      </c>
      <c r="T62" s="1" t="s">
        <v>119</v>
      </c>
      <c r="U62" t="s">
        <v>120</v>
      </c>
      <c r="V62" t="s">
        <v>121</v>
      </c>
      <c r="W62" t="s">
        <v>122</v>
      </c>
      <c r="X62" t="s">
        <v>123</v>
      </c>
      <c r="Z62" s="22" t="s">
        <v>61</v>
      </c>
      <c r="AA62" s="16" t="s">
        <v>62</v>
      </c>
      <c r="AB62" s="12" t="s">
        <v>63</v>
      </c>
      <c r="AC62" s="16" t="s">
        <v>64</v>
      </c>
    </row>
    <row r="63" spans="1:29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72</v>
      </c>
      <c r="AA68" s="14">
        <f>AVERAGE(AA63:AA67)</f>
        <v>0</v>
      </c>
      <c r="AB68" s="28"/>
    </row>
    <row r="69" spans="1:29">
      <c r="A69" s="2"/>
      <c r="AB69" s="28"/>
      <c r="AC69" s="15"/>
    </row>
    <row r="70" spans="1:29" s="57" customFormat="1">
      <c r="A70" s="55" t="s">
        <v>35</v>
      </c>
      <c r="B70" s="56"/>
      <c r="C70" s="56"/>
      <c r="D70" s="56"/>
      <c r="E70" s="56"/>
      <c r="J70" s="56"/>
      <c r="K70" s="56"/>
      <c r="S70" s="56"/>
      <c r="T70" s="56"/>
      <c r="AA70" s="58"/>
      <c r="AB70" s="59"/>
      <c r="AC70" s="58"/>
    </row>
    <row r="71" spans="1:29">
      <c r="A71" s="9" t="s">
        <v>108</v>
      </c>
      <c r="B71" s="1" t="s">
        <v>38</v>
      </c>
      <c r="C71" s="1" t="s">
        <v>39</v>
      </c>
      <c r="D71" s="1" t="s">
        <v>109</v>
      </c>
      <c r="E71" s="1" t="s">
        <v>110</v>
      </c>
      <c r="F71" t="s">
        <v>111</v>
      </c>
      <c r="G71" t="s">
        <v>43</v>
      </c>
      <c r="H71" t="s">
        <v>44</v>
      </c>
      <c r="I71" t="s">
        <v>45</v>
      </c>
      <c r="J71" s="1" t="s">
        <v>112</v>
      </c>
      <c r="K71" s="1" t="s">
        <v>113</v>
      </c>
      <c r="L71" t="s">
        <v>114</v>
      </c>
      <c r="M71" t="s">
        <v>115</v>
      </c>
      <c r="N71" t="s">
        <v>116</v>
      </c>
      <c r="O71" t="s">
        <v>117</v>
      </c>
      <c r="P71" t="s">
        <v>58</v>
      </c>
      <c r="Q71" t="s">
        <v>59</v>
      </c>
      <c r="R71" t="s">
        <v>60</v>
      </c>
      <c r="S71" s="7" t="s">
        <v>118</v>
      </c>
      <c r="T71" s="1" t="s">
        <v>119</v>
      </c>
      <c r="U71" t="s">
        <v>120</v>
      </c>
      <c r="V71" t="s">
        <v>121</v>
      </c>
      <c r="W71" t="s">
        <v>122</v>
      </c>
      <c r="X71" t="s">
        <v>123</v>
      </c>
      <c r="Z71" s="22" t="s">
        <v>61</v>
      </c>
      <c r="AA71" s="16" t="s">
        <v>62</v>
      </c>
      <c r="AB71" s="12" t="s">
        <v>63</v>
      </c>
      <c r="AC71" s="16" t="s">
        <v>64</v>
      </c>
    </row>
    <row r="72" spans="1:29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72</v>
      </c>
      <c r="AA77" s="14">
        <f>AVERAGE(AA72:AA76)</f>
        <v>0</v>
      </c>
      <c r="AB77" s="28"/>
    </row>
    <row r="78" spans="1:29">
      <c r="A78" s="2"/>
      <c r="AB78" s="28"/>
      <c r="AC78" s="15"/>
    </row>
    <row r="79" spans="1:29" s="57" customFormat="1">
      <c r="A79" s="55" t="s">
        <v>35</v>
      </c>
      <c r="B79" s="56"/>
      <c r="C79" s="56"/>
      <c r="D79" s="56"/>
      <c r="E79" s="56"/>
      <c r="J79" s="56"/>
      <c r="K79" s="56"/>
      <c r="S79" s="56"/>
      <c r="T79" s="56"/>
      <c r="AA79" s="58"/>
      <c r="AB79" s="59"/>
      <c r="AC79" s="58"/>
    </row>
    <row r="80" spans="1:29">
      <c r="A80" s="9" t="s">
        <v>108</v>
      </c>
      <c r="B80" s="1" t="s">
        <v>38</v>
      </c>
      <c r="C80" s="1" t="s">
        <v>39</v>
      </c>
      <c r="D80" s="1" t="s">
        <v>109</v>
      </c>
      <c r="E80" s="1" t="s">
        <v>110</v>
      </c>
      <c r="F80" t="s">
        <v>111</v>
      </c>
      <c r="G80" t="s">
        <v>43</v>
      </c>
      <c r="H80" t="s">
        <v>44</v>
      </c>
      <c r="I80" t="s">
        <v>45</v>
      </c>
      <c r="J80" s="1" t="s">
        <v>112</v>
      </c>
      <c r="K80" s="1" t="s">
        <v>113</v>
      </c>
      <c r="L80" t="s">
        <v>114</v>
      </c>
      <c r="M80" t="s">
        <v>115</v>
      </c>
      <c r="N80" t="s">
        <v>116</v>
      </c>
      <c r="O80" t="s">
        <v>117</v>
      </c>
      <c r="P80" t="s">
        <v>58</v>
      </c>
      <c r="Q80" t="s">
        <v>59</v>
      </c>
      <c r="R80" t="s">
        <v>60</v>
      </c>
      <c r="S80" s="7" t="s">
        <v>118</v>
      </c>
      <c r="T80" s="1" t="s">
        <v>119</v>
      </c>
      <c r="U80" t="s">
        <v>120</v>
      </c>
      <c r="V80" t="s">
        <v>121</v>
      </c>
      <c r="W80" t="s">
        <v>122</v>
      </c>
      <c r="X80" t="s">
        <v>123</v>
      </c>
      <c r="Z80" s="22" t="s">
        <v>61</v>
      </c>
      <c r="AA80" s="16" t="s">
        <v>62</v>
      </c>
      <c r="AB80" s="12" t="s">
        <v>63</v>
      </c>
      <c r="AC80" s="16" t="s">
        <v>64</v>
      </c>
    </row>
    <row r="81" spans="1:29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72</v>
      </c>
      <c r="AA86" s="14">
        <f>AVERAGE(AA81:AA85)</f>
        <v>0</v>
      </c>
      <c r="AB86" s="28"/>
    </row>
    <row r="88" spans="1:29" s="57" customFormat="1">
      <c r="A88" s="55" t="s">
        <v>35</v>
      </c>
      <c r="B88" s="56"/>
      <c r="C88" s="56"/>
      <c r="D88" s="56"/>
      <c r="E88" s="56"/>
      <c r="J88" s="56"/>
      <c r="K88" s="56"/>
      <c r="S88" s="56"/>
      <c r="T88" s="56"/>
      <c r="AA88" s="58"/>
      <c r="AB88" s="59"/>
      <c r="AC88" s="58"/>
    </row>
    <row r="89" spans="1:29">
      <c r="A89" s="9" t="s">
        <v>108</v>
      </c>
      <c r="B89" s="1" t="s">
        <v>38</v>
      </c>
      <c r="C89" s="1" t="s">
        <v>39</v>
      </c>
      <c r="D89" s="1" t="s">
        <v>109</v>
      </c>
      <c r="E89" s="1" t="s">
        <v>110</v>
      </c>
      <c r="F89" t="s">
        <v>111</v>
      </c>
      <c r="G89" t="s">
        <v>43</v>
      </c>
      <c r="H89" t="s">
        <v>44</v>
      </c>
      <c r="I89" t="s">
        <v>45</v>
      </c>
      <c r="J89" s="1" t="s">
        <v>112</v>
      </c>
      <c r="K89" s="1" t="s">
        <v>113</v>
      </c>
      <c r="L89" t="s">
        <v>114</v>
      </c>
      <c r="M89" t="s">
        <v>115</v>
      </c>
      <c r="N89" t="s">
        <v>116</v>
      </c>
      <c r="O89" t="s">
        <v>117</v>
      </c>
      <c r="P89" t="s">
        <v>58</v>
      </c>
      <c r="Q89" t="s">
        <v>59</v>
      </c>
      <c r="R89" t="s">
        <v>60</v>
      </c>
      <c r="S89" s="7" t="s">
        <v>118</v>
      </c>
      <c r="T89" s="1" t="s">
        <v>119</v>
      </c>
      <c r="U89" t="s">
        <v>120</v>
      </c>
      <c r="V89" t="s">
        <v>121</v>
      </c>
      <c r="W89" t="s">
        <v>122</v>
      </c>
      <c r="X89" t="s">
        <v>123</v>
      </c>
      <c r="Z89" s="22" t="s">
        <v>61</v>
      </c>
      <c r="AA89" s="16" t="s">
        <v>62</v>
      </c>
      <c r="AB89" s="12" t="s">
        <v>63</v>
      </c>
      <c r="AC89" s="16" t="s">
        <v>64</v>
      </c>
    </row>
    <row r="90" spans="1:29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72</v>
      </c>
      <c r="AA95" s="14">
        <f>AVERAGE(AA90:AA94)</f>
        <v>0</v>
      </c>
      <c r="AB95" s="28"/>
    </row>
    <row r="97" spans="1:29" s="57" customFormat="1">
      <c r="A97" s="55" t="s">
        <v>35</v>
      </c>
      <c r="B97" s="56"/>
      <c r="C97" s="56"/>
      <c r="D97" s="56"/>
      <c r="E97" s="56"/>
      <c r="J97" s="56"/>
      <c r="K97" s="56"/>
      <c r="S97" s="56"/>
      <c r="T97" s="56"/>
      <c r="AA97" s="58"/>
      <c r="AB97" s="59"/>
      <c r="AC97" s="58"/>
    </row>
    <row r="98" spans="1:29">
      <c r="A98" s="9" t="s">
        <v>108</v>
      </c>
      <c r="B98" s="1" t="s">
        <v>38</v>
      </c>
      <c r="C98" s="1" t="s">
        <v>39</v>
      </c>
      <c r="D98" s="1" t="s">
        <v>109</v>
      </c>
      <c r="E98" s="1" t="s">
        <v>110</v>
      </c>
      <c r="F98" t="s">
        <v>111</v>
      </c>
      <c r="G98" t="s">
        <v>43</v>
      </c>
      <c r="H98" t="s">
        <v>44</v>
      </c>
      <c r="I98" t="s">
        <v>45</v>
      </c>
      <c r="J98" s="1" t="s">
        <v>112</v>
      </c>
      <c r="K98" s="1" t="s">
        <v>113</v>
      </c>
      <c r="L98" t="s">
        <v>114</v>
      </c>
      <c r="M98" t="s">
        <v>115</v>
      </c>
      <c r="N98" t="s">
        <v>116</v>
      </c>
      <c r="O98" t="s">
        <v>117</v>
      </c>
      <c r="P98" t="s">
        <v>58</v>
      </c>
      <c r="Q98" t="s">
        <v>59</v>
      </c>
      <c r="R98" t="s">
        <v>60</v>
      </c>
      <c r="S98" s="7" t="s">
        <v>118</v>
      </c>
      <c r="T98" s="1" t="s">
        <v>119</v>
      </c>
      <c r="U98" t="s">
        <v>120</v>
      </c>
      <c r="V98" t="s">
        <v>121</v>
      </c>
      <c r="W98" t="s">
        <v>122</v>
      </c>
      <c r="X98" t="s">
        <v>123</v>
      </c>
      <c r="Z98" s="22" t="s">
        <v>61</v>
      </c>
      <c r="AA98" s="16" t="s">
        <v>62</v>
      </c>
      <c r="AB98" s="12" t="s">
        <v>63</v>
      </c>
      <c r="AC98" s="16" t="s">
        <v>64</v>
      </c>
    </row>
    <row r="99" spans="1:29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72</v>
      </c>
      <c r="AA104" s="14">
        <f>AVERAGE(AA99:AA103)</f>
        <v>0</v>
      </c>
      <c r="AB104" s="28"/>
    </row>
    <row r="106" spans="1:29" s="57" customFormat="1">
      <c r="A106" s="55" t="s">
        <v>35</v>
      </c>
      <c r="B106" s="56"/>
      <c r="C106" s="56"/>
      <c r="D106" s="56"/>
      <c r="E106" s="56"/>
      <c r="J106" s="56"/>
      <c r="K106" s="56"/>
      <c r="S106" s="56"/>
      <c r="T106" s="56"/>
      <c r="AA106" s="58"/>
      <c r="AB106" s="59"/>
      <c r="AC106" s="58"/>
    </row>
    <row r="107" spans="1:29">
      <c r="A107" s="9" t="s">
        <v>108</v>
      </c>
      <c r="B107" s="1" t="s">
        <v>38</v>
      </c>
      <c r="C107" s="1" t="s">
        <v>39</v>
      </c>
      <c r="D107" s="1" t="s">
        <v>109</v>
      </c>
      <c r="E107" s="1" t="s">
        <v>110</v>
      </c>
      <c r="F107" t="s">
        <v>111</v>
      </c>
      <c r="G107" t="s">
        <v>43</v>
      </c>
      <c r="H107" t="s">
        <v>44</v>
      </c>
      <c r="I107" t="s">
        <v>45</v>
      </c>
      <c r="J107" s="1" t="s">
        <v>112</v>
      </c>
      <c r="K107" s="1" t="s">
        <v>113</v>
      </c>
      <c r="L107" t="s">
        <v>114</v>
      </c>
      <c r="M107" t="s">
        <v>115</v>
      </c>
      <c r="N107" t="s">
        <v>116</v>
      </c>
      <c r="O107" t="s">
        <v>117</v>
      </c>
      <c r="P107" t="s">
        <v>58</v>
      </c>
      <c r="Q107" t="s">
        <v>59</v>
      </c>
      <c r="R107" t="s">
        <v>60</v>
      </c>
      <c r="S107" s="7" t="s">
        <v>118</v>
      </c>
      <c r="T107" s="1" t="s">
        <v>119</v>
      </c>
      <c r="U107" t="s">
        <v>120</v>
      </c>
      <c r="V107" t="s">
        <v>121</v>
      </c>
      <c r="W107" t="s">
        <v>122</v>
      </c>
      <c r="X107" t="s">
        <v>123</v>
      </c>
      <c r="Z107" s="22" t="s">
        <v>61</v>
      </c>
      <c r="AA107" s="16" t="s">
        <v>62</v>
      </c>
      <c r="AB107" s="12" t="s">
        <v>63</v>
      </c>
      <c r="AC107" s="16" t="s">
        <v>64</v>
      </c>
    </row>
    <row r="108" spans="1:29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72</v>
      </c>
      <c r="AA113" s="14">
        <f>AVERAGE(AA108:AA112)</f>
        <v>0</v>
      </c>
      <c r="AB113" s="28"/>
    </row>
    <row r="115" spans="1:29" s="57" customFormat="1">
      <c r="A115" s="55" t="s">
        <v>35</v>
      </c>
      <c r="B115" s="56"/>
      <c r="C115" s="56"/>
      <c r="D115" s="56"/>
      <c r="E115" s="56"/>
      <c r="J115" s="56"/>
      <c r="K115" s="56"/>
      <c r="S115" s="56"/>
      <c r="T115" s="56"/>
      <c r="AA115" s="58"/>
      <c r="AB115" s="59"/>
      <c r="AC115" s="58"/>
    </row>
    <row r="116" spans="1:29">
      <c r="A116" s="9" t="s">
        <v>108</v>
      </c>
      <c r="B116" s="1" t="s">
        <v>38</v>
      </c>
      <c r="C116" s="1" t="s">
        <v>39</v>
      </c>
      <c r="D116" s="1" t="s">
        <v>109</v>
      </c>
      <c r="E116" s="1" t="s">
        <v>110</v>
      </c>
      <c r="F116" t="s">
        <v>111</v>
      </c>
      <c r="G116" t="s">
        <v>43</v>
      </c>
      <c r="H116" t="s">
        <v>44</v>
      </c>
      <c r="I116" t="s">
        <v>45</v>
      </c>
      <c r="J116" s="1" t="s">
        <v>112</v>
      </c>
      <c r="K116" s="1" t="s">
        <v>113</v>
      </c>
      <c r="L116" t="s">
        <v>114</v>
      </c>
      <c r="M116" t="s">
        <v>115</v>
      </c>
      <c r="N116" t="s">
        <v>116</v>
      </c>
      <c r="O116" t="s">
        <v>117</v>
      </c>
      <c r="P116" t="s">
        <v>58</v>
      </c>
      <c r="Q116" t="s">
        <v>59</v>
      </c>
      <c r="R116" t="s">
        <v>60</v>
      </c>
      <c r="S116" s="7" t="s">
        <v>118</v>
      </c>
      <c r="T116" s="1" t="s">
        <v>119</v>
      </c>
      <c r="U116" t="s">
        <v>120</v>
      </c>
      <c r="V116" t="s">
        <v>121</v>
      </c>
      <c r="W116" t="s">
        <v>122</v>
      </c>
      <c r="X116" t="s">
        <v>123</v>
      </c>
      <c r="Z116" s="22" t="s">
        <v>61</v>
      </c>
      <c r="AA116" s="16" t="s">
        <v>62</v>
      </c>
      <c r="AB116" s="12" t="s">
        <v>63</v>
      </c>
      <c r="AC116" s="16" t="s">
        <v>64</v>
      </c>
    </row>
    <row r="117" spans="1:29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72</v>
      </c>
      <c r="AA122" s="14">
        <f>AVERAGE(AA117:AA121)</f>
        <v>0</v>
      </c>
      <c r="AB122" s="28"/>
    </row>
    <row r="124" spans="1:29" s="57" customFormat="1">
      <c r="A124" s="55" t="s">
        <v>35</v>
      </c>
      <c r="B124" s="56"/>
      <c r="C124" s="56"/>
      <c r="D124" s="56"/>
      <c r="E124" s="56"/>
      <c r="J124" s="56"/>
      <c r="K124" s="56"/>
      <c r="S124" s="56"/>
      <c r="T124" s="56"/>
      <c r="AA124" s="58"/>
      <c r="AB124" s="59"/>
      <c r="AC124" s="58"/>
    </row>
    <row r="125" spans="1:29">
      <c r="A125" s="9" t="s">
        <v>108</v>
      </c>
      <c r="B125" s="1" t="s">
        <v>38</v>
      </c>
      <c r="C125" s="1" t="s">
        <v>39</v>
      </c>
      <c r="D125" s="1" t="s">
        <v>109</v>
      </c>
      <c r="E125" s="1" t="s">
        <v>110</v>
      </c>
      <c r="F125" t="s">
        <v>111</v>
      </c>
      <c r="G125" t="s">
        <v>43</v>
      </c>
      <c r="H125" t="s">
        <v>44</v>
      </c>
      <c r="I125" t="s">
        <v>45</v>
      </c>
      <c r="J125" s="1" t="s">
        <v>112</v>
      </c>
      <c r="K125" s="1" t="s">
        <v>113</v>
      </c>
      <c r="L125" t="s">
        <v>114</v>
      </c>
      <c r="M125" t="s">
        <v>115</v>
      </c>
      <c r="N125" t="s">
        <v>116</v>
      </c>
      <c r="O125" t="s">
        <v>117</v>
      </c>
      <c r="P125" t="s">
        <v>58</v>
      </c>
      <c r="Q125" t="s">
        <v>59</v>
      </c>
      <c r="R125" t="s">
        <v>60</v>
      </c>
      <c r="S125" s="7" t="s">
        <v>118</v>
      </c>
      <c r="T125" s="1" t="s">
        <v>119</v>
      </c>
      <c r="U125" t="s">
        <v>120</v>
      </c>
      <c r="V125" t="s">
        <v>121</v>
      </c>
      <c r="W125" t="s">
        <v>122</v>
      </c>
      <c r="X125" t="s">
        <v>123</v>
      </c>
      <c r="Z125" s="22" t="s">
        <v>61</v>
      </c>
      <c r="AA125" s="16" t="s">
        <v>62</v>
      </c>
      <c r="AB125" s="12" t="s">
        <v>63</v>
      </c>
      <c r="AC125" s="16" t="s">
        <v>64</v>
      </c>
    </row>
    <row r="126" spans="1:29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72</v>
      </c>
      <c r="AA131" s="14">
        <f>AVERAGE(AA126:AA130)</f>
        <v>0</v>
      </c>
      <c r="AB131" s="28"/>
    </row>
    <row r="133" spans="1:29" s="57" customFormat="1">
      <c r="A133" s="55" t="s">
        <v>35</v>
      </c>
      <c r="B133" s="56"/>
      <c r="C133" s="56"/>
      <c r="D133" s="56"/>
      <c r="E133" s="56"/>
      <c r="J133" s="56"/>
      <c r="K133" s="56"/>
      <c r="S133" s="56"/>
      <c r="T133" s="56"/>
      <c r="AA133" s="58"/>
      <c r="AB133" s="59"/>
      <c r="AC133" s="58"/>
    </row>
    <row r="134" spans="1:29">
      <c r="A134" s="9" t="s">
        <v>108</v>
      </c>
      <c r="B134" s="1" t="s">
        <v>38</v>
      </c>
      <c r="C134" s="1" t="s">
        <v>39</v>
      </c>
      <c r="D134" s="1" t="s">
        <v>109</v>
      </c>
      <c r="E134" s="1" t="s">
        <v>110</v>
      </c>
      <c r="F134" t="s">
        <v>111</v>
      </c>
      <c r="G134" t="s">
        <v>43</v>
      </c>
      <c r="H134" t="s">
        <v>44</v>
      </c>
      <c r="I134" t="s">
        <v>45</v>
      </c>
      <c r="J134" s="1" t="s">
        <v>112</v>
      </c>
      <c r="K134" s="1" t="s">
        <v>113</v>
      </c>
      <c r="L134" t="s">
        <v>114</v>
      </c>
      <c r="M134" t="s">
        <v>115</v>
      </c>
      <c r="N134" t="s">
        <v>116</v>
      </c>
      <c r="O134" t="s">
        <v>117</v>
      </c>
      <c r="P134" t="s">
        <v>58</v>
      </c>
      <c r="Q134" t="s">
        <v>59</v>
      </c>
      <c r="R134" t="s">
        <v>60</v>
      </c>
      <c r="S134" s="7" t="s">
        <v>118</v>
      </c>
      <c r="T134" s="1" t="s">
        <v>119</v>
      </c>
      <c r="U134" t="s">
        <v>120</v>
      </c>
      <c r="V134" t="s">
        <v>121</v>
      </c>
      <c r="W134" t="s">
        <v>122</v>
      </c>
      <c r="X134" t="s">
        <v>123</v>
      </c>
      <c r="Z134" s="22" t="s">
        <v>61</v>
      </c>
      <c r="AA134" s="16" t="s">
        <v>62</v>
      </c>
      <c r="AB134" s="12" t="s">
        <v>63</v>
      </c>
      <c r="AC134" s="16" t="s">
        <v>64</v>
      </c>
    </row>
    <row r="135" spans="1:29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72</v>
      </c>
      <c r="AA140" s="14">
        <f>AVERAGE(AA135:AA139)</f>
        <v>0</v>
      </c>
      <c r="AB140" s="28"/>
    </row>
    <row r="142" spans="1:29" s="57" customFormat="1">
      <c r="A142" s="55" t="s">
        <v>35</v>
      </c>
      <c r="B142" s="56"/>
      <c r="C142" s="56"/>
      <c r="D142" s="56"/>
      <c r="E142" s="56"/>
      <c r="J142" s="56"/>
      <c r="K142" s="56"/>
      <c r="S142" s="56"/>
      <c r="T142" s="56"/>
      <c r="AA142" s="58"/>
      <c r="AB142" s="59"/>
      <c r="AC142" s="58"/>
    </row>
    <row r="143" spans="1:29">
      <c r="A143" s="9" t="s">
        <v>108</v>
      </c>
      <c r="B143" s="1" t="s">
        <v>38</v>
      </c>
      <c r="C143" s="1" t="s">
        <v>39</v>
      </c>
      <c r="D143" s="1" t="s">
        <v>109</v>
      </c>
      <c r="E143" s="1" t="s">
        <v>110</v>
      </c>
      <c r="F143" t="s">
        <v>111</v>
      </c>
      <c r="G143" t="s">
        <v>43</v>
      </c>
      <c r="H143" t="s">
        <v>44</v>
      </c>
      <c r="I143" t="s">
        <v>45</v>
      </c>
      <c r="J143" s="1" t="s">
        <v>112</v>
      </c>
      <c r="K143" s="1" t="s">
        <v>113</v>
      </c>
      <c r="L143" t="s">
        <v>114</v>
      </c>
      <c r="M143" t="s">
        <v>115</v>
      </c>
      <c r="N143" t="s">
        <v>116</v>
      </c>
      <c r="O143" t="s">
        <v>117</v>
      </c>
      <c r="P143" t="s">
        <v>58</v>
      </c>
      <c r="Q143" t="s">
        <v>59</v>
      </c>
      <c r="R143" t="s">
        <v>60</v>
      </c>
      <c r="S143" s="7" t="s">
        <v>118</v>
      </c>
      <c r="T143" s="1" t="s">
        <v>119</v>
      </c>
      <c r="U143" t="s">
        <v>120</v>
      </c>
      <c r="V143" t="s">
        <v>121</v>
      </c>
      <c r="W143" t="s">
        <v>122</v>
      </c>
      <c r="X143" t="s">
        <v>123</v>
      </c>
      <c r="Z143" s="22" t="s">
        <v>61</v>
      </c>
      <c r="AA143" s="16" t="s">
        <v>62</v>
      </c>
      <c r="AB143" s="12" t="s">
        <v>63</v>
      </c>
      <c r="AC143" s="16" t="s">
        <v>64</v>
      </c>
    </row>
    <row r="144" spans="1:29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72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</sheetPr>
  <dimension ref="A1:DJ77"/>
  <sheetViews>
    <sheetView tabSelected="1" topLeftCell="A24" zoomScale="110" zoomScaleNormal="110" workbookViewId="0">
      <selection activeCell="N10" sqref="N10"/>
    </sheetView>
  </sheetViews>
  <sheetFormatPr defaultColWidth="8.81640625" defaultRowHeight="14.5"/>
  <cols>
    <col min="1" max="1" width="15.26953125" style="13" customWidth="1"/>
    <col min="2" max="2" width="12.81640625" style="14" customWidth="1"/>
    <col min="3" max="3" width="10.453125" style="13" customWidth="1"/>
    <col min="4" max="4" width="10.7265625" style="13" customWidth="1"/>
    <col min="5" max="5" width="11.453125" style="13" customWidth="1"/>
    <col min="6" max="7" width="13" style="13" customWidth="1"/>
    <col min="8" max="8" width="10.26953125" style="13" customWidth="1"/>
    <col min="9" max="9" width="10" style="13" customWidth="1"/>
    <col min="10" max="12" width="18" style="13" customWidth="1"/>
    <col min="13" max="13" width="9.1796875" style="13"/>
    <col min="14" max="14" width="8.81640625" style="13"/>
    <col min="15" max="15" width="16" style="13" customWidth="1"/>
    <col min="16" max="16" width="11.81640625" style="14" customWidth="1"/>
    <col min="17" max="17" width="10.453125" style="13" customWidth="1"/>
    <col min="18" max="18" width="10.7265625" style="13" customWidth="1"/>
    <col min="19" max="19" width="9.81640625" style="13" customWidth="1"/>
    <col min="20" max="20" width="12.26953125" style="13" customWidth="1"/>
    <col min="21" max="21" width="11.453125" style="13" customWidth="1"/>
    <col min="22" max="22" width="11.26953125" style="13" customWidth="1"/>
    <col min="23" max="23" width="16.7265625" style="13" customWidth="1"/>
    <col min="24" max="25" width="18" style="13" customWidth="1"/>
    <col min="26" max="26" width="9.1796875" style="13"/>
    <col min="27" max="27" width="16.26953125" style="13" customWidth="1"/>
    <col min="28" max="28" width="13" style="14" customWidth="1"/>
    <col min="29" max="29" width="10.1796875" style="13" customWidth="1"/>
    <col min="30" max="30" width="10.453125" style="13" customWidth="1"/>
    <col min="31" max="31" width="12.453125" style="13" customWidth="1"/>
    <col min="32" max="33" width="11.26953125" style="13" customWidth="1"/>
    <col min="34" max="34" width="11.1796875" style="13" customWidth="1"/>
    <col min="35" max="35" width="15.453125" style="13" customWidth="1"/>
    <col min="36" max="36" width="18" style="13" customWidth="1"/>
    <col min="37" max="37" width="15.453125" style="13" customWidth="1"/>
    <col min="38" max="38" width="9.1796875" style="13"/>
    <col min="39" max="39" width="16.453125" style="13" customWidth="1"/>
    <col min="40" max="40" width="14.1796875" style="14" customWidth="1"/>
    <col min="41" max="41" width="11.81640625" style="13" customWidth="1"/>
    <col min="42" max="43" width="11.26953125" style="13" customWidth="1"/>
    <col min="44" max="44" width="12" style="13" customWidth="1"/>
    <col min="45" max="45" width="10.7265625" style="13" customWidth="1"/>
    <col min="46" max="46" width="11.7265625" style="13" customWidth="1"/>
    <col min="47" max="47" width="17.453125" style="13" customWidth="1"/>
    <col min="48" max="48" width="18" style="13" customWidth="1"/>
    <col min="49" max="49" width="17.453125" style="13" customWidth="1"/>
    <col min="50" max="50" width="9.1796875" style="13"/>
    <col min="51" max="51" width="15.7265625" style="13" customWidth="1"/>
    <col min="52" max="52" width="11.1796875" style="14" customWidth="1"/>
    <col min="53" max="53" width="10.453125" style="13" customWidth="1"/>
    <col min="54" max="54" width="10.7265625" style="13" customWidth="1"/>
    <col min="55" max="55" width="11.453125" style="13" customWidth="1"/>
    <col min="56" max="56" width="13" style="13" customWidth="1"/>
    <col min="57" max="57" width="10.26953125" style="13" customWidth="1"/>
    <col min="58" max="58" width="10" style="13" customWidth="1"/>
    <col min="59" max="59" width="17.453125" style="13" customWidth="1"/>
    <col min="60" max="60" width="18" style="13" customWidth="1"/>
    <col min="61" max="61" width="17.453125" style="13" customWidth="1"/>
    <col min="62" max="62" width="9.1796875" style="13"/>
    <col min="63" max="63" width="16.26953125" style="13" customWidth="1"/>
    <col min="64" max="64" width="11.81640625" style="14" customWidth="1"/>
    <col min="65" max="65" width="10.453125" style="13" customWidth="1"/>
    <col min="66" max="66" width="10.7265625" style="13" customWidth="1"/>
    <col min="67" max="67" width="9.81640625" style="13" customWidth="1"/>
    <col min="68" max="68" width="12.26953125" style="13" customWidth="1"/>
    <col min="69" max="69" width="11.453125" style="13" customWidth="1"/>
    <col min="70" max="70" width="11.26953125" style="13" customWidth="1"/>
    <col min="71" max="71" width="17.81640625" style="13" customWidth="1"/>
    <col min="72" max="72" width="18" style="13" customWidth="1"/>
    <col min="73" max="73" width="17.453125" style="13" customWidth="1"/>
    <col min="74" max="74" width="9.1796875" style="13"/>
    <col min="75" max="75" width="14.1796875" style="13" customWidth="1"/>
    <col min="76" max="76" width="13" style="14" customWidth="1"/>
    <col min="77" max="77" width="10.1796875" style="13" customWidth="1"/>
    <col min="78" max="78" width="10.453125" style="13" customWidth="1"/>
    <col min="79" max="79" width="12.453125" style="13" customWidth="1"/>
    <col min="80" max="81" width="11.26953125" style="13" customWidth="1"/>
    <col min="82" max="82" width="11.1796875" style="13" customWidth="1"/>
    <col min="83" max="83" width="17.26953125" style="13" customWidth="1"/>
    <col min="84" max="84" width="18" style="13" customWidth="1"/>
    <col min="85" max="85" width="17.453125" style="13" customWidth="1"/>
    <col min="86" max="86" width="9.1796875" style="13"/>
    <col min="87" max="87" width="15.453125" style="13" customWidth="1"/>
    <col min="88" max="88" width="14.1796875" style="14" customWidth="1"/>
    <col min="89" max="89" width="11.81640625" style="13" customWidth="1"/>
    <col min="90" max="91" width="11.26953125" style="13" customWidth="1"/>
    <col min="92" max="92" width="12" style="13" customWidth="1"/>
    <col min="93" max="93" width="10.7265625" style="13" customWidth="1"/>
    <col min="94" max="94" width="11.7265625" style="13" customWidth="1"/>
    <col min="95" max="95" width="19.81640625" style="13" customWidth="1"/>
    <col min="96" max="96" width="18" style="13" customWidth="1"/>
    <col min="97" max="97" width="17.453125" style="13" customWidth="1"/>
    <col min="98" max="114" width="9.1796875"/>
  </cols>
  <sheetData>
    <row r="1" spans="1:114" s="17" customFormat="1" ht="19" thickBot="1">
      <c r="A1" s="72" t="s">
        <v>124</v>
      </c>
      <c r="B1" s="73"/>
      <c r="C1" s="26"/>
      <c r="D1" s="26"/>
      <c r="E1" s="26"/>
      <c r="F1" s="26"/>
      <c r="G1" s="26"/>
      <c r="H1" s="26"/>
      <c r="I1" s="25"/>
      <c r="J1" s="25"/>
      <c r="K1" s="25"/>
      <c r="L1" s="25"/>
      <c r="M1" s="26"/>
      <c r="N1" s="26"/>
      <c r="O1" s="74" t="s">
        <v>125</v>
      </c>
      <c r="P1" s="75"/>
      <c r="Q1" s="26"/>
      <c r="R1" s="26"/>
      <c r="S1" s="25"/>
      <c r="T1" s="26"/>
      <c r="U1" s="26"/>
      <c r="V1" s="25"/>
      <c r="W1" s="25"/>
      <c r="X1" s="25"/>
      <c r="Y1" s="25"/>
      <c r="Z1" s="26"/>
      <c r="AA1" s="72" t="s">
        <v>126</v>
      </c>
      <c r="AB1" s="73"/>
      <c r="AC1" s="26"/>
      <c r="AD1" s="26"/>
      <c r="AE1" s="26"/>
      <c r="AF1" s="26"/>
      <c r="AG1" s="26"/>
      <c r="AH1" s="25"/>
      <c r="AI1" s="25"/>
      <c r="AJ1" s="25"/>
      <c r="AK1" s="25"/>
      <c r="AL1" s="26"/>
      <c r="AM1" s="72" t="s">
        <v>127</v>
      </c>
      <c r="AN1" s="73"/>
      <c r="AO1" s="26"/>
      <c r="AP1" s="26"/>
      <c r="AQ1" s="26"/>
      <c r="AR1" s="26"/>
      <c r="AS1" s="26"/>
      <c r="AT1" s="25"/>
      <c r="AU1" s="25"/>
      <c r="AV1" s="25"/>
      <c r="AW1" s="25"/>
      <c r="AX1" s="26"/>
      <c r="AY1" s="72" t="s">
        <v>128</v>
      </c>
      <c r="AZ1" s="73"/>
      <c r="BA1" s="26"/>
      <c r="BB1" s="26"/>
      <c r="BC1" s="26"/>
      <c r="BD1" s="26"/>
      <c r="BE1" s="26"/>
      <c r="BF1" s="25"/>
      <c r="BG1" s="25"/>
      <c r="BH1" s="25"/>
      <c r="BI1" s="25"/>
      <c r="BJ1" s="26"/>
      <c r="BK1" s="72" t="s">
        <v>129</v>
      </c>
      <c r="BL1" s="73"/>
      <c r="BM1" s="26"/>
      <c r="BN1" s="26"/>
      <c r="BO1" s="25"/>
      <c r="BP1" s="26"/>
      <c r="BQ1" s="26"/>
      <c r="BR1" s="25"/>
      <c r="BS1" s="25"/>
      <c r="BT1" s="25"/>
      <c r="BU1" s="25"/>
      <c r="BV1" s="26"/>
      <c r="BW1" s="72" t="s">
        <v>130</v>
      </c>
      <c r="BX1" s="73"/>
      <c r="BY1" s="26"/>
      <c r="BZ1" s="26"/>
      <c r="CA1" s="26"/>
      <c r="CB1" s="26"/>
      <c r="CC1" s="26"/>
      <c r="CD1" s="25"/>
      <c r="CE1" s="25"/>
      <c r="CF1" s="25"/>
      <c r="CG1" s="25"/>
      <c r="CH1" s="26"/>
      <c r="CI1" s="72" t="s">
        <v>131</v>
      </c>
      <c r="CJ1" s="73"/>
      <c r="CK1" s="26"/>
      <c r="CL1" s="26"/>
      <c r="CM1" s="26"/>
      <c r="CN1" s="26"/>
      <c r="CO1" s="26"/>
      <c r="CP1" s="25"/>
      <c r="CQ1" s="25"/>
      <c r="CR1" s="25"/>
      <c r="CS1" s="25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</row>
    <row r="2" spans="1:114" s="24" customFormat="1" ht="42.75" customHeight="1">
      <c r="A2" s="38" t="s">
        <v>132</v>
      </c>
      <c r="B2" s="39" t="s">
        <v>133</v>
      </c>
      <c r="C2" s="40" t="s">
        <v>134</v>
      </c>
      <c r="D2" s="40" t="s">
        <v>135</v>
      </c>
      <c r="E2" s="40" t="s">
        <v>136</v>
      </c>
      <c r="F2" s="41" t="s">
        <v>137</v>
      </c>
      <c r="G2" s="41" t="s">
        <v>138</v>
      </c>
      <c r="H2" s="41" t="s">
        <v>139</v>
      </c>
      <c r="I2" s="41" t="s">
        <v>64</v>
      </c>
      <c r="J2" s="40" t="s">
        <v>140</v>
      </c>
      <c r="K2" s="40" t="s">
        <v>141</v>
      </c>
      <c r="L2" s="46" t="s">
        <v>142</v>
      </c>
      <c r="M2" s="27"/>
      <c r="N2" s="27"/>
      <c r="O2" s="38" t="s">
        <v>132</v>
      </c>
      <c r="P2" s="39" t="s">
        <v>133</v>
      </c>
      <c r="Q2" s="40" t="s">
        <v>134</v>
      </c>
      <c r="R2" s="40" t="s">
        <v>135</v>
      </c>
      <c r="S2" s="44" t="s">
        <v>136</v>
      </c>
      <c r="T2" s="41" t="s">
        <v>137</v>
      </c>
      <c r="U2" s="41" t="s">
        <v>139</v>
      </c>
      <c r="V2" s="41" t="s">
        <v>64</v>
      </c>
      <c r="W2" s="22" t="s">
        <v>140</v>
      </c>
      <c r="X2" s="22" t="s">
        <v>141</v>
      </c>
      <c r="Y2" s="22" t="s">
        <v>142</v>
      </c>
      <c r="Z2" s="27"/>
      <c r="AA2" s="38" t="s">
        <v>132</v>
      </c>
      <c r="AB2" s="39" t="s">
        <v>133</v>
      </c>
      <c r="AC2" s="40" t="s">
        <v>134</v>
      </c>
      <c r="AD2" s="40" t="s">
        <v>135</v>
      </c>
      <c r="AE2" s="40" t="s">
        <v>136</v>
      </c>
      <c r="AF2" s="41" t="s">
        <v>137</v>
      </c>
      <c r="AG2" s="41" t="s">
        <v>139</v>
      </c>
      <c r="AH2" s="41" t="s">
        <v>64</v>
      </c>
      <c r="AI2" s="40" t="s">
        <v>140</v>
      </c>
      <c r="AJ2" s="40" t="s">
        <v>141</v>
      </c>
      <c r="AK2" s="46" t="s">
        <v>142</v>
      </c>
      <c r="AL2" s="27"/>
      <c r="AM2" s="38" t="s">
        <v>132</v>
      </c>
      <c r="AN2" s="39" t="s">
        <v>133</v>
      </c>
      <c r="AO2" s="40" t="s">
        <v>134</v>
      </c>
      <c r="AP2" s="40" t="s">
        <v>135</v>
      </c>
      <c r="AQ2" s="40" t="s">
        <v>136</v>
      </c>
      <c r="AR2" s="41" t="s">
        <v>137</v>
      </c>
      <c r="AS2" s="41" t="s">
        <v>139</v>
      </c>
      <c r="AT2" s="41" t="s">
        <v>64</v>
      </c>
      <c r="AU2" s="22" t="s">
        <v>140</v>
      </c>
      <c r="AV2" s="22" t="s">
        <v>141</v>
      </c>
      <c r="AW2" s="22" t="s">
        <v>142</v>
      </c>
      <c r="AX2" s="27"/>
      <c r="AY2" s="38" t="s">
        <v>132</v>
      </c>
      <c r="AZ2" s="39" t="s">
        <v>133</v>
      </c>
      <c r="BA2" s="40" t="s">
        <v>134</v>
      </c>
      <c r="BB2" s="40" t="s">
        <v>135</v>
      </c>
      <c r="BC2" s="40" t="s">
        <v>136</v>
      </c>
      <c r="BD2" s="41" t="s">
        <v>137</v>
      </c>
      <c r="BE2" s="41" t="s">
        <v>139</v>
      </c>
      <c r="BF2" s="41" t="s">
        <v>64</v>
      </c>
      <c r="BG2" s="40" t="s">
        <v>140</v>
      </c>
      <c r="BH2" s="40" t="s">
        <v>141</v>
      </c>
      <c r="BI2" s="46" t="s">
        <v>142</v>
      </c>
      <c r="BJ2" s="27"/>
      <c r="BK2" s="38" t="s">
        <v>132</v>
      </c>
      <c r="BL2" s="39" t="s">
        <v>133</v>
      </c>
      <c r="BM2" s="40" t="s">
        <v>134</v>
      </c>
      <c r="BN2" s="40" t="s">
        <v>135</v>
      </c>
      <c r="BO2" s="44" t="s">
        <v>136</v>
      </c>
      <c r="BP2" s="41" t="s">
        <v>137</v>
      </c>
      <c r="BQ2" s="41" t="s">
        <v>139</v>
      </c>
      <c r="BR2" s="41" t="s">
        <v>64</v>
      </c>
      <c r="BS2" s="22" t="s">
        <v>140</v>
      </c>
      <c r="BT2" s="22" t="s">
        <v>141</v>
      </c>
      <c r="BU2" s="22" t="s">
        <v>142</v>
      </c>
      <c r="BV2" s="27"/>
      <c r="BW2" s="38" t="s">
        <v>132</v>
      </c>
      <c r="BX2" s="39" t="s">
        <v>133</v>
      </c>
      <c r="BY2" s="40" t="s">
        <v>134</v>
      </c>
      <c r="BZ2" s="40" t="s">
        <v>135</v>
      </c>
      <c r="CA2" s="40" t="s">
        <v>136</v>
      </c>
      <c r="CB2" s="41" t="s">
        <v>137</v>
      </c>
      <c r="CC2" s="41" t="s">
        <v>139</v>
      </c>
      <c r="CD2" s="41" t="s">
        <v>64</v>
      </c>
      <c r="CE2" s="40" t="s">
        <v>140</v>
      </c>
      <c r="CF2" s="40" t="s">
        <v>141</v>
      </c>
      <c r="CG2" s="46" t="s">
        <v>142</v>
      </c>
      <c r="CH2" s="27"/>
      <c r="CI2" s="38" t="s">
        <v>132</v>
      </c>
      <c r="CJ2" s="39" t="s">
        <v>133</v>
      </c>
      <c r="CK2" s="40" t="s">
        <v>134</v>
      </c>
      <c r="CL2" s="40" t="s">
        <v>135</v>
      </c>
      <c r="CM2" s="40" t="s">
        <v>136</v>
      </c>
      <c r="CN2" s="41" t="s">
        <v>137</v>
      </c>
      <c r="CO2" s="41" t="s">
        <v>139</v>
      </c>
      <c r="CP2" s="41" t="s">
        <v>64</v>
      </c>
      <c r="CQ2" s="22" t="s">
        <v>140</v>
      </c>
      <c r="CR2" s="22" t="s">
        <v>141</v>
      </c>
      <c r="CS2" s="22" t="s">
        <v>142</v>
      </c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</row>
    <row r="3" spans="1:114" s="8" customFormat="1">
      <c r="A3" s="42">
        <v>0</v>
      </c>
      <c r="B3" s="13">
        <v>2.3705E-12</v>
      </c>
      <c r="C3" s="13">
        <v>2.6510999999999999E-12</v>
      </c>
      <c r="D3" s="13">
        <v>2.6473999999999998E-12</v>
      </c>
      <c r="E3" s="13">
        <v>2.7876E-12</v>
      </c>
      <c r="F3" s="13">
        <v>2.8044E-12</v>
      </c>
      <c r="G3" s="13">
        <v>2.9446000000000002E-12</v>
      </c>
      <c r="H3" s="13">
        <f>AVERAGE(B3:G3)</f>
        <v>2.7009333333333335E-12</v>
      </c>
      <c r="I3" s="14">
        <f t="shared" ref="I3:I8" si="0">STDEV(B3:F3)</f>
        <v>1.738369494670221E-13</v>
      </c>
      <c r="J3" s="63">
        <v>740</v>
      </c>
      <c r="K3" s="13">
        <f>H3/$H$3</f>
        <v>1</v>
      </c>
      <c r="L3" s="33">
        <f>(H3/$H$3-1)*100</f>
        <v>0</v>
      </c>
      <c r="M3" s="14"/>
      <c r="N3" s="14"/>
      <c r="O3" s="42"/>
      <c r="P3" s="14" t="e">
        <f>#REF!</f>
        <v>#REF!</v>
      </c>
      <c r="Q3" s="14" t="e">
        <f>#REF!</f>
        <v>#REF!</v>
      </c>
      <c r="R3" s="14" t="e">
        <f>#REF!</f>
        <v>#REF!</v>
      </c>
      <c r="S3" s="14" t="e">
        <f>#REF!</f>
        <v>#REF!</v>
      </c>
      <c r="T3" s="14" t="e">
        <f>#REF!</f>
        <v>#REF!</v>
      </c>
      <c r="U3" s="14" t="e">
        <f>AVERAGE(P3:T3)</f>
        <v>#REF!</v>
      </c>
      <c r="V3" s="14" t="e">
        <f>STDEV(P3:T3)</f>
        <v>#REF!</v>
      </c>
      <c r="W3" s="32"/>
      <c r="X3" s="13" t="e">
        <f>U3/$U$3</f>
        <v>#REF!</v>
      </c>
      <c r="Y3" s="33" t="e">
        <f>(U3/$U$3-1)*100</f>
        <v>#REF!</v>
      </c>
      <c r="Z3" s="14"/>
      <c r="AA3" s="42"/>
      <c r="AB3" s="14" t="e">
        <f>#REF!</f>
        <v>#REF!</v>
      </c>
      <c r="AC3" s="14" t="e">
        <f>#REF!</f>
        <v>#REF!</v>
      </c>
      <c r="AD3" s="14" t="e">
        <f>#REF!</f>
        <v>#REF!</v>
      </c>
      <c r="AE3" s="14" t="e">
        <f>#REF!</f>
        <v>#REF!</v>
      </c>
      <c r="AF3" s="14" t="e">
        <f>#REF!</f>
        <v>#REF!</v>
      </c>
      <c r="AG3" s="14" t="e">
        <f>AVERAGE(AB3:AF3)</f>
        <v>#REF!</v>
      </c>
      <c r="AH3" s="14" t="e">
        <f>STDEV(AB3:AF3)</f>
        <v>#REF!</v>
      </c>
      <c r="AI3" s="32"/>
      <c r="AJ3" s="13" t="e">
        <f>AG3/$AG$3</f>
        <v>#REF!</v>
      </c>
      <c r="AK3" s="33" t="e">
        <f>(AG3/$AG$3-1)*100</f>
        <v>#REF!</v>
      </c>
      <c r="AL3" s="14"/>
      <c r="AM3" s="42"/>
      <c r="AN3" s="14" t="e">
        <f>#REF!</f>
        <v>#REF!</v>
      </c>
      <c r="AO3" s="14" t="e">
        <f>#REF!</f>
        <v>#REF!</v>
      </c>
      <c r="AP3" s="14" t="e">
        <f>#REF!</f>
        <v>#REF!</v>
      </c>
      <c r="AQ3" s="14" t="e">
        <f>#REF!</f>
        <v>#REF!</v>
      </c>
      <c r="AR3" s="14" t="e">
        <f>#REF!</f>
        <v>#REF!</v>
      </c>
      <c r="AS3" s="14" t="e">
        <f>AVERAGE(AN3:AR3)</f>
        <v>#REF!</v>
      </c>
      <c r="AT3" s="14" t="e">
        <f>STDEV(AN3:AR3)</f>
        <v>#REF!</v>
      </c>
      <c r="AU3" s="32"/>
      <c r="AV3" s="13" t="e">
        <f>AS3/$AS$3</f>
        <v>#REF!</v>
      </c>
      <c r="AW3" s="33" t="e">
        <f t="shared" ref="AW3:AW17" si="1">(AS3/$AS$3-1)*100</f>
        <v>#REF!</v>
      </c>
      <c r="AX3" s="13"/>
      <c r="AY3" s="42"/>
      <c r="AZ3" s="14" t="e">
        <f>#REF!</f>
        <v>#REF!</v>
      </c>
      <c r="BA3" s="14" t="e">
        <f>#REF!</f>
        <v>#REF!</v>
      </c>
      <c r="BB3" s="14" t="e">
        <f>#REF!</f>
        <v>#REF!</v>
      </c>
      <c r="BC3" s="14" t="e">
        <f>#REF!</f>
        <v>#REF!</v>
      </c>
      <c r="BD3" s="14" t="e">
        <f>#REF!</f>
        <v>#REF!</v>
      </c>
      <c r="BE3" s="14" t="e">
        <f t="shared" ref="BE3:BE17" si="2">AVERAGE(AZ3:BD3)</f>
        <v>#REF!</v>
      </c>
      <c r="BF3" s="14" t="e">
        <f t="shared" ref="BF3:BF17" si="3">STDEV(AZ3:BD3)</f>
        <v>#REF!</v>
      </c>
      <c r="BG3" s="32"/>
      <c r="BH3" s="13" t="e">
        <f>BE3/$BE$3</f>
        <v>#REF!</v>
      </c>
      <c r="BI3" s="33" t="e">
        <f>(BE3/$BE$3-1)*100</f>
        <v>#REF!</v>
      </c>
      <c r="BJ3" s="14"/>
      <c r="BK3" s="42"/>
      <c r="BL3" s="14" t="e">
        <f>#REF!</f>
        <v>#REF!</v>
      </c>
      <c r="BM3" s="14" t="e">
        <f>#REF!</f>
        <v>#REF!</v>
      </c>
      <c r="BN3" s="14" t="e">
        <f>#REF!</f>
        <v>#REF!</v>
      </c>
      <c r="BO3" s="14" t="e">
        <f>#REF!</f>
        <v>#REF!</v>
      </c>
      <c r="BP3" s="14" t="e">
        <f>#REF!</f>
        <v>#REF!</v>
      </c>
      <c r="BQ3" s="14" t="e">
        <f t="shared" ref="BQ3:BQ17" si="4">AVERAGE(BL3:BP3)</f>
        <v>#REF!</v>
      </c>
      <c r="BR3" s="14" t="e">
        <f t="shared" ref="BR3:BR17" si="5">STDEV(BL3:BP3)</f>
        <v>#REF!</v>
      </c>
      <c r="BS3" s="32"/>
      <c r="BT3" s="13" t="e">
        <f>BQ3/$BQ$3</f>
        <v>#REF!</v>
      </c>
      <c r="BU3" s="33" t="e">
        <f>(BQ3/$BQ$3-1)*100</f>
        <v>#REF!</v>
      </c>
      <c r="BV3" s="14"/>
      <c r="BW3" s="42"/>
      <c r="BX3" s="14" t="e">
        <f>#REF!</f>
        <v>#REF!</v>
      </c>
      <c r="BY3" s="14" t="e">
        <f>#REF!</f>
        <v>#REF!</v>
      </c>
      <c r="BZ3" s="14" t="e">
        <f>#REF!</f>
        <v>#REF!</v>
      </c>
      <c r="CA3" s="14" t="e">
        <f>#REF!</f>
        <v>#REF!</v>
      </c>
      <c r="CB3" s="14" t="e">
        <f>#REF!</f>
        <v>#REF!</v>
      </c>
      <c r="CC3" s="14" t="e">
        <f t="shared" ref="CC3:CC17" si="6">AVERAGE(BX3:CB3)</f>
        <v>#REF!</v>
      </c>
      <c r="CD3" s="14" t="e">
        <f t="shared" ref="CD3:CD17" si="7">STDEV(BX3:CB3)</f>
        <v>#REF!</v>
      </c>
      <c r="CE3" s="32"/>
      <c r="CF3" s="13" t="e">
        <f>CC3/$CC$3</f>
        <v>#REF!</v>
      </c>
      <c r="CG3" s="33" t="e">
        <f>(CC3/$CC$3-1)*100</f>
        <v>#REF!</v>
      </c>
      <c r="CH3" s="14"/>
      <c r="CI3" s="42"/>
      <c r="CJ3" s="14" t="e">
        <f>#REF!</f>
        <v>#REF!</v>
      </c>
      <c r="CK3" s="14" t="e">
        <f>#REF!</f>
        <v>#REF!</v>
      </c>
      <c r="CL3" s="14" t="e">
        <f>#REF!</f>
        <v>#REF!</v>
      </c>
      <c r="CM3" s="14" t="e">
        <f>#REF!</f>
        <v>#REF!</v>
      </c>
      <c r="CN3" s="14" t="e">
        <f>#REF!</f>
        <v>#REF!</v>
      </c>
      <c r="CO3" s="14" t="e">
        <f t="shared" ref="CO3:CO17" si="8">AVERAGE(CJ3:CN3)</f>
        <v>#REF!</v>
      </c>
      <c r="CP3" s="14" t="e">
        <f t="shared" ref="CP3:CP17" si="9">STDEV(CJ3:CN3)</f>
        <v>#REF!</v>
      </c>
      <c r="CQ3" s="32"/>
      <c r="CR3" s="13" t="e">
        <f>CO3/$CO$3</f>
        <v>#REF!</v>
      </c>
      <c r="CS3" s="33" t="e">
        <f>(CO3/$CO$3-1)*100</f>
        <v>#REF!</v>
      </c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</row>
    <row r="4" spans="1:114">
      <c r="A4" s="42">
        <v>90</v>
      </c>
      <c r="B4" s="13">
        <v>2.5793000000000001E-12</v>
      </c>
      <c r="C4" s="13">
        <v>2.8286999999999999E-12</v>
      </c>
      <c r="D4" s="13">
        <v>3.4502E-12</v>
      </c>
      <c r="E4" s="13">
        <v>3.5397999999999999E-12</v>
      </c>
      <c r="F4" s="13">
        <v>3.6378000000000001E-12</v>
      </c>
      <c r="G4" s="13">
        <v>3.6981999999999997E-12</v>
      </c>
      <c r="H4" s="13">
        <f t="shared" ref="H4:H8" si="10">AVERAGE(B4:G4)</f>
        <v>3.2889999999999998E-12</v>
      </c>
      <c r="I4" s="14">
        <f t="shared" si="0"/>
        <v>4.7238987393888954E-13</v>
      </c>
      <c r="J4" s="64">
        <v>2000</v>
      </c>
      <c r="K4" s="13">
        <f t="shared" ref="K4:K8" si="11">H4/$H$3</f>
        <v>1.2177272054104753</v>
      </c>
      <c r="L4" s="33">
        <f>(H4/$H$3-1)*100</f>
        <v>21.77272054104753</v>
      </c>
      <c r="O4" s="42"/>
      <c r="P4" s="14" t="e">
        <f>#REF!</f>
        <v>#REF!</v>
      </c>
      <c r="Q4" s="14" t="e">
        <f>#REF!</f>
        <v>#REF!</v>
      </c>
      <c r="R4" s="14" t="e">
        <f>#REF!</f>
        <v>#REF!</v>
      </c>
      <c r="S4" s="14" t="e">
        <f>#REF!</f>
        <v>#REF!</v>
      </c>
      <c r="T4" s="14" t="e">
        <f>#REF!</f>
        <v>#REF!</v>
      </c>
      <c r="U4" s="14" t="e">
        <f t="shared" ref="U4:U17" si="12">AVERAGE(P4:T4)</f>
        <v>#REF!</v>
      </c>
      <c r="V4" s="14" t="e">
        <f t="shared" ref="V4:V17" si="13">STDEV(P4:T4)</f>
        <v>#REF!</v>
      </c>
      <c r="W4" s="32"/>
      <c r="X4" s="13" t="e">
        <f t="shared" ref="X4:X17" si="14">U4/$U$3</f>
        <v>#REF!</v>
      </c>
      <c r="Y4" s="33" t="e">
        <f t="shared" ref="Y4:Y17" si="15">(U4/$U$3-1)*100</f>
        <v>#REF!</v>
      </c>
      <c r="AA4" s="42"/>
      <c r="AB4" s="14" t="e">
        <f>#REF!</f>
        <v>#REF!</v>
      </c>
      <c r="AC4" s="14" t="e">
        <f>#REF!</f>
        <v>#REF!</v>
      </c>
      <c r="AD4" s="14" t="e">
        <f>#REF!</f>
        <v>#REF!</v>
      </c>
      <c r="AE4" s="14" t="e">
        <f>#REF!</f>
        <v>#REF!</v>
      </c>
      <c r="AF4" s="14" t="e">
        <f>#REF!</f>
        <v>#REF!</v>
      </c>
      <c r="AG4" s="14" t="e">
        <f t="shared" ref="AG4:AG17" si="16">AVERAGE(AB4:AF4)</f>
        <v>#REF!</v>
      </c>
      <c r="AH4" s="14" t="e">
        <f t="shared" ref="AH4:AH17" si="17">STDEV(AB4:AF4)</f>
        <v>#REF!</v>
      </c>
      <c r="AI4" s="32"/>
      <c r="AJ4" s="13" t="e">
        <f t="shared" ref="AJ4:AJ17" si="18">AG4/$AG$3</f>
        <v>#REF!</v>
      </c>
      <c r="AK4" s="33" t="e">
        <f t="shared" ref="AK4:AK17" si="19">(AG4/$AG$3-1)*100</f>
        <v>#REF!</v>
      </c>
      <c r="AM4" s="42"/>
      <c r="AN4" s="14" t="e">
        <f>#REF!</f>
        <v>#REF!</v>
      </c>
      <c r="AO4" s="14" t="e">
        <f>#REF!</f>
        <v>#REF!</v>
      </c>
      <c r="AP4" s="14" t="e">
        <f>#REF!</f>
        <v>#REF!</v>
      </c>
      <c r="AQ4" s="14" t="e">
        <f>#REF!</f>
        <v>#REF!</v>
      </c>
      <c r="AR4" s="14" t="e">
        <f>#REF!</f>
        <v>#REF!</v>
      </c>
      <c r="AS4" s="14" t="e">
        <f t="shared" ref="AS4:AS17" si="20">AVERAGE(AN4:AR4)</f>
        <v>#REF!</v>
      </c>
      <c r="AT4" s="14" t="e">
        <f t="shared" ref="AT4:AT17" si="21">STDEV(AN4:AR4)</f>
        <v>#REF!</v>
      </c>
      <c r="AU4" s="32"/>
      <c r="AV4" s="13" t="e">
        <f t="shared" ref="AV4:AV17" si="22">AS4/$AS$3</f>
        <v>#REF!</v>
      </c>
      <c r="AW4" s="33" t="e">
        <f t="shared" si="1"/>
        <v>#REF!</v>
      </c>
      <c r="AY4" s="42"/>
      <c r="AZ4" s="14" t="e">
        <f>#REF!</f>
        <v>#REF!</v>
      </c>
      <c r="BA4" s="14" t="e">
        <f>#REF!</f>
        <v>#REF!</v>
      </c>
      <c r="BB4" s="14" t="e">
        <f>#REF!</f>
        <v>#REF!</v>
      </c>
      <c r="BC4" s="14" t="e">
        <f>#REF!</f>
        <v>#REF!</v>
      </c>
      <c r="BD4" s="14" t="e">
        <f>#REF!</f>
        <v>#REF!</v>
      </c>
      <c r="BE4" s="14" t="e">
        <f t="shared" si="2"/>
        <v>#REF!</v>
      </c>
      <c r="BF4" s="14" t="e">
        <f t="shared" si="3"/>
        <v>#REF!</v>
      </c>
      <c r="BG4" s="32"/>
      <c r="BH4" s="13" t="e">
        <f t="shared" ref="BH4:BH17" si="23">BE4/$BE$3</f>
        <v>#REF!</v>
      </c>
      <c r="BI4" s="33" t="e">
        <f t="shared" ref="BI4:BI17" si="24">(BE4/$BE$3-1)*100</f>
        <v>#REF!</v>
      </c>
      <c r="BK4" s="42"/>
      <c r="BL4" s="14" t="e">
        <f>#REF!</f>
        <v>#REF!</v>
      </c>
      <c r="BM4" s="14" t="e">
        <f>#REF!</f>
        <v>#REF!</v>
      </c>
      <c r="BN4" s="14" t="e">
        <f>#REF!</f>
        <v>#REF!</v>
      </c>
      <c r="BO4" s="14" t="e">
        <f>#REF!</f>
        <v>#REF!</v>
      </c>
      <c r="BP4" s="14" t="e">
        <f>#REF!</f>
        <v>#REF!</v>
      </c>
      <c r="BQ4" s="14" t="e">
        <f t="shared" si="4"/>
        <v>#REF!</v>
      </c>
      <c r="BR4" s="14" t="e">
        <f t="shared" si="5"/>
        <v>#REF!</v>
      </c>
      <c r="BS4" s="32"/>
      <c r="BT4" s="13" t="e">
        <f t="shared" ref="BT4:BT17" si="25">BQ4/$BQ$3</f>
        <v>#REF!</v>
      </c>
      <c r="BU4" s="33" t="e">
        <f t="shared" ref="BU4:BU17" si="26">(BQ4/$BQ$3-1)*100</f>
        <v>#REF!</v>
      </c>
      <c r="BW4" s="42"/>
      <c r="BX4" s="14" t="e">
        <f>#REF!</f>
        <v>#REF!</v>
      </c>
      <c r="BY4" s="14" t="e">
        <f>#REF!</f>
        <v>#REF!</v>
      </c>
      <c r="BZ4" s="14" t="e">
        <f>#REF!</f>
        <v>#REF!</v>
      </c>
      <c r="CA4" s="14" t="e">
        <f>#REF!</f>
        <v>#REF!</v>
      </c>
      <c r="CB4" s="14" t="e">
        <f>#REF!</f>
        <v>#REF!</v>
      </c>
      <c r="CC4" s="14" t="e">
        <f t="shared" si="6"/>
        <v>#REF!</v>
      </c>
      <c r="CD4" s="14" t="e">
        <f t="shared" si="7"/>
        <v>#REF!</v>
      </c>
      <c r="CE4" s="32"/>
      <c r="CF4" s="13" t="e">
        <f t="shared" ref="CF4:CF17" si="27">CC4/$CC$3</f>
        <v>#REF!</v>
      </c>
      <c r="CG4" s="33" t="e">
        <f t="shared" ref="CG4:CG17" si="28">(CC4/$CC$3-1)*100</f>
        <v>#REF!</v>
      </c>
      <c r="CI4" s="42"/>
      <c r="CJ4" s="14" t="e">
        <f>#REF!</f>
        <v>#REF!</v>
      </c>
      <c r="CK4" s="14" t="e">
        <f>#REF!</f>
        <v>#REF!</v>
      </c>
      <c r="CL4" s="14" t="e">
        <f>#REF!</f>
        <v>#REF!</v>
      </c>
      <c r="CM4" s="14" t="e">
        <f>#REF!</f>
        <v>#REF!</v>
      </c>
      <c r="CN4" s="14" t="e">
        <f>#REF!</f>
        <v>#REF!</v>
      </c>
      <c r="CO4" s="14" t="e">
        <f t="shared" si="8"/>
        <v>#REF!</v>
      </c>
      <c r="CP4" s="14" t="e">
        <f t="shared" si="9"/>
        <v>#REF!</v>
      </c>
      <c r="CQ4" s="32"/>
      <c r="CR4" s="13" t="e">
        <f t="shared" ref="CR4:CR17" si="29">CO4/$CO$3</f>
        <v>#REF!</v>
      </c>
      <c r="CS4" s="33" t="e">
        <f t="shared" ref="CS4:CS17" si="30">(CO4/$CO$3-1)*100</f>
        <v>#REF!</v>
      </c>
    </row>
    <row r="5" spans="1:114">
      <c r="A5" s="42">
        <v>180</v>
      </c>
      <c r="B5" s="13">
        <v>1.9641000000000001E-12</v>
      </c>
      <c r="C5" s="13">
        <v>3.5646E-12</v>
      </c>
      <c r="D5" s="13">
        <v>3.7803E-12</v>
      </c>
      <c r="E5" s="13">
        <v>3.9864000000000001E-12</v>
      </c>
      <c r="F5" s="62">
        <v>1.9870999999999999E-12</v>
      </c>
      <c r="G5" s="62">
        <v>2.1393E-12</v>
      </c>
      <c r="H5" s="13">
        <f t="shared" si="10"/>
        <v>2.9036333333333335E-12</v>
      </c>
      <c r="I5" s="14">
        <f t="shared" si="0"/>
        <v>9.9796294770898173E-13</v>
      </c>
      <c r="J5" s="64">
        <v>19000</v>
      </c>
      <c r="K5" s="13">
        <f t="shared" si="11"/>
        <v>1.0750481315100953</v>
      </c>
      <c r="L5" s="33">
        <f>(H5/$H$3-1)*100</f>
        <v>7.5048131510095262</v>
      </c>
      <c r="O5" s="42"/>
      <c r="P5" s="14" t="e">
        <f>#REF!</f>
        <v>#REF!</v>
      </c>
      <c r="Q5" s="14" t="e">
        <f>#REF!</f>
        <v>#REF!</v>
      </c>
      <c r="R5" s="14" t="e">
        <f>#REF!</f>
        <v>#REF!</v>
      </c>
      <c r="S5" s="14" t="e">
        <f>#REF!</f>
        <v>#REF!</v>
      </c>
      <c r="T5" s="14" t="e">
        <f>#REF!</f>
        <v>#REF!</v>
      </c>
      <c r="U5" s="14" t="e">
        <f t="shared" si="12"/>
        <v>#REF!</v>
      </c>
      <c r="V5" s="14" t="e">
        <f t="shared" si="13"/>
        <v>#REF!</v>
      </c>
      <c r="W5" s="32"/>
      <c r="X5" s="13" t="e">
        <f t="shared" si="14"/>
        <v>#REF!</v>
      </c>
      <c r="Y5" s="33" t="e">
        <f t="shared" si="15"/>
        <v>#REF!</v>
      </c>
      <c r="AA5" s="42"/>
      <c r="AB5" s="14" t="e">
        <f>#REF!</f>
        <v>#REF!</v>
      </c>
      <c r="AC5" s="14" t="e">
        <f>#REF!</f>
        <v>#REF!</v>
      </c>
      <c r="AD5" s="14" t="e">
        <f>#REF!</f>
        <v>#REF!</v>
      </c>
      <c r="AE5" s="14" t="e">
        <f>#REF!</f>
        <v>#REF!</v>
      </c>
      <c r="AF5" s="14" t="e">
        <f>#REF!</f>
        <v>#REF!</v>
      </c>
      <c r="AG5" s="14" t="e">
        <f t="shared" si="16"/>
        <v>#REF!</v>
      </c>
      <c r="AH5" s="14" t="e">
        <f t="shared" si="17"/>
        <v>#REF!</v>
      </c>
      <c r="AI5" s="32"/>
      <c r="AJ5" s="13" t="e">
        <f t="shared" si="18"/>
        <v>#REF!</v>
      </c>
      <c r="AK5" s="33" t="e">
        <f t="shared" si="19"/>
        <v>#REF!</v>
      </c>
      <c r="AM5" s="42"/>
      <c r="AN5" s="14" t="e">
        <f>#REF!</f>
        <v>#REF!</v>
      </c>
      <c r="AO5" s="14" t="e">
        <f>#REF!</f>
        <v>#REF!</v>
      </c>
      <c r="AP5" s="14" t="e">
        <f>#REF!</f>
        <v>#REF!</v>
      </c>
      <c r="AQ5" s="14" t="e">
        <f>#REF!</f>
        <v>#REF!</v>
      </c>
      <c r="AR5" s="14" t="e">
        <f>#REF!</f>
        <v>#REF!</v>
      </c>
      <c r="AS5" s="14" t="e">
        <f t="shared" si="20"/>
        <v>#REF!</v>
      </c>
      <c r="AT5" s="14" t="e">
        <f t="shared" si="21"/>
        <v>#REF!</v>
      </c>
      <c r="AU5" s="32"/>
      <c r="AV5" s="13" t="e">
        <f t="shared" si="22"/>
        <v>#REF!</v>
      </c>
      <c r="AW5" s="33" t="e">
        <f t="shared" si="1"/>
        <v>#REF!</v>
      </c>
      <c r="AY5" s="42"/>
      <c r="AZ5" s="14" t="e">
        <f>#REF!</f>
        <v>#REF!</v>
      </c>
      <c r="BA5" s="14" t="e">
        <f>#REF!</f>
        <v>#REF!</v>
      </c>
      <c r="BB5" s="14" t="e">
        <f>#REF!</f>
        <v>#REF!</v>
      </c>
      <c r="BC5" s="14" t="e">
        <f>#REF!</f>
        <v>#REF!</v>
      </c>
      <c r="BD5" s="14" t="e">
        <f>#REF!</f>
        <v>#REF!</v>
      </c>
      <c r="BE5" s="14" t="e">
        <f t="shared" si="2"/>
        <v>#REF!</v>
      </c>
      <c r="BF5" s="14" t="e">
        <f t="shared" si="3"/>
        <v>#REF!</v>
      </c>
      <c r="BG5" s="32"/>
      <c r="BH5" s="13" t="e">
        <f t="shared" si="23"/>
        <v>#REF!</v>
      </c>
      <c r="BI5" s="33" t="e">
        <f t="shared" si="24"/>
        <v>#REF!</v>
      </c>
      <c r="BK5" s="42"/>
      <c r="BL5" s="14" t="e">
        <f>#REF!</f>
        <v>#REF!</v>
      </c>
      <c r="BM5" s="14" t="e">
        <f>#REF!</f>
        <v>#REF!</v>
      </c>
      <c r="BN5" s="14" t="e">
        <f>#REF!</f>
        <v>#REF!</v>
      </c>
      <c r="BO5" s="14" t="e">
        <f>#REF!</f>
        <v>#REF!</v>
      </c>
      <c r="BP5" s="14" t="e">
        <f>#REF!</f>
        <v>#REF!</v>
      </c>
      <c r="BQ5" s="14" t="e">
        <f t="shared" si="4"/>
        <v>#REF!</v>
      </c>
      <c r="BR5" s="14" t="e">
        <f t="shared" si="5"/>
        <v>#REF!</v>
      </c>
      <c r="BS5" s="32"/>
      <c r="BT5" s="13" t="e">
        <f t="shared" si="25"/>
        <v>#REF!</v>
      </c>
      <c r="BU5" s="33" t="e">
        <f t="shared" si="26"/>
        <v>#REF!</v>
      </c>
      <c r="BW5" s="42"/>
      <c r="BX5" s="14" t="e">
        <f>#REF!</f>
        <v>#REF!</v>
      </c>
      <c r="BY5" s="14" t="e">
        <f>#REF!</f>
        <v>#REF!</v>
      </c>
      <c r="BZ5" s="14" t="e">
        <f>#REF!</f>
        <v>#REF!</v>
      </c>
      <c r="CA5" s="14" t="e">
        <f>#REF!</f>
        <v>#REF!</v>
      </c>
      <c r="CB5" s="14" t="e">
        <f>#REF!</f>
        <v>#REF!</v>
      </c>
      <c r="CC5" s="14" t="e">
        <f t="shared" si="6"/>
        <v>#REF!</v>
      </c>
      <c r="CD5" s="14" t="e">
        <f t="shared" si="7"/>
        <v>#REF!</v>
      </c>
      <c r="CE5" s="32"/>
      <c r="CF5" s="13" t="e">
        <f t="shared" si="27"/>
        <v>#REF!</v>
      </c>
      <c r="CG5" s="33" t="e">
        <f t="shared" si="28"/>
        <v>#REF!</v>
      </c>
      <c r="CI5" s="42"/>
      <c r="CJ5" s="14" t="e">
        <f>#REF!</f>
        <v>#REF!</v>
      </c>
      <c r="CK5" s="14" t="e">
        <f>#REF!</f>
        <v>#REF!</v>
      </c>
      <c r="CL5" s="14" t="e">
        <f>#REF!</f>
        <v>#REF!</v>
      </c>
      <c r="CM5" s="14" t="e">
        <f>#REF!</f>
        <v>#REF!</v>
      </c>
      <c r="CN5" s="14" t="e">
        <f>#REF!</f>
        <v>#REF!</v>
      </c>
      <c r="CO5" s="14" t="e">
        <f t="shared" si="8"/>
        <v>#REF!</v>
      </c>
      <c r="CP5" s="14" t="e">
        <f t="shared" si="9"/>
        <v>#REF!</v>
      </c>
      <c r="CQ5" s="32"/>
      <c r="CR5" s="13" t="e">
        <f t="shared" si="29"/>
        <v>#REF!</v>
      </c>
      <c r="CS5" s="33" t="e">
        <f t="shared" si="30"/>
        <v>#REF!</v>
      </c>
    </row>
    <row r="6" spans="1:114">
      <c r="A6" s="42">
        <v>270</v>
      </c>
      <c r="B6" s="13">
        <v>1.3869000000000001E-12</v>
      </c>
      <c r="C6" s="13">
        <v>3.9239000000000003E-12</v>
      </c>
      <c r="D6" s="13">
        <v>3.8009000000000001E-12</v>
      </c>
      <c r="E6" s="13">
        <v>4.3103000000000003E-12</v>
      </c>
      <c r="F6" s="13">
        <v>3.8533999999999997E-12</v>
      </c>
      <c r="G6" s="13">
        <v>3.9793999999999998E-12</v>
      </c>
      <c r="H6" s="13">
        <f>AVERAGE(B6:G6)</f>
        <v>3.5424666666666671E-12</v>
      </c>
      <c r="I6" s="14">
        <f t="shared" si="0"/>
        <v>1.1733299033093804E-12</v>
      </c>
      <c r="J6" s="64">
        <v>40000</v>
      </c>
      <c r="K6" s="13">
        <f t="shared" si="11"/>
        <v>1.3115713086834182</v>
      </c>
      <c r="L6" s="33">
        <f>(H6/$H$3-1)*100</f>
        <v>31.15713086834182</v>
      </c>
      <c r="O6" s="42"/>
      <c r="P6" s="14" t="e">
        <f>#REF!</f>
        <v>#REF!</v>
      </c>
      <c r="Q6" s="14" t="e">
        <f>#REF!</f>
        <v>#REF!</v>
      </c>
      <c r="R6" s="14" t="e">
        <f>#REF!</f>
        <v>#REF!</v>
      </c>
      <c r="S6" s="14" t="e">
        <f>#REF!</f>
        <v>#REF!</v>
      </c>
      <c r="T6" s="14" t="e">
        <f>#REF!</f>
        <v>#REF!</v>
      </c>
      <c r="U6" s="14" t="e">
        <f t="shared" si="12"/>
        <v>#REF!</v>
      </c>
      <c r="V6" s="14" t="e">
        <f t="shared" si="13"/>
        <v>#REF!</v>
      </c>
      <c r="W6" s="32"/>
      <c r="X6" s="13" t="e">
        <f t="shared" si="14"/>
        <v>#REF!</v>
      </c>
      <c r="Y6" s="33" t="e">
        <f t="shared" si="15"/>
        <v>#REF!</v>
      </c>
      <c r="AA6" s="42"/>
      <c r="AB6" s="14" t="e">
        <f>#REF!</f>
        <v>#REF!</v>
      </c>
      <c r="AC6" s="14" t="e">
        <f>#REF!</f>
        <v>#REF!</v>
      </c>
      <c r="AD6" s="14" t="e">
        <f>#REF!</f>
        <v>#REF!</v>
      </c>
      <c r="AE6" s="14" t="e">
        <f>#REF!</f>
        <v>#REF!</v>
      </c>
      <c r="AF6" s="14" t="e">
        <f>#REF!</f>
        <v>#REF!</v>
      </c>
      <c r="AG6" s="14" t="e">
        <f t="shared" si="16"/>
        <v>#REF!</v>
      </c>
      <c r="AH6" s="14" t="e">
        <f t="shared" si="17"/>
        <v>#REF!</v>
      </c>
      <c r="AI6" s="32"/>
      <c r="AJ6" s="13" t="e">
        <f t="shared" si="18"/>
        <v>#REF!</v>
      </c>
      <c r="AK6" s="33" t="e">
        <f t="shared" si="19"/>
        <v>#REF!</v>
      </c>
      <c r="AM6" s="42"/>
      <c r="AN6" s="14" t="e">
        <f>#REF!</f>
        <v>#REF!</v>
      </c>
      <c r="AO6" s="14" t="e">
        <f>#REF!</f>
        <v>#REF!</v>
      </c>
      <c r="AP6" s="14" t="e">
        <f>#REF!</f>
        <v>#REF!</v>
      </c>
      <c r="AQ6" s="14" t="e">
        <f>#REF!</f>
        <v>#REF!</v>
      </c>
      <c r="AR6" s="14" t="e">
        <f>#REF!</f>
        <v>#REF!</v>
      </c>
      <c r="AS6" s="14" t="e">
        <f t="shared" si="20"/>
        <v>#REF!</v>
      </c>
      <c r="AT6" s="14" t="e">
        <f t="shared" si="21"/>
        <v>#REF!</v>
      </c>
      <c r="AU6" s="32"/>
      <c r="AV6" s="13" t="e">
        <f t="shared" si="22"/>
        <v>#REF!</v>
      </c>
      <c r="AW6" s="33" t="e">
        <f t="shared" si="1"/>
        <v>#REF!</v>
      </c>
      <c r="AY6" s="42"/>
      <c r="AZ6" s="14" t="e">
        <f>#REF!</f>
        <v>#REF!</v>
      </c>
      <c r="BA6" s="14" t="e">
        <f>#REF!</f>
        <v>#REF!</v>
      </c>
      <c r="BB6" s="14" t="e">
        <f>#REF!</f>
        <v>#REF!</v>
      </c>
      <c r="BC6" s="14" t="e">
        <f>#REF!</f>
        <v>#REF!</v>
      </c>
      <c r="BD6" s="14" t="e">
        <f>#REF!</f>
        <v>#REF!</v>
      </c>
      <c r="BE6" s="14" t="e">
        <f t="shared" si="2"/>
        <v>#REF!</v>
      </c>
      <c r="BF6" s="14" t="e">
        <f t="shared" si="3"/>
        <v>#REF!</v>
      </c>
      <c r="BG6" s="32"/>
      <c r="BH6" s="13" t="e">
        <f t="shared" si="23"/>
        <v>#REF!</v>
      </c>
      <c r="BI6" s="33" t="e">
        <f t="shared" si="24"/>
        <v>#REF!</v>
      </c>
      <c r="BK6" s="42"/>
      <c r="BL6" s="14" t="e">
        <f>#REF!</f>
        <v>#REF!</v>
      </c>
      <c r="BM6" s="14" t="e">
        <f>#REF!</f>
        <v>#REF!</v>
      </c>
      <c r="BN6" s="14" t="e">
        <f>#REF!</f>
        <v>#REF!</v>
      </c>
      <c r="BO6" s="14" t="e">
        <f>#REF!</f>
        <v>#REF!</v>
      </c>
      <c r="BP6" s="14" t="e">
        <f>#REF!</f>
        <v>#REF!</v>
      </c>
      <c r="BQ6" s="14" t="e">
        <f t="shared" si="4"/>
        <v>#REF!</v>
      </c>
      <c r="BR6" s="14" t="e">
        <f t="shared" si="5"/>
        <v>#REF!</v>
      </c>
      <c r="BS6" s="32"/>
      <c r="BT6" s="13" t="e">
        <f t="shared" si="25"/>
        <v>#REF!</v>
      </c>
      <c r="BU6" s="33" t="e">
        <f t="shared" si="26"/>
        <v>#REF!</v>
      </c>
      <c r="BW6" s="42"/>
      <c r="BX6" s="14" t="e">
        <f>#REF!</f>
        <v>#REF!</v>
      </c>
      <c r="BY6" s="14" t="e">
        <f>#REF!</f>
        <v>#REF!</v>
      </c>
      <c r="BZ6" s="14" t="e">
        <f>#REF!</f>
        <v>#REF!</v>
      </c>
      <c r="CA6" s="14" t="e">
        <f>#REF!</f>
        <v>#REF!</v>
      </c>
      <c r="CB6" s="14" t="e">
        <f>#REF!</f>
        <v>#REF!</v>
      </c>
      <c r="CC6" s="14" t="e">
        <f t="shared" si="6"/>
        <v>#REF!</v>
      </c>
      <c r="CD6" s="14" t="e">
        <f t="shared" si="7"/>
        <v>#REF!</v>
      </c>
      <c r="CE6" s="32"/>
      <c r="CF6" s="13" t="e">
        <f t="shared" si="27"/>
        <v>#REF!</v>
      </c>
      <c r="CG6" s="33" t="e">
        <f t="shared" si="28"/>
        <v>#REF!</v>
      </c>
      <c r="CI6" s="42"/>
      <c r="CJ6" s="14" t="e">
        <f>#REF!</f>
        <v>#REF!</v>
      </c>
      <c r="CK6" s="14" t="e">
        <f>#REF!</f>
        <v>#REF!</v>
      </c>
      <c r="CL6" s="14" t="e">
        <f>#REF!</f>
        <v>#REF!</v>
      </c>
      <c r="CM6" s="14" t="e">
        <f>#REF!</f>
        <v>#REF!</v>
      </c>
      <c r="CN6" s="14" t="e">
        <f>#REF!</f>
        <v>#REF!</v>
      </c>
      <c r="CO6" s="14" t="e">
        <f t="shared" si="8"/>
        <v>#REF!</v>
      </c>
      <c r="CP6" s="14" t="e">
        <f t="shared" si="9"/>
        <v>#REF!</v>
      </c>
      <c r="CQ6" s="32"/>
      <c r="CR6" s="13" t="e">
        <f t="shared" si="29"/>
        <v>#REF!</v>
      </c>
      <c r="CS6" s="33" t="e">
        <f t="shared" si="30"/>
        <v>#REF!</v>
      </c>
    </row>
    <row r="7" spans="1:114">
      <c r="A7" s="42">
        <v>360</v>
      </c>
      <c r="B7" s="13">
        <v>1.3616999999999999E-12</v>
      </c>
      <c r="C7" s="13">
        <v>3.6527000000000004E-12</v>
      </c>
      <c r="D7" s="13">
        <v>4.0698000000000003E-12</v>
      </c>
      <c r="E7" s="13">
        <v>4.2750999999999998E-12</v>
      </c>
      <c r="F7" s="13">
        <v>4.4140000000000004E-12</v>
      </c>
      <c r="G7" s="13">
        <v>4.4271E-12</v>
      </c>
      <c r="H7" s="13">
        <f t="shared" si="10"/>
        <v>3.7000666666666664E-12</v>
      </c>
      <c r="I7" s="14">
        <f t="shared" si="0"/>
        <v>1.2591220802606871E-12</v>
      </c>
      <c r="J7" s="64">
        <v>100000</v>
      </c>
      <c r="K7" s="13">
        <f t="shared" si="11"/>
        <v>1.3699215086143059</v>
      </c>
      <c r="L7" s="33">
        <f t="shared" ref="L7:L8" si="31">(H7/$H$3-1)*100</f>
        <v>36.992150861430595</v>
      </c>
      <c r="O7" s="42"/>
      <c r="P7" s="14" t="e">
        <f>#REF!</f>
        <v>#REF!</v>
      </c>
      <c r="Q7" s="14" t="e">
        <f>#REF!</f>
        <v>#REF!</v>
      </c>
      <c r="R7" s="14" t="e">
        <f>#REF!</f>
        <v>#REF!</v>
      </c>
      <c r="S7" s="14" t="e">
        <f>#REF!</f>
        <v>#REF!</v>
      </c>
      <c r="T7" s="14" t="e">
        <f>#REF!</f>
        <v>#REF!</v>
      </c>
      <c r="U7" s="14" t="e">
        <f t="shared" si="12"/>
        <v>#REF!</v>
      </c>
      <c r="V7" s="14" t="e">
        <f t="shared" si="13"/>
        <v>#REF!</v>
      </c>
      <c r="W7" s="32"/>
      <c r="X7" s="13" t="e">
        <f t="shared" si="14"/>
        <v>#REF!</v>
      </c>
      <c r="Y7" s="33" t="e">
        <f t="shared" si="15"/>
        <v>#REF!</v>
      </c>
      <c r="AA7" s="42"/>
      <c r="AB7" s="14" t="e">
        <f>#REF!</f>
        <v>#REF!</v>
      </c>
      <c r="AC7" s="14" t="e">
        <f>#REF!</f>
        <v>#REF!</v>
      </c>
      <c r="AD7" s="14" t="e">
        <f>#REF!</f>
        <v>#REF!</v>
      </c>
      <c r="AE7" s="14" t="e">
        <f>#REF!</f>
        <v>#REF!</v>
      </c>
      <c r="AF7" s="14" t="e">
        <f>#REF!</f>
        <v>#REF!</v>
      </c>
      <c r="AG7" s="14" t="e">
        <f t="shared" si="16"/>
        <v>#REF!</v>
      </c>
      <c r="AH7" s="14" t="e">
        <f t="shared" si="17"/>
        <v>#REF!</v>
      </c>
      <c r="AI7" s="32"/>
      <c r="AJ7" s="13" t="e">
        <f t="shared" si="18"/>
        <v>#REF!</v>
      </c>
      <c r="AK7" s="33" t="e">
        <f t="shared" si="19"/>
        <v>#REF!</v>
      </c>
      <c r="AM7" s="42"/>
      <c r="AN7" s="14" t="e">
        <f>#REF!</f>
        <v>#REF!</v>
      </c>
      <c r="AO7" s="14" t="e">
        <f>#REF!</f>
        <v>#REF!</v>
      </c>
      <c r="AP7" s="14" t="e">
        <f>#REF!</f>
        <v>#REF!</v>
      </c>
      <c r="AQ7" s="14" t="e">
        <f>#REF!</f>
        <v>#REF!</v>
      </c>
      <c r="AR7" s="14" t="e">
        <f>#REF!</f>
        <v>#REF!</v>
      </c>
      <c r="AS7" s="14" t="e">
        <f t="shared" si="20"/>
        <v>#REF!</v>
      </c>
      <c r="AT7" s="14" t="e">
        <f t="shared" si="21"/>
        <v>#REF!</v>
      </c>
      <c r="AU7" s="32"/>
      <c r="AV7" s="13" t="e">
        <f t="shared" si="22"/>
        <v>#REF!</v>
      </c>
      <c r="AW7" s="33" t="e">
        <f t="shared" si="1"/>
        <v>#REF!</v>
      </c>
      <c r="AY7" s="42"/>
      <c r="AZ7" s="14" t="e">
        <f>#REF!</f>
        <v>#REF!</v>
      </c>
      <c r="BA7" s="14" t="e">
        <f>#REF!</f>
        <v>#REF!</v>
      </c>
      <c r="BB7" s="14" t="e">
        <f>#REF!</f>
        <v>#REF!</v>
      </c>
      <c r="BC7" s="14" t="e">
        <f>#REF!</f>
        <v>#REF!</v>
      </c>
      <c r="BD7" s="14" t="e">
        <f>#REF!</f>
        <v>#REF!</v>
      </c>
      <c r="BE7" s="14" t="e">
        <f t="shared" si="2"/>
        <v>#REF!</v>
      </c>
      <c r="BF7" s="14" t="e">
        <f t="shared" si="3"/>
        <v>#REF!</v>
      </c>
      <c r="BG7" s="32"/>
      <c r="BH7" s="13" t="e">
        <f t="shared" si="23"/>
        <v>#REF!</v>
      </c>
      <c r="BI7" s="33" t="e">
        <f t="shared" si="24"/>
        <v>#REF!</v>
      </c>
      <c r="BK7" s="42"/>
      <c r="BL7" s="14" t="e">
        <f>#REF!</f>
        <v>#REF!</v>
      </c>
      <c r="BM7" s="14" t="e">
        <f>#REF!</f>
        <v>#REF!</v>
      </c>
      <c r="BN7" s="14" t="e">
        <f>#REF!</f>
        <v>#REF!</v>
      </c>
      <c r="BO7" s="14" t="e">
        <f>#REF!</f>
        <v>#REF!</v>
      </c>
      <c r="BP7" s="14" t="e">
        <f>#REF!</f>
        <v>#REF!</v>
      </c>
      <c r="BQ7" s="14" t="e">
        <f t="shared" si="4"/>
        <v>#REF!</v>
      </c>
      <c r="BR7" s="14" t="e">
        <f t="shared" si="5"/>
        <v>#REF!</v>
      </c>
      <c r="BS7" s="32"/>
      <c r="BT7" s="13" t="e">
        <f t="shared" si="25"/>
        <v>#REF!</v>
      </c>
      <c r="BU7" s="33" t="e">
        <f t="shared" si="26"/>
        <v>#REF!</v>
      </c>
      <c r="BW7" s="42"/>
      <c r="BX7" s="14" t="e">
        <f>#REF!</f>
        <v>#REF!</v>
      </c>
      <c r="BY7" s="14" t="e">
        <f>#REF!</f>
        <v>#REF!</v>
      </c>
      <c r="BZ7" s="14" t="e">
        <f>#REF!</f>
        <v>#REF!</v>
      </c>
      <c r="CA7" s="14" t="e">
        <f>#REF!</f>
        <v>#REF!</v>
      </c>
      <c r="CB7" s="14" t="e">
        <f>#REF!</f>
        <v>#REF!</v>
      </c>
      <c r="CC7" s="14" t="e">
        <f t="shared" si="6"/>
        <v>#REF!</v>
      </c>
      <c r="CD7" s="14" t="e">
        <f t="shared" si="7"/>
        <v>#REF!</v>
      </c>
      <c r="CE7" s="32"/>
      <c r="CF7" s="13" t="e">
        <f t="shared" si="27"/>
        <v>#REF!</v>
      </c>
      <c r="CG7" s="33" t="e">
        <f t="shared" si="28"/>
        <v>#REF!</v>
      </c>
      <c r="CI7" s="42"/>
      <c r="CJ7" s="14" t="e">
        <f>#REF!</f>
        <v>#REF!</v>
      </c>
      <c r="CK7" s="14" t="e">
        <f>#REF!</f>
        <v>#REF!</v>
      </c>
      <c r="CL7" s="14" t="e">
        <f>#REF!</f>
        <v>#REF!</v>
      </c>
      <c r="CM7" s="14" t="e">
        <f>#REF!</f>
        <v>#REF!</v>
      </c>
      <c r="CN7" s="14" t="e">
        <f>#REF!</f>
        <v>#REF!</v>
      </c>
      <c r="CO7" s="14" t="e">
        <f t="shared" si="8"/>
        <v>#REF!</v>
      </c>
      <c r="CP7" s="14" t="e">
        <f t="shared" si="9"/>
        <v>#REF!</v>
      </c>
      <c r="CQ7" s="32"/>
      <c r="CR7" s="13" t="e">
        <f t="shared" si="29"/>
        <v>#REF!</v>
      </c>
      <c r="CS7" s="33" t="e">
        <f t="shared" si="30"/>
        <v>#REF!</v>
      </c>
    </row>
    <row r="8" spans="1:114" s="8" customFormat="1" ht="15" thickBot="1">
      <c r="A8" s="43">
        <v>450</v>
      </c>
      <c r="B8" s="54">
        <v>1.5343E-12</v>
      </c>
      <c r="C8" s="54">
        <v>4.8183999999999997E-12</v>
      </c>
      <c r="D8" s="54">
        <v>5.2073999999999998E-12</v>
      </c>
      <c r="E8" s="54">
        <v>5.3259000000000002E-12</v>
      </c>
      <c r="F8" s="54">
        <v>5.2285999999999998E-12</v>
      </c>
      <c r="G8" s="54">
        <v>5.2997999999999997E-12</v>
      </c>
      <c r="H8" s="54">
        <f t="shared" si="10"/>
        <v>4.5690666666666668E-12</v>
      </c>
      <c r="I8" s="35">
        <f t="shared" si="0"/>
        <v>1.626378795668463E-12</v>
      </c>
      <c r="J8" s="65">
        <v>3000000</v>
      </c>
      <c r="K8" s="54">
        <f t="shared" si="11"/>
        <v>1.6916621414819568</v>
      </c>
      <c r="L8" s="36">
        <f t="shared" si="31"/>
        <v>69.166214148195678</v>
      </c>
      <c r="M8" s="13"/>
      <c r="N8" s="13"/>
      <c r="O8" s="42"/>
      <c r="P8" s="14" t="e">
        <f>#REF!</f>
        <v>#REF!</v>
      </c>
      <c r="Q8" s="14" t="e">
        <f>#REF!</f>
        <v>#REF!</v>
      </c>
      <c r="R8" s="14" t="e">
        <f>#REF!</f>
        <v>#REF!</v>
      </c>
      <c r="S8" s="14" t="e">
        <f>#REF!</f>
        <v>#REF!</v>
      </c>
      <c r="T8" s="14" t="e">
        <f>#REF!</f>
        <v>#REF!</v>
      </c>
      <c r="U8" s="14" t="e">
        <f t="shared" si="12"/>
        <v>#REF!</v>
      </c>
      <c r="V8" s="14" t="e">
        <f t="shared" si="13"/>
        <v>#REF!</v>
      </c>
      <c r="W8" s="32"/>
      <c r="X8" s="13" t="e">
        <f t="shared" si="14"/>
        <v>#REF!</v>
      </c>
      <c r="Y8" s="33" t="e">
        <f t="shared" si="15"/>
        <v>#REF!</v>
      </c>
      <c r="Z8" s="13"/>
      <c r="AA8" s="42"/>
      <c r="AB8" s="14" t="e">
        <f>#REF!</f>
        <v>#REF!</v>
      </c>
      <c r="AC8" s="14" t="e">
        <f>#REF!</f>
        <v>#REF!</v>
      </c>
      <c r="AD8" s="14" t="e">
        <f>#REF!</f>
        <v>#REF!</v>
      </c>
      <c r="AE8" s="14" t="e">
        <f>#REF!</f>
        <v>#REF!</v>
      </c>
      <c r="AF8" s="14" t="e">
        <f>#REF!</f>
        <v>#REF!</v>
      </c>
      <c r="AG8" s="14" t="e">
        <f t="shared" si="16"/>
        <v>#REF!</v>
      </c>
      <c r="AH8" s="14" t="e">
        <f t="shared" si="17"/>
        <v>#REF!</v>
      </c>
      <c r="AI8" s="32"/>
      <c r="AJ8" s="13" t="e">
        <f t="shared" si="18"/>
        <v>#REF!</v>
      </c>
      <c r="AK8" s="33" t="e">
        <f t="shared" si="19"/>
        <v>#REF!</v>
      </c>
      <c r="AL8" s="13"/>
      <c r="AM8" s="42"/>
      <c r="AN8" s="14" t="e">
        <f>#REF!</f>
        <v>#REF!</v>
      </c>
      <c r="AO8" s="14" t="e">
        <f>#REF!</f>
        <v>#REF!</v>
      </c>
      <c r="AP8" s="14" t="e">
        <f>#REF!</f>
        <v>#REF!</v>
      </c>
      <c r="AQ8" s="14" t="e">
        <f>#REF!</f>
        <v>#REF!</v>
      </c>
      <c r="AR8" s="14" t="e">
        <f>#REF!</f>
        <v>#REF!</v>
      </c>
      <c r="AS8" s="14" t="e">
        <f t="shared" si="20"/>
        <v>#REF!</v>
      </c>
      <c r="AT8" s="14" t="e">
        <f t="shared" si="21"/>
        <v>#REF!</v>
      </c>
      <c r="AU8" s="32"/>
      <c r="AV8" s="13" t="e">
        <f t="shared" si="22"/>
        <v>#REF!</v>
      </c>
      <c r="AW8" s="33" t="e">
        <f t="shared" si="1"/>
        <v>#REF!</v>
      </c>
      <c r="AX8" s="13"/>
      <c r="AY8" s="42"/>
      <c r="AZ8" s="14" t="e">
        <f>#REF!</f>
        <v>#REF!</v>
      </c>
      <c r="BA8" s="14" t="e">
        <f>#REF!</f>
        <v>#REF!</v>
      </c>
      <c r="BB8" s="14" t="e">
        <f>#REF!</f>
        <v>#REF!</v>
      </c>
      <c r="BC8" s="14" t="e">
        <f>#REF!</f>
        <v>#REF!</v>
      </c>
      <c r="BD8" s="14" t="e">
        <f>#REF!</f>
        <v>#REF!</v>
      </c>
      <c r="BE8" s="14" t="e">
        <f t="shared" si="2"/>
        <v>#REF!</v>
      </c>
      <c r="BF8" s="14" t="e">
        <f t="shared" si="3"/>
        <v>#REF!</v>
      </c>
      <c r="BG8" s="32"/>
      <c r="BH8" s="13" t="e">
        <f t="shared" si="23"/>
        <v>#REF!</v>
      </c>
      <c r="BI8" s="33" t="e">
        <f t="shared" si="24"/>
        <v>#REF!</v>
      </c>
      <c r="BJ8" s="13"/>
      <c r="BK8" s="42"/>
      <c r="BL8" s="14" t="e">
        <f>#REF!</f>
        <v>#REF!</v>
      </c>
      <c r="BM8" s="14" t="e">
        <f>#REF!</f>
        <v>#REF!</v>
      </c>
      <c r="BN8" s="14" t="e">
        <f>#REF!</f>
        <v>#REF!</v>
      </c>
      <c r="BO8" s="14" t="e">
        <f>#REF!</f>
        <v>#REF!</v>
      </c>
      <c r="BP8" s="14" t="e">
        <f>#REF!</f>
        <v>#REF!</v>
      </c>
      <c r="BQ8" s="14" t="e">
        <f t="shared" si="4"/>
        <v>#REF!</v>
      </c>
      <c r="BR8" s="14" t="e">
        <f t="shared" si="5"/>
        <v>#REF!</v>
      </c>
      <c r="BS8" s="32"/>
      <c r="BT8" s="13" t="e">
        <f t="shared" si="25"/>
        <v>#REF!</v>
      </c>
      <c r="BU8" s="33" t="e">
        <f t="shared" si="26"/>
        <v>#REF!</v>
      </c>
      <c r="BV8" s="13"/>
      <c r="BW8" s="42"/>
      <c r="BX8" s="14" t="e">
        <f>#REF!</f>
        <v>#REF!</v>
      </c>
      <c r="BY8" s="14" t="e">
        <f>#REF!</f>
        <v>#REF!</v>
      </c>
      <c r="BZ8" s="14" t="e">
        <f>#REF!</f>
        <v>#REF!</v>
      </c>
      <c r="CA8" s="14" t="e">
        <f>#REF!</f>
        <v>#REF!</v>
      </c>
      <c r="CB8" s="14" t="e">
        <f>#REF!</f>
        <v>#REF!</v>
      </c>
      <c r="CC8" s="14" t="e">
        <f t="shared" si="6"/>
        <v>#REF!</v>
      </c>
      <c r="CD8" s="14" t="e">
        <f t="shared" si="7"/>
        <v>#REF!</v>
      </c>
      <c r="CE8" s="32"/>
      <c r="CF8" s="13" t="e">
        <f t="shared" si="27"/>
        <v>#REF!</v>
      </c>
      <c r="CG8" s="33" t="e">
        <f t="shared" si="28"/>
        <v>#REF!</v>
      </c>
      <c r="CH8" s="13"/>
      <c r="CI8" s="42"/>
      <c r="CJ8" s="14" t="e">
        <f>#REF!</f>
        <v>#REF!</v>
      </c>
      <c r="CK8" s="14" t="e">
        <f>#REF!</f>
        <v>#REF!</v>
      </c>
      <c r="CL8" s="14" t="e">
        <f>#REF!</f>
        <v>#REF!</v>
      </c>
      <c r="CM8" s="14" t="e">
        <f>#REF!</f>
        <v>#REF!</v>
      </c>
      <c r="CN8" s="14" t="e">
        <f>#REF!</f>
        <v>#REF!</v>
      </c>
      <c r="CO8" s="14" t="e">
        <f t="shared" si="8"/>
        <v>#REF!</v>
      </c>
      <c r="CP8" s="14" t="e">
        <f t="shared" si="9"/>
        <v>#REF!</v>
      </c>
      <c r="CQ8" s="32"/>
      <c r="CR8" s="13" t="e">
        <f t="shared" si="29"/>
        <v>#REF!</v>
      </c>
      <c r="CS8" s="33" t="e">
        <f t="shared" si="30"/>
        <v>#REF!</v>
      </c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</row>
    <row r="9" spans="1:114" ht="14.15" customHeight="1">
      <c r="B9" s="13"/>
      <c r="O9" s="42"/>
      <c r="P9" s="14" t="e">
        <f>#REF!</f>
        <v>#REF!</v>
      </c>
      <c r="Q9" s="14" t="e">
        <f>#REF!</f>
        <v>#REF!</v>
      </c>
      <c r="R9" s="14" t="e">
        <f>#REF!</f>
        <v>#REF!</v>
      </c>
      <c r="S9" s="14" t="e">
        <f>#REF!</f>
        <v>#REF!</v>
      </c>
      <c r="T9" s="14" t="e">
        <f>#REF!</f>
        <v>#REF!</v>
      </c>
      <c r="U9" s="14" t="e">
        <f t="shared" si="12"/>
        <v>#REF!</v>
      </c>
      <c r="V9" s="14" t="e">
        <f t="shared" si="13"/>
        <v>#REF!</v>
      </c>
      <c r="W9" s="32"/>
      <c r="X9" s="13" t="e">
        <f t="shared" si="14"/>
        <v>#REF!</v>
      </c>
      <c r="Y9" s="33" t="e">
        <f t="shared" si="15"/>
        <v>#REF!</v>
      </c>
      <c r="AA9" s="42"/>
      <c r="AB9" s="14" t="e">
        <f>#REF!</f>
        <v>#REF!</v>
      </c>
      <c r="AC9" s="14" t="e">
        <f>#REF!</f>
        <v>#REF!</v>
      </c>
      <c r="AD9" s="14" t="e">
        <f>#REF!</f>
        <v>#REF!</v>
      </c>
      <c r="AE9" s="14" t="e">
        <f>#REF!</f>
        <v>#REF!</v>
      </c>
      <c r="AF9" s="14" t="e">
        <f>#REF!</f>
        <v>#REF!</v>
      </c>
      <c r="AG9" s="14" t="e">
        <f t="shared" si="16"/>
        <v>#REF!</v>
      </c>
      <c r="AH9" s="14" t="e">
        <f t="shared" si="17"/>
        <v>#REF!</v>
      </c>
      <c r="AI9" s="32"/>
      <c r="AJ9" s="13" t="e">
        <f t="shared" si="18"/>
        <v>#REF!</v>
      </c>
      <c r="AK9" s="33" t="e">
        <f t="shared" si="19"/>
        <v>#REF!</v>
      </c>
      <c r="AM9" s="42"/>
      <c r="AN9" s="14" t="e">
        <f>#REF!</f>
        <v>#REF!</v>
      </c>
      <c r="AO9" s="14" t="e">
        <f>#REF!</f>
        <v>#REF!</v>
      </c>
      <c r="AP9" s="14" t="e">
        <f>#REF!</f>
        <v>#REF!</v>
      </c>
      <c r="AQ9" s="14" t="e">
        <f>#REF!</f>
        <v>#REF!</v>
      </c>
      <c r="AR9" s="14" t="e">
        <f>#REF!</f>
        <v>#REF!</v>
      </c>
      <c r="AS9" s="14" t="e">
        <f t="shared" si="20"/>
        <v>#REF!</v>
      </c>
      <c r="AT9" s="14" t="e">
        <f t="shared" si="21"/>
        <v>#REF!</v>
      </c>
      <c r="AU9" s="32"/>
      <c r="AV9" s="13" t="e">
        <f t="shared" si="22"/>
        <v>#REF!</v>
      </c>
      <c r="AW9" s="33" t="e">
        <f t="shared" si="1"/>
        <v>#REF!</v>
      </c>
      <c r="AY9" s="42"/>
      <c r="AZ9" s="14" t="e">
        <f>#REF!</f>
        <v>#REF!</v>
      </c>
      <c r="BA9" s="14" t="e">
        <f>#REF!</f>
        <v>#REF!</v>
      </c>
      <c r="BB9" s="14" t="e">
        <f>#REF!</f>
        <v>#REF!</v>
      </c>
      <c r="BC9" s="14" t="e">
        <f>#REF!</f>
        <v>#REF!</v>
      </c>
      <c r="BD9" s="14" t="e">
        <f>#REF!</f>
        <v>#REF!</v>
      </c>
      <c r="BE9" s="14" t="e">
        <f t="shared" si="2"/>
        <v>#REF!</v>
      </c>
      <c r="BF9" s="14" t="e">
        <f t="shared" si="3"/>
        <v>#REF!</v>
      </c>
      <c r="BG9" s="32"/>
      <c r="BH9" s="13" t="e">
        <f t="shared" si="23"/>
        <v>#REF!</v>
      </c>
      <c r="BI9" s="33" t="e">
        <f t="shared" si="24"/>
        <v>#REF!</v>
      </c>
      <c r="BK9" s="42"/>
      <c r="BL9" s="14" t="e">
        <f>#REF!</f>
        <v>#REF!</v>
      </c>
      <c r="BM9" s="14" t="e">
        <f>#REF!</f>
        <v>#REF!</v>
      </c>
      <c r="BN9" s="14" t="e">
        <f>#REF!</f>
        <v>#REF!</v>
      </c>
      <c r="BO9" s="14" t="e">
        <f>#REF!</f>
        <v>#REF!</v>
      </c>
      <c r="BP9" s="14" t="e">
        <f>#REF!</f>
        <v>#REF!</v>
      </c>
      <c r="BQ9" s="14" t="e">
        <f t="shared" si="4"/>
        <v>#REF!</v>
      </c>
      <c r="BR9" s="14" t="e">
        <f t="shared" si="5"/>
        <v>#REF!</v>
      </c>
      <c r="BS9" s="32"/>
      <c r="BT9" s="13" t="e">
        <f t="shared" si="25"/>
        <v>#REF!</v>
      </c>
      <c r="BU9" s="33" t="e">
        <f t="shared" si="26"/>
        <v>#REF!</v>
      </c>
      <c r="BW9" s="42"/>
      <c r="BX9" s="14" t="e">
        <f>#REF!</f>
        <v>#REF!</v>
      </c>
      <c r="BY9" s="14" t="e">
        <f>#REF!</f>
        <v>#REF!</v>
      </c>
      <c r="BZ9" s="14" t="e">
        <f>#REF!</f>
        <v>#REF!</v>
      </c>
      <c r="CA9" s="14" t="e">
        <f>#REF!</f>
        <v>#REF!</v>
      </c>
      <c r="CB9" s="14" t="e">
        <f>#REF!</f>
        <v>#REF!</v>
      </c>
      <c r="CC9" s="14" t="e">
        <f t="shared" si="6"/>
        <v>#REF!</v>
      </c>
      <c r="CD9" s="14" t="e">
        <f t="shared" si="7"/>
        <v>#REF!</v>
      </c>
      <c r="CE9" s="32"/>
      <c r="CF9" s="13" t="e">
        <f t="shared" si="27"/>
        <v>#REF!</v>
      </c>
      <c r="CG9" s="33" t="e">
        <f t="shared" si="28"/>
        <v>#REF!</v>
      </c>
      <c r="CI9" s="42"/>
      <c r="CJ9" s="14" t="e">
        <f>#REF!</f>
        <v>#REF!</v>
      </c>
      <c r="CK9" s="14" t="e">
        <f>#REF!</f>
        <v>#REF!</v>
      </c>
      <c r="CL9" s="14" t="e">
        <f>#REF!</f>
        <v>#REF!</v>
      </c>
      <c r="CM9" s="14" t="e">
        <f>#REF!</f>
        <v>#REF!</v>
      </c>
      <c r="CN9" s="14" t="e">
        <f>#REF!</f>
        <v>#REF!</v>
      </c>
      <c r="CO9" s="14" t="e">
        <f t="shared" si="8"/>
        <v>#REF!</v>
      </c>
      <c r="CP9" s="14" t="e">
        <f t="shared" si="9"/>
        <v>#REF!</v>
      </c>
      <c r="CQ9" s="32"/>
      <c r="CR9" s="13" t="e">
        <f t="shared" si="29"/>
        <v>#REF!</v>
      </c>
      <c r="CS9" s="33" t="e">
        <f t="shared" si="30"/>
        <v>#REF!</v>
      </c>
    </row>
    <row r="10" spans="1:114" ht="17.149999999999999" customHeight="1">
      <c r="D10" s="27"/>
      <c r="E10" s="76" t="s">
        <v>143</v>
      </c>
      <c r="F10" s="76"/>
      <c r="G10" s="76"/>
      <c r="H10" s="76"/>
      <c r="O10" s="42"/>
      <c r="P10" s="14" t="e">
        <f>#REF!</f>
        <v>#REF!</v>
      </c>
      <c r="Q10" s="14" t="e">
        <f>#REF!</f>
        <v>#REF!</v>
      </c>
      <c r="R10" s="14" t="e">
        <f>#REF!</f>
        <v>#REF!</v>
      </c>
      <c r="S10" s="14" t="e">
        <f>#REF!</f>
        <v>#REF!</v>
      </c>
      <c r="T10" s="14" t="e">
        <f>#REF!</f>
        <v>#REF!</v>
      </c>
      <c r="U10" s="14" t="e">
        <f t="shared" si="12"/>
        <v>#REF!</v>
      </c>
      <c r="V10" s="14" t="e">
        <f t="shared" si="13"/>
        <v>#REF!</v>
      </c>
      <c r="W10" s="32"/>
      <c r="X10" s="13" t="e">
        <f t="shared" si="14"/>
        <v>#REF!</v>
      </c>
      <c r="Y10" s="33" t="e">
        <f t="shared" si="15"/>
        <v>#REF!</v>
      </c>
      <c r="AA10" s="42"/>
      <c r="AB10" s="14" t="e">
        <f>#REF!</f>
        <v>#REF!</v>
      </c>
      <c r="AC10" s="14" t="e">
        <f>#REF!</f>
        <v>#REF!</v>
      </c>
      <c r="AD10" s="14" t="e">
        <f>#REF!</f>
        <v>#REF!</v>
      </c>
      <c r="AE10" s="14" t="e">
        <f>#REF!</f>
        <v>#REF!</v>
      </c>
      <c r="AF10" s="14" t="e">
        <f>#REF!</f>
        <v>#REF!</v>
      </c>
      <c r="AG10" s="14" t="e">
        <f t="shared" si="16"/>
        <v>#REF!</v>
      </c>
      <c r="AH10" s="14" t="e">
        <f t="shared" si="17"/>
        <v>#REF!</v>
      </c>
      <c r="AI10" s="32"/>
      <c r="AJ10" s="13" t="e">
        <f t="shared" si="18"/>
        <v>#REF!</v>
      </c>
      <c r="AK10" s="33" t="e">
        <f t="shared" si="19"/>
        <v>#REF!</v>
      </c>
      <c r="AM10" s="42"/>
      <c r="AN10" s="14" t="e">
        <f>#REF!</f>
        <v>#REF!</v>
      </c>
      <c r="AO10" s="14" t="e">
        <f>#REF!</f>
        <v>#REF!</v>
      </c>
      <c r="AP10" s="14" t="e">
        <f>#REF!</f>
        <v>#REF!</v>
      </c>
      <c r="AQ10" s="14" t="e">
        <f>#REF!</f>
        <v>#REF!</v>
      </c>
      <c r="AR10" s="14" t="e">
        <f>#REF!</f>
        <v>#REF!</v>
      </c>
      <c r="AS10" s="14" t="e">
        <f t="shared" si="20"/>
        <v>#REF!</v>
      </c>
      <c r="AT10" s="14" t="e">
        <f t="shared" si="21"/>
        <v>#REF!</v>
      </c>
      <c r="AU10" s="32"/>
      <c r="AV10" s="13" t="e">
        <f t="shared" si="22"/>
        <v>#REF!</v>
      </c>
      <c r="AW10" s="33" t="e">
        <f t="shared" si="1"/>
        <v>#REF!</v>
      </c>
      <c r="AY10" s="42"/>
      <c r="AZ10" s="14" t="e">
        <f>#REF!</f>
        <v>#REF!</v>
      </c>
      <c r="BA10" s="14" t="e">
        <f>#REF!</f>
        <v>#REF!</v>
      </c>
      <c r="BB10" s="14" t="e">
        <f>#REF!</f>
        <v>#REF!</v>
      </c>
      <c r="BC10" s="14" t="e">
        <f>#REF!</f>
        <v>#REF!</v>
      </c>
      <c r="BD10" s="14" t="e">
        <f>#REF!</f>
        <v>#REF!</v>
      </c>
      <c r="BE10" s="14" t="e">
        <f t="shared" si="2"/>
        <v>#REF!</v>
      </c>
      <c r="BF10" s="14" t="e">
        <f t="shared" si="3"/>
        <v>#REF!</v>
      </c>
      <c r="BG10" s="32"/>
      <c r="BH10" s="13" t="e">
        <f t="shared" si="23"/>
        <v>#REF!</v>
      </c>
      <c r="BI10" s="33" t="e">
        <f t="shared" si="24"/>
        <v>#REF!</v>
      </c>
      <c r="BK10" s="42"/>
      <c r="BL10" s="14" t="e">
        <f>#REF!</f>
        <v>#REF!</v>
      </c>
      <c r="BM10" s="14" t="e">
        <f>#REF!</f>
        <v>#REF!</v>
      </c>
      <c r="BN10" s="14" t="e">
        <f>#REF!</f>
        <v>#REF!</v>
      </c>
      <c r="BO10" s="14" t="e">
        <f>#REF!</f>
        <v>#REF!</v>
      </c>
      <c r="BP10" s="14" t="e">
        <f>#REF!</f>
        <v>#REF!</v>
      </c>
      <c r="BQ10" s="14" t="e">
        <f t="shared" si="4"/>
        <v>#REF!</v>
      </c>
      <c r="BR10" s="14" t="e">
        <f t="shared" si="5"/>
        <v>#REF!</v>
      </c>
      <c r="BS10" s="32"/>
      <c r="BT10" s="13" t="e">
        <f t="shared" si="25"/>
        <v>#REF!</v>
      </c>
      <c r="BU10" s="33" t="e">
        <f t="shared" si="26"/>
        <v>#REF!</v>
      </c>
      <c r="BW10" s="42"/>
      <c r="BX10" s="14" t="e">
        <f>#REF!</f>
        <v>#REF!</v>
      </c>
      <c r="BY10" s="14" t="e">
        <f>#REF!</f>
        <v>#REF!</v>
      </c>
      <c r="BZ10" s="14" t="e">
        <f>#REF!</f>
        <v>#REF!</v>
      </c>
      <c r="CA10" s="14" t="e">
        <f>#REF!</f>
        <v>#REF!</v>
      </c>
      <c r="CB10" s="14" t="e">
        <f>#REF!</f>
        <v>#REF!</v>
      </c>
      <c r="CC10" s="14" t="e">
        <f t="shared" si="6"/>
        <v>#REF!</v>
      </c>
      <c r="CD10" s="14" t="e">
        <f t="shared" si="7"/>
        <v>#REF!</v>
      </c>
      <c r="CE10" s="32"/>
      <c r="CF10" s="13" t="e">
        <f t="shared" si="27"/>
        <v>#REF!</v>
      </c>
      <c r="CG10" s="33" t="e">
        <f t="shared" si="28"/>
        <v>#REF!</v>
      </c>
      <c r="CI10" s="42"/>
      <c r="CJ10" s="14" t="e">
        <f>#REF!</f>
        <v>#REF!</v>
      </c>
      <c r="CK10" s="14" t="e">
        <f>#REF!</f>
        <v>#REF!</v>
      </c>
      <c r="CL10" s="14" t="e">
        <f>#REF!</f>
        <v>#REF!</v>
      </c>
      <c r="CM10" s="14" t="e">
        <f>#REF!</f>
        <v>#REF!</v>
      </c>
      <c r="CN10" s="14" t="e">
        <f>#REF!</f>
        <v>#REF!</v>
      </c>
      <c r="CO10" s="14" t="e">
        <f t="shared" si="8"/>
        <v>#REF!</v>
      </c>
      <c r="CP10" s="14" t="e">
        <f t="shared" si="9"/>
        <v>#REF!</v>
      </c>
      <c r="CQ10" s="32"/>
      <c r="CR10" s="13" t="e">
        <f t="shared" si="29"/>
        <v>#REF!</v>
      </c>
      <c r="CS10" s="33" t="e">
        <f t="shared" si="30"/>
        <v>#REF!</v>
      </c>
    </row>
    <row r="11" spans="1:114" ht="19" customHeight="1" thickBot="1">
      <c r="A11" s="70" t="s">
        <v>144</v>
      </c>
      <c r="B11" s="71"/>
      <c r="C11" s="71"/>
      <c r="D11" s="26"/>
      <c r="E11" s="26"/>
      <c r="F11" s="26"/>
      <c r="G11" s="26"/>
      <c r="H11" s="26"/>
      <c r="I11" s="25"/>
      <c r="J11" s="25"/>
      <c r="K11" s="25"/>
      <c r="L11" s="25"/>
      <c r="O11" s="42"/>
      <c r="P11" s="14" t="e">
        <f>#REF!</f>
        <v>#REF!</v>
      </c>
      <c r="Q11" s="14" t="e">
        <f>#REF!</f>
        <v>#REF!</v>
      </c>
      <c r="R11" s="14" t="e">
        <f>#REF!</f>
        <v>#REF!</v>
      </c>
      <c r="S11" s="14" t="e">
        <f>#REF!</f>
        <v>#REF!</v>
      </c>
      <c r="T11" s="14" t="e">
        <f>#REF!</f>
        <v>#REF!</v>
      </c>
      <c r="U11" s="14" t="e">
        <f t="shared" si="12"/>
        <v>#REF!</v>
      </c>
      <c r="V11" s="14" t="e">
        <f t="shared" si="13"/>
        <v>#REF!</v>
      </c>
      <c r="W11" s="32"/>
      <c r="X11" s="13" t="e">
        <f t="shared" si="14"/>
        <v>#REF!</v>
      </c>
      <c r="Y11" s="33" t="e">
        <f t="shared" si="15"/>
        <v>#REF!</v>
      </c>
      <c r="AA11" s="42"/>
      <c r="AB11" s="14" t="e">
        <f>#REF!</f>
        <v>#REF!</v>
      </c>
      <c r="AC11" s="14" t="e">
        <f>#REF!</f>
        <v>#REF!</v>
      </c>
      <c r="AD11" s="14" t="e">
        <f>#REF!</f>
        <v>#REF!</v>
      </c>
      <c r="AE11" s="14" t="e">
        <f>#REF!</f>
        <v>#REF!</v>
      </c>
      <c r="AF11" s="14" t="e">
        <f>#REF!</f>
        <v>#REF!</v>
      </c>
      <c r="AG11" s="14" t="e">
        <f t="shared" si="16"/>
        <v>#REF!</v>
      </c>
      <c r="AH11" s="14" t="e">
        <f t="shared" si="17"/>
        <v>#REF!</v>
      </c>
      <c r="AI11" s="32"/>
      <c r="AJ11" s="13" t="e">
        <f t="shared" si="18"/>
        <v>#REF!</v>
      </c>
      <c r="AK11" s="33" t="e">
        <f t="shared" si="19"/>
        <v>#REF!</v>
      </c>
      <c r="AM11" s="42"/>
      <c r="AN11" s="14" t="e">
        <f>#REF!</f>
        <v>#REF!</v>
      </c>
      <c r="AO11" s="14" t="e">
        <f>#REF!</f>
        <v>#REF!</v>
      </c>
      <c r="AP11" s="14" t="e">
        <f>#REF!</f>
        <v>#REF!</v>
      </c>
      <c r="AQ11" s="14" t="e">
        <f>#REF!</f>
        <v>#REF!</v>
      </c>
      <c r="AR11" s="14" t="e">
        <f>#REF!</f>
        <v>#REF!</v>
      </c>
      <c r="AS11" s="14" t="e">
        <f t="shared" si="20"/>
        <v>#REF!</v>
      </c>
      <c r="AT11" s="14" t="e">
        <f t="shared" si="21"/>
        <v>#REF!</v>
      </c>
      <c r="AU11" s="32"/>
      <c r="AV11" s="13" t="e">
        <f t="shared" si="22"/>
        <v>#REF!</v>
      </c>
      <c r="AW11" s="33" t="e">
        <f t="shared" si="1"/>
        <v>#REF!</v>
      </c>
      <c r="AY11" s="42"/>
      <c r="AZ11" s="14" t="e">
        <f>#REF!</f>
        <v>#REF!</v>
      </c>
      <c r="BA11" s="14" t="e">
        <f>#REF!</f>
        <v>#REF!</v>
      </c>
      <c r="BB11" s="14" t="e">
        <f>#REF!</f>
        <v>#REF!</v>
      </c>
      <c r="BC11" s="14" t="e">
        <f>#REF!</f>
        <v>#REF!</v>
      </c>
      <c r="BD11" s="14" t="e">
        <f>#REF!</f>
        <v>#REF!</v>
      </c>
      <c r="BE11" s="14" t="e">
        <f t="shared" si="2"/>
        <v>#REF!</v>
      </c>
      <c r="BF11" s="14" t="e">
        <f t="shared" si="3"/>
        <v>#REF!</v>
      </c>
      <c r="BG11" s="32"/>
      <c r="BH11" s="13" t="e">
        <f t="shared" si="23"/>
        <v>#REF!</v>
      </c>
      <c r="BI11" s="33" t="e">
        <f t="shared" si="24"/>
        <v>#REF!</v>
      </c>
      <c r="BK11" s="42"/>
      <c r="BL11" s="14" t="e">
        <f>#REF!</f>
        <v>#REF!</v>
      </c>
      <c r="BM11" s="14" t="e">
        <f>#REF!</f>
        <v>#REF!</v>
      </c>
      <c r="BN11" s="14" t="e">
        <f>#REF!</f>
        <v>#REF!</v>
      </c>
      <c r="BO11" s="14" t="e">
        <f>#REF!</f>
        <v>#REF!</v>
      </c>
      <c r="BP11" s="14" t="e">
        <f>#REF!</f>
        <v>#REF!</v>
      </c>
      <c r="BQ11" s="14" t="e">
        <f t="shared" si="4"/>
        <v>#REF!</v>
      </c>
      <c r="BR11" s="14" t="e">
        <f t="shared" si="5"/>
        <v>#REF!</v>
      </c>
      <c r="BS11" s="32"/>
      <c r="BT11" s="13" t="e">
        <f t="shared" si="25"/>
        <v>#REF!</v>
      </c>
      <c r="BU11" s="33" t="e">
        <f t="shared" si="26"/>
        <v>#REF!</v>
      </c>
      <c r="BW11" s="42"/>
      <c r="BX11" s="14" t="e">
        <f>#REF!</f>
        <v>#REF!</v>
      </c>
      <c r="BY11" s="14" t="e">
        <f>#REF!</f>
        <v>#REF!</v>
      </c>
      <c r="BZ11" s="14" t="e">
        <f>#REF!</f>
        <v>#REF!</v>
      </c>
      <c r="CA11" s="14" t="e">
        <f>#REF!</f>
        <v>#REF!</v>
      </c>
      <c r="CB11" s="14" t="e">
        <f>#REF!</f>
        <v>#REF!</v>
      </c>
      <c r="CC11" s="14" t="e">
        <f t="shared" si="6"/>
        <v>#REF!</v>
      </c>
      <c r="CD11" s="14" t="e">
        <f t="shared" si="7"/>
        <v>#REF!</v>
      </c>
      <c r="CE11" s="32"/>
      <c r="CF11" s="13" t="e">
        <f t="shared" si="27"/>
        <v>#REF!</v>
      </c>
      <c r="CG11" s="33" t="e">
        <f t="shared" si="28"/>
        <v>#REF!</v>
      </c>
      <c r="CI11" s="42"/>
      <c r="CJ11" s="14" t="e">
        <f>#REF!</f>
        <v>#REF!</v>
      </c>
      <c r="CK11" s="14" t="e">
        <f>#REF!</f>
        <v>#REF!</v>
      </c>
      <c r="CL11" s="14" t="e">
        <f>#REF!</f>
        <v>#REF!</v>
      </c>
      <c r="CM11" s="14" t="e">
        <f>#REF!</f>
        <v>#REF!</v>
      </c>
      <c r="CN11" s="14" t="e">
        <f>#REF!</f>
        <v>#REF!</v>
      </c>
      <c r="CO11" s="14" t="e">
        <f t="shared" si="8"/>
        <v>#REF!</v>
      </c>
      <c r="CP11" s="14" t="e">
        <f t="shared" si="9"/>
        <v>#REF!</v>
      </c>
      <c r="CQ11" s="32"/>
      <c r="CR11" s="13" t="e">
        <f t="shared" si="29"/>
        <v>#REF!</v>
      </c>
      <c r="CS11" s="33" t="e">
        <f t="shared" si="30"/>
        <v>#REF!</v>
      </c>
    </row>
    <row r="12" spans="1:114" ht="44.15" customHeight="1">
      <c r="A12" s="38" t="s">
        <v>145</v>
      </c>
      <c r="B12" s="39"/>
      <c r="C12" s="40" t="s">
        <v>134</v>
      </c>
      <c r="D12" s="40" t="s">
        <v>135</v>
      </c>
      <c r="E12" s="40" t="s">
        <v>136</v>
      </c>
      <c r="F12" s="41" t="s">
        <v>137</v>
      </c>
      <c r="G12" s="41" t="s">
        <v>138</v>
      </c>
      <c r="H12" s="41" t="s">
        <v>139</v>
      </c>
      <c r="I12" s="41" t="s">
        <v>64</v>
      </c>
      <c r="J12" s="40" t="s">
        <v>140</v>
      </c>
      <c r="K12" s="40" t="s">
        <v>141</v>
      </c>
      <c r="L12" s="46" t="s">
        <v>142</v>
      </c>
      <c r="O12" s="42"/>
      <c r="P12" s="14" t="e">
        <f>#REF!</f>
        <v>#REF!</v>
      </c>
      <c r="Q12" s="14" t="e">
        <f>#REF!</f>
        <v>#REF!</v>
      </c>
      <c r="R12" s="14" t="e">
        <f>#REF!</f>
        <v>#REF!</v>
      </c>
      <c r="S12" s="14" t="e">
        <f>#REF!</f>
        <v>#REF!</v>
      </c>
      <c r="T12" s="14" t="e">
        <f>#REF!</f>
        <v>#REF!</v>
      </c>
      <c r="U12" s="14" t="e">
        <f t="shared" si="12"/>
        <v>#REF!</v>
      </c>
      <c r="V12" s="14" t="e">
        <f t="shared" si="13"/>
        <v>#REF!</v>
      </c>
      <c r="W12" s="32"/>
      <c r="X12" s="13" t="e">
        <f t="shared" si="14"/>
        <v>#REF!</v>
      </c>
      <c r="Y12" s="33" t="e">
        <f t="shared" si="15"/>
        <v>#REF!</v>
      </c>
      <c r="AA12" s="42"/>
      <c r="AB12" s="14" t="e">
        <f>#REF!</f>
        <v>#REF!</v>
      </c>
      <c r="AC12" s="14" t="e">
        <f>#REF!</f>
        <v>#REF!</v>
      </c>
      <c r="AD12" s="14" t="e">
        <f>#REF!</f>
        <v>#REF!</v>
      </c>
      <c r="AE12" s="14" t="e">
        <f>#REF!</f>
        <v>#REF!</v>
      </c>
      <c r="AF12" s="14" t="e">
        <f>#REF!</f>
        <v>#REF!</v>
      </c>
      <c r="AG12" s="14" t="e">
        <f t="shared" si="16"/>
        <v>#REF!</v>
      </c>
      <c r="AH12" s="14" t="e">
        <f t="shared" si="17"/>
        <v>#REF!</v>
      </c>
      <c r="AI12" s="32"/>
      <c r="AJ12" s="13" t="e">
        <f t="shared" si="18"/>
        <v>#REF!</v>
      </c>
      <c r="AK12" s="33" t="e">
        <f t="shared" si="19"/>
        <v>#REF!</v>
      </c>
      <c r="AM12" s="42"/>
      <c r="AN12" s="14" t="e">
        <f>#REF!</f>
        <v>#REF!</v>
      </c>
      <c r="AO12" s="14" t="e">
        <f>#REF!</f>
        <v>#REF!</v>
      </c>
      <c r="AP12" s="14" t="e">
        <f>#REF!</f>
        <v>#REF!</v>
      </c>
      <c r="AQ12" s="14" t="e">
        <f>#REF!</f>
        <v>#REF!</v>
      </c>
      <c r="AR12" s="14" t="e">
        <f>#REF!</f>
        <v>#REF!</v>
      </c>
      <c r="AS12" s="14" t="e">
        <f t="shared" si="20"/>
        <v>#REF!</v>
      </c>
      <c r="AT12" s="14" t="e">
        <f t="shared" si="21"/>
        <v>#REF!</v>
      </c>
      <c r="AU12" s="32"/>
      <c r="AV12" s="13" t="e">
        <f t="shared" si="22"/>
        <v>#REF!</v>
      </c>
      <c r="AW12" s="33" t="e">
        <f t="shared" si="1"/>
        <v>#REF!</v>
      </c>
      <c r="AY12" s="42"/>
      <c r="AZ12" s="14" t="e">
        <f>#REF!</f>
        <v>#REF!</v>
      </c>
      <c r="BA12" s="14" t="e">
        <f>#REF!</f>
        <v>#REF!</v>
      </c>
      <c r="BB12" s="14" t="e">
        <f>#REF!</f>
        <v>#REF!</v>
      </c>
      <c r="BC12" s="14" t="e">
        <f>#REF!</f>
        <v>#REF!</v>
      </c>
      <c r="BD12" s="14" t="e">
        <f>#REF!</f>
        <v>#REF!</v>
      </c>
      <c r="BE12" s="14" t="e">
        <f t="shared" si="2"/>
        <v>#REF!</v>
      </c>
      <c r="BF12" s="14" t="e">
        <f t="shared" si="3"/>
        <v>#REF!</v>
      </c>
      <c r="BG12" s="32"/>
      <c r="BH12" s="13" t="e">
        <f t="shared" si="23"/>
        <v>#REF!</v>
      </c>
      <c r="BI12" s="33" t="e">
        <f t="shared" si="24"/>
        <v>#REF!</v>
      </c>
      <c r="BK12" s="42"/>
      <c r="BL12" s="14" t="e">
        <f>#REF!</f>
        <v>#REF!</v>
      </c>
      <c r="BM12" s="14" t="e">
        <f>#REF!</f>
        <v>#REF!</v>
      </c>
      <c r="BN12" s="14" t="e">
        <f>#REF!</f>
        <v>#REF!</v>
      </c>
      <c r="BO12" s="14" t="e">
        <f>#REF!</f>
        <v>#REF!</v>
      </c>
      <c r="BP12" s="14" t="e">
        <f>#REF!</f>
        <v>#REF!</v>
      </c>
      <c r="BQ12" s="14" t="e">
        <f t="shared" si="4"/>
        <v>#REF!</v>
      </c>
      <c r="BR12" s="14" t="e">
        <f t="shared" si="5"/>
        <v>#REF!</v>
      </c>
      <c r="BS12" s="32"/>
      <c r="BT12" s="13" t="e">
        <f t="shared" si="25"/>
        <v>#REF!</v>
      </c>
      <c r="BU12" s="33" t="e">
        <f t="shared" si="26"/>
        <v>#REF!</v>
      </c>
      <c r="BW12" s="42"/>
      <c r="BX12" s="14" t="e">
        <f>#REF!</f>
        <v>#REF!</v>
      </c>
      <c r="BY12" s="14" t="e">
        <f>#REF!</f>
        <v>#REF!</v>
      </c>
      <c r="BZ12" s="14" t="e">
        <f>#REF!</f>
        <v>#REF!</v>
      </c>
      <c r="CA12" s="14" t="e">
        <f>#REF!</f>
        <v>#REF!</v>
      </c>
      <c r="CB12" s="14" t="e">
        <f>#REF!</f>
        <v>#REF!</v>
      </c>
      <c r="CC12" s="14" t="e">
        <f t="shared" si="6"/>
        <v>#REF!</v>
      </c>
      <c r="CD12" s="14" t="e">
        <f t="shared" si="7"/>
        <v>#REF!</v>
      </c>
      <c r="CE12" s="32"/>
      <c r="CF12" s="13" t="e">
        <f t="shared" si="27"/>
        <v>#REF!</v>
      </c>
      <c r="CG12" s="33" t="e">
        <f t="shared" si="28"/>
        <v>#REF!</v>
      </c>
      <c r="CI12" s="42"/>
      <c r="CJ12" s="14" t="e">
        <f>#REF!</f>
        <v>#REF!</v>
      </c>
      <c r="CK12" s="14" t="e">
        <f>#REF!</f>
        <v>#REF!</v>
      </c>
      <c r="CL12" s="14" t="e">
        <f>#REF!</f>
        <v>#REF!</v>
      </c>
      <c r="CM12" s="14" t="e">
        <f>#REF!</f>
        <v>#REF!</v>
      </c>
      <c r="CN12" s="14" t="e">
        <f>#REF!</f>
        <v>#REF!</v>
      </c>
      <c r="CO12" s="14" t="e">
        <f t="shared" si="8"/>
        <v>#REF!</v>
      </c>
      <c r="CP12" s="14" t="e">
        <f t="shared" si="9"/>
        <v>#REF!</v>
      </c>
      <c r="CQ12" s="32"/>
      <c r="CR12" s="13" t="e">
        <f t="shared" si="29"/>
        <v>#REF!</v>
      </c>
      <c r="CS12" s="33" t="e">
        <f t="shared" si="30"/>
        <v>#REF!</v>
      </c>
    </row>
    <row r="13" spans="1:114" s="8" customFormat="1" ht="17.149999999999999" customHeight="1">
      <c r="A13" s="42">
        <v>0</v>
      </c>
      <c r="B13" s="60"/>
      <c r="C13" s="13">
        <v>2.6510999999999999E-12</v>
      </c>
      <c r="D13" s="13">
        <v>2.6473999999999998E-12</v>
      </c>
      <c r="E13" s="13">
        <v>2.7876E-12</v>
      </c>
      <c r="F13" s="13">
        <v>2.8044E-12</v>
      </c>
      <c r="G13" s="13">
        <v>2.9446000000000002E-12</v>
      </c>
      <c r="H13" s="13">
        <f>AVERAGE(B13:G13)</f>
        <v>2.7670200000000001E-12</v>
      </c>
      <c r="I13" s="14">
        <f t="shared" ref="I13:I18" si="32">STDEV(B13:F13)</f>
        <v>8.5016718943981931E-14</v>
      </c>
      <c r="J13" s="63">
        <v>740</v>
      </c>
      <c r="K13" s="13">
        <f>H13/$H$3</f>
        <v>1.024468085106383</v>
      </c>
      <c r="L13" s="33">
        <f>(H13/$H$3-1)*100</f>
        <v>2.4468085106382986</v>
      </c>
      <c r="M13" s="13"/>
      <c r="N13" s="13"/>
      <c r="O13" s="42"/>
      <c r="P13" s="14" t="e">
        <f>#REF!</f>
        <v>#REF!</v>
      </c>
      <c r="Q13" s="14" t="e">
        <f>#REF!</f>
        <v>#REF!</v>
      </c>
      <c r="R13" s="14" t="e">
        <f>#REF!</f>
        <v>#REF!</v>
      </c>
      <c r="S13" s="14" t="e">
        <f>#REF!</f>
        <v>#REF!</v>
      </c>
      <c r="T13" s="14" t="e">
        <f>#REF!</f>
        <v>#REF!</v>
      </c>
      <c r="U13" s="14" t="e">
        <f t="shared" si="12"/>
        <v>#REF!</v>
      </c>
      <c r="V13" s="14" t="e">
        <f t="shared" si="13"/>
        <v>#REF!</v>
      </c>
      <c r="W13" s="32"/>
      <c r="X13" s="13" t="e">
        <f t="shared" si="14"/>
        <v>#REF!</v>
      </c>
      <c r="Y13" s="33" t="e">
        <f t="shared" si="15"/>
        <v>#REF!</v>
      </c>
      <c r="Z13" s="13"/>
      <c r="AA13" s="42"/>
      <c r="AB13" s="14" t="e">
        <f>#REF!</f>
        <v>#REF!</v>
      </c>
      <c r="AC13" s="14" t="e">
        <f>#REF!</f>
        <v>#REF!</v>
      </c>
      <c r="AD13" s="14" t="e">
        <f>#REF!</f>
        <v>#REF!</v>
      </c>
      <c r="AE13" s="14" t="e">
        <f>#REF!</f>
        <v>#REF!</v>
      </c>
      <c r="AF13" s="14" t="e">
        <f>#REF!</f>
        <v>#REF!</v>
      </c>
      <c r="AG13" s="14" t="e">
        <f t="shared" si="16"/>
        <v>#REF!</v>
      </c>
      <c r="AH13" s="14" t="e">
        <f t="shared" si="17"/>
        <v>#REF!</v>
      </c>
      <c r="AI13" s="32"/>
      <c r="AJ13" s="13" t="e">
        <f t="shared" si="18"/>
        <v>#REF!</v>
      </c>
      <c r="AK13" s="33" t="e">
        <f t="shared" si="19"/>
        <v>#REF!</v>
      </c>
      <c r="AL13" s="13"/>
      <c r="AM13" s="42"/>
      <c r="AN13" s="14" t="e">
        <f>#REF!</f>
        <v>#REF!</v>
      </c>
      <c r="AO13" s="14" t="e">
        <f>#REF!</f>
        <v>#REF!</v>
      </c>
      <c r="AP13" s="14" t="e">
        <f>#REF!</f>
        <v>#REF!</v>
      </c>
      <c r="AQ13" s="14" t="e">
        <f>#REF!</f>
        <v>#REF!</v>
      </c>
      <c r="AR13" s="14" t="e">
        <f>#REF!</f>
        <v>#REF!</v>
      </c>
      <c r="AS13" s="14" t="e">
        <f t="shared" si="20"/>
        <v>#REF!</v>
      </c>
      <c r="AT13" s="14" t="e">
        <f t="shared" si="21"/>
        <v>#REF!</v>
      </c>
      <c r="AU13" s="32"/>
      <c r="AV13" s="13" t="e">
        <f t="shared" si="22"/>
        <v>#REF!</v>
      </c>
      <c r="AW13" s="33" t="e">
        <f t="shared" si="1"/>
        <v>#REF!</v>
      </c>
      <c r="AX13" s="13"/>
      <c r="AY13" s="42"/>
      <c r="AZ13" s="14" t="e">
        <f>#REF!</f>
        <v>#REF!</v>
      </c>
      <c r="BA13" s="14" t="e">
        <f>#REF!</f>
        <v>#REF!</v>
      </c>
      <c r="BB13" s="14" t="e">
        <f>#REF!</f>
        <v>#REF!</v>
      </c>
      <c r="BC13" s="14" t="e">
        <f>#REF!</f>
        <v>#REF!</v>
      </c>
      <c r="BD13" s="14" t="e">
        <f>#REF!</f>
        <v>#REF!</v>
      </c>
      <c r="BE13" s="14" t="e">
        <f t="shared" si="2"/>
        <v>#REF!</v>
      </c>
      <c r="BF13" s="14" t="e">
        <f t="shared" si="3"/>
        <v>#REF!</v>
      </c>
      <c r="BG13" s="32"/>
      <c r="BH13" s="13" t="e">
        <f t="shared" si="23"/>
        <v>#REF!</v>
      </c>
      <c r="BI13" s="33" t="e">
        <f t="shared" si="24"/>
        <v>#REF!</v>
      </c>
      <c r="BJ13" s="13"/>
      <c r="BK13" s="42"/>
      <c r="BL13" s="14" t="e">
        <f>#REF!</f>
        <v>#REF!</v>
      </c>
      <c r="BM13" s="14" t="e">
        <f>#REF!</f>
        <v>#REF!</v>
      </c>
      <c r="BN13" s="14" t="e">
        <f>#REF!</f>
        <v>#REF!</v>
      </c>
      <c r="BO13" s="14" t="e">
        <f>#REF!</f>
        <v>#REF!</v>
      </c>
      <c r="BP13" s="14" t="e">
        <f>#REF!</f>
        <v>#REF!</v>
      </c>
      <c r="BQ13" s="14" t="e">
        <f t="shared" si="4"/>
        <v>#REF!</v>
      </c>
      <c r="BR13" s="14" t="e">
        <f t="shared" si="5"/>
        <v>#REF!</v>
      </c>
      <c r="BS13" s="32"/>
      <c r="BT13" s="13" t="e">
        <f t="shared" si="25"/>
        <v>#REF!</v>
      </c>
      <c r="BU13" s="33" t="e">
        <f t="shared" si="26"/>
        <v>#REF!</v>
      </c>
      <c r="BV13" s="13"/>
      <c r="BW13" s="42"/>
      <c r="BX13" s="14" t="e">
        <f>#REF!</f>
        <v>#REF!</v>
      </c>
      <c r="BY13" s="14" t="e">
        <f>#REF!</f>
        <v>#REF!</v>
      </c>
      <c r="BZ13" s="14" t="e">
        <f>#REF!</f>
        <v>#REF!</v>
      </c>
      <c r="CA13" s="14" t="e">
        <f>#REF!</f>
        <v>#REF!</v>
      </c>
      <c r="CB13" s="14" t="e">
        <f>#REF!</f>
        <v>#REF!</v>
      </c>
      <c r="CC13" s="14" t="e">
        <f t="shared" si="6"/>
        <v>#REF!</v>
      </c>
      <c r="CD13" s="14" t="e">
        <f t="shared" si="7"/>
        <v>#REF!</v>
      </c>
      <c r="CE13" s="32"/>
      <c r="CF13" s="13" t="e">
        <f t="shared" si="27"/>
        <v>#REF!</v>
      </c>
      <c r="CG13" s="33" t="e">
        <f t="shared" si="28"/>
        <v>#REF!</v>
      </c>
      <c r="CH13" s="13"/>
      <c r="CI13" s="42"/>
      <c r="CJ13" s="14" t="e">
        <f>#REF!</f>
        <v>#REF!</v>
      </c>
      <c r="CK13" s="14" t="e">
        <f>#REF!</f>
        <v>#REF!</v>
      </c>
      <c r="CL13" s="14" t="e">
        <f>#REF!</f>
        <v>#REF!</v>
      </c>
      <c r="CM13" s="14" t="e">
        <f>#REF!</f>
        <v>#REF!</v>
      </c>
      <c r="CN13" s="14" t="e">
        <f>#REF!</f>
        <v>#REF!</v>
      </c>
      <c r="CO13" s="14" t="e">
        <f t="shared" si="8"/>
        <v>#REF!</v>
      </c>
      <c r="CP13" s="14" t="e">
        <f t="shared" si="9"/>
        <v>#REF!</v>
      </c>
      <c r="CQ13" s="32"/>
      <c r="CR13" s="13" t="e">
        <f t="shared" si="29"/>
        <v>#REF!</v>
      </c>
      <c r="CS13" s="33" t="e">
        <f t="shared" si="30"/>
        <v>#REF!</v>
      </c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ht="18" customHeight="1">
      <c r="A14" s="42">
        <v>90</v>
      </c>
      <c r="B14" s="60"/>
      <c r="C14" s="13">
        <v>2.8286999999999999E-12</v>
      </c>
      <c r="D14" s="13">
        <v>3.4502E-12</v>
      </c>
      <c r="E14" s="13">
        <v>3.5397999999999999E-12</v>
      </c>
      <c r="F14" s="13">
        <v>3.6378000000000001E-12</v>
      </c>
      <c r="G14" s="13">
        <v>3.6981999999999997E-12</v>
      </c>
      <c r="H14" s="13">
        <f t="shared" ref="H14:H15" si="33">AVERAGE(B14:G14)</f>
        <v>3.4309399999999999E-12</v>
      </c>
      <c r="I14" s="14">
        <f t="shared" si="32"/>
        <v>3.6507923683313835E-13</v>
      </c>
      <c r="J14" s="64">
        <v>2000</v>
      </c>
      <c r="K14" s="13">
        <f t="shared" ref="K14:K18" si="34">H14/$H$3</f>
        <v>1.2702794095868093</v>
      </c>
      <c r="L14" s="33">
        <f>(H14/$H$3-1)*100</f>
        <v>27.027940958680929</v>
      </c>
      <c r="O14" s="42"/>
      <c r="P14" s="14" t="e">
        <f>#REF!</f>
        <v>#REF!</v>
      </c>
      <c r="Q14" s="14" t="e">
        <f>#REF!</f>
        <v>#REF!</v>
      </c>
      <c r="R14" s="14" t="e">
        <f>#REF!</f>
        <v>#REF!</v>
      </c>
      <c r="S14" s="14" t="e">
        <f>#REF!</f>
        <v>#REF!</v>
      </c>
      <c r="T14" s="14" t="e">
        <f>#REF!</f>
        <v>#REF!</v>
      </c>
      <c r="U14" s="14" t="e">
        <f t="shared" si="12"/>
        <v>#REF!</v>
      </c>
      <c r="V14" s="14" t="e">
        <f t="shared" si="13"/>
        <v>#REF!</v>
      </c>
      <c r="W14" s="32"/>
      <c r="X14" s="13" t="e">
        <f t="shared" si="14"/>
        <v>#REF!</v>
      </c>
      <c r="Y14" s="33" t="e">
        <f t="shared" si="15"/>
        <v>#REF!</v>
      </c>
      <c r="AA14" s="42"/>
      <c r="AB14" s="14" t="e">
        <f>#REF!</f>
        <v>#REF!</v>
      </c>
      <c r="AC14" s="14" t="e">
        <f>#REF!</f>
        <v>#REF!</v>
      </c>
      <c r="AD14" s="14" t="e">
        <f>#REF!</f>
        <v>#REF!</v>
      </c>
      <c r="AE14" s="14" t="e">
        <f>#REF!</f>
        <v>#REF!</v>
      </c>
      <c r="AF14" s="14" t="e">
        <f>#REF!</f>
        <v>#REF!</v>
      </c>
      <c r="AG14" s="14" t="e">
        <f t="shared" si="16"/>
        <v>#REF!</v>
      </c>
      <c r="AH14" s="14" t="e">
        <f t="shared" si="17"/>
        <v>#REF!</v>
      </c>
      <c r="AI14" s="32"/>
      <c r="AJ14" s="13" t="e">
        <f t="shared" si="18"/>
        <v>#REF!</v>
      </c>
      <c r="AK14" s="33" t="e">
        <f t="shared" si="19"/>
        <v>#REF!</v>
      </c>
      <c r="AM14" s="42"/>
      <c r="AN14" s="14" t="e">
        <f>#REF!</f>
        <v>#REF!</v>
      </c>
      <c r="AO14" s="14" t="e">
        <f>#REF!</f>
        <v>#REF!</v>
      </c>
      <c r="AP14" s="14" t="e">
        <f>#REF!</f>
        <v>#REF!</v>
      </c>
      <c r="AQ14" s="14" t="e">
        <f>#REF!</f>
        <v>#REF!</v>
      </c>
      <c r="AR14" s="14" t="e">
        <f>#REF!</f>
        <v>#REF!</v>
      </c>
      <c r="AS14" s="14" t="e">
        <f t="shared" si="20"/>
        <v>#REF!</v>
      </c>
      <c r="AT14" s="14" t="e">
        <f t="shared" si="21"/>
        <v>#REF!</v>
      </c>
      <c r="AU14" s="32"/>
      <c r="AV14" s="13" t="e">
        <f t="shared" si="22"/>
        <v>#REF!</v>
      </c>
      <c r="AW14" s="33" t="e">
        <f t="shared" si="1"/>
        <v>#REF!</v>
      </c>
      <c r="AY14" s="42"/>
      <c r="AZ14" s="14" t="e">
        <f>#REF!</f>
        <v>#REF!</v>
      </c>
      <c r="BA14" s="14" t="e">
        <f>#REF!</f>
        <v>#REF!</v>
      </c>
      <c r="BB14" s="14" t="e">
        <f>#REF!</f>
        <v>#REF!</v>
      </c>
      <c r="BC14" s="14" t="e">
        <f>#REF!</f>
        <v>#REF!</v>
      </c>
      <c r="BD14" s="14" t="e">
        <f>#REF!</f>
        <v>#REF!</v>
      </c>
      <c r="BE14" s="14" t="e">
        <f t="shared" si="2"/>
        <v>#REF!</v>
      </c>
      <c r="BF14" s="14" t="e">
        <f t="shared" si="3"/>
        <v>#REF!</v>
      </c>
      <c r="BG14" s="32"/>
      <c r="BH14" s="13" t="e">
        <f t="shared" si="23"/>
        <v>#REF!</v>
      </c>
      <c r="BI14" s="33" t="e">
        <f t="shared" si="24"/>
        <v>#REF!</v>
      </c>
      <c r="BK14" s="42"/>
      <c r="BL14" s="14" t="e">
        <f>#REF!</f>
        <v>#REF!</v>
      </c>
      <c r="BM14" s="14" t="e">
        <f>#REF!</f>
        <v>#REF!</v>
      </c>
      <c r="BN14" s="14" t="e">
        <f>#REF!</f>
        <v>#REF!</v>
      </c>
      <c r="BO14" s="14" t="e">
        <f>#REF!</f>
        <v>#REF!</v>
      </c>
      <c r="BP14" s="14" t="e">
        <f>#REF!</f>
        <v>#REF!</v>
      </c>
      <c r="BQ14" s="14" t="e">
        <f t="shared" si="4"/>
        <v>#REF!</v>
      </c>
      <c r="BR14" s="14" t="e">
        <f t="shared" si="5"/>
        <v>#REF!</v>
      </c>
      <c r="BS14" s="32"/>
      <c r="BT14" s="13" t="e">
        <f t="shared" si="25"/>
        <v>#REF!</v>
      </c>
      <c r="BU14" s="33" t="e">
        <f t="shared" si="26"/>
        <v>#REF!</v>
      </c>
      <c r="BW14" s="42"/>
      <c r="BX14" s="14" t="e">
        <f>#REF!</f>
        <v>#REF!</v>
      </c>
      <c r="BY14" s="14" t="e">
        <f>#REF!</f>
        <v>#REF!</v>
      </c>
      <c r="BZ14" s="14" t="e">
        <f>#REF!</f>
        <v>#REF!</v>
      </c>
      <c r="CA14" s="14" t="e">
        <f>#REF!</f>
        <v>#REF!</v>
      </c>
      <c r="CB14" s="14" t="e">
        <f>#REF!</f>
        <v>#REF!</v>
      </c>
      <c r="CC14" s="14" t="e">
        <f t="shared" si="6"/>
        <v>#REF!</v>
      </c>
      <c r="CD14" s="14" t="e">
        <f t="shared" si="7"/>
        <v>#REF!</v>
      </c>
      <c r="CE14" s="32"/>
      <c r="CF14" s="13" t="e">
        <f t="shared" si="27"/>
        <v>#REF!</v>
      </c>
      <c r="CG14" s="33" t="e">
        <f t="shared" si="28"/>
        <v>#REF!</v>
      </c>
      <c r="CI14" s="42"/>
      <c r="CJ14" s="14" t="e">
        <f>#REF!</f>
        <v>#REF!</v>
      </c>
      <c r="CK14" s="14" t="e">
        <f>#REF!</f>
        <v>#REF!</v>
      </c>
      <c r="CL14" s="14" t="e">
        <f>#REF!</f>
        <v>#REF!</v>
      </c>
      <c r="CM14" s="14" t="e">
        <f>#REF!</f>
        <v>#REF!</v>
      </c>
      <c r="CN14" s="14" t="e">
        <f>#REF!</f>
        <v>#REF!</v>
      </c>
      <c r="CO14" s="14" t="e">
        <f t="shared" si="8"/>
        <v>#REF!</v>
      </c>
      <c r="CP14" s="14" t="e">
        <f t="shared" si="9"/>
        <v>#REF!</v>
      </c>
      <c r="CQ14" s="32"/>
      <c r="CR14" s="13" t="e">
        <f t="shared" si="29"/>
        <v>#REF!</v>
      </c>
      <c r="CS14" s="33" t="e">
        <f t="shared" si="30"/>
        <v>#REF!</v>
      </c>
    </row>
    <row r="15" spans="1:114" ht="18" customHeight="1">
      <c r="A15" s="42">
        <v>180</v>
      </c>
      <c r="B15" s="60"/>
      <c r="C15" s="13">
        <v>3.5646E-12</v>
      </c>
      <c r="D15" s="13">
        <v>3.7803E-12</v>
      </c>
      <c r="E15" s="13">
        <v>3.9864000000000001E-12</v>
      </c>
      <c r="F15" s="60"/>
      <c r="G15" s="60"/>
      <c r="H15" s="13">
        <f t="shared" si="33"/>
        <v>3.7771000000000001E-12</v>
      </c>
      <c r="I15" s="14">
        <f t="shared" si="32"/>
        <v>2.1091820689546934E-13</v>
      </c>
      <c r="J15" s="64">
        <v>19000</v>
      </c>
      <c r="K15" s="13">
        <f t="shared" si="34"/>
        <v>1.3984425136989682</v>
      </c>
      <c r="L15" s="33">
        <f>(H15/$H$3-1)*100</f>
        <v>39.844251369896824</v>
      </c>
      <c r="O15" s="42"/>
      <c r="P15" s="14" t="e">
        <f>#REF!</f>
        <v>#REF!</v>
      </c>
      <c r="Q15" s="14" t="e">
        <f>#REF!</f>
        <v>#REF!</v>
      </c>
      <c r="R15" s="14" t="e">
        <f>#REF!</f>
        <v>#REF!</v>
      </c>
      <c r="S15" s="14" t="e">
        <f>#REF!</f>
        <v>#REF!</v>
      </c>
      <c r="T15" s="14" t="e">
        <f>#REF!</f>
        <v>#REF!</v>
      </c>
      <c r="U15" s="14" t="e">
        <f t="shared" si="12"/>
        <v>#REF!</v>
      </c>
      <c r="V15" s="14" t="e">
        <f t="shared" si="13"/>
        <v>#REF!</v>
      </c>
      <c r="W15" s="32"/>
      <c r="X15" s="13" t="e">
        <f t="shared" si="14"/>
        <v>#REF!</v>
      </c>
      <c r="Y15" s="33" t="e">
        <f t="shared" si="15"/>
        <v>#REF!</v>
      </c>
      <c r="AA15" s="42"/>
      <c r="AB15" s="14" t="e">
        <f>#REF!</f>
        <v>#REF!</v>
      </c>
      <c r="AC15" s="14" t="e">
        <f>#REF!</f>
        <v>#REF!</v>
      </c>
      <c r="AD15" s="14" t="e">
        <f>#REF!</f>
        <v>#REF!</v>
      </c>
      <c r="AE15" s="14" t="e">
        <f>#REF!</f>
        <v>#REF!</v>
      </c>
      <c r="AF15" s="14" t="e">
        <f>#REF!</f>
        <v>#REF!</v>
      </c>
      <c r="AG15" s="14" t="e">
        <f t="shared" si="16"/>
        <v>#REF!</v>
      </c>
      <c r="AH15" s="14" t="e">
        <f t="shared" si="17"/>
        <v>#REF!</v>
      </c>
      <c r="AI15" s="32"/>
      <c r="AJ15" s="13" t="e">
        <f t="shared" si="18"/>
        <v>#REF!</v>
      </c>
      <c r="AK15" s="33" t="e">
        <f t="shared" si="19"/>
        <v>#REF!</v>
      </c>
      <c r="AM15" s="42"/>
      <c r="AN15" s="14" t="e">
        <f>#REF!</f>
        <v>#REF!</v>
      </c>
      <c r="AO15" s="14" t="e">
        <f>#REF!</f>
        <v>#REF!</v>
      </c>
      <c r="AP15" s="14" t="e">
        <f>#REF!</f>
        <v>#REF!</v>
      </c>
      <c r="AQ15" s="14" t="e">
        <f>#REF!</f>
        <v>#REF!</v>
      </c>
      <c r="AR15" s="14" t="e">
        <f>#REF!</f>
        <v>#REF!</v>
      </c>
      <c r="AS15" s="14" t="e">
        <f t="shared" si="20"/>
        <v>#REF!</v>
      </c>
      <c r="AT15" s="14" t="e">
        <f t="shared" si="21"/>
        <v>#REF!</v>
      </c>
      <c r="AU15" s="32"/>
      <c r="AV15" s="13" t="e">
        <f t="shared" si="22"/>
        <v>#REF!</v>
      </c>
      <c r="AW15" s="33" t="e">
        <f t="shared" si="1"/>
        <v>#REF!</v>
      </c>
      <c r="AY15" s="42"/>
      <c r="AZ15" s="14" t="e">
        <f>#REF!</f>
        <v>#REF!</v>
      </c>
      <c r="BA15" s="14" t="e">
        <f>#REF!</f>
        <v>#REF!</v>
      </c>
      <c r="BB15" s="14" t="e">
        <f>#REF!</f>
        <v>#REF!</v>
      </c>
      <c r="BC15" s="14" t="e">
        <f>#REF!</f>
        <v>#REF!</v>
      </c>
      <c r="BD15" s="14" t="e">
        <f>#REF!</f>
        <v>#REF!</v>
      </c>
      <c r="BE15" s="14" t="e">
        <f t="shared" si="2"/>
        <v>#REF!</v>
      </c>
      <c r="BF15" s="14" t="e">
        <f t="shared" si="3"/>
        <v>#REF!</v>
      </c>
      <c r="BG15" s="32"/>
      <c r="BH15" s="13" t="e">
        <f t="shared" si="23"/>
        <v>#REF!</v>
      </c>
      <c r="BI15" s="33" t="e">
        <f t="shared" si="24"/>
        <v>#REF!</v>
      </c>
      <c r="BK15" s="42"/>
      <c r="BL15" s="14" t="e">
        <f>#REF!</f>
        <v>#REF!</v>
      </c>
      <c r="BM15" s="14" t="e">
        <f>#REF!</f>
        <v>#REF!</v>
      </c>
      <c r="BN15" s="14" t="e">
        <f>#REF!</f>
        <v>#REF!</v>
      </c>
      <c r="BO15" s="14" t="e">
        <f>#REF!</f>
        <v>#REF!</v>
      </c>
      <c r="BP15" s="14" t="e">
        <f>#REF!</f>
        <v>#REF!</v>
      </c>
      <c r="BQ15" s="14" t="e">
        <f t="shared" si="4"/>
        <v>#REF!</v>
      </c>
      <c r="BR15" s="14" t="e">
        <f t="shared" si="5"/>
        <v>#REF!</v>
      </c>
      <c r="BS15" s="32"/>
      <c r="BT15" s="13" t="e">
        <f t="shared" si="25"/>
        <v>#REF!</v>
      </c>
      <c r="BU15" s="33" t="e">
        <f t="shared" si="26"/>
        <v>#REF!</v>
      </c>
      <c r="BW15" s="42"/>
      <c r="BX15" s="14" t="e">
        <f>#REF!</f>
        <v>#REF!</v>
      </c>
      <c r="BY15" s="14" t="e">
        <f>#REF!</f>
        <v>#REF!</v>
      </c>
      <c r="BZ15" s="14" t="e">
        <f>#REF!</f>
        <v>#REF!</v>
      </c>
      <c r="CA15" s="14" t="e">
        <f>#REF!</f>
        <v>#REF!</v>
      </c>
      <c r="CB15" s="14" t="e">
        <f>#REF!</f>
        <v>#REF!</v>
      </c>
      <c r="CC15" s="14" t="e">
        <f t="shared" si="6"/>
        <v>#REF!</v>
      </c>
      <c r="CD15" s="14" t="e">
        <f t="shared" si="7"/>
        <v>#REF!</v>
      </c>
      <c r="CE15" s="32"/>
      <c r="CF15" s="13" t="e">
        <f t="shared" si="27"/>
        <v>#REF!</v>
      </c>
      <c r="CG15" s="33" t="e">
        <f t="shared" si="28"/>
        <v>#REF!</v>
      </c>
      <c r="CI15" s="42"/>
      <c r="CJ15" s="14" t="e">
        <f>#REF!</f>
        <v>#REF!</v>
      </c>
      <c r="CK15" s="14" t="e">
        <f>#REF!</f>
        <v>#REF!</v>
      </c>
      <c r="CL15" s="14" t="e">
        <f>#REF!</f>
        <v>#REF!</v>
      </c>
      <c r="CM15" s="14" t="e">
        <f>#REF!</f>
        <v>#REF!</v>
      </c>
      <c r="CN15" s="14" t="e">
        <f>#REF!</f>
        <v>#REF!</v>
      </c>
      <c r="CO15" s="14" t="e">
        <f t="shared" si="8"/>
        <v>#REF!</v>
      </c>
      <c r="CP15" s="14" t="e">
        <f t="shared" si="9"/>
        <v>#REF!</v>
      </c>
      <c r="CQ15" s="32"/>
      <c r="CR15" s="13" t="e">
        <f t="shared" si="29"/>
        <v>#REF!</v>
      </c>
      <c r="CS15" s="33" t="e">
        <f t="shared" si="30"/>
        <v>#REF!</v>
      </c>
    </row>
    <row r="16" spans="1:114" ht="15" customHeight="1">
      <c r="A16" s="42">
        <v>270</v>
      </c>
      <c r="B16" s="60"/>
      <c r="C16" s="13">
        <v>3.9239000000000003E-12</v>
      </c>
      <c r="D16" s="13">
        <v>3.8009000000000001E-12</v>
      </c>
      <c r="E16" s="13">
        <v>4.3103000000000003E-12</v>
      </c>
      <c r="F16" s="13">
        <v>3.8533999999999997E-12</v>
      </c>
      <c r="G16" s="13">
        <v>3.9793999999999998E-12</v>
      </c>
      <c r="H16" s="13">
        <f>AVERAGE(B16:G16)</f>
        <v>3.9735800000000005E-12</v>
      </c>
      <c r="I16" s="14">
        <f t="shared" si="32"/>
        <v>2.3101342493456973E-13</v>
      </c>
      <c r="J16" s="64">
        <v>40000</v>
      </c>
      <c r="K16" s="13">
        <f t="shared" si="34"/>
        <v>1.4711877375721973</v>
      </c>
      <c r="L16" s="33">
        <f>(H16/$H$3-1)*100</f>
        <v>47.118773757219735</v>
      </c>
      <c r="O16" s="42"/>
      <c r="P16" s="14" t="e">
        <f>#REF!</f>
        <v>#REF!</v>
      </c>
      <c r="Q16" s="14" t="e">
        <f>#REF!</f>
        <v>#REF!</v>
      </c>
      <c r="R16" s="14" t="e">
        <f>#REF!</f>
        <v>#REF!</v>
      </c>
      <c r="S16" s="14" t="e">
        <f>#REF!</f>
        <v>#REF!</v>
      </c>
      <c r="T16" s="14" t="e">
        <f>#REF!</f>
        <v>#REF!</v>
      </c>
      <c r="U16" s="14" t="e">
        <f t="shared" si="12"/>
        <v>#REF!</v>
      </c>
      <c r="V16" s="14" t="e">
        <f t="shared" si="13"/>
        <v>#REF!</v>
      </c>
      <c r="W16" s="32"/>
      <c r="X16" s="13" t="e">
        <f t="shared" si="14"/>
        <v>#REF!</v>
      </c>
      <c r="Y16" s="33" t="e">
        <f t="shared" si="15"/>
        <v>#REF!</v>
      </c>
      <c r="AA16" s="42"/>
      <c r="AB16" s="14" t="e">
        <f>#REF!</f>
        <v>#REF!</v>
      </c>
      <c r="AC16" s="14" t="e">
        <f>#REF!</f>
        <v>#REF!</v>
      </c>
      <c r="AD16" s="14" t="e">
        <f>#REF!</f>
        <v>#REF!</v>
      </c>
      <c r="AE16" s="14" t="e">
        <f>#REF!</f>
        <v>#REF!</v>
      </c>
      <c r="AF16" s="14" t="e">
        <f>#REF!</f>
        <v>#REF!</v>
      </c>
      <c r="AG16" s="14" t="e">
        <f t="shared" si="16"/>
        <v>#REF!</v>
      </c>
      <c r="AH16" s="14" t="e">
        <f t="shared" si="17"/>
        <v>#REF!</v>
      </c>
      <c r="AI16" s="32"/>
      <c r="AJ16" s="13" t="e">
        <f t="shared" si="18"/>
        <v>#REF!</v>
      </c>
      <c r="AK16" s="33" t="e">
        <f t="shared" si="19"/>
        <v>#REF!</v>
      </c>
      <c r="AM16" s="42"/>
      <c r="AN16" s="14" t="e">
        <f>#REF!</f>
        <v>#REF!</v>
      </c>
      <c r="AO16" s="14" t="e">
        <f>#REF!</f>
        <v>#REF!</v>
      </c>
      <c r="AP16" s="14" t="e">
        <f>#REF!</f>
        <v>#REF!</v>
      </c>
      <c r="AQ16" s="14" t="e">
        <f>#REF!</f>
        <v>#REF!</v>
      </c>
      <c r="AR16" s="14" t="e">
        <f>#REF!</f>
        <v>#REF!</v>
      </c>
      <c r="AS16" s="14" t="e">
        <f t="shared" si="20"/>
        <v>#REF!</v>
      </c>
      <c r="AT16" s="14" t="e">
        <f t="shared" si="21"/>
        <v>#REF!</v>
      </c>
      <c r="AU16" s="32"/>
      <c r="AV16" s="13" t="e">
        <f t="shared" si="22"/>
        <v>#REF!</v>
      </c>
      <c r="AW16" s="33" t="e">
        <f t="shared" si="1"/>
        <v>#REF!</v>
      </c>
      <c r="AY16" s="42"/>
      <c r="AZ16" s="14" t="e">
        <f>#REF!</f>
        <v>#REF!</v>
      </c>
      <c r="BA16" s="14" t="e">
        <f>#REF!</f>
        <v>#REF!</v>
      </c>
      <c r="BB16" s="14" t="e">
        <f>#REF!</f>
        <v>#REF!</v>
      </c>
      <c r="BC16" s="14" t="e">
        <f>#REF!</f>
        <v>#REF!</v>
      </c>
      <c r="BD16" s="14" t="e">
        <f>#REF!</f>
        <v>#REF!</v>
      </c>
      <c r="BE16" s="14" t="e">
        <f t="shared" si="2"/>
        <v>#REF!</v>
      </c>
      <c r="BF16" s="14" t="e">
        <f t="shared" si="3"/>
        <v>#REF!</v>
      </c>
      <c r="BG16" s="32"/>
      <c r="BH16" s="13" t="e">
        <f t="shared" si="23"/>
        <v>#REF!</v>
      </c>
      <c r="BI16" s="33" t="e">
        <f t="shared" si="24"/>
        <v>#REF!</v>
      </c>
      <c r="BK16" s="42"/>
      <c r="BL16" s="14" t="e">
        <f>#REF!</f>
        <v>#REF!</v>
      </c>
      <c r="BM16" s="14" t="e">
        <f>#REF!</f>
        <v>#REF!</v>
      </c>
      <c r="BN16" s="14" t="e">
        <f>#REF!</f>
        <v>#REF!</v>
      </c>
      <c r="BO16" s="14" t="e">
        <f>#REF!</f>
        <v>#REF!</v>
      </c>
      <c r="BP16" s="14" t="e">
        <f>#REF!</f>
        <v>#REF!</v>
      </c>
      <c r="BQ16" s="14" t="e">
        <f t="shared" si="4"/>
        <v>#REF!</v>
      </c>
      <c r="BR16" s="14" t="e">
        <f t="shared" si="5"/>
        <v>#REF!</v>
      </c>
      <c r="BS16" s="32"/>
      <c r="BT16" s="13" t="e">
        <f t="shared" si="25"/>
        <v>#REF!</v>
      </c>
      <c r="BU16" s="33" t="e">
        <f t="shared" si="26"/>
        <v>#REF!</v>
      </c>
      <c r="BW16" s="42"/>
      <c r="BX16" s="14" t="e">
        <f>#REF!</f>
        <v>#REF!</v>
      </c>
      <c r="BY16" s="14" t="e">
        <f>#REF!</f>
        <v>#REF!</v>
      </c>
      <c r="BZ16" s="14" t="e">
        <f>#REF!</f>
        <v>#REF!</v>
      </c>
      <c r="CA16" s="14" t="e">
        <f>#REF!</f>
        <v>#REF!</v>
      </c>
      <c r="CB16" s="14" t="e">
        <f>#REF!</f>
        <v>#REF!</v>
      </c>
      <c r="CC16" s="14" t="e">
        <f t="shared" si="6"/>
        <v>#REF!</v>
      </c>
      <c r="CD16" s="14" t="e">
        <f t="shared" si="7"/>
        <v>#REF!</v>
      </c>
      <c r="CE16" s="32"/>
      <c r="CF16" s="13" t="e">
        <f t="shared" si="27"/>
        <v>#REF!</v>
      </c>
      <c r="CG16" s="33" t="e">
        <f t="shared" si="28"/>
        <v>#REF!</v>
      </c>
      <c r="CI16" s="42"/>
      <c r="CJ16" s="14" t="e">
        <f>#REF!</f>
        <v>#REF!</v>
      </c>
      <c r="CK16" s="14" t="e">
        <f>#REF!</f>
        <v>#REF!</v>
      </c>
      <c r="CL16" s="14" t="e">
        <f>#REF!</f>
        <v>#REF!</v>
      </c>
      <c r="CM16" s="14" t="e">
        <f>#REF!</f>
        <v>#REF!</v>
      </c>
      <c r="CN16" s="14" t="e">
        <f>#REF!</f>
        <v>#REF!</v>
      </c>
      <c r="CO16" s="14" t="e">
        <f t="shared" si="8"/>
        <v>#REF!</v>
      </c>
      <c r="CP16" s="14" t="e">
        <f t="shared" si="9"/>
        <v>#REF!</v>
      </c>
      <c r="CQ16" s="32"/>
      <c r="CR16" s="13" t="e">
        <f t="shared" si="29"/>
        <v>#REF!</v>
      </c>
      <c r="CS16" s="33" t="e">
        <f t="shared" si="30"/>
        <v>#REF!</v>
      </c>
    </row>
    <row r="17" spans="1:97" ht="17.149999999999999" customHeight="1" thickBot="1">
      <c r="A17" s="42">
        <v>360</v>
      </c>
      <c r="B17" s="60"/>
      <c r="C17" s="13">
        <v>3.6527000000000004E-12</v>
      </c>
      <c r="D17" s="13">
        <v>4.0698000000000003E-12</v>
      </c>
      <c r="E17" s="13">
        <v>4.2750999999999998E-12</v>
      </c>
      <c r="F17" s="13">
        <v>4.4140000000000004E-12</v>
      </c>
      <c r="G17" s="13">
        <v>4.4271E-12</v>
      </c>
      <c r="H17" s="13">
        <f t="shared" ref="H17:H18" si="35">AVERAGE(B17:G17)</f>
        <v>4.1677400000000002E-12</v>
      </c>
      <c r="I17" s="14">
        <f t="shared" si="32"/>
        <v>3.3176884523213842E-13</v>
      </c>
      <c r="J17" s="64">
        <v>100000</v>
      </c>
      <c r="K17" s="13">
        <f t="shared" si="34"/>
        <v>1.5430739991114182</v>
      </c>
      <c r="L17" s="33">
        <f t="shared" ref="L17:L18" si="36">(H17/$H$3-1)*100</f>
        <v>54.307399911141815</v>
      </c>
      <c r="O17" s="43"/>
      <c r="P17" s="35" t="e">
        <f>#REF!</f>
        <v>#REF!</v>
      </c>
      <c r="Q17" s="35" t="e">
        <f>#REF!</f>
        <v>#REF!</v>
      </c>
      <c r="R17" s="35" t="e">
        <f>#REF!</f>
        <v>#REF!</v>
      </c>
      <c r="S17" s="35" t="e">
        <f>#REF!</f>
        <v>#REF!</v>
      </c>
      <c r="T17" s="35" t="e">
        <f>#REF!</f>
        <v>#REF!</v>
      </c>
      <c r="U17" s="35" t="e">
        <f t="shared" si="12"/>
        <v>#REF!</v>
      </c>
      <c r="V17" s="35" t="e">
        <f t="shared" si="13"/>
        <v>#REF!</v>
      </c>
      <c r="W17" s="34"/>
      <c r="X17" s="54" t="e">
        <f t="shared" si="14"/>
        <v>#REF!</v>
      </c>
      <c r="Y17" s="36" t="e">
        <f t="shared" si="15"/>
        <v>#REF!</v>
      </c>
      <c r="AA17" s="43"/>
      <c r="AB17" s="35" t="e">
        <f>#REF!</f>
        <v>#REF!</v>
      </c>
      <c r="AC17" s="35" t="e">
        <f>#REF!</f>
        <v>#REF!</v>
      </c>
      <c r="AD17" s="35" t="e">
        <f>#REF!</f>
        <v>#REF!</v>
      </c>
      <c r="AE17" s="35" t="e">
        <f>#REF!</f>
        <v>#REF!</v>
      </c>
      <c r="AF17" s="35" t="e">
        <f>#REF!</f>
        <v>#REF!</v>
      </c>
      <c r="AG17" s="35" t="e">
        <f t="shared" si="16"/>
        <v>#REF!</v>
      </c>
      <c r="AH17" s="35" t="e">
        <f t="shared" si="17"/>
        <v>#REF!</v>
      </c>
      <c r="AI17" s="34"/>
      <c r="AJ17" s="54" t="e">
        <f t="shared" si="18"/>
        <v>#REF!</v>
      </c>
      <c r="AK17" s="36" t="e">
        <f t="shared" si="19"/>
        <v>#REF!</v>
      </c>
      <c r="AM17" s="43"/>
      <c r="AN17" s="35" t="e">
        <f>#REF!</f>
        <v>#REF!</v>
      </c>
      <c r="AO17" s="35" t="e">
        <f>#REF!</f>
        <v>#REF!</v>
      </c>
      <c r="AP17" s="35" t="e">
        <f>#REF!</f>
        <v>#REF!</v>
      </c>
      <c r="AQ17" s="35" t="e">
        <f>#REF!</f>
        <v>#REF!</v>
      </c>
      <c r="AR17" s="35" t="e">
        <f>#REF!</f>
        <v>#REF!</v>
      </c>
      <c r="AS17" s="35" t="e">
        <f t="shared" si="20"/>
        <v>#REF!</v>
      </c>
      <c r="AT17" s="35" t="e">
        <f t="shared" si="21"/>
        <v>#REF!</v>
      </c>
      <c r="AU17" s="34"/>
      <c r="AV17" s="54" t="e">
        <f t="shared" si="22"/>
        <v>#REF!</v>
      </c>
      <c r="AW17" s="36" t="e">
        <f t="shared" si="1"/>
        <v>#REF!</v>
      </c>
      <c r="AY17" s="43"/>
      <c r="AZ17" s="35" t="e">
        <f>#REF!</f>
        <v>#REF!</v>
      </c>
      <c r="BA17" s="35" t="e">
        <f>#REF!</f>
        <v>#REF!</v>
      </c>
      <c r="BB17" s="35" t="e">
        <f>#REF!</f>
        <v>#REF!</v>
      </c>
      <c r="BC17" s="35" t="e">
        <f>#REF!</f>
        <v>#REF!</v>
      </c>
      <c r="BD17" s="35" t="e">
        <f>#REF!</f>
        <v>#REF!</v>
      </c>
      <c r="BE17" s="35" t="e">
        <f t="shared" si="2"/>
        <v>#REF!</v>
      </c>
      <c r="BF17" s="35" t="e">
        <f t="shared" si="3"/>
        <v>#REF!</v>
      </c>
      <c r="BG17" s="34"/>
      <c r="BH17" s="54" t="e">
        <f t="shared" si="23"/>
        <v>#REF!</v>
      </c>
      <c r="BI17" s="36" t="e">
        <f t="shared" si="24"/>
        <v>#REF!</v>
      </c>
      <c r="BK17" s="43"/>
      <c r="BL17" s="35" t="e">
        <f>#REF!</f>
        <v>#REF!</v>
      </c>
      <c r="BM17" s="35" t="e">
        <f>#REF!</f>
        <v>#REF!</v>
      </c>
      <c r="BN17" s="35" t="e">
        <f>#REF!</f>
        <v>#REF!</v>
      </c>
      <c r="BO17" s="35" t="e">
        <f>#REF!</f>
        <v>#REF!</v>
      </c>
      <c r="BP17" s="35" t="e">
        <f>#REF!</f>
        <v>#REF!</v>
      </c>
      <c r="BQ17" s="35" t="e">
        <f t="shared" si="4"/>
        <v>#REF!</v>
      </c>
      <c r="BR17" s="35" t="e">
        <f t="shared" si="5"/>
        <v>#REF!</v>
      </c>
      <c r="BS17" s="34"/>
      <c r="BT17" s="54" t="e">
        <f t="shared" si="25"/>
        <v>#REF!</v>
      </c>
      <c r="BU17" s="36" t="e">
        <f t="shared" si="26"/>
        <v>#REF!</v>
      </c>
      <c r="BW17" s="43"/>
      <c r="BX17" s="35" t="e">
        <f>#REF!</f>
        <v>#REF!</v>
      </c>
      <c r="BY17" s="35" t="e">
        <f>#REF!</f>
        <v>#REF!</v>
      </c>
      <c r="BZ17" s="35" t="e">
        <f>#REF!</f>
        <v>#REF!</v>
      </c>
      <c r="CA17" s="35" t="e">
        <f>#REF!</f>
        <v>#REF!</v>
      </c>
      <c r="CB17" s="35" t="e">
        <f>#REF!</f>
        <v>#REF!</v>
      </c>
      <c r="CC17" s="35" t="e">
        <f t="shared" si="6"/>
        <v>#REF!</v>
      </c>
      <c r="CD17" s="35" t="e">
        <f t="shared" si="7"/>
        <v>#REF!</v>
      </c>
      <c r="CE17" s="34"/>
      <c r="CF17" s="54" t="e">
        <f t="shared" si="27"/>
        <v>#REF!</v>
      </c>
      <c r="CG17" s="36" t="e">
        <f t="shared" si="28"/>
        <v>#REF!</v>
      </c>
      <c r="CI17" s="43"/>
      <c r="CJ17" s="35" t="e">
        <f>#REF!</f>
        <v>#REF!</v>
      </c>
      <c r="CK17" s="35" t="e">
        <f>#REF!</f>
        <v>#REF!</v>
      </c>
      <c r="CL17" s="35" t="e">
        <f>#REF!</f>
        <v>#REF!</v>
      </c>
      <c r="CM17" s="35" t="e">
        <f>#REF!</f>
        <v>#REF!</v>
      </c>
      <c r="CN17" s="35" t="e">
        <f>#REF!</f>
        <v>#REF!</v>
      </c>
      <c r="CO17" s="35" t="e">
        <f t="shared" si="8"/>
        <v>#REF!</v>
      </c>
      <c r="CP17" s="35" t="e">
        <f t="shared" si="9"/>
        <v>#REF!</v>
      </c>
      <c r="CQ17" s="34"/>
      <c r="CR17" s="54" t="e">
        <f t="shared" si="29"/>
        <v>#REF!</v>
      </c>
      <c r="CS17" s="36" t="e">
        <f t="shared" si="30"/>
        <v>#REF!</v>
      </c>
    </row>
    <row r="18" spans="1:97" ht="15" thickBot="1">
      <c r="A18" s="43">
        <v>450</v>
      </c>
      <c r="B18" s="61"/>
      <c r="C18" s="54">
        <v>4.8183999999999997E-12</v>
      </c>
      <c r="D18" s="54">
        <v>5.2073999999999998E-12</v>
      </c>
      <c r="E18" s="54">
        <v>5.3259000000000002E-12</v>
      </c>
      <c r="F18" s="54">
        <v>5.2285999999999998E-12</v>
      </c>
      <c r="G18" s="54">
        <v>5.2997999999999997E-12</v>
      </c>
      <c r="H18" s="54">
        <f t="shared" si="35"/>
        <v>5.17602E-12</v>
      </c>
      <c r="I18" s="35">
        <f t="shared" si="32"/>
        <v>2.2381172705349182E-13</v>
      </c>
      <c r="J18" s="65">
        <v>3000000</v>
      </c>
      <c r="K18" s="54">
        <f t="shared" si="34"/>
        <v>1.9163819914103766</v>
      </c>
      <c r="L18" s="36">
        <f t="shared" si="36"/>
        <v>91.63819914103766</v>
      </c>
      <c r="P18" s="13"/>
      <c r="AB18" s="13"/>
      <c r="AN18" s="13"/>
      <c r="AZ18" s="13"/>
      <c r="BL18" s="13"/>
      <c r="BX18" s="13"/>
      <c r="CJ18" s="13"/>
    </row>
    <row r="19" spans="1:97">
      <c r="B19" s="13"/>
    </row>
    <row r="22" spans="1:97">
      <c r="R22" s="14"/>
      <c r="AD22" s="14"/>
      <c r="AP22" s="14"/>
      <c r="BB22" s="14"/>
      <c r="BN22" s="14"/>
      <c r="BZ22" s="14"/>
      <c r="CL22" s="14"/>
    </row>
    <row r="23" spans="1:97">
      <c r="D23" s="14"/>
      <c r="J23" s="37"/>
      <c r="K23" s="37"/>
      <c r="L23" s="37"/>
      <c r="P23" s="13"/>
      <c r="AB23" s="13"/>
      <c r="AN23" s="13"/>
      <c r="AZ23" s="13"/>
      <c r="BL23" s="13"/>
      <c r="BX23" s="13"/>
      <c r="CJ23" s="13"/>
    </row>
    <row r="24" spans="1:97">
      <c r="B24" s="13"/>
    </row>
    <row r="27" spans="1:97">
      <c r="R27" s="14"/>
      <c r="AD27" s="14"/>
      <c r="AP27" s="14"/>
      <c r="BB27" s="14"/>
      <c r="BN27" s="14"/>
      <c r="BZ27" s="14"/>
      <c r="CL27" s="14"/>
    </row>
    <row r="28" spans="1:97">
      <c r="D28" s="14"/>
      <c r="P28" s="13"/>
      <c r="AB28" s="13"/>
      <c r="AN28" s="13"/>
      <c r="AZ28" s="13"/>
      <c r="BL28" s="13"/>
      <c r="BX28" s="13"/>
      <c r="CJ28" s="13"/>
    </row>
    <row r="29" spans="1:97">
      <c r="B29" s="13"/>
      <c r="J29" s="37"/>
      <c r="K29" s="37"/>
      <c r="L29" s="37"/>
    </row>
    <row r="32" spans="1:97">
      <c r="R32" s="14"/>
      <c r="X32" s="37"/>
      <c r="Y32" s="37"/>
      <c r="AD32" s="14"/>
      <c r="AJ32" s="37"/>
      <c r="AP32" s="14"/>
      <c r="AV32" s="37"/>
      <c r="BB32" s="14"/>
      <c r="BH32" s="37"/>
      <c r="BN32" s="14"/>
      <c r="BT32" s="37"/>
      <c r="BZ32" s="14"/>
      <c r="CF32" s="37"/>
      <c r="CL32" s="14"/>
      <c r="CR32" s="37"/>
    </row>
    <row r="33" spans="2:96" ht="15" customHeight="1">
      <c r="D33" s="14"/>
      <c r="P33" s="13"/>
      <c r="AB33" s="13"/>
      <c r="AN33" s="13"/>
      <c r="AZ33" s="13"/>
      <c r="BL33" s="13"/>
      <c r="BX33" s="13"/>
      <c r="CE33" s="37" t="s">
        <v>146</v>
      </c>
      <c r="CJ33" s="13"/>
    </row>
    <row r="37" spans="2:96">
      <c r="R37" s="14"/>
      <c r="AD37" s="14"/>
      <c r="AP37" s="14"/>
      <c r="BB37" s="14"/>
      <c r="BN37" s="14"/>
      <c r="BZ37" s="14"/>
      <c r="CL37" s="14"/>
    </row>
    <row r="38" spans="2:96">
      <c r="D38" s="14"/>
      <c r="P38" s="13"/>
      <c r="X38" s="37"/>
      <c r="Y38" s="37"/>
      <c r="AB38" s="13"/>
      <c r="AJ38" s="37"/>
      <c r="AN38" s="13"/>
      <c r="AV38" s="37"/>
      <c r="AZ38" s="13"/>
      <c r="BH38" s="37"/>
      <c r="BL38" s="13"/>
      <c r="BT38" s="37"/>
      <c r="BX38" s="13"/>
      <c r="CF38" s="37"/>
      <c r="CJ38" s="13"/>
      <c r="CR38" s="37"/>
    </row>
    <row r="39" spans="2:96">
      <c r="B39" s="13"/>
    </row>
    <row r="42" spans="2:96">
      <c r="R42" s="14"/>
      <c r="AD42" s="14"/>
      <c r="AP42" s="14"/>
      <c r="BB42" s="14"/>
      <c r="BN42" s="14"/>
      <c r="BZ42" s="14"/>
      <c r="CL42" s="14"/>
    </row>
    <row r="43" spans="2:96">
      <c r="D43" s="14"/>
      <c r="P43" s="13"/>
      <c r="AN43" s="13"/>
      <c r="BL43" s="13"/>
      <c r="CJ43" s="13"/>
    </row>
    <row r="44" spans="2:96">
      <c r="B44" s="13"/>
    </row>
    <row r="47" spans="2:96">
      <c r="R47" s="14"/>
      <c r="AD47" s="14"/>
      <c r="AP47" s="14"/>
      <c r="BB47" s="14"/>
      <c r="BN47" s="14"/>
      <c r="BZ47" s="14"/>
      <c r="CL47" s="14"/>
    </row>
    <row r="48" spans="2:96">
      <c r="D48" s="14"/>
      <c r="J48" s="37"/>
      <c r="P48" s="13"/>
      <c r="AB48" s="13"/>
      <c r="AZ48" s="13"/>
      <c r="BL48" s="13"/>
      <c r="BX48" s="13"/>
    </row>
    <row r="49" spans="2:90">
      <c r="B49" s="13"/>
    </row>
    <row r="52" spans="2:90">
      <c r="R52" s="14"/>
      <c r="AD52" s="14"/>
      <c r="AP52" s="14"/>
      <c r="BB52" s="14"/>
      <c r="BN52" s="14"/>
      <c r="BZ52" s="14"/>
      <c r="CL52" s="14"/>
    </row>
    <row r="53" spans="2:90" ht="17.5">
      <c r="D53" s="14"/>
      <c r="J53" s="66" t="s">
        <v>147</v>
      </c>
      <c r="K53"/>
      <c r="L53"/>
      <c r="M53"/>
      <c r="N53"/>
      <c r="P53" s="13"/>
      <c r="AB53" s="13"/>
      <c r="AZ53" s="13"/>
      <c r="BL53" s="13"/>
      <c r="BX53" s="13"/>
    </row>
    <row r="54" spans="2:90">
      <c r="B54" s="13"/>
      <c r="K54"/>
      <c r="L54"/>
      <c r="M54"/>
      <c r="N54"/>
    </row>
    <row r="55" spans="2:90">
      <c r="O55"/>
    </row>
    <row r="56" spans="2:90">
      <c r="K56"/>
      <c r="L56"/>
      <c r="M56"/>
      <c r="N56"/>
      <c r="O56"/>
    </row>
    <row r="57" spans="2:90" ht="19.5" customHeight="1">
      <c r="K57"/>
      <c r="L57"/>
      <c r="M57"/>
      <c r="N57"/>
      <c r="O57"/>
      <c r="R57" s="14"/>
      <c r="AD57" s="14"/>
      <c r="AP57" s="14"/>
      <c r="BB57" s="14"/>
      <c r="BN57" s="14"/>
      <c r="BZ57" s="14"/>
      <c r="CL57" s="14"/>
    </row>
    <row r="58" spans="2:90">
      <c r="D58" s="14"/>
      <c r="P58" s="13"/>
      <c r="AB58" s="13"/>
      <c r="AN58" s="13"/>
      <c r="AZ58" s="13"/>
      <c r="BL58" s="13"/>
      <c r="BX58" s="13"/>
      <c r="CJ58" s="13"/>
    </row>
    <row r="59" spans="2:90">
      <c r="B59" s="13"/>
    </row>
    <row r="62" spans="2:90">
      <c r="R62" s="14"/>
      <c r="AD62" s="14"/>
      <c r="AP62" s="14"/>
      <c r="BB62" s="14"/>
      <c r="BN62" s="14"/>
      <c r="BZ62" s="14"/>
      <c r="CL62" s="14"/>
    </row>
    <row r="63" spans="2:90">
      <c r="D63" s="14"/>
      <c r="P63" s="13"/>
      <c r="AN63" s="13"/>
      <c r="AZ63" s="13"/>
      <c r="BL63" s="13"/>
      <c r="CJ63" s="13"/>
    </row>
    <row r="64" spans="2:90">
      <c r="B64" s="13"/>
    </row>
    <row r="67" spans="4:90">
      <c r="R67" s="14"/>
      <c r="AD67" s="14"/>
      <c r="AP67" s="14"/>
      <c r="BB67" s="14"/>
      <c r="BN67" s="14"/>
      <c r="BZ67" s="14"/>
      <c r="CL67" s="14"/>
    </row>
    <row r="68" spans="4:90">
      <c r="D68" s="14"/>
      <c r="P68" s="13"/>
      <c r="AN68" s="13"/>
      <c r="AZ68" s="13"/>
      <c r="BL68" s="13"/>
      <c r="CJ68" s="13"/>
    </row>
    <row r="72" spans="4:90">
      <c r="R72" s="14"/>
      <c r="AD72" s="14"/>
      <c r="AP72" s="14"/>
      <c r="BB72" s="14"/>
      <c r="BN72" s="14"/>
      <c r="BZ72" s="14"/>
      <c r="CL72" s="14"/>
    </row>
    <row r="73" spans="4:90">
      <c r="P73" s="13"/>
      <c r="AB73" s="13"/>
      <c r="AN73" s="13"/>
      <c r="AZ73" s="13"/>
      <c r="BL73" s="13"/>
      <c r="BX73" s="13"/>
      <c r="CJ73" s="13"/>
    </row>
    <row r="77" spans="4:90">
      <c r="R77" s="14"/>
      <c r="AD77" s="14"/>
      <c r="AP77" s="14"/>
      <c r="BB77" s="14"/>
      <c r="BN77" s="14"/>
      <c r="BZ77" s="14"/>
      <c r="CL77" s="14"/>
    </row>
  </sheetData>
  <mergeCells count="10">
    <mergeCell ref="A11:C11"/>
    <mergeCell ref="CI1:CJ1"/>
    <mergeCell ref="AA1:AB1"/>
    <mergeCell ref="AM1:AN1"/>
    <mergeCell ref="O1:P1"/>
    <mergeCell ref="A1:B1"/>
    <mergeCell ref="AY1:AZ1"/>
    <mergeCell ref="BK1:BL1"/>
    <mergeCell ref="BW1:BX1"/>
    <mergeCell ref="E10:H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Sample 1</vt:lpstr>
      <vt:lpstr>Sample 2</vt:lpstr>
      <vt:lpstr>Sample 3</vt:lpstr>
      <vt:lpstr>5 point, avg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Wanwan</dc:creator>
  <cp:keywords/>
  <dc:description/>
  <cp:lastModifiedBy>Sengupta, Shramik</cp:lastModifiedBy>
  <cp:revision/>
  <dcterms:created xsi:type="dcterms:W3CDTF">2006-09-16T00:00:00Z</dcterms:created>
  <dcterms:modified xsi:type="dcterms:W3CDTF">2025-09-11T01:53:29Z</dcterms:modified>
  <cp:category/>
  <cp:contentStatus/>
</cp:coreProperties>
</file>