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730"/>
  <workbookPr filterPrivacy="1" defaultThemeVersion="124226"/>
  <bookViews>
    <workbookView xWindow="0" yWindow="0" windowWidth="9000" windowHeight="8715" activeTab="2" xr2:uid="{00000000-000D-0000-FFFF-FFFF00000000}"/>
  </bookViews>
  <sheets>
    <sheet name="Experiment information" sheetId="1" r:id="rId1"/>
    <sheet name="channel 1" sheetId="26" r:id="rId2"/>
    <sheet name="channel 2" sheetId="25" r:id="rId3"/>
    <sheet name="channel 3" sheetId="24" r:id="rId4"/>
    <sheet name="Sheet1" sheetId="16" r:id="rId5"/>
  </sheets>
  <calcPr calcId="171027"/>
</workbook>
</file>

<file path=xl/calcChain.xml><?xml version="1.0" encoding="utf-8"?>
<calcChain xmlns="http://schemas.openxmlformats.org/spreadsheetml/2006/main">
  <c r="H115" i="26" l="1"/>
  <c r="K114" i="26"/>
  <c r="J114" i="26"/>
  <c r="I114" i="26"/>
  <c r="H114" i="26"/>
  <c r="G114" i="26"/>
  <c r="F114" i="26"/>
  <c r="E114" i="26"/>
  <c r="D114" i="26"/>
  <c r="C114" i="26"/>
  <c r="B114" i="26"/>
  <c r="K113" i="26"/>
  <c r="I113" i="26"/>
  <c r="H113" i="26"/>
  <c r="G113" i="26"/>
  <c r="F113" i="26"/>
  <c r="E113" i="26"/>
  <c r="D113" i="26"/>
  <c r="B113" i="26"/>
  <c r="K112" i="26"/>
  <c r="J112" i="26"/>
  <c r="I112" i="26"/>
  <c r="H112" i="26"/>
  <c r="G112" i="26"/>
  <c r="F112" i="26"/>
  <c r="E112" i="26"/>
  <c r="D112" i="26"/>
  <c r="C112" i="26"/>
  <c r="B112" i="26"/>
  <c r="K111" i="26"/>
  <c r="K116" i="26" s="1"/>
  <c r="J111" i="26"/>
  <c r="I111" i="26"/>
  <c r="H111" i="26"/>
  <c r="H116" i="26" s="1"/>
  <c r="G111" i="26"/>
  <c r="G116" i="26" s="1"/>
  <c r="F111" i="26"/>
  <c r="E111" i="26"/>
  <c r="D111" i="26"/>
  <c r="C111" i="26"/>
  <c r="B111" i="26"/>
  <c r="K110" i="26"/>
  <c r="J116" i="26"/>
  <c r="I110" i="26"/>
  <c r="I116" i="26" s="1"/>
  <c r="H110" i="26"/>
  <c r="G110" i="26"/>
  <c r="G115" i="26" s="1"/>
  <c r="F110" i="26"/>
  <c r="F115" i="26" s="1"/>
  <c r="E110" i="26"/>
  <c r="E116" i="26" s="1"/>
  <c r="D110" i="26"/>
  <c r="C110" i="26"/>
  <c r="B110" i="26"/>
  <c r="K109" i="26"/>
  <c r="J109" i="26"/>
  <c r="I109" i="26"/>
  <c r="H109" i="26"/>
  <c r="G109" i="26"/>
  <c r="F109" i="26"/>
  <c r="E109" i="26"/>
  <c r="D109" i="26"/>
  <c r="C109" i="26"/>
  <c r="B109" i="26"/>
  <c r="K102" i="26"/>
  <c r="J102" i="26"/>
  <c r="I102" i="26"/>
  <c r="H102" i="26"/>
  <c r="G102" i="26"/>
  <c r="F102" i="26"/>
  <c r="E102" i="26"/>
  <c r="D102" i="26"/>
  <c r="C102" i="26"/>
  <c r="B102" i="26"/>
  <c r="K96" i="26"/>
  <c r="J96" i="26"/>
  <c r="I96" i="26"/>
  <c r="H96" i="26"/>
  <c r="G96" i="26"/>
  <c r="F96" i="26"/>
  <c r="E96" i="26"/>
  <c r="D96" i="26"/>
  <c r="C96" i="26"/>
  <c r="B96" i="26"/>
  <c r="AA89" i="26"/>
  <c r="X89" i="26"/>
  <c r="W89" i="26"/>
  <c r="V89" i="26"/>
  <c r="U89" i="26"/>
  <c r="T89" i="26"/>
  <c r="S89" i="26"/>
  <c r="R89" i="26"/>
  <c r="Q89" i="26"/>
  <c r="P89" i="26"/>
  <c r="O89" i="26"/>
  <c r="N89" i="26"/>
  <c r="M89" i="26"/>
  <c r="L89" i="26"/>
  <c r="K89" i="26"/>
  <c r="J89" i="26"/>
  <c r="I89" i="26"/>
  <c r="H89" i="26"/>
  <c r="G89" i="26"/>
  <c r="F89" i="26"/>
  <c r="E89" i="26"/>
  <c r="D89" i="26"/>
  <c r="C89" i="26"/>
  <c r="B89" i="26"/>
  <c r="AC88" i="26"/>
  <c r="AB88" i="26"/>
  <c r="AA88" i="26"/>
  <c r="Z88" i="26"/>
  <c r="AC87" i="26"/>
  <c r="AB87" i="26"/>
  <c r="AA87" i="26"/>
  <c r="Z87" i="26"/>
  <c r="AC86" i="26"/>
  <c r="AB86" i="26"/>
  <c r="AA86" i="26"/>
  <c r="Z86" i="26"/>
  <c r="AC85" i="26"/>
  <c r="AB85" i="26"/>
  <c r="AA85" i="26"/>
  <c r="Z85" i="26"/>
  <c r="AC84" i="26"/>
  <c r="AC89" i="26" s="1"/>
  <c r="AB84" i="26"/>
  <c r="AB89" i="26" s="1"/>
  <c r="AA84" i="26"/>
  <c r="Z84" i="26"/>
  <c r="Z89" i="26" s="1"/>
  <c r="AC80" i="26"/>
  <c r="AB80" i="26"/>
  <c r="X80" i="26"/>
  <c r="W80" i="26"/>
  <c r="V80" i="26"/>
  <c r="U80" i="26"/>
  <c r="T80" i="26"/>
  <c r="S80" i="26"/>
  <c r="R80" i="26"/>
  <c r="Q80" i="26"/>
  <c r="P80" i="26"/>
  <c r="O80" i="26"/>
  <c r="N80" i="26"/>
  <c r="M80" i="26"/>
  <c r="L80" i="26"/>
  <c r="K80" i="26"/>
  <c r="J80" i="26"/>
  <c r="I80" i="26"/>
  <c r="H80" i="26"/>
  <c r="G80" i="26"/>
  <c r="F80" i="26"/>
  <c r="E80" i="26"/>
  <c r="D80" i="26"/>
  <c r="C80" i="26"/>
  <c r="B80" i="26"/>
  <c r="AC79" i="26"/>
  <c r="AB79" i="26"/>
  <c r="AA79" i="26"/>
  <c r="Z79" i="26"/>
  <c r="AC78" i="26"/>
  <c r="AB78" i="26"/>
  <c r="AA78" i="26"/>
  <c r="Z78" i="26"/>
  <c r="AC77" i="26"/>
  <c r="AB77" i="26"/>
  <c r="AA77" i="26"/>
  <c r="Z77" i="26"/>
  <c r="AC76" i="26"/>
  <c r="AB76" i="26"/>
  <c r="AA76" i="26"/>
  <c r="Z76" i="26"/>
  <c r="AC75" i="26"/>
  <c r="AB75" i="26"/>
  <c r="AA75" i="26"/>
  <c r="AA80" i="26" s="1"/>
  <c r="Z75" i="26"/>
  <c r="Z80" i="26" s="1"/>
  <c r="X71" i="26"/>
  <c r="W71" i="26"/>
  <c r="V71" i="26"/>
  <c r="U71" i="26"/>
  <c r="T71" i="26"/>
  <c r="S71" i="26"/>
  <c r="R71" i="26"/>
  <c r="Q71" i="26"/>
  <c r="P71" i="26"/>
  <c r="O71" i="26"/>
  <c r="N71" i="26"/>
  <c r="M71" i="26"/>
  <c r="L71" i="26"/>
  <c r="K71" i="26"/>
  <c r="J71" i="26"/>
  <c r="I71" i="26"/>
  <c r="H71" i="26"/>
  <c r="G71" i="26"/>
  <c r="F71" i="26"/>
  <c r="E71" i="26"/>
  <c r="D71" i="26"/>
  <c r="C71" i="26"/>
  <c r="B71" i="26"/>
  <c r="AC70" i="26"/>
  <c r="AB70" i="26"/>
  <c r="AA70" i="26"/>
  <c r="Z70" i="26"/>
  <c r="AC69" i="26"/>
  <c r="AB69" i="26"/>
  <c r="AA69" i="26"/>
  <c r="Z69" i="26"/>
  <c r="AC68" i="26"/>
  <c r="AB68" i="26"/>
  <c r="AA68" i="26"/>
  <c r="Z68" i="26"/>
  <c r="AC67" i="26"/>
  <c r="AB67" i="26"/>
  <c r="AA67" i="26"/>
  <c r="Z67" i="26"/>
  <c r="AC66" i="26"/>
  <c r="AC71" i="26" s="1"/>
  <c r="AB66" i="26"/>
  <c r="AB71" i="26" s="1"/>
  <c r="AA66" i="26"/>
  <c r="AA71" i="26" s="1"/>
  <c r="Z66" i="26"/>
  <c r="Z71" i="26" s="1"/>
  <c r="X62" i="26"/>
  <c r="W62" i="26"/>
  <c r="V62" i="26"/>
  <c r="U62" i="26"/>
  <c r="T62" i="26"/>
  <c r="S62" i="26"/>
  <c r="R62" i="26"/>
  <c r="Q62" i="26"/>
  <c r="P62" i="26"/>
  <c r="O62" i="26"/>
  <c r="N62" i="26"/>
  <c r="M62" i="26"/>
  <c r="L62" i="26"/>
  <c r="K62" i="26"/>
  <c r="J62" i="26"/>
  <c r="I62" i="26"/>
  <c r="H62" i="26"/>
  <c r="G62" i="26"/>
  <c r="F62" i="26"/>
  <c r="E62" i="26"/>
  <c r="D62" i="26"/>
  <c r="C62" i="26"/>
  <c r="B62" i="26"/>
  <c r="AC61" i="26"/>
  <c r="AB61" i="26"/>
  <c r="AA61" i="26"/>
  <c r="Z61" i="26"/>
  <c r="AC60" i="26"/>
  <c r="AB60" i="26"/>
  <c r="AA60" i="26"/>
  <c r="Z60" i="26"/>
  <c r="AC59" i="26"/>
  <c r="AB59" i="26"/>
  <c r="AA59" i="26"/>
  <c r="Z59" i="26"/>
  <c r="AC58" i="26"/>
  <c r="AB58" i="26"/>
  <c r="AA58" i="26"/>
  <c r="Z58" i="26"/>
  <c r="AC57" i="26"/>
  <c r="AC62" i="26" s="1"/>
  <c r="AB57" i="26"/>
  <c r="AB62" i="26" s="1"/>
  <c r="AA57" i="26"/>
  <c r="AA62" i="26" s="1"/>
  <c r="Z57" i="26"/>
  <c r="Z62" i="26" s="1"/>
  <c r="AA53" i="26"/>
  <c r="Z53" i="26"/>
  <c r="X53" i="26"/>
  <c r="W53" i="26"/>
  <c r="V53" i="26"/>
  <c r="U53" i="26"/>
  <c r="T53" i="26"/>
  <c r="S53" i="26"/>
  <c r="R53" i="26"/>
  <c r="Q53" i="26"/>
  <c r="P53" i="26"/>
  <c r="O53" i="26"/>
  <c r="N53" i="26"/>
  <c r="M53" i="26"/>
  <c r="L53" i="26"/>
  <c r="K53" i="26"/>
  <c r="J53" i="26"/>
  <c r="I53" i="26"/>
  <c r="H53" i="26"/>
  <c r="G53" i="26"/>
  <c r="F53" i="26"/>
  <c r="E53" i="26"/>
  <c r="D53" i="26"/>
  <c r="C53" i="26"/>
  <c r="B53" i="26"/>
  <c r="AC52" i="26"/>
  <c r="AB52" i="26"/>
  <c r="AA52" i="26"/>
  <c r="Z52" i="26"/>
  <c r="AC51" i="26"/>
  <c r="AB51" i="26"/>
  <c r="AA51" i="26"/>
  <c r="Z51" i="26"/>
  <c r="AC50" i="26"/>
  <c r="AB50" i="26"/>
  <c r="AA50" i="26"/>
  <c r="Z50" i="26"/>
  <c r="AC49" i="26"/>
  <c r="AB49" i="26"/>
  <c r="AA49" i="26"/>
  <c r="Z49" i="26"/>
  <c r="AC48" i="26"/>
  <c r="AC53" i="26" s="1"/>
  <c r="AB48" i="26"/>
  <c r="AB53" i="26" s="1"/>
  <c r="AA48" i="26"/>
  <c r="Z48" i="26"/>
  <c r="AC44" i="26"/>
  <c r="AB44" i="26"/>
  <c r="X44" i="26"/>
  <c r="W44" i="26"/>
  <c r="V44" i="26"/>
  <c r="U44" i="26"/>
  <c r="T44" i="26"/>
  <c r="S44" i="26"/>
  <c r="R44" i="26"/>
  <c r="Q44" i="26"/>
  <c r="P44" i="26"/>
  <c r="O44" i="26"/>
  <c r="N44" i="26"/>
  <c r="M44" i="26"/>
  <c r="L44" i="26"/>
  <c r="K44" i="26"/>
  <c r="J44" i="26"/>
  <c r="I44" i="26"/>
  <c r="H44" i="26"/>
  <c r="G44" i="26"/>
  <c r="F44" i="26"/>
  <c r="E44" i="26"/>
  <c r="D44" i="26"/>
  <c r="C44" i="26"/>
  <c r="B44" i="26"/>
  <c r="AC43" i="26"/>
  <c r="AB43" i="26"/>
  <c r="AA43" i="26"/>
  <c r="Z43" i="26"/>
  <c r="AC42" i="26"/>
  <c r="AB42" i="26"/>
  <c r="AA42" i="26"/>
  <c r="Z42" i="26"/>
  <c r="AC41" i="26"/>
  <c r="AB41" i="26"/>
  <c r="AA41" i="26"/>
  <c r="Z41" i="26"/>
  <c r="AC40" i="26"/>
  <c r="AB40" i="26"/>
  <c r="AA40" i="26"/>
  <c r="Z40" i="26"/>
  <c r="AC39" i="26"/>
  <c r="AB39" i="26"/>
  <c r="AA39" i="26"/>
  <c r="AA44" i="26" s="1"/>
  <c r="Z39" i="26"/>
  <c r="Z44" i="26" s="1"/>
  <c r="X35" i="26"/>
  <c r="W35" i="26"/>
  <c r="V35" i="26"/>
  <c r="U35" i="26"/>
  <c r="T35" i="26"/>
  <c r="S35" i="26"/>
  <c r="R35" i="26"/>
  <c r="Q35" i="26"/>
  <c r="P35" i="26"/>
  <c r="O35" i="26"/>
  <c r="N35" i="26"/>
  <c r="M35" i="26"/>
  <c r="L35" i="26"/>
  <c r="K35" i="26"/>
  <c r="J35" i="26"/>
  <c r="I35" i="26"/>
  <c r="H35" i="26"/>
  <c r="G35" i="26"/>
  <c r="F35" i="26"/>
  <c r="E35" i="26"/>
  <c r="D35" i="26"/>
  <c r="C35" i="26"/>
  <c r="B35" i="26"/>
  <c r="AC34" i="26"/>
  <c r="AB34" i="26"/>
  <c r="AA34" i="26"/>
  <c r="Z34" i="26"/>
  <c r="AC33" i="26"/>
  <c r="AB33" i="26"/>
  <c r="AA33" i="26"/>
  <c r="Z33" i="26"/>
  <c r="AC32" i="26"/>
  <c r="AB32" i="26"/>
  <c r="AA32" i="26"/>
  <c r="Z32" i="26"/>
  <c r="AC31" i="26"/>
  <c r="AB31" i="26"/>
  <c r="AA31" i="26"/>
  <c r="Z31" i="26"/>
  <c r="AC30" i="26"/>
  <c r="AC35" i="26" s="1"/>
  <c r="AB30" i="26"/>
  <c r="AB35" i="26" s="1"/>
  <c r="AA30" i="26"/>
  <c r="AA35" i="26" s="1"/>
  <c r="Z30" i="26"/>
  <c r="Z35" i="26" s="1"/>
  <c r="AB26" i="26"/>
  <c r="Z26" i="26"/>
  <c r="X26" i="26"/>
  <c r="W26" i="26"/>
  <c r="V26" i="26"/>
  <c r="U26" i="26"/>
  <c r="T26" i="26"/>
  <c r="S26" i="26"/>
  <c r="R26" i="26"/>
  <c r="Q26" i="26"/>
  <c r="P26" i="26"/>
  <c r="O26" i="26"/>
  <c r="N26" i="26"/>
  <c r="M26" i="26"/>
  <c r="L26" i="26"/>
  <c r="K26" i="26"/>
  <c r="J26" i="26"/>
  <c r="I26" i="26"/>
  <c r="H26" i="26"/>
  <c r="G26" i="26"/>
  <c r="F26" i="26"/>
  <c r="E26" i="26"/>
  <c r="D26" i="26"/>
  <c r="C26" i="26"/>
  <c r="B26" i="26"/>
  <c r="AC25" i="26"/>
  <c r="AB25" i="26"/>
  <c r="AA25" i="26"/>
  <c r="Z25" i="26"/>
  <c r="AC24" i="26"/>
  <c r="AB24" i="26"/>
  <c r="AA24" i="26"/>
  <c r="Z24" i="26"/>
  <c r="AC23" i="26"/>
  <c r="AB23" i="26"/>
  <c r="AA23" i="26"/>
  <c r="Z23" i="26"/>
  <c r="AC22" i="26"/>
  <c r="AB22" i="26"/>
  <c r="AA22" i="26"/>
  <c r="Z22" i="26"/>
  <c r="AC21" i="26"/>
  <c r="AC26" i="26" s="1"/>
  <c r="AB21" i="26"/>
  <c r="AA21" i="26"/>
  <c r="AA26" i="26" s="1"/>
  <c r="Z21" i="26"/>
  <c r="AC17" i="26"/>
  <c r="AB17" i="26"/>
  <c r="AA17" i="26"/>
  <c r="Z17" i="26"/>
  <c r="X17" i="26"/>
  <c r="W17" i="26"/>
  <c r="V17" i="26"/>
  <c r="U17" i="26"/>
  <c r="T17" i="26"/>
  <c r="S17" i="26"/>
  <c r="R17" i="26"/>
  <c r="Q17" i="26"/>
  <c r="P17" i="26"/>
  <c r="O17" i="26"/>
  <c r="N17" i="26"/>
  <c r="M17" i="26"/>
  <c r="L17" i="26"/>
  <c r="K17" i="26"/>
  <c r="J17" i="26"/>
  <c r="I17" i="26"/>
  <c r="H17" i="26"/>
  <c r="G17" i="26"/>
  <c r="F17" i="26"/>
  <c r="E17" i="26"/>
  <c r="D17" i="26"/>
  <c r="C17" i="26"/>
  <c r="B17" i="26"/>
  <c r="AC8" i="26"/>
  <c r="AB8" i="26"/>
  <c r="AA8" i="26"/>
  <c r="Z8" i="26"/>
  <c r="X8" i="26"/>
  <c r="W8" i="26"/>
  <c r="V8" i="26"/>
  <c r="U8" i="26"/>
  <c r="T8" i="26"/>
  <c r="S8" i="26"/>
  <c r="R8" i="26"/>
  <c r="Q8" i="26"/>
  <c r="P8" i="26"/>
  <c r="O8" i="26"/>
  <c r="N8" i="26"/>
  <c r="M8" i="26"/>
  <c r="L8" i="26"/>
  <c r="K8" i="26"/>
  <c r="J8" i="26"/>
  <c r="I8" i="26"/>
  <c r="H8" i="26"/>
  <c r="G8" i="26"/>
  <c r="F8" i="26"/>
  <c r="E8" i="26"/>
  <c r="D8" i="26"/>
  <c r="C8" i="26"/>
  <c r="B8" i="26"/>
  <c r="K102" i="25"/>
  <c r="J102" i="25"/>
  <c r="I102" i="25"/>
  <c r="H102" i="25"/>
  <c r="G102" i="25"/>
  <c r="F102" i="25"/>
  <c r="E102" i="25"/>
  <c r="D102" i="25"/>
  <c r="C102" i="25"/>
  <c r="B102" i="25"/>
  <c r="K102" i="24"/>
  <c r="K114" i="25"/>
  <c r="J114" i="25"/>
  <c r="I114" i="25"/>
  <c r="H114" i="25"/>
  <c r="G114" i="25"/>
  <c r="F114" i="25"/>
  <c r="E114" i="25"/>
  <c r="D114" i="25"/>
  <c r="B114" i="25"/>
  <c r="K113" i="25"/>
  <c r="J113" i="25"/>
  <c r="I113" i="25"/>
  <c r="H113" i="25"/>
  <c r="G113" i="25"/>
  <c r="F113" i="25"/>
  <c r="E113" i="25"/>
  <c r="D113" i="25"/>
  <c r="C113" i="25"/>
  <c r="B113" i="25"/>
  <c r="K112" i="25"/>
  <c r="J112" i="25"/>
  <c r="I112" i="25"/>
  <c r="H112" i="25"/>
  <c r="G112" i="25"/>
  <c r="F112" i="25"/>
  <c r="E112" i="25"/>
  <c r="D112" i="25"/>
  <c r="C112" i="25"/>
  <c r="B112" i="25"/>
  <c r="K111" i="25"/>
  <c r="J111" i="25"/>
  <c r="I111" i="25"/>
  <c r="H111" i="25"/>
  <c r="G111" i="25"/>
  <c r="F111" i="25"/>
  <c r="E111" i="25"/>
  <c r="D111" i="25"/>
  <c r="C111" i="25"/>
  <c r="B111" i="25"/>
  <c r="K110" i="25"/>
  <c r="J110" i="25"/>
  <c r="I110" i="25"/>
  <c r="H110" i="25"/>
  <c r="H116" i="25" s="1"/>
  <c r="G110" i="25"/>
  <c r="F110" i="25"/>
  <c r="E110" i="25"/>
  <c r="D110" i="25"/>
  <c r="D116" i="25" s="1"/>
  <c r="C110" i="25"/>
  <c r="B110" i="25"/>
  <c r="K109" i="25"/>
  <c r="J109" i="25"/>
  <c r="I109" i="25"/>
  <c r="H109" i="25"/>
  <c r="G109" i="25"/>
  <c r="F109" i="25"/>
  <c r="E109" i="25"/>
  <c r="D109" i="25"/>
  <c r="C109" i="25"/>
  <c r="B109" i="25"/>
  <c r="K96" i="25"/>
  <c r="J96" i="25"/>
  <c r="I96" i="25"/>
  <c r="H96" i="25"/>
  <c r="G96" i="25"/>
  <c r="F96" i="25"/>
  <c r="E96" i="25"/>
  <c r="D96" i="25"/>
  <c r="C96" i="25"/>
  <c r="B96" i="25"/>
  <c r="X89" i="25"/>
  <c r="W89" i="25"/>
  <c r="V89" i="25"/>
  <c r="U89" i="25"/>
  <c r="T89" i="25"/>
  <c r="S89" i="25"/>
  <c r="R89" i="25"/>
  <c r="Q89" i="25"/>
  <c r="P89" i="25"/>
  <c r="O89" i="25"/>
  <c r="N89" i="25"/>
  <c r="M89" i="25"/>
  <c r="L89" i="25"/>
  <c r="K89" i="25"/>
  <c r="J89" i="25"/>
  <c r="I89" i="25"/>
  <c r="H89" i="25"/>
  <c r="G89" i="25"/>
  <c r="F89" i="25"/>
  <c r="E89" i="25"/>
  <c r="D89" i="25"/>
  <c r="C89" i="25"/>
  <c r="B89" i="25"/>
  <c r="AC88" i="25"/>
  <c r="AB88" i="25"/>
  <c r="AA88" i="25"/>
  <c r="Z88" i="25"/>
  <c r="AC87" i="25"/>
  <c r="AB87" i="25"/>
  <c r="AA87" i="25"/>
  <c r="Z87" i="25"/>
  <c r="AC86" i="25"/>
  <c r="AB86" i="25"/>
  <c r="AA86" i="25"/>
  <c r="Z86" i="25"/>
  <c r="AC85" i="25"/>
  <c r="AB85" i="25"/>
  <c r="AA85" i="25"/>
  <c r="Z85" i="25"/>
  <c r="AC84" i="25"/>
  <c r="AC89" i="25" s="1"/>
  <c r="AB84" i="25"/>
  <c r="AB89" i="25" s="1"/>
  <c r="AA84" i="25"/>
  <c r="AA89" i="25" s="1"/>
  <c r="Z84" i="25"/>
  <c r="Z89" i="25" s="1"/>
  <c r="X80" i="25"/>
  <c r="W80" i="25"/>
  <c r="V80" i="25"/>
  <c r="U80" i="25"/>
  <c r="T80" i="25"/>
  <c r="S80" i="25"/>
  <c r="R80" i="25"/>
  <c r="Q80" i="25"/>
  <c r="P80" i="25"/>
  <c r="O80" i="25"/>
  <c r="N80" i="25"/>
  <c r="M80" i="25"/>
  <c r="L80" i="25"/>
  <c r="K80" i="25"/>
  <c r="J80" i="25"/>
  <c r="I80" i="25"/>
  <c r="H80" i="25"/>
  <c r="G80" i="25"/>
  <c r="F80" i="25"/>
  <c r="E80" i="25"/>
  <c r="D80" i="25"/>
  <c r="C80" i="25"/>
  <c r="B80" i="25"/>
  <c r="AC79" i="25"/>
  <c r="AB79" i="25"/>
  <c r="AA79" i="25"/>
  <c r="Z79" i="25"/>
  <c r="AC78" i="25"/>
  <c r="AB78" i="25"/>
  <c r="AA78" i="25"/>
  <c r="Z78" i="25"/>
  <c r="AC77" i="25"/>
  <c r="AB77" i="25"/>
  <c r="AA77" i="25"/>
  <c r="Z77" i="25"/>
  <c r="AC76" i="25"/>
  <c r="AB76" i="25"/>
  <c r="AA76" i="25"/>
  <c r="Z76" i="25"/>
  <c r="AC75" i="25"/>
  <c r="AC80" i="25" s="1"/>
  <c r="AB75" i="25"/>
  <c r="AB80" i="25" s="1"/>
  <c r="AA75" i="25"/>
  <c r="AA80" i="25" s="1"/>
  <c r="Z75" i="25"/>
  <c r="Z80" i="25" s="1"/>
  <c r="X71" i="25"/>
  <c r="W71" i="25"/>
  <c r="V71" i="25"/>
  <c r="U71" i="25"/>
  <c r="T71" i="25"/>
  <c r="S71" i="25"/>
  <c r="R71" i="25"/>
  <c r="Q71" i="25"/>
  <c r="P71" i="25"/>
  <c r="O71" i="25"/>
  <c r="N71" i="25"/>
  <c r="M71" i="25"/>
  <c r="L71" i="25"/>
  <c r="K71" i="25"/>
  <c r="J71" i="25"/>
  <c r="I71" i="25"/>
  <c r="H71" i="25"/>
  <c r="G71" i="25"/>
  <c r="F71" i="25"/>
  <c r="E71" i="25"/>
  <c r="D71" i="25"/>
  <c r="C71" i="25"/>
  <c r="B71" i="25"/>
  <c r="AC70" i="25"/>
  <c r="AB70" i="25"/>
  <c r="AA70" i="25"/>
  <c r="Z70" i="25"/>
  <c r="AC69" i="25"/>
  <c r="AB69" i="25"/>
  <c r="AA69" i="25"/>
  <c r="Z69" i="25"/>
  <c r="AC68" i="25"/>
  <c r="AB68" i="25"/>
  <c r="AA68" i="25"/>
  <c r="Z68" i="25"/>
  <c r="AC67" i="25"/>
  <c r="AB67" i="25"/>
  <c r="AA67" i="25"/>
  <c r="Z67" i="25"/>
  <c r="AC66" i="25"/>
  <c r="AC71" i="25" s="1"/>
  <c r="AB66" i="25"/>
  <c r="AB71" i="25" s="1"/>
  <c r="AA66" i="25"/>
  <c r="AA71" i="25" s="1"/>
  <c r="Z66" i="25"/>
  <c r="Z71" i="25" s="1"/>
  <c r="X62" i="25"/>
  <c r="W62" i="25"/>
  <c r="V62" i="25"/>
  <c r="U62" i="25"/>
  <c r="T62" i="25"/>
  <c r="S62" i="25"/>
  <c r="R62" i="25"/>
  <c r="Q62" i="25"/>
  <c r="P62" i="25"/>
  <c r="O62" i="25"/>
  <c r="N62" i="25"/>
  <c r="M62" i="25"/>
  <c r="L62" i="25"/>
  <c r="K62" i="25"/>
  <c r="J62" i="25"/>
  <c r="I62" i="25"/>
  <c r="H62" i="25"/>
  <c r="G62" i="25"/>
  <c r="F62" i="25"/>
  <c r="E62" i="25"/>
  <c r="D62" i="25"/>
  <c r="C62" i="25"/>
  <c r="B62" i="25"/>
  <c r="AC61" i="25"/>
  <c r="AB61" i="25"/>
  <c r="AA61" i="25"/>
  <c r="Z61" i="25"/>
  <c r="AC60" i="25"/>
  <c r="AB60" i="25"/>
  <c r="AA60" i="25"/>
  <c r="Z60" i="25"/>
  <c r="AC59" i="25"/>
  <c r="AB59" i="25"/>
  <c r="AA59" i="25"/>
  <c r="Z59" i="25"/>
  <c r="AC58" i="25"/>
  <c r="AB58" i="25"/>
  <c r="AA58" i="25"/>
  <c r="Z58" i="25"/>
  <c r="AC57" i="25"/>
  <c r="AC62" i="25" s="1"/>
  <c r="AB57" i="25"/>
  <c r="AB62" i="25" s="1"/>
  <c r="AA57" i="25"/>
  <c r="AA62" i="25" s="1"/>
  <c r="Z57" i="25"/>
  <c r="Z62" i="25" s="1"/>
  <c r="X53" i="25"/>
  <c r="W53" i="25"/>
  <c r="V53" i="25"/>
  <c r="U53" i="25"/>
  <c r="T53" i="25"/>
  <c r="S53" i="25"/>
  <c r="R53" i="25"/>
  <c r="Q53" i="25"/>
  <c r="P53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B53" i="25"/>
  <c r="AC52" i="25"/>
  <c r="AB52" i="25"/>
  <c r="AA52" i="25"/>
  <c r="Z52" i="25"/>
  <c r="AC51" i="25"/>
  <c r="AB51" i="25"/>
  <c r="AA51" i="25"/>
  <c r="Z51" i="25"/>
  <c r="AC50" i="25"/>
  <c r="AB50" i="25"/>
  <c r="AA50" i="25"/>
  <c r="Z50" i="25"/>
  <c r="AC49" i="25"/>
  <c r="AB49" i="25"/>
  <c r="AA49" i="25"/>
  <c r="Z49" i="25"/>
  <c r="AC48" i="25"/>
  <c r="AC53" i="25" s="1"/>
  <c r="AB48" i="25"/>
  <c r="AB53" i="25" s="1"/>
  <c r="AA48" i="25"/>
  <c r="AA53" i="25" s="1"/>
  <c r="Z48" i="25"/>
  <c r="Z53" i="25" s="1"/>
  <c r="X44" i="25"/>
  <c r="W44" i="25"/>
  <c r="V44" i="25"/>
  <c r="U44" i="25"/>
  <c r="T44" i="25"/>
  <c r="S44" i="25"/>
  <c r="R44" i="25"/>
  <c r="Q44" i="25"/>
  <c r="P44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B44" i="25"/>
  <c r="AC43" i="25"/>
  <c r="AB43" i="25"/>
  <c r="AA43" i="25"/>
  <c r="Z43" i="25"/>
  <c r="AC42" i="25"/>
  <c r="AB42" i="25"/>
  <c r="AA42" i="25"/>
  <c r="Z42" i="25"/>
  <c r="AC41" i="25"/>
  <c r="AB41" i="25"/>
  <c r="AA41" i="25"/>
  <c r="Z41" i="25"/>
  <c r="AC40" i="25"/>
  <c r="AB40" i="25"/>
  <c r="AA40" i="25"/>
  <c r="Z40" i="25"/>
  <c r="AC39" i="25"/>
  <c r="AC44" i="25" s="1"/>
  <c r="AB39" i="25"/>
  <c r="AB44" i="25" s="1"/>
  <c r="AA39" i="25"/>
  <c r="AA44" i="25" s="1"/>
  <c r="Z39" i="25"/>
  <c r="Z44" i="25" s="1"/>
  <c r="X35" i="25"/>
  <c r="W35" i="25"/>
  <c r="V35" i="25"/>
  <c r="U35" i="25"/>
  <c r="T35" i="25"/>
  <c r="S35" i="25"/>
  <c r="R35" i="25"/>
  <c r="Q35" i="25"/>
  <c r="P35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B35" i="25"/>
  <c r="AC34" i="25"/>
  <c r="AB34" i="25"/>
  <c r="AA34" i="25"/>
  <c r="Z34" i="25"/>
  <c r="AC33" i="25"/>
  <c r="AB33" i="25"/>
  <c r="AA33" i="25"/>
  <c r="Z33" i="25"/>
  <c r="AC32" i="25"/>
  <c r="AB32" i="25"/>
  <c r="AA32" i="25"/>
  <c r="Z32" i="25"/>
  <c r="AC31" i="25"/>
  <c r="AB31" i="25"/>
  <c r="AA31" i="25"/>
  <c r="Z31" i="25"/>
  <c r="AC30" i="25"/>
  <c r="AC35" i="25" s="1"/>
  <c r="AB30" i="25"/>
  <c r="AB35" i="25" s="1"/>
  <c r="AA30" i="25"/>
  <c r="AA35" i="25" s="1"/>
  <c r="Z30" i="25"/>
  <c r="Z35" i="25" s="1"/>
  <c r="X26" i="25"/>
  <c r="W26" i="25"/>
  <c r="V26" i="25"/>
  <c r="U26" i="25"/>
  <c r="T26" i="25"/>
  <c r="S26" i="25"/>
  <c r="R26" i="25"/>
  <c r="Q26" i="25"/>
  <c r="P26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B26" i="25"/>
  <c r="AC25" i="25"/>
  <c r="AB25" i="25"/>
  <c r="AA25" i="25"/>
  <c r="Z25" i="25"/>
  <c r="AC24" i="25"/>
  <c r="AB24" i="25"/>
  <c r="AA24" i="25"/>
  <c r="Z24" i="25"/>
  <c r="AC23" i="25"/>
  <c r="AB23" i="25"/>
  <c r="AA23" i="25"/>
  <c r="Z23" i="25"/>
  <c r="AC22" i="25"/>
  <c r="AB22" i="25"/>
  <c r="AA22" i="25"/>
  <c r="Z22" i="25"/>
  <c r="AC21" i="25"/>
  <c r="AC26" i="25" s="1"/>
  <c r="AB21" i="25"/>
  <c r="AB26" i="25" s="1"/>
  <c r="AA21" i="25"/>
  <c r="AA26" i="25" s="1"/>
  <c r="Z21" i="25"/>
  <c r="Z26" i="25" s="1"/>
  <c r="AC17" i="25"/>
  <c r="AB17" i="25"/>
  <c r="AA17" i="25"/>
  <c r="Z17" i="25"/>
  <c r="X17" i="25"/>
  <c r="W17" i="25"/>
  <c r="V17" i="25"/>
  <c r="U17" i="25"/>
  <c r="T17" i="25"/>
  <c r="S17" i="25"/>
  <c r="R17" i="25"/>
  <c r="Q17" i="25"/>
  <c r="P17" i="25"/>
  <c r="O17" i="25"/>
  <c r="N17" i="25"/>
  <c r="M17" i="25"/>
  <c r="L17" i="25"/>
  <c r="K17" i="25"/>
  <c r="J17" i="25"/>
  <c r="I17" i="25"/>
  <c r="H17" i="25"/>
  <c r="G17" i="25"/>
  <c r="F17" i="25"/>
  <c r="E17" i="25"/>
  <c r="D17" i="25"/>
  <c r="C17" i="25"/>
  <c r="B17" i="25"/>
  <c r="AC8" i="25"/>
  <c r="AB8" i="25"/>
  <c r="AA8" i="25"/>
  <c r="Z8" i="25"/>
  <c r="X8" i="25"/>
  <c r="W8" i="25"/>
  <c r="V8" i="25"/>
  <c r="U8" i="25"/>
  <c r="T8" i="25"/>
  <c r="S8" i="25"/>
  <c r="R8" i="25"/>
  <c r="Q8" i="25"/>
  <c r="P8" i="25"/>
  <c r="O8" i="25"/>
  <c r="N8" i="25"/>
  <c r="M8" i="25"/>
  <c r="L8" i="25"/>
  <c r="K8" i="25"/>
  <c r="J8" i="25"/>
  <c r="I8" i="25"/>
  <c r="H8" i="25"/>
  <c r="G8" i="25"/>
  <c r="F8" i="25"/>
  <c r="E8" i="25"/>
  <c r="D8" i="25"/>
  <c r="C8" i="25"/>
  <c r="B8" i="25"/>
  <c r="C102" i="24"/>
  <c r="D102" i="24"/>
  <c r="E102" i="24"/>
  <c r="F102" i="24"/>
  <c r="G102" i="24"/>
  <c r="H102" i="24"/>
  <c r="I102" i="24"/>
  <c r="J102" i="24"/>
  <c r="B102" i="24"/>
  <c r="K114" i="24"/>
  <c r="J114" i="24"/>
  <c r="I114" i="24"/>
  <c r="H114" i="24"/>
  <c r="G114" i="24"/>
  <c r="F114" i="24"/>
  <c r="E114" i="24"/>
  <c r="D114" i="24"/>
  <c r="C114" i="24"/>
  <c r="B114" i="24"/>
  <c r="K113" i="24"/>
  <c r="J113" i="24"/>
  <c r="I113" i="24"/>
  <c r="H113" i="24"/>
  <c r="G113" i="24"/>
  <c r="F113" i="24"/>
  <c r="E113" i="24"/>
  <c r="D113" i="24"/>
  <c r="C113" i="24"/>
  <c r="B113" i="24"/>
  <c r="K112" i="24"/>
  <c r="J112" i="24"/>
  <c r="I112" i="24"/>
  <c r="H112" i="24"/>
  <c r="G112" i="24"/>
  <c r="F112" i="24"/>
  <c r="E112" i="24"/>
  <c r="D112" i="24"/>
  <c r="C112" i="24"/>
  <c r="B112" i="24"/>
  <c r="K111" i="24"/>
  <c r="J111" i="24"/>
  <c r="I111" i="24"/>
  <c r="H111" i="24"/>
  <c r="G111" i="24"/>
  <c r="F111" i="24"/>
  <c r="E111" i="24"/>
  <c r="D111" i="24"/>
  <c r="C111" i="24"/>
  <c r="B111" i="24"/>
  <c r="K110" i="24"/>
  <c r="J110" i="24"/>
  <c r="J115" i="24" s="1"/>
  <c r="I110" i="24"/>
  <c r="I116" i="24" s="1"/>
  <c r="H110" i="24"/>
  <c r="G110" i="24"/>
  <c r="F110" i="24"/>
  <c r="F116" i="24" s="1"/>
  <c r="E110" i="24"/>
  <c r="E116" i="24" s="1"/>
  <c r="D110" i="24"/>
  <c r="C110" i="24"/>
  <c r="B110" i="24"/>
  <c r="K109" i="24"/>
  <c r="J109" i="24"/>
  <c r="I109" i="24"/>
  <c r="H109" i="24"/>
  <c r="G109" i="24"/>
  <c r="F109" i="24"/>
  <c r="E109" i="24"/>
  <c r="D109" i="24"/>
  <c r="C109" i="24"/>
  <c r="B109" i="24"/>
  <c r="K96" i="24"/>
  <c r="J96" i="24"/>
  <c r="I96" i="24"/>
  <c r="H96" i="24"/>
  <c r="G96" i="24"/>
  <c r="F96" i="24"/>
  <c r="E96" i="24"/>
  <c r="D96" i="24"/>
  <c r="C96" i="24"/>
  <c r="B96" i="24"/>
  <c r="X89" i="24"/>
  <c r="W89" i="24"/>
  <c r="V89" i="24"/>
  <c r="U89" i="24"/>
  <c r="T89" i="24"/>
  <c r="S89" i="24"/>
  <c r="R89" i="24"/>
  <c r="Q89" i="24"/>
  <c r="P89" i="24"/>
  <c r="O89" i="24"/>
  <c r="N89" i="24"/>
  <c r="M89" i="24"/>
  <c r="L89" i="24"/>
  <c r="K89" i="24"/>
  <c r="J89" i="24"/>
  <c r="I89" i="24"/>
  <c r="H89" i="24"/>
  <c r="G89" i="24"/>
  <c r="F89" i="24"/>
  <c r="E89" i="24"/>
  <c r="D89" i="24"/>
  <c r="C89" i="24"/>
  <c r="B89" i="24"/>
  <c r="AC88" i="24"/>
  <c r="AB88" i="24"/>
  <c r="AA88" i="24"/>
  <c r="Z88" i="24"/>
  <c r="AC87" i="24"/>
  <c r="AB87" i="24"/>
  <c r="AA87" i="24"/>
  <c r="Z87" i="24"/>
  <c r="AC86" i="24"/>
  <c r="AB86" i="24"/>
  <c r="AA86" i="24"/>
  <c r="Z86" i="24"/>
  <c r="AC85" i="24"/>
  <c r="AB85" i="24"/>
  <c r="AA85" i="24"/>
  <c r="Z85" i="24"/>
  <c r="AC84" i="24"/>
  <c r="AC89" i="24" s="1"/>
  <c r="AB84" i="24"/>
  <c r="AB89" i="24" s="1"/>
  <c r="AA84" i="24"/>
  <c r="AA89" i="24" s="1"/>
  <c r="Z84" i="24"/>
  <c r="Z89" i="24" s="1"/>
  <c r="X80" i="24"/>
  <c r="W80" i="24"/>
  <c r="V80" i="24"/>
  <c r="U80" i="24"/>
  <c r="T80" i="24"/>
  <c r="S80" i="24"/>
  <c r="R80" i="24"/>
  <c r="Q80" i="24"/>
  <c r="P80" i="24"/>
  <c r="O80" i="24"/>
  <c r="N80" i="24"/>
  <c r="M80" i="24"/>
  <c r="L80" i="24"/>
  <c r="K80" i="24"/>
  <c r="J80" i="24"/>
  <c r="I80" i="24"/>
  <c r="H80" i="24"/>
  <c r="G80" i="24"/>
  <c r="F80" i="24"/>
  <c r="E80" i="24"/>
  <c r="D80" i="24"/>
  <c r="C80" i="24"/>
  <c r="B80" i="24"/>
  <c r="AC79" i="24"/>
  <c r="AB79" i="24"/>
  <c r="AA79" i="24"/>
  <c r="Z79" i="24"/>
  <c r="AC78" i="24"/>
  <c r="AB78" i="24"/>
  <c r="AA78" i="24"/>
  <c r="Z78" i="24"/>
  <c r="AC77" i="24"/>
  <c r="AB77" i="24"/>
  <c r="AA77" i="24"/>
  <c r="Z77" i="24"/>
  <c r="AC76" i="24"/>
  <c r="AB76" i="24"/>
  <c r="AA76" i="24"/>
  <c r="Z76" i="24"/>
  <c r="AC75" i="24"/>
  <c r="AC80" i="24" s="1"/>
  <c r="AB75" i="24"/>
  <c r="AB80" i="24" s="1"/>
  <c r="AA75" i="24"/>
  <c r="AA80" i="24" s="1"/>
  <c r="Z75" i="24"/>
  <c r="Z80" i="24" s="1"/>
  <c r="X71" i="24"/>
  <c r="W71" i="24"/>
  <c r="V71" i="24"/>
  <c r="U71" i="24"/>
  <c r="T71" i="24"/>
  <c r="S71" i="24"/>
  <c r="R71" i="24"/>
  <c r="Q71" i="24"/>
  <c r="P71" i="24"/>
  <c r="O71" i="24"/>
  <c r="N71" i="24"/>
  <c r="M71" i="24"/>
  <c r="L71" i="24"/>
  <c r="K71" i="24"/>
  <c r="J71" i="24"/>
  <c r="I71" i="24"/>
  <c r="H71" i="24"/>
  <c r="G71" i="24"/>
  <c r="F71" i="24"/>
  <c r="E71" i="24"/>
  <c r="D71" i="24"/>
  <c r="C71" i="24"/>
  <c r="B71" i="24"/>
  <c r="AC70" i="24"/>
  <c r="AB70" i="24"/>
  <c r="AA70" i="24"/>
  <c r="Z70" i="24"/>
  <c r="AC69" i="24"/>
  <c r="AB69" i="24"/>
  <c r="AA69" i="24"/>
  <c r="Z69" i="24"/>
  <c r="AC68" i="24"/>
  <c r="AB68" i="24"/>
  <c r="AA68" i="24"/>
  <c r="Z68" i="24"/>
  <c r="AC67" i="24"/>
  <c r="AB67" i="24"/>
  <c r="AA67" i="24"/>
  <c r="Z67" i="24"/>
  <c r="AC66" i="24"/>
  <c r="AC71" i="24" s="1"/>
  <c r="AB66" i="24"/>
  <c r="AB71" i="24" s="1"/>
  <c r="AA66" i="24"/>
  <c r="AA71" i="24" s="1"/>
  <c r="Z66" i="24"/>
  <c r="Z71" i="24" s="1"/>
  <c r="X62" i="24"/>
  <c r="W62" i="24"/>
  <c r="V62" i="24"/>
  <c r="U62" i="24"/>
  <c r="T62" i="24"/>
  <c r="S62" i="24"/>
  <c r="R62" i="24"/>
  <c r="Q62" i="24"/>
  <c r="P62" i="24"/>
  <c r="O62" i="24"/>
  <c r="N62" i="24"/>
  <c r="M62" i="24"/>
  <c r="L62" i="24"/>
  <c r="K62" i="24"/>
  <c r="J62" i="24"/>
  <c r="I62" i="24"/>
  <c r="H62" i="24"/>
  <c r="G62" i="24"/>
  <c r="F62" i="24"/>
  <c r="E62" i="24"/>
  <c r="D62" i="24"/>
  <c r="C62" i="24"/>
  <c r="B62" i="24"/>
  <c r="AC61" i="24"/>
  <c r="AB61" i="24"/>
  <c r="AA61" i="24"/>
  <c r="Z61" i="24"/>
  <c r="AC60" i="24"/>
  <c r="AB60" i="24"/>
  <c r="AA60" i="24"/>
  <c r="Z60" i="24"/>
  <c r="AC59" i="24"/>
  <c r="AB59" i="24"/>
  <c r="AA59" i="24"/>
  <c r="Z59" i="24"/>
  <c r="AC58" i="24"/>
  <c r="AB58" i="24"/>
  <c r="AA58" i="24"/>
  <c r="Z58" i="24"/>
  <c r="AC57" i="24"/>
  <c r="AC62" i="24" s="1"/>
  <c r="AB57" i="24"/>
  <c r="AB62" i="24" s="1"/>
  <c r="AA57" i="24"/>
  <c r="AA62" i="24" s="1"/>
  <c r="Z57" i="24"/>
  <c r="Z62" i="24" s="1"/>
  <c r="X53" i="24"/>
  <c r="W53" i="24"/>
  <c r="V53" i="24"/>
  <c r="U53" i="24"/>
  <c r="T53" i="24"/>
  <c r="S53" i="24"/>
  <c r="R53" i="24"/>
  <c r="Q53" i="24"/>
  <c r="P53" i="24"/>
  <c r="O53" i="24"/>
  <c r="N53" i="24"/>
  <c r="M53" i="24"/>
  <c r="L53" i="24"/>
  <c r="K53" i="24"/>
  <c r="J53" i="24"/>
  <c r="I53" i="24"/>
  <c r="H53" i="24"/>
  <c r="G53" i="24"/>
  <c r="F53" i="24"/>
  <c r="E53" i="24"/>
  <c r="D53" i="24"/>
  <c r="C53" i="24"/>
  <c r="B53" i="24"/>
  <c r="AC52" i="24"/>
  <c r="AB52" i="24"/>
  <c r="AA52" i="24"/>
  <c r="Z52" i="24"/>
  <c r="AC51" i="24"/>
  <c r="AB51" i="24"/>
  <c r="AA51" i="24"/>
  <c r="Z51" i="24"/>
  <c r="AC50" i="24"/>
  <c r="AB50" i="24"/>
  <c r="AA50" i="24"/>
  <c r="Z50" i="24"/>
  <c r="AC49" i="24"/>
  <c r="AB49" i="24"/>
  <c r="AA49" i="24"/>
  <c r="Z49" i="24"/>
  <c r="AC48" i="24"/>
  <c r="AC53" i="24" s="1"/>
  <c r="AB48" i="24"/>
  <c r="AB53" i="24" s="1"/>
  <c r="AA48" i="24"/>
  <c r="AA53" i="24" s="1"/>
  <c r="Z48" i="24"/>
  <c r="Z53" i="24" s="1"/>
  <c r="X44" i="24"/>
  <c r="W44" i="24"/>
  <c r="V44" i="24"/>
  <c r="U44" i="24"/>
  <c r="T44" i="24"/>
  <c r="S44" i="24"/>
  <c r="R44" i="24"/>
  <c r="Q44" i="24"/>
  <c r="P44" i="24"/>
  <c r="O44" i="24"/>
  <c r="N44" i="24"/>
  <c r="M44" i="24"/>
  <c r="L44" i="24"/>
  <c r="K44" i="24"/>
  <c r="J44" i="24"/>
  <c r="I44" i="24"/>
  <c r="H44" i="24"/>
  <c r="G44" i="24"/>
  <c r="F44" i="24"/>
  <c r="E44" i="24"/>
  <c r="D44" i="24"/>
  <c r="C44" i="24"/>
  <c r="B44" i="24"/>
  <c r="AC43" i="24"/>
  <c r="AB43" i="24"/>
  <c r="AA43" i="24"/>
  <c r="Z43" i="24"/>
  <c r="AC42" i="24"/>
  <c r="AB42" i="24"/>
  <c r="AA42" i="24"/>
  <c r="Z42" i="24"/>
  <c r="AC41" i="24"/>
  <c r="AB41" i="24"/>
  <c r="AA41" i="24"/>
  <c r="Z41" i="24"/>
  <c r="AC40" i="24"/>
  <c r="AB40" i="24"/>
  <c r="AA40" i="24"/>
  <c r="Z40" i="24"/>
  <c r="AC39" i="24"/>
  <c r="AC44" i="24" s="1"/>
  <c r="AB39" i="24"/>
  <c r="AB44" i="24" s="1"/>
  <c r="AA39" i="24"/>
  <c r="AA44" i="24" s="1"/>
  <c r="Z39" i="24"/>
  <c r="Z44" i="24" s="1"/>
  <c r="X35" i="24"/>
  <c r="W35" i="24"/>
  <c r="V35" i="24"/>
  <c r="U35" i="24"/>
  <c r="T35" i="24"/>
  <c r="S35" i="24"/>
  <c r="R35" i="24"/>
  <c r="Q35" i="24"/>
  <c r="P35" i="24"/>
  <c r="O35" i="24"/>
  <c r="N35" i="24"/>
  <c r="M35" i="24"/>
  <c r="L35" i="24"/>
  <c r="K35" i="24"/>
  <c r="J35" i="24"/>
  <c r="I35" i="24"/>
  <c r="H35" i="24"/>
  <c r="G35" i="24"/>
  <c r="F35" i="24"/>
  <c r="E35" i="24"/>
  <c r="D35" i="24"/>
  <c r="C35" i="24"/>
  <c r="B35" i="24"/>
  <c r="AC34" i="24"/>
  <c r="AB34" i="24"/>
  <c r="AA34" i="24"/>
  <c r="Z34" i="24"/>
  <c r="AC33" i="24"/>
  <c r="AB33" i="24"/>
  <c r="AA33" i="24"/>
  <c r="Z33" i="24"/>
  <c r="AC32" i="24"/>
  <c r="AB32" i="24"/>
  <c r="AA32" i="24"/>
  <c r="Z32" i="24"/>
  <c r="AC31" i="24"/>
  <c r="AB31" i="24"/>
  <c r="AA31" i="24"/>
  <c r="Z31" i="24"/>
  <c r="AC30" i="24"/>
  <c r="AC35" i="24" s="1"/>
  <c r="AB30" i="24"/>
  <c r="AB35" i="24" s="1"/>
  <c r="AA30" i="24"/>
  <c r="AA35" i="24" s="1"/>
  <c r="Z30" i="24"/>
  <c r="Z35" i="24" s="1"/>
  <c r="X26" i="24"/>
  <c r="W26" i="24"/>
  <c r="V26" i="24"/>
  <c r="U26" i="24"/>
  <c r="T26" i="24"/>
  <c r="S26" i="24"/>
  <c r="R26" i="24"/>
  <c r="Q26" i="24"/>
  <c r="P26" i="24"/>
  <c r="O26" i="24"/>
  <c r="N26" i="24"/>
  <c r="M26" i="24"/>
  <c r="L26" i="24"/>
  <c r="K26" i="24"/>
  <c r="J26" i="24"/>
  <c r="I26" i="24"/>
  <c r="H26" i="24"/>
  <c r="G26" i="24"/>
  <c r="F26" i="24"/>
  <c r="E26" i="24"/>
  <c r="D26" i="24"/>
  <c r="C26" i="24"/>
  <c r="B26" i="24"/>
  <c r="AC25" i="24"/>
  <c r="AB25" i="24"/>
  <c r="AA25" i="24"/>
  <c r="Z25" i="24"/>
  <c r="AC24" i="24"/>
  <c r="AB24" i="24"/>
  <c r="AA24" i="24"/>
  <c r="Z24" i="24"/>
  <c r="AC23" i="24"/>
  <c r="AB23" i="24"/>
  <c r="AA23" i="24"/>
  <c r="Z23" i="24"/>
  <c r="AC22" i="24"/>
  <c r="AB22" i="24"/>
  <c r="AA22" i="24"/>
  <c r="Z22" i="24"/>
  <c r="AC21" i="24"/>
  <c r="AC26" i="24" s="1"/>
  <c r="AB21" i="24"/>
  <c r="AA21" i="24"/>
  <c r="AA26" i="24" s="1"/>
  <c r="Z21" i="24"/>
  <c r="Z26" i="24" s="1"/>
  <c r="AC17" i="24"/>
  <c r="AB17" i="24"/>
  <c r="AA17" i="24"/>
  <c r="Z17" i="24"/>
  <c r="X17" i="24"/>
  <c r="W17" i="24"/>
  <c r="V17" i="24"/>
  <c r="U17" i="24"/>
  <c r="T17" i="24"/>
  <c r="S17" i="24"/>
  <c r="R17" i="24"/>
  <c r="Q17" i="24"/>
  <c r="P17" i="24"/>
  <c r="O17" i="24"/>
  <c r="N17" i="24"/>
  <c r="M17" i="24"/>
  <c r="L17" i="24"/>
  <c r="K17" i="24"/>
  <c r="J17" i="24"/>
  <c r="I17" i="24"/>
  <c r="H17" i="24"/>
  <c r="G17" i="24"/>
  <c r="F17" i="24"/>
  <c r="E17" i="24"/>
  <c r="D17" i="24"/>
  <c r="C17" i="24"/>
  <c r="B17" i="24"/>
  <c r="AC8" i="24"/>
  <c r="AB8" i="24"/>
  <c r="AA8" i="24"/>
  <c r="Z8" i="24"/>
  <c r="X8" i="24"/>
  <c r="W8" i="24"/>
  <c r="V8" i="24"/>
  <c r="U8" i="24"/>
  <c r="T8" i="24"/>
  <c r="S8" i="24"/>
  <c r="R8" i="24"/>
  <c r="Q8" i="24"/>
  <c r="P8" i="24"/>
  <c r="O8" i="24"/>
  <c r="N8" i="24"/>
  <c r="M8" i="24"/>
  <c r="L8" i="24"/>
  <c r="K8" i="24"/>
  <c r="J8" i="24"/>
  <c r="I8" i="24"/>
  <c r="H8" i="24"/>
  <c r="G8" i="24"/>
  <c r="F8" i="24"/>
  <c r="E8" i="24"/>
  <c r="D8" i="24"/>
  <c r="C8" i="24"/>
  <c r="B8" i="24"/>
  <c r="I115" i="26" l="1"/>
  <c r="I116" i="25"/>
  <c r="C115" i="24"/>
  <c r="G115" i="24"/>
  <c r="G118" i="24" s="1"/>
  <c r="K115" i="24"/>
  <c r="D115" i="25"/>
  <c r="C116" i="26"/>
  <c r="K115" i="26"/>
  <c r="K118" i="26" s="1"/>
  <c r="E115" i="26"/>
  <c r="E116" i="25"/>
  <c r="D116" i="24"/>
  <c r="H116" i="24"/>
  <c r="D116" i="26"/>
  <c r="B115" i="26"/>
  <c r="B117" i="26" s="1"/>
  <c r="J115" i="26"/>
  <c r="J117" i="26" s="1"/>
  <c r="F116" i="26"/>
  <c r="D115" i="26"/>
  <c r="C115" i="26"/>
  <c r="G118" i="26" s="1"/>
  <c r="E118" i="26"/>
  <c r="B116" i="26"/>
  <c r="D117" i="26"/>
  <c r="H117" i="26"/>
  <c r="E117" i="26"/>
  <c r="I117" i="26"/>
  <c r="F117" i="26"/>
  <c r="G117" i="26"/>
  <c r="K115" i="25"/>
  <c r="J115" i="25"/>
  <c r="H115" i="25"/>
  <c r="G115" i="25"/>
  <c r="F115" i="25"/>
  <c r="C115" i="25"/>
  <c r="H118" i="25" s="1"/>
  <c r="B115" i="25"/>
  <c r="B117" i="25" s="1"/>
  <c r="J117" i="25"/>
  <c r="H117" i="25"/>
  <c r="B116" i="25"/>
  <c r="J116" i="25"/>
  <c r="E115" i="25"/>
  <c r="I115" i="25"/>
  <c r="C116" i="25"/>
  <c r="G116" i="25"/>
  <c r="K116" i="25"/>
  <c r="F116" i="25"/>
  <c r="H115" i="24"/>
  <c r="H118" i="24" s="1"/>
  <c r="AB26" i="24"/>
  <c r="D115" i="24"/>
  <c r="D118" i="24" s="1"/>
  <c r="B115" i="24"/>
  <c r="B117" i="24" s="1"/>
  <c r="J118" i="24"/>
  <c r="G117" i="24"/>
  <c r="K118" i="24"/>
  <c r="B116" i="24"/>
  <c r="J116" i="24"/>
  <c r="E115" i="24"/>
  <c r="I115" i="24"/>
  <c r="C116" i="24"/>
  <c r="G116" i="24"/>
  <c r="K116" i="24"/>
  <c r="F115" i="24"/>
  <c r="J118" i="25" l="1"/>
  <c r="D118" i="25"/>
  <c r="G118" i="25"/>
  <c r="K117" i="26"/>
  <c r="C117" i="26"/>
  <c r="H118" i="26"/>
  <c r="J118" i="26"/>
  <c r="K117" i="24"/>
  <c r="C117" i="24"/>
  <c r="F118" i="26"/>
  <c r="K118" i="25"/>
  <c r="I118" i="26"/>
  <c r="D118" i="26"/>
  <c r="F118" i="25"/>
  <c r="G117" i="25"/>
  <c r="D117" i="25"/>
  <c r="F117" i="25"/>
  <c r="K117" i="25"/>
  <c r="C117" i="25"/>
  <c r="E118" i="25"/>
  <c r="E117" i="25"/>
  <c r="I118" i="25"/>
  <c r="I117" i="25"/>
  <c r="D117" i="24"/>
  <c r="J117" i="24"/>
  <c r="H117" i="24"/>
  <c r="F118" i="24"/>
  <c r="F117" i="24"/>
  <c r="I118" i="24"/>
  <c r="I117" i="24"/>
  <c r="E118" i="24"/>
  <c r="E117" i="24"/>
</calcChain>
</file>

<file path=xl/sharedStrings.xml><?xml version="1.0" encoding="utf-8"?>
<sst xmlns="http://schemas.openxmlformats.org/spreadsheetml/2006/main" count="1088" uniqueCount="227">
  <si>
    <t>Name of the person in charge:</t>
  </si>
  <si>
    <t>Experimental setup</t>
  </si>
  <si>
    <t>Medium used and volume of blood (if used):</t>
  </si>
  <si>
    <t>Initial load:</t>
  </si>
  <si>
    <t>Test Date (mm/dd/yyyy):</t>
  </si>
  <si>
    <t>Name of Microorganism (or cell):</t>
  </si>
  <si>
    <t xml:space="preserve"> cassette/channel information:</t>
  </si>
  <si>
    <t>Note (more experimental information)</t>
  </si>
  <si>
    <t xml:space="preserve">frequency range </t>
  </si>
  <si>
    <t>1k to 100M Hz</t>
  </si>
  <si>
    <t xml:space="preserve">equivalent circuit </t>
  </si>
  <si>
    <t>voltage</t>
  </si>
  <si>
    <t>Chi-Sqr</t>
  </si>
  <si>
    <t>Sum-Sqr</t>
  </si>
  <si>
    <t>Le(Error)</t>
  </si>
  <si>
    <t>Le(Error%)</t>
  </si>
  <si>
    <t>Re(±)</t>
  </si>
  <si>
    <t>Re(Error)</t>
  </si>
  <si>
    <t>Re(Error%)</t>
  </si>
  <si>
    <t>Rb(Error)</t>
  </si>
  <si>
    <t>Rb(Error%)</t>
  </si>
  <si>
    <t>avrage</t>
  </si>
  <si>
    <t>Std</t>
  </si>
  <si>
    <t xml:space="preserve">average </t>
  </si>
  <si>
    <t>percentage</t>
  </si>
  <si>
    <t>Le(±)</t>
  </si>
  <si>
    <t>CPEe-T(±)</t>
  </si>
  <si>
    <t>CPEe-T(Error)</t>
  </si>
  <si>
    <t>CPEe-T(Error%)</t>
  </si>
  <si>
    <t>CPEe-P(±)</t>
  </si>
  <si>
    <t>CPEe-P(Error)</t>
  </si>
  <si>
    <t>CPEe-P(Error%)</t>
  </si>
  <si>
    <t>Rb(±)</t>
  </si>
  <si>
    <t>CPEb-T(±)</t>
  </si>
  <si>
    <t>CPEb-T(Error)</t>
  </si>
  <si>
    <t>CPEb-T(Error%)</t>
  </si>
  <si>
    <t>CPEb-P(±)</t>
  </si>
  <si>
    <t>CPEb-P(Error)</t>
  </si>
  <si>
    <t>CPEb-P(Error%)</t>
  </si>
  <si>
    <t>6 points</t>
  </si>
  <si>
    <t>yongqiang</t>
  </si>
  <si>
    <t>Re+Rb</t>
  </si>
  <si>
    <t>Le</t>
  </si>
  <si>
    <t>CPE-e</t>
  </si>
  <si>
    <t>CPE-b</t>
  </si>
  <si>
    <t>S. Aureus</t>
  </si>
  <si>
    <t>time</t>
  </si>
  <si>
    <t xml:space="preserve">CFU count </t>
  </si>
  <si>
    <t>CFU/ml</t>
  </si>
  <si>
    <t>new galss bottom (1,2,3)</t>
  </si>
  <si>
    <t>measurement</t>
  </si>
  <si>
    <t>1 dil</t>
  </si>
  <si>
    <t>2 dil</t>
  </si>
  <si>
    <t>3 dil</t>
  </si>
  <si>
    <t>4 dil</t>
  </si>
  <si>
    <t>5 dil</t>
  </si>
  <si>
    <t>Model: C:\Users\yangy\Desktop\mode1.mdl</t>
  </si>
  <si>
    <t>note:</t>
  </si>
  <si>
    <t xml:space="preserve">5x10^5/ml above MIC 32ug/ml chloramphenicol with MNPs (10mg/ml) </t>
  </si>
  <si>
    <t>Mueller Hinton Media</t>
  </si>
  <si>
    <t>Bulk Capacitance</t>
  </si>
  <si>
    <t>D:\Google Drive\Research\data\Saureus-above-MIC-16ug-ml-MNP 12152017\3\1-3- (1).txt</t>
  </si>
  <si>
    <t>D:\Google Drive\Research\data\Saureus-above-MIC-16ug-ml-MNP 12152017\3\1-3- (2).txt</t>
  </si>
  <si>
    <t>D:\Google Drive\Research\data\Saureus-above-MIC-16ug-ml-MNP 12152017\3\1-3- (3).txt</t>
  </si>
  <si>
    <t>D:\Google Drive\Research\data\Saureus-above-MIC-16ug-ml-MNP 12152017\3\1-3- (4).txt</t>
  </si>
  <si>
    <t>D:\Google Drive\Research\data\Saureus-above-MIC-16ug-ml-MNP 12152017\3\1-3- (5).txt</t>
  </si>
  <si>
    <t>D:\Google Drive\Research\data\Saureus-above-MIC-16ug-ml-MNP 12152017\3\2-3- (1).txt</t>
  </si>
  <si>
    <t>D:\Google Drive\Research\data\Saureus-above-MIC-16ug-ml-MNP 12152017\3\2-3- (2).txt</t>
  </si>
  <si>
    <t>D:\Google Drive\Research\data\Saureus-above-MIC-16ug-ml-MNP 12152017\3\2-3- (3).txt</t>
  </si>
  <si>
    <t>D:\Google Drive\Research\data\Saureus-above-MIC-16ug-ml-MNP 12152017\3\2-3- (4).txt</t>
  </si>
  <si>
    <t>D:\Google Drive\Research\data\Saureus-above-MIC-16ug-ml-MNP 12152017\3\2-3- (5).txt</t>
  </si>
  <si>
    <t>D:\Google Drive\Research\data\Saureus-above-MIC-16ug-ml-MNP 12152017\3\3-3- (1).txt</t>
  </si>
  <si>
    <t>D:\Google Drive\Research\data\Saureus-above-MIC-16ug-ml-MNP 12152017\3\3-3- (2).txt</t>
  </si>
  <si>
    <t>D:\Google Drive\Research\data\Saureus-above-MIC-16ug-ml-MNP 12152017\3\3-3- (3).txt</t>
  </si>
  <si>
    <t>D:\Google Drive\Research\data\Saureus-above-MIC-16ug-ml-MNP 12152017\3\3-3- (4).txt</t>
  </si>
  <si>
    <t>D:\Google Drive\Research\data\Saureus-above-MIC-16ug-ml-MNP 12152017\3\3-3- (5).txt</t>
  </si>
  <si>
    <t>D:\Google Drive\Research\data\Saureus-above-MIC-16ug-ml-MNP 12152017\3\4-3- (1).txt</t>
  </si>
  <si>
    <t>D:\Google Drive\Research\data\Saureus-above-MIC-16ug-ml-MNP 12152017\3\4-3- (2).txt</t>
  </si>
  <si>
    <t>D:\Google Drive\Research\data\Saureus-above-MIC-16ug-ml-MNP 12152017\3\4-3- (3).txt</t>
  </si>
  <si>
    <t>D:\Google Drive\Research\data\Saureus-above-MIC-16ug-ml-MNP 12152017\3\4-3- (4).txt</t>
  </si>
  <si>
    <t>D:\Google Drive\Research\data\Saureus-above-MIC-16ug-ml-MNP 12152017\3\4-3- (5).txt</t>
  </si>
  <si>
    <t>D:\Google Drive\Research\data\Saureus-above-MIC-16ug-ml-MNP 12152017\3\5-3- (1).txt</t>
  </si>
  <si>
    <t>D:\Google Drive\Research\data\Saureus-above-MIC-16ug-ml-MNP 12152017\3\5-3- (2).txt</t>
  </si>
  <si>
    <t>D:\Google Drive\Research\data\Saureus-above-MIC-16ug-ml-MNP 12152017\3\5-3- (3).txt</t>
  </si>
  <si>
    <t>D:\Google Drive\Research\data\Saureus-above-MIC-16ug-ml-MNP 12152017\3\5-3- (4).txt</t>
  </si>
  <si>
    <t>D:\Google Drive\Research\data\Saureus-above-MIC-16ug-ml-MNP 12152017\3\5-3- (5).txt</t>
  </si>
  <si>
    <t>D:\Google Drive\Research\data\Saureus-above-MIC-16ug-ml-MNP 12152017\3\6-3- (1).txt</t>
  </si>
  <si>
    <t>D:\Google Drive\Research\data\Saureus-above-MIC-16ug-ml-MNP 12152017\3\6-3- (2).txt</t>
  </si>
  <si>
    <t>D:\Google Drive\Research\data\Saureus-above-MIC-16ug-ml-MNP 12152017\3\6-3- (3).txt</t>
  </si>
  <si>
    <t>D:\Google Drive\Research\data\Saureus-above-MIC-16ug-ml-MNP 12152017\3\6-3- (4).txt</t>
  </si>
  <si>
    <t>D:\Google Drive\Research\data\Saureus-above-MIC-16ug-ml-MNP 12152017\3\6-3- (5).txt</t>
  </si>
  <si>
    <t>D:\Google Drive\Research\data\Saureus-above-MIC-16ug-ml-MNP 12152017\3\7-3- (1).txt</t>
  </si>
  <si>
    <t>D:\Google Drive\Research\data\Saureus-above-MIC-16ug-ml-MNP 12152017\3\7-3- (2).txt</t>
  </si>
  <si>
    <t>D:\Google Drive\Research\data\Saureus-above-MIC-16ug-ml-MNP 12152017\3\7-3- (3).txt</t>
  </si>
  <si>
    <t>D:\Google Drive\Research\data\Saureus-above-MIC-16ug-ml-MNP 12152017\3\7-3- (4).txt</t>
  </si>
  <si>
    <t>D:\Google Drive\Research\data\Saureus-above-MIC-16ug-ml-MNP 12152017\3\7-3- (5).txt</t>
  </si>
  <si>
    <t>D:\Google Drive\Research\data\Saureus-above-MIC-16ug-ml-MNP 12152017\3\8-3- (1).txt</t>
  </si>
  <si>
    <t>D:\Google Drive\Research\data\Saureus-above-MIC-16ug-ml-MNP 12152017\3\8-3- (2).txt</t>
  </si>
  <si>
    <t>D:\Google Drive\Research\data\Saureus-above-MIC-16ug-ml-MNP 12152017\3\8-3- (3).txt</t>
  </si>
  <si>
    <t>D:\Google Drive\Research\data\Saureus-above-MIC-16ug-ml-MNP 12152017\3\8-3- (4).txt</t>
  </si>
  <si>
    <t>D:\Google Drive\Research\data\Saureus-above-MIC-16ug-ml-MNP 12152017\3\8-3- (5).txt</t>
  </si>
  <si>
    <t>D:\Google Drive\Research\data\Saureus-above-MIC-16ug-ml-MNP 12152017\3\9-3- (1).txt</t>
  </si>
  <si>
    <t>D:\Google Drive\Research\data\Saureus-above-MIC-16ug-ml-MNP 12152017\3\9-3- (2).txt</t>
  </si>
  <si>
    <t>D:\Google Drive\Research\data\Saureus-above-MIC-16ug-ml-MNP 12152017\3\9-3- (3).txt</t>
  </si>
  <si>
    <t>D:\Google Drive\Research\data\Saureus-above-MIC-16ug-ml-MNP 12152017\3\9-3- (4).txt</t>
  </si>
  <si>
    <t>D:\Google Drive\Research\data\Saureus-above-MIC-16ug-ml-MNP 12152017\3\9-3- (5).txt</t>
  </si>
  <si>
    <t>D:\Google Drive\Research\data\Saureus-above-MIC-16ug-ml-MNP 12152017\3\10-3- (1).txt</t>
  </si>
  <si>
    <t>D:\Google Drive\Research\data\Saureus-above-MIC-16ug-ml-MNP 12152017\3\10-3- (2).txt</t>
  </si>
  <si>
    <t>D:\Google Drive\Research\data\Saureus-above-MIC-16ug-ml-MNP 12152017\3\10-3- (3).txt</t>
  </si>
  <si>
    <t>D:\Google Drive\Research\data\Saureus-above-MIC-16ug-ml-MNP 12152017\3\10-3- (4).txt</t>
  </si>
  <si>
    <t>D:\Google Drive\Research\data\Saureus-above-MIC-16ug-ml-MNP 12152017\3\10-3- (5).txt</t>
  </si>
  <si>
    <t>D:\Google Drive\Research\data\Saureus-above-MIC-16ug-ml-MNP 12152017\2\1-2-1.TXT</t>
  </si>
  <si>
    <t>D:\Google Drive\Research\data\Saureus-above-MIC-16ug-ml-MNP 12152017\2\1-2-2.TXT</t>
  </si>
  <si>
    <t>D:\Google Drive\Research\data\Saureus-above-MIC-16ug-ml-MNP 12152017\2\1-2-3.TXT</t>
  </si>
  <si>
    <t>D:\Google Drive\Research\data\Saureus-above-MIC-16ug-ml-MNP 12152017\2\1-2-4.TXT</t>
  </si>
  <si>
    <t>D:\Google Drive\Research\data\Saureus-above-MIC-16ug-ml-MNP 12152017\2\1-2-5.TXT</t>
  </si>
  <si>
    <t>D:\Google Drive\Research\data\Saureus-above-MIC-16ug-ml-MNP 12152017\2\2-2-2.TXT</t>
  </si>
  <si>
    <t>D:\Google Drive\Research\data\Saureus-above-MIC-16ug-ml-MNP 12152017\2\2-2-3.TXT</t>
  </si>
  <si>
    <t>D:\Google Drive\Research\data\Saureus-above-MIC-16ug-ml-MNP 12152017\2\2-2-4.TXT</t>
  </si>
  <si>
    <t>D:\Google Drive\Research\data\Saureus-above-MIC-16ug-ml-MNP 12152017\2\2-2-5.TXT</t>
  </si>
  <si>
    <t>D:\Google Drive\Research\data\Saureus-above-MIC-16ug-ml-MNP 12152017\2\3-2-1.TXT</t>
  </si>
  <si>
    <t>D:\Google Drive\Research\data\Saureus-above-MIC-16ug-ml-MNP 12152017\2\3-2-2.TXT</t>
  </si>
  <si>
    <t>D:\Google Drive\Research\data\Saureus-above-MIC-16ug-ml-MNP 12152017\2\3-2-3.TXT</t>
  </si>
  <si>
    <t>D:\Google Drive\Research\data\Saureus-above-MIC-16ug-ml-MNP 12152017\2\3-2-4.TXT</t>
  </si>
  <si>
    <t>D:\Google Drive\Research\data\Saureus-above-MIC-16ug-ml-MNP 12152017\2\3-2-5.TXT</t>
  </si>
  <si>
    <t>D:\Google Drive\Research\data\Saureus-above-MIC-16ug-ml-MNP 12152017\2\4-2-1.TXT</t>
  </si>
  <si>
    <t>D:\Google Drive\Research\data\Saureus-above-MIC-16ug-ml-MNP 12152017\2\4-2-2.TXT</t>
  </si>
  <si>
    <t>D:\Google Drive\Research\data\Saureus-above-MIC-16ug-ml-MNP 12152017\2\4-2-3.TXT</t>
  </si>
  <si>
    <t>D:\Google Drive\Research\data\Saureus-above-MIC-16ug-ml-MNP 12152017\2\4-2-4.TXT</t>
  </si>
  <si>
    <t>D:\Google Drive\Research\data\Saureus-above-MIC-16ug-ml-MNP 12152017\2\4-2-5.TXT</t>
  </si>
  <si>
    <t>D:\Google Drive\Research\data\Saureus-above-MIC-16ug-ml-MNP 12152017\2\5-2-1.TXT</t>
  </si>
  <si>
    <t>D:\Google Drive\Research\data\Saureus-above-MIC-16ug-ml-MNP 12152017\2\5-2-2.TXT</t>
  </si>
  <si>
    <t>D:\Google Drive\Research\data\Saureus-above-MIC-16ug-ml-MNP 12152017\2\5-2-3.TXT</t>
  </si>
  <si>
    <t>D:\Google Drive\Research\data\Saureus-above-MIC-16ug-ml-MNP 12152017\2\5-2-4.TXT</t>
  </si>
  <si>
    <t>D:\Google Drive\Research\data\Saureus-above-MIC-16ug-ml-MNP 12152017\2\5-2-5.TXT</t>
  </si>
  <si>
    <t>D:\Google Drive\Research\data\Saureus-above-MIC-16ug-ml-MNP 12152017\2\6-2-1.TXT</t>
  </si>
  <si>
    <t>D:\Google Drive\Research\data\Saureus-above-MIC-16ug-ml-MNP 12152017\2\6-2-2.TXT</t>
  </si>
  <si>
    <t>D:\Google Drive\Research\data\Saureus-above-MIC-16ug-ml-MNP 12152017\2\6-2-3.TXT</t>
  </si>
  <si>
    <t>D:\Google Drive\Research\data\Saureus-above-MIC-16ug-ml-MNP 12152017\2\6-2-4.TXT</t>
  </si>
  <si>
    <t>D:\Google Drive\Research\data\Saureus-above-MIC-16ug-ml-MNP 12152017\2\6-2-5.TXT</t>
  </si>
  <si>
    <t>D:\Google Drive\Research\data\Saureus-above-MIC-16ug-ml-MNP 12152017\2\7-2-1.TXT</t>
  </si>
  <si>
    <t>D:\Google Drive\Research\data\Saureus-above-MIC-16ug-ml-MNP 12152017\2\7-2-2.TXT</t>
  </si>
  <si>
    <t>D:\Google Drive\Research\data\Saureus-above-MIC-16ug-ml-MNP 12152017\2\7-2-3.TXT</t>
  </si>
  <si>
    <t>D:\Google Drive\Research\data\Saureus-above-MIC-16ug-ml-MNP 12152017\2\7-2-4.TXT</t>
  </si>
  <si>
    <t>D:\Google Drive\Research\data\Saureus-above-MIC-16ug-ml-MNP 12152017\2\7-2-5.TXT</t>
  </si>
  <si>
    <t>D:\Google Drive\Research\data\Saureus-above-MIC-16ug-ml-MNP 12152017\2\8-2-1.TXT</t>
  </si>
  <si>
    <t>D:\Google Drive\Research\data\Saureus-above-MIC-16ug-ml-MNP 12152017\2\8-2-2.TXT</t>
  </si>
  <si>
    <t>D:\Google Drive\Research\data\Saureus-above-MIC-16ug-ml-MNP 12152017\2\8-2-3.TXT</t>
  </si>
  <si>
    <t>D:\Google Drive\Research\data\Saureus-above-MIC-16ug-ml-MNP 12152017\2\8-2-4.TXT</t>
  </si>
  <si>
    <t>D:\Google Drive\Research\data\Saureus-above-MIC-16ug-ml-MNP 12152017\2\8-2-5.TXT</t>
  </si>
  <si>
    <t>D:\Google Drive\Research\data\Saureus-above-MIC-16ug-ml-MNP 12152017\2\9-2-1.TXT</t>
  </si>
  <si>
    <t>D:\Google Drive\Research\data\Saureus-above-MIC-16ug-ml-MNP 12152017\2\9-2-2.TXT</t>
  </si>
  <si>
    <t>D:\Google Drive\Research\data\Saureus-above-MIC-16ug-ml-MNP 12152017\2\9-2-3.TXT</t>
  </si>
  <si>
    <t>D:\Google Drive\Research\data\Saureus-above-MIC-16ug-ml-MNP 12152017\2\9-2-4.TXT</t>
  </si>
  <si>
    <t>D:\Google Drive\Research\data\Saureus-above-MIC-16ug-ml-MNP 12152017\2\9-2-5.TXT</t>
  </si>
  <si>
    <t>D:\Google Drive\Research\data\Saureus-above-MIC-16ug-ml-MNP 12152017\2\10-2-1.TXT</t>
  </si>
  <si>
    <t>D:\Google Drive\Research\data\Saureus-above-MIC-16ug-ml-MNP 12152017\2\10-2-2.TXT</t>
  </si>
  <si>
    <t>D:\Google Drive\Research\data\Saureus-above-MIC-16ug-ml-MNP 12152017\2\10-2-3.TXT</t>
  </si>
  <si>
    <t>D:\Google Drive\Research\data\Saureus-above-MIC-16ug-ml-MNP 12152017\2\10-2-4.TXT</t>
  </si>
  <si>
    <t>D:\Google Drive\Research\data\Saureus-above-MIC-16ug-ml-MNP 12152017\2\10-2-5.TXT</t>
  </si>
  <si>
    <t>Model: C:\Users\user1\Desktop\YY\Impedance model.mdl</t>
  </si>
  <si>
    <t>Le(+)</t>
  </si>
  <si>
    <t>CPE-e-T(+)</t>
  </si>
  <si>
    <t>CPE-e-T(Error)</t>
  </si>
  <si>
    <t>CPE-e-T(Error%)</t>
  </si>
  <si>
    <t>CPE-e-P(+)</t>
  </si>
  <si>
    <t>CPE-e-P(Error)</t>
  </si>
  <si>
    <t>CPE-e-P(Error%)</t>
  </si>
  <si>
    <t>Rb(+)</t>
  </si>
  <si>
    <t>CPE-b-T(+)</t>
  </si>
  <si>
    <t>CPE-b-T(Error)</t>
  </si>
  <si>
    <t>CPE-b-T(Error%)</t>
  </si>
  <si>
    <t>CPE-b-P(+)</t>
  </si>
  <si>
    <t>CPE-b-P(Error)</t>
  </si>
  <si>
    <t>CPE-b-P(Error%)</t>
  </si>
  <si>
    <t>C:\Users\user1\Desktop\YY\Saureus-above-MIC-16ug-ml-MNP 12152017\1\1-1-1.TXT</t>
  </si>
  <si>
    <t>C:\Users\user1\Desktop\YY\Saureus-above-MIC-16ug-ml-MNP 12152017\1\1-1-2.TXT</t>
  </si>
  <si>
    <t>C:\Users\user1\Desktop\YY\Saureus-above-MIC-16ug-ml-MNP 12152017\1\1-1-3.TXT</t>
  </si>
  <si>
    <t>C:\Users\user1\Desktop\YY\Saureus-above-MIC-16ug-ml-MNP 12152017\1\1-1-4.TXT</t>
  </si>
  <si>
    <t>C:\Users\user1\Desktop\YY\Saureus-above-MIC-16ug-ml-MNP 12152017\1\1-1-5.TXT</t>
  </si>
  <si>
    <t>C:\Users\user1\Desktop\YY\Saureus-above-MIC-16ug-ml-MNP 12152017\1\2-1-1.TXT</t>
  </si>
  <si>
    <t>C:\Users\user1\Desktop\YY\Saureus-above-MIC-16ug-ml-MNP 12152017\1\2-1-2.TXT</t>
  </si>
  <si>
    <t>C:\Users\user1\Desktop\YY\Saureus-above-MIC-16ug-ml-MNP 12152017\1\2-1-3.TXT</t>
  </si>
  <si>
    <t>C:\Users\user1\Desktop\YY\Saureus-above-MIC-16ug-ml-MNP 12152017\1\2-1-4.TXT</t>
  </si>
  <si>
    <t>C:\Users\user1\Desktop\YY\Saureus-above-MIC-16ug-ml-MNP 12152017\1\2-1-5.TXT</t>
  </si>
  <si>
    <t>C:\Users\user1\Desktop\YY\Saureus-above-MIC-16ug-ml-MNP 12152017\1\3-1-1.TXT</t>
  </si>
  <si>
    <t>C:\Users\user1\Desktop\YY\Saureus-above-MIC-16ug-ml-MNP 12152017\1\3-1-2.TXT</t>
  </si>
  <si>
    <t>C:\Users\user1\Desktop\YY\Saureus-above-MIC-16ug-ml-MNP 12152017\1\3-1-3.TXT</t>
  </si>
  <si>
    <t>C:\Users\user1\Desktop\YY\Saureus-above-MIC-16ug-ml-MNP 12152017\1\3-1-4.TXT</t>
  </si>
  <si>
    <t>C:\Users\user1\Desktop\YY\Saureus-above-MIC-16ug-ml-MNP 12152017\1\3-1-5.TXT</t>
  </si>
  <si>
    <t>C:\Users\user1\Desktop\YY\Saureus-above-MIC-16ug-ml-MNP 12152017\1\4-1-1.TXT</t>
  </si>
  <si>
    <t>C:\Users\user1\Desktop\YY\Saureus-above-MIC-16ug-ml-MNP 12152017\1\4-1-2.TXT</t>
  </si>
  <si>
    <t>C:\Users\user1\Desktop\YY\Saureus-above-MIC-16ug-ml-MNP 12152017\1\4-1-3.TXT</t>
  </si>
  <si>
    <t>C:\Users\user1\Desktop\YY\Saureus-above-MIC-16ug-ml-MNP 12152017\1\4-1-4.TXT</t>
  </si>
  <si>
    <t>C:\Users\user1\Desktop\YY\Saureus-above-MIC-16ug-ml-MNP 12152017\1\4-1-5.TXT</t>
  </si>
  <si>
    <t>C:\Users\user1\Desktop\YY\Saureus-above-MIC-16ug-ml-MNP 12152017\1\5-1-1.TXT</t>
  </si>
  <si>
    <t>C:\Users\user1\Desktop\YY\Saureus-above-MIC-16ug-ml-MNP 12152017\1\5-1-2.TXT</t>
  </si>
  <si>
    <t>C:\Users\user1\Desktop\YY\Saureus-above-MIC-16ug-ml-MNP 12152017\1\5-1-3.TXT</t>
  </si>
  <si>
    <t>C:\Users\user1\Desktop\YY\Saureus-above-MIC-16ug-ml-MNP 12152017\1\5-1-4.TXT</t>
  </si>
  <si>
    <t>C:\Users\user1\Desktop\YY\Saureus-above-MIC-16ug-ml-MNP 12152017\1\5-1-5.TXT</t>
  </si>
  <si>
    <t>C:\Users\user1\Desktop\YY\Saureus-above-MIC-16ug-ml-MNP 12152017\1\6-1-1.TXT</t>
  </si>
  <si>
    <t>C:\Users\user1\Desktop\YY\Saureus-above-MIC-16ug-ml-MNP 12152017\1\6-1-2.TXT</t>
  </si>
  <si>
    <t>C:\Users\user1\Desktop\YY\Saureus-above-MIC-16ug-ml-MNP 12152017\1\6-1-3.TXT</t>
  </si>
  <si>
    <t>C:\Users\user1\Desktop\YY\Saureus-above-MIC-16ug-ml-MNP 12152017\1\6-1-4.TXT</t>
  </si>
  <si>
    <t>C:\Users\user1\Desktop\YY\Saureus-above-MIC-16ug-ml-MNP 12152017\1\6-1-5.TXT</t>
  </si>
  <si>
    <t>C:\Users\user1\Desktop\YY\Saureus-above-MIC-16ug-ml-MNP 12152017\1\7-1-1.TXT</t>
  </si>
  <si>
    <t>C:\Users\user1\Desktop\YY\Saureus-above-MIC-16ug-ml-MNP 12152017\1\7-1-2.TXT</t>
  </si>
  <si>
    <t>C:\Users\user1\Desktop\YY\Saureus-above-MIC-16ug-ml-MNP 12152017\1\7-1-3.TXT</t>
  </si>
  <si>
    <t>C:\Users\user1\Desktop\YY\Saureus-above-MIC-16ug-ml-MNP 12152017\1\7-1-4.TXT</t>
  </si>
  <si>
    <t>C:\Users\user1\Desktop\YY\Saureus-above-MIC-16ug-ml-MNP 12152017\1\7-1-5.TXT</t>
  </si>
  <si>
    <t>C:\Users\user1\Desktop\YY\Saureus-above-MIC-16ug-ml-MNP 12152017\1\8-1-1.TXT</t>
  </si>
  <si>
    <t>C:\Users\user1\Desktop\YY\Saureus-above-MIC-16ug-ml-MNP 12152017\1\8-1-2.TXT</t>
  </si>
  <si>
    <t>C:\Users\user1\Desktop\YY\Saureus-above-MIC-16ug-ml-MNP 12152017\1\8-1-3.TXT</t>
  </si>
  <si>
    <t>C:\Users\user1\Desktop\YY\Saureus-above-MIC-16ug-ml-MNP 12152017\1\8-1-4.TXT</t>
  </si>
  <si>
    <t>C:\Users\user1\Desktop\YY\Saureus-above-MIC-16ug-ml-MNP 12152017\1\8-1-5.TXT</t>
  </si>
  <si>
    <t>C:\Users\user1\Desktop\YY\Saureus-above-MIC-16ug-ml-MNP 12152017\1\9-1-1.TXT</t>
  </si>
  <si>
    <t>C:\Users\user1\Desktop\YY\Saureus-above-MIC-16ug-ml-MNP 12152017\1\9-1-2.TXT</t>
  </si>
  <si>
    <t>C:\Users\user1\Desktop\YY\Saureus-above-MIC-16ug-ml-MNP 12152017\1\9-1-3.TXT</t>
  </si>
  <si>
    <t>C:\Users\user1\Desktop\YY\Saureus-above-MIC-16ug-ml-MNP 12152017\1\9-1-4.TXT</t>
  </si>
  <si>
    <t>C:\Users\user1\Desktop\YY\Saureus-above-MIC-16ug-ml-MNP 12152017\1\9-1-5.TXT</t>
  </si>
  <si>
    <t>C:\Users\user1\Desktop\YY\Saureus-above-MIC-16ug-ml-MNP 12152017\1\10-1-1.TXT</t>
  </si>
  <si>
    <t>C:\Users\user1\Desktop\YY\Saureus-above-MIC-16ug-ml-MNP 12152017\1\10-1-2.TXT</t>
  </si>
  <si>
    <t>C:\Users\user1\Desktop\YY\Saureus-above-MIC-16ug-ml-MNP 12152017\1\10-1-3.TXT</t>
  </si>
  <si>
    <t>C:\Users\user1\Desktop\YY\Saureus-above-MIC-16ug-ml-MNP 12152017\1\10-1-4.TXT</t>
  </si>
  <si>
    <t>C:\Users\user1\Desktop\YY\Saureus-above-MIC-16ug-ml-MNP 12152017\1\10-1-5.TXT</t>
  </si>
  <si>
    <t>40 minutes per reading (0-/0+,  6.0 hours, 11points)</t>
  </si>
  <si>
    <t>old channels (cassettes) cause larger standard deviation Zview fitting 1e4 to 1e8 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</si>
</sst>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5" xfId="0" applyBorder="1" applyAlignment="1">
      <alignment vertical="top"/>
    </xf>
    <xf numFmtId="0" fontId="0" fillId="0" borderId="6" xfId="0" applyBorder="1" applyAlignment="1">
      <alignment vertical="top"/>
    </xf>
    <xf numFmtId="0" fontId="0" fillId="0" borderId="7" xfId="0" applyBorder="1" applyAlignment="1">
      <alignment vertical="top"/>
    </xf>
    <xf numFmtId="11" fontId="0" fillId="0" borderId="1" xfId="0" applyNumberFormat="1" applyBorder="1"/>
    <xf numFmtId="14" fontId="0" fillId="0" borderId="1" xfId="0" applyNumberFormat="1" applyBorder="1"/>
    <xf numFmtId="0" fontId="0" fillId="0" borderId="1" xfId="0" applyFont="1" applyBorder="1"/>
    <xf numFmtId="2" fontId="1" fillId="3" borderId="0" xfId="0" applyNumberFormat="1" applyFont="1" applyFill="1"/>
    <xf numFmtId="0" fontId="1" fillId="0" borderId="0" xfId="0" applyFont="1"/>
    <xf numFmtId="0" fontId="1" fillId="0" borderId="8" xfId="0" applyFont="1" applyBorder="1"/>
    <xf numFmtId="0" fontId="1" fillId="2" borderId="8" xfId="0" applyFont="1" applyFill="1" applyBorder="1"/>
    <xf numFmtId="0" fontId="1" fillId="0" borderId="3" xfId="0" applyFont="1" applyBorder="1"/>
    <xf numFmtId="11" fontId="1" fillId="0" borderId="3" xfId="0" applyNumberFormat="1" applyFont="1" applyBorder="1"/>
    <xf numFmtId="11" fontId="1" fillId="2" borderId="3" xfId="0" applyNumberFormat="1" applyFont="1" applyFill="1" applyBorder="1"/>
    <xf numFmtId="0" fontId="1" fillId="0" borderId="0" xfId="0" applyFont="1" applyBorder="1"/>
    <xf numFmtId="11" fontId="1" fillId="0" borderId="0" xfId="0" applyNumberFormat="1" applyFont="1" applyBorder="1"/>
    <xf numFmtId="11" fontId="1" fillId="2" borderId="0" xfId="0" applyNumberFormat="1" applyFont="1" applyFill="1" applyBorder="1"/>
    <xf numFmtId="11" fontId="1" fillId="0" borderId="8" xfId="0" applyNumberFormat="1" applyFont="1" applyBorder="1"/>
    <xf numFmtId="0" fontId="1" fillId="0" borderId="3" xfId="0" applyFont="1" applyFill="1" applyBorder="1"/>
    <xf numFmtId="0" fontId="1" fillId="2" borderId="3" xfId="0" applyFont="1" applyFill="1" applyBorder="1"/>
    <xf numFmtId="9" fontId="1" fillId="3" borderId="0" xfId="0" applyNumberFormat="1" applyFont="1" applyFill="1"/>
    <xf numFmtId="0" fontId="1" fillId="2" borderId="0" xfId="0" applyFont="1" applyFill="1"/>
    <xf numFmtId="11" fontId="1" fillId="0" borderId="0" xfId="0" applyNumberFormat="1" applyFont="1"/>
    <xf numFmtId="1" fontId="1" fillId="3" borderId="8" xfId="0" applyNumberFormat="1" applyFont="1" applyFill="1" applyBorder="1"/>
    <xf numFmtId="0" fontId="1" fillId="0" borderId="0" xfId="0" applyFont="1" applyFill="1" applyBorder="1"/>
    <xf numFmtId="9" fontId="1" fillId="3" borderId="8" xfId="0" applyNumberFormat="1" applyFont="1" applyFill="1" applyBorder="1"/>
    <xf numFmtId="11" fontId="1" fillId="2" borderId="8" xfId="0" applyNumberFormat="1" applyFont="1" applyFill="1" applyBorder="1"/>
    <xf numFmtId="0" fontId="1" fillId="2" borderId="0" xfId="0" applyFont="1" applyFill="1" applyBorder="1"/>
    <xf numFmtId="0" fontId="1" fillId="0" borderId="1" xfId="0" applyFont="1" applyBorder="1"/>
    <xf numFmtId="1" fontId="1" fillId="0" borderId="1" xfId="0" applyNumberFormat="1" applyFont="1" applyBorder="1"/>
    <xf numFmtId="11" fontId="1" fillId="0" borderId="1" xfId="0" applyNumberFormat="1" applyFont="1" applyBorder="1"/>
    <xf numFmtId="0" fontId="1" fillId="3" borderId="0" xfId="0" applyFont="1" applyFill="1"/>
    <xf numFmtId="0" fontId="1" fillId="0" borderId="10" xfId="0" applyFont="1" applyBorder="1" applyAlignment="1">
      <alignment horizontal="center"/>
    </xf>
    <xf numFmtId="0" fontId="1" fillId="0" borderId="1" xfId="0" applyFont="1" applyFill="1" applyBorder="1"/>
    <xf numFmtId="10" fontId="1" fillId="0" borderId="1" xfId="0" applyNumberFormat="1" applyFont="1" applyFill="1" applyBorder="1"/>
    <xf numFmtId="1" fontId="1" fillId="3" borderId="0" xfId="0" applyNumberFormat="1" applyFont="1" applyFill="1"/>
    <xf numFmtId="164" fontId="1" fillId="0" borderId="1" xfId="0" applyNumberFormat="1" applyFont="1" applyBorder="1"/>
    <xf numFmtId="0" fontId="0" fillId="0" borderId="10" xfId="0" applyFont="1" applyBorder="1" applyAlignment="1">
      <alignment horizontal="center"/>
    </xf>
    <xf numFmtId="11" fontId="1" fillId="2" borderId="1" xfId="0" applyNumberFormat="1" applyFont="1" applyFill="1" applyBorder="1"/>
    <xf numFmtId="11" fontId="1" fillId="2" borderId="10" xfId="0" applyNumberFormat="1" applyFont="1" applyFill="1" applyBorder="1"/>
    <xf numFmtId="10" fontId="1" fillId="0" borderId="0" xfId="0" applyNumberFormat="1" applyFont="1"/>
    <xf numFmtId="11" fontId="1" fillId="0" borderId="1" xfId="0" applyNumberFormat="1" applyFont="1" applyFill="1" applyBorder="1"/>
    <xf numFmtId="11" fontId="1" fillId="0" borderId="10" xfId="0" applyNumberFormat="1" applyFont="1" applyFill="1" applyBorder="1"/>
    <xf numFmtId="0" fontId="1" fillId="0" borderId="12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11" fontId="1" fillId="3" borderId="1" xfId="0" applyNumberFormat="1" applyFont="1" applyFill="1" applyBorder="1"/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6" xfId="0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1" fillId="3" borderId="8" xfId="0" applyFont="1" applyFill="1" applyBorder="1" applyAlignment="1">
      <alignment horizontal="left"/>
    </xf>
    <xf numFmtId="0" fontId="0" fillId="0" borderId="12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312751531058614"/>
          <c:y val="5.1400554097404488E-2"/>
          <c:w val="0.74853215223097114"/>
          <c:h val="0.77243438320209978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'channel 1'!$B$109:$K$109</c:f>
              <c:numCache>
                <c:formatCode>0.0</c:formatCode>
                <c:ptCount val="10"/>
                <c:pt idx="0">
                  <c:v>0</c:v>
                </c:pt>
                <c:pt idx="1">
                  <c:v>0.11666666666666667</c:v>
                </c:pt>
                <c:pt idx="2">
                  <c:v>0.66666666666666663</c:v>
                </c:pt>
                <c:pt idx="3">
                  <c:v>1.3333333333333333</c:v>
                </c:pt>
                <c:pt idx="4">
                  <c:v>2</c:v>
                </c:pt>
                <c:pt idx="5">
                  <c:v>2.6666666666666665</c:v>
                </c:pt>
                <c:pt idx="6">
                  <c:v>3.3333333333333335</c:v>
                </c:pt>
                <c:pt idx="7">
                  <c:v>4</c:v>
                </c:pt>
                <c:pt idx="8">
                  <c:v>4.666666666666667</c:v>
                </c:pt>
                <c:pt idx="9">
                  <c:v>5.333333333333333</c:v>
                </c:pt>
              </c:numCache>
            </c:numRef>
          </c:xVal>
          <c:yVal>
            <c:numRef>
              <c:f>'channel 1'!$B$110:$K$110</c:f>
              <c:numCache>
                <c:formatCode>0.00E+00</c:formatCode>
                <c:ptCount val="10"/>
                <c:pt idx="0">
                  <c:v>1.5727999999999999E-12</c:v>
                </c:pt>
                <c:pt idx="1">
                  <c:v>1.6014E-12</c:v>
                </c:pt>
                <c:pt idx="2">
                  <c:v>1.5822000000000001E-12</c:v>
                </c:pt>
                <c:pt idx="3">
                  <c:v>1.5785E-12</c:v>
                </c:pt>
                <c:pt idx="4">
                  <c:v>1.5758E-12</c:v>
                </c:pt>
                <c:pt idx="5">
                  <c:v>1.5739E-12</c:v>
                </c:pt>
                <c:pt idx="6">
                  <c:v>1.5771E-12</c:v>
                </c:pt>
                <c:pt idx="7">
                  <c:v>1.581E-12</c:v>
                </c:pt>
                <c:pt idx="9">
                  <c:v>1.6141999999999999E-12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9E-4EBE-B5CC-7FC63F42C8E1}"/>
            </c:ext>
          </c:extLst>
        </c:ser>
        <c:ser>
          <c:idx val="1"/>
          <c:order val="1"/>
          <c:spPr>
            <a:ln w="28575">
              <a:noFill/>
            </a:ln>
          </c:spPr>
          <c:xVal>
            <c:numRef>
              <c:f>'channel 1'!$B$109:$K$109</c:f>
              <c:numCache>
                <c:formatCode>0.0</c:formatCode>
                <c:ptCount val="10"/>
                <c:pt idx="0">
                  <c:v>0</c:v>
                </c:pt>
                <c:pt idx="1">
                  <c:v>0.11666666666666667</c:v>
                </c:pt>
                <c:pt idx="2">
                  <c:v>0.66666666666666663</c:v>
                </c:pt>
                <c:pt idx="3">
                  <c:v>1.3333333333333333</c:v>
                </c:pt>
                <c:pt idx="4">
                  <c:v>2</c:v>
                </c:pt>
                <c:pt idx="5">
                  <c:v>2.6666666666666665</c:v>
                </c:pt>
                <c:pt idx="6">
                  <c:v>3.3333333333333335</c:v>
                </c:pt>
                <c:pt idx="7">
                  <c:v>4</c:v>
                </c:pt>
                <c:pt idx="8">
                  <c:v>4.666666666666667</c:v>
                </c:pt>
                <c:pt idx="9">
                  <c:v>5.333333333333333</c:v>
                </c:pt>
              </c:numCache>
            </c:numRef>
          </c:xVal>
          <c:yVal>
            <c:numRef>
              <c:f>'channel 1'!$B$111:$K$111</c:f>
              <c:numCache>
                <c:formatCode>0.00E+00</c:formatCode>
                <c:ptCount val="10"/>
                <c:pt idx="0">
                  <c:v>1.589E-12</c:v>
                </c:pt>
                <c:pt idx="1">
                  <c:v>1.5892999999999999E-12</c:v>
                </c:pt>
                <c:pt idx="2">
                  <c:v>1.5917E-12</c:v>
                </c:pt>
                <c:pt idx="3">
                  <c:v>1.5846999999999999E-12</c:v>
                </c:pt>
                <c:pt idx="4">
                  <c:v>1.5826999999999999E-12</c:v>
                </c:pt>
                <c:pt idx="5">
                  <c:v>1.5852999999999999E-12</c:v>
                </c:pt>
                <c:pt idx="6">
                  <c:v>1.5771E-12</c:v>
                </c:pt>
                <c:pt idx="7">
                  <c:v>1.6029E-12</c:v>
                </c:pt>
                <c:pt idx="8">
                  <c:v>1.6073E-12</c:v>
                </c:pt>
                <c:pt idx="9">
                  <c:v>1.6131000000000001E-12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29E-4EBE-B5CC-7FC63F42C8E1}"/>
            </c:ext>
          </c:extLst>
        </c:ser>
        <c:ser>
          <c:idx val="2"/>
          <c:order val="2"/>
          <c:spPr>
            <a:ln w="28575">
              <a:noFill/>
            </a:ln>
          </c:spPr>
          <c:xVal>
            <c:numRef>
              <c:f>'channel 1'!$B$109:$K$109</c:f>
              <c:numCache>
                <c:formatCode>0.0</c:formatCode>
                <c:ptCount val="10"/>
                <c:pt idx="0">
                  <c:v>0</c:v>
                </c:pt>
                <c:pt idx="1">
                  <c:v>0.11666666666666667</c:v>
                </c:pt>
                <c:pt idx="2">
                  <c:v>0.66666666666666663</c:v>
                </c:pt>
                <c:pt idx="3">
                  <c:v>1.3333333333333333</c:v>
                </c:pt>
                <c:pt idx="4">
                  <c:v>2</c:v>
                </c:pt>
                <c:pt idx="5">
                  <c:v>2.6666666666666665</c:v>
                </c:pt>
                <c:pt idx="6">
                  <c:v>3.3333333333333335</c:v>
                </c:pt>
                <c:pt idx="7">
                  <c:v>4</c:v>
                </c:pt>
                <c:pt idx="8">
                  <c:v>4.666666666666667</c:v>
                </c:pt>
                <c:pt idx="9">
                  <c:v>5.333333333333333</c:v>
                </c:pt>
              </c:numCache>
            </c:numRef>
          </c:xVal>
          <c:yVal>
            <c:numRef>
              <c:f>'channel 1'!$B$112:$K$112</c:f>
              <c:numCache>
                <c:formatCode>0.00E+00</c:formatCode>
                <c:ptCount val="10"/>
                <c:pt idx="0">
                  <c:v>1.5982E-12</c:v>
                </c:pt>
                <c:pt idx="1">
                  <c:v>1.5884999999999999E-12</c:v>
                </c:pt>
                <c:pt idx="2">
                  <c:v>1.5957999999999999E-12</c:v>
                </c:pt>
                <c:pt idx="3">
                  <c:v>1.5880000000000001E-12</c:v>
                </c:pt>
                <c:pt idx="4">
                  <c:v>1.6025000000000001E-12</c:v>
                </c:pt>
                <c:pt idx="5">
                  <c:v>1.5826999999999999E-12</c:v>
                </c:pt>
                <c:pt idx="6">
                  <c:v>1.5832999999999999E-12</c:v>
                </c:pt>
                <c:pt idx="7">
                  <c:v>1.6048E-12</c:v>
                </c:pt>
                <c:pt idx="8">
                  <c:v>1.6121E-12</c:v>
                </c:pt>
                <c:pt idx="9">
                  <c:v>1.6106E-12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29E-4EBE-B5CC-7FC63F42C8E1}"/>
            </c:ext>
          </c:extLst>
        </c:ser>
        <c:ser>
          <c:idx val="3"/>
          <c:order val="3"/>
          <c:spPr>
            <a:ln w="28575">
              <a:noFill/>
            </a:ln>
          </c:spPr>
          <c:xVal>
            <c:numRef>
              <c:f>'channel 1'!$B$109:$K$109</c:f>
              <c:numCache>
                <c:formatCode>0.0</c:formatCode>
                <c:ptCount val="10"/>
                <c:pt idx="0">
                  <c:v>0</c:v>
                </c:pt>
                <c:pt idx="1">
                  <c:v>0.11666666666666667</c:v>
                </c:pt>
                <c:pt idx="2">
                  <c:v>0.66666666666666663</c:v>
                </c:pt>
                <c:pt idx="3">
                  <c:v>1.3333333333333333</c:v>
                </c:pt>
                <c:pt idx="4">
                  <c:v>2</c:v>
                </c:pt>
                <c:pt idx="5">
                  <c:v>2.6666666666666665</c:v>
                </c:pt>
                <c:pt idx="6">
                  <c:v>3.3333333333333335</c:v>
                </c:pt>
                <c:pt idx="7">
                  <c:v>4</c:v>
                </c:pt>
                <c:pt idx="8">
                  <c:v>4.666666666666667</c:v>
                </c:pt>
                <c:pt idx="9">
                  <c:v>5.333333333333333</c:v>
                </c:pt>
              </c:numCache>
            </c:numRef>
          </c:xVal>
          <c:yVal>
            <c:numRef>
              <c:f>'channel 1'!$B$113:$K$113</c:f>
              <c:numCache>
                <c:formatCode>0.00E+00</c:formatCode>
                <c:ptCount val="10"/>
                <c:pt idx="0">
                  <c:v>1.6114999999999999E-12</c:v>
                </c:pt>
                <c:pt idx="2">
                  <c:v>1.6013000000000001E-12</c:v>
                </c:pt>
                <c:pt idx="3">
                  <c:v>1.5946000000000001E-12</c:v>
                </c:pt>
                <c:pt idx="4">
                  <c:v>1.591E-12</c:v>
                </c:pt>
                <c:pt idx="5">
                  <c:v>1.5812999999999999E-12</c:v>
                </c:pt>
                <c:pt idx="6">
                  <c:v>1.5872999999999999E-12</c:v>
                </c:pt>
                <c:pt idx="7">
                  <c:v>1.5955E-12</c:v>
                </c:pt>
                <c:pt idx="9">
                  <c:v>1.6118000000000001E-12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29E-4EBE-B5CC-7FC63F42C8E1}"/>
            </c:ext>
          </c:extLst>
        </c:ser>
        <c:ser>
          <c:idx val="4"/>
          <c:order val="4"/>
          <c:spPr>
            <a:ln w="28575">
              <a:noFill/>
            </a:ln>
          </c:spPr>
          <c:xVal>
            <c:numRef>
              <c:f>'channel 1'!$B$109:$K$109</c:f>
              <c:numCache>
                <c:formatCode>0.0</c:formatCode>
                <c:ptCount val="10"/>
                <c:pt idx="0">
                  <c:v>0</c:v>
                </c:pt>
                <c:pt idx="1">
                  <c:v>0.11666666666666667</c:v>
                </c:pt>
                <c:pt idx="2">
                  <c:v>0.66666666666666663</c:v>
                </c:pt>
                <c:pt idx="3">
                  <c:v>1.3333333333333333</c:v>
                </c:pt>
                <c:pt idx="4">
                  <c:v>2</c:v>
                </c:pt>
                <c:pt idx="5">
                  <c:v>2.6666666666666665</c:v>
                </c:pt>
                <c:pt idx="6">
                  <c:v>3.3333333333333335</c:v>
                </c:pt>
                <c:pt idx="7">
                  <c:v>4</c:v>
                </c:pt>
                <c:pt idx="8">
                  <c:v>4.666666666666667</c:v>
                </c:pt>
                <c:pt idx="9">
                  <c:v>5.333333333333333</c:v>
                </c:pt>
              </c:numCache>
            </c:numRef>
          </c:xVal>
          <c:yVal>
            <c:numRef>
              <c:f>'channel 1'!$B$114:$K$114</c:f>
              <c:numCache>
                <c:formatCode>0.00E+00</c:formatCode>
                <c:ptCount val="10"/>
                <c:pt idx="0">
                  <c:v>1.6014E-12</c:v>
                </c:pt>
                <c:pt idx="1">
                  <c:v>1.5957999999999999E-12</c:v>
                </c:pt>
                <c:pt idx="2">
                  <c:v>1.5915E-12</c:v>
                </c:pt>
                <c:pt idx="3">
                  <c:v>1.5855000000000001E-12</c:v>
                </c:pt>
                <c:pt idx="4">
                  <c:v>1.5819999999999999E-12</c:v>
                </c:pt>
                <c:pt idx="5">
                  <c:v>1.5882E-12</c:v>
                </c:pt>
                <c:pt idx="6">
                  <c:v>1.5867000000000001E-12</c:v>
                </c:pt>
                <c:pt idx="7">
                  <c:v>1.5865999999999999E-12</c:v>
                </c:pt>
                <c:pt idx="8">
                  <c:v>1.6141999999999999E-12</c:v>
                </c:pt>
                <c:pt idx="9">
                  <c:v>1.6019000000000001E-12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29E-4EBE-B5CC-7FC63F42C8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8729080"/>
        <c:axId val="348737312"/>
      </c:scatterChart>
      <c:valAx>
        <c:axId val="348729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(hr)</a:t>
                </a:r>
              </a:p>
            </c:rich>
          </c:tx>
          <c:layout>
            <c:manualLayout>
              <c:xMode val="edge"/>
              <c:yMode val="edge"/>
              <c:x val="0.43912270341207355"/>
              <c:y val="0.92233267716535428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crossAx val="348737312"/>
        <c:crosses val="autoZero"/>
        <c:crossBetween val="midCat"/>
      </c:valAx>
      <c:valAx>
        <c:axId val="348737312"/>
        <c:scaling>
          <c:orientation val="minMax"/>
          <c:max val="1.800000000000001E-12"/>
          <c:min val="1.4000000000000007E-12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Capacitance (F)</a:t>
                </a:r>
              </a:p>
            </c:rich>
          </c:tx>
          <c:layout>
            <c:manualLayout>
              <c:xMode val="edge"/>
              <c:yMode val="edge"/>
              <c:x val="2.443044619422572E-2"/>
              <c:y val="0.28429571303587053"/>
            </c:manualLayout>
          </c:layout>
          <c:overlay val="0"/>
        </c:title>
        <c:numFmt formatCode="0.00E+0" sourceLinked="0"/>
        <c:majorTickMark val="out"/>
        <c:minorTickMark val="in"/>
        <c:tickLblPos val="nextTo"/>
        <c:crossAx val="348729080"/>
        <c:crosses val="autoZero"/>
        <c:crossBetween val="midCat"/>
      </c:valAx>
      <c:spPr>
        <a:ln>
          <a:solidFill>
            <a:schemeClr val="accent1"/>
          </a:solidFill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713473315835517"/>
          <c:y val="5.6030183727034118E-2"/>
          <c:w val="0.62732005090272802"/>
          <c:h val="0.78169364246135897"/>
        </c:manualLayout>
      </c:layout>
      <c:scatterChart>
        <c:scatterStyle val="lineMarker"/>
        <c:varyColors val="0"/>
        <c:ser>
          <c:idx val="0"/>
          <c:order val="0"/>
          <c:tx>
            <c:strRef>
              <c:f>'channel 1'!$B$107:$N$107</c:f>
              <c:strCache>
                <c:ptCount val="13"/>
                <c:pt idx="0">
                  <c:v>Bulk Capacitance</c:v>
                </c:pt>
              </c:strCache>
            </c:strRef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'channel 1'!$B$116:$N$116</c:f>
                <c:numCache>
                  <c:formatCode>General</c:formatCode>
                  <c:ptCount val="13"/>
                  <c:pt idx="0">
                    <c:v>1.4589448241794497E-14</c:v>
                  </c:pt>
                  <c:pt idx="1">
                    <c:v>6.0577773701801854E-15</c:v>
                  </c:pt>
                  <c:pt idx="2">
                    <c:v>7.0010713465868763E-15</c:v>
                  </c:pt>
                  <c:pt idx="3">
                    <c:v>5.826920284335505E-15</c:v>
                  </c:pt>
                  <c:pt idx="4">
                    <c:v>1.0307521525565736E-14</c:v>
                  </c:pt>
                  <c:pt idx="5">
                    <c:v>5.37419761452815E-15</c:v>
                  </c:pt>
                  <c:pt idx="6">
                    <c:v>4.9859803449271508E-15</c:v>
                  </c:pt>
                  <c:pt idx="7">
                    <c:v>1.0268057265130532E-14</c:v>
                  </c:pt>
                  <c:pt idx="8">
                    <c:v>3.5369478367654285E-15</c:v>
                  </c:pt>
                  <c:pt idx="9">
                    <c:v>4.8976524989018667E-15</c:v>
                  </c:pt>
                </c:numCache>
              </c:numRef>
            </c:plus>
            <c:minus>
              <c:numRef>
                <c:f>'channel 1'!$B$116:$N$116</c:f>
                <c:numCache>
                  <c:formatCode>General</c:formatCode>
                  <c:ptCount val="13"/>
                  <c:pt idx="0">
                    <c:v>1.4589448241794497E-14</c:v>
                  </c:pt>
                  <c:pt idx="1">
                    <c:v>6.0577773701801854E-15</c:v>
                  </c:pt>
                  <c:pt idx="2">
                    <c:v>7.0010713465868763E-15</c:v>
                  </c:pt>
                  <c:pt idx="3">
                    <c:v>5.826920284335505E-15</c:v>
                  </c:pt>
                  <c:pt idx="4">
                    <c:v>1.0307521525565736E-14</c:v>
                  </c:pt>
                  <c:pt idx="5">
                    <c:v>5.37419761452815E-15</c:v>
                  </c:pt>
                  <c:pt idx="6">
                    <c:v>4.9859803449271508E-15</c:v>
                  </c:pt>
                  <c:pt idx="7">
                    <c:v>1.0268057265130532E-14</c:v>
                  </c:pt>
                  <c:pt idx="8">
                    <c:v>3.5369478367654285E-15</c:v>
                  </c:pt>
                  <c:pt idx="9">
                    <c:v>4.8976524989018667E-15</c:v>
                  </c:pt>
                </c:numCache>
              </c:numRef>
            </c:minus>
          </c:errBars>
          <c:xVal>
            <c:numRef>
              <c:f>'channel 1'!$B$109:$N$109</c:f>
              <c:numCache>
                <c:formatCode>0.0</c:formatCode>
                <c:ptCount val="13"/>
                <c:pt idx="0">
                  <c:v>0</c:v>
                </c:pt>
                <c:pt idx="1">
                  <c:v>0.11666666666666667</c:v>
                </c:pt>
                <c:pt idx="2">
                  <c:v>0.66666666666666663</c:v>
                </c:pt>
                <c:pt idx="3">
                  <c:v>1.3333333333333333</c:v>
                </c:pt>
                <c:pt idx="4">
                  <c:v>2</c:v>
                </c:pt>
                <c:pt idx="5">
                  <c:v>2.6666666666666665</c:v>
                </c:pt>
                <c:pt idx="6">
                  <c:v>3.3333333333333335</c:v>
                </c:pt>
                <c:pt idx="7">
                  <c:v>4</c:v>
                </c:pt>
                <c:pt idx="8">
                  <c:v>4.666666666666667</c:v>
                </c:pt>
                <c:pt idx="9">
                  <c:v>5.333333333333333</c:v>
                </c:pt>
              </c:numCache>
            </c:numRef>
          </c:xVal>
          <c:yVal>
            <c:numRef>
              <c:f>'channel 1'!$B$115:$N$115</c:f>
              <c:numCache>
                <c:formatCode>0.00E+00</c:formatCode>
                <c:ptCount val="13"/>
                <c:pt idx="0">
                  <c:v>1.5945799999999999E-12</c:v>
                </c:pt>
                <c:pt idx="1">
                  <c:v>1.5937500000000002E-12</c:v>
                </c:pt>
                <c:pt idx="2">
                  <c:v>1.5924999999999999E-12</c:v>
                </c:pt>
                <c:pt idx="3">
                  <c:v>1.5862599999999999E-12</c:v>
                </c:pt>
                <c:pt idx="4">
                  <c:v>1.5868000000000001E-12</c:v>
                </c:pt>
                <c:pt idx="5">
                  <c:v>1.5822799999999998E-12</c:v>
                </c:pt>
                <c:pt idx="6">
                  <c:v>1.5823E-12</c:v>
                </c:pt>
                <c:pt idx="7">
                  <c:v>1.5941599999999997E-12</c:v>
                </c:pt>
                <c:pt idx="8">
                  <c:v>1.6112E-12</c:v>
                </c:pt>
                <c:pt idx="9">
                  <c:v>1.6103199999999999E-12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8E-4387-ADF3-ADC85CBAE9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8738096"/>
        <c:axId val="348736136"/>
      </c:scatterChart>
      <c:scatterChart>
        <c:scatterStyle val="lineMarker"/>
        <c:varyColors val="0"/>
        <c:ser>
          <c:idx val="1"/>
          <c:order val="1"/>
          <c:tx>
            <c:strRef>
              <c:f>'channel 1'!$A$94:$D$94</c:f>
              <c:strCache>
                <c:ptCount val="4"/>
                <c:pt idx="0">
                  <c:v>CFU count </c:v>
                </c:pt>
              </c:strCache>
            </c:strRef>
          </c:tx>
          <c:spPr>
            <a:ln w="28575">
              <a:noFill/>
            </a:ln>
          </c:spPr>
          <c:xVal>
            <c:numRef>
              <c:f>'channel 1'!$B$96:$L$96</c:f>
              <c:numCache>
                <c:formatCode>0.0</c:formatCode>
                <c:ptCount val="11"/>
                <c:pt idx="0">
                  <c:v>0</c:v>
                </c:pt>
                <c:pt idx="1">
                  <c:v>0.11666666666666667</c:v>
                </c:pt>
                <c:pt idx="2">
                  <c:v>0.66666666666666663</c:v>
                </c:pt>
                <c:pt idx="3">
                  <c:v>1.3333333333333333</c:v>
                </c:pt>
                <c:pt idx="4">
                  <c:v>2</c:v>
                </c:pt>
                <c:pt idx="5">
                  <c:v>2.6666666666666665</c:v>
                </c:pt>
                <c:pt idx="6">
                  <c:v>3.3333333333333335</c:v>
                </c:pt>
                <c:pt idx="7">
                  <c:v>4</c:v>
                </c:pt>
                <c:pt idx="8">
                  <c:v>4.666666666666667</c:v>
                </c:pt>
                <c:pt idx="9">
                  <c:v>5.333333333333333</c:v>
                </c:pt>
              </c:numCache>
            </c:numRef>
          </c:xVal>
          <c:yVal>
            <c:numRef>
              <c:f>'channel 1'!$B$102:$L$102</c:f>
              <c:numCache>
                <c:formatCode>0.00E+00</c:formatCode>
                <c:ptCount val="11"/>
                <c:pt idx="0">
                  <c:v>400000</c:v>
                </c:pt>
                <c:pt idx="1">
                  <c:v>660000</c:v>
                </c:pt>
                <c:pt idx="2">
                  <c:v>530000</c:v>
                </c:pt>
                <c:pt idx="3">
                  <c:v>680000</c:v>
                </c:pt>
                <c:pt idx="4">
                  <c:v>750000</c:v>
                </c:pt>
                <c:pt idx="5">
                  <c:v>540000</c:v>
                </c:pt>
                <c:pt idx="6">
                  <c:v>510000</c:v>
                </c:pt>
                <c:pt idx="7">
                  <c:v>570000</c:v>
                </c:pt>
                <c:pt idx="8">
                  <c:v>450000</c:v>
                </c:pt>
                <c:pt idx="9">
                  <c:v>490000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8E-4387-ADF3-ADC85CBAE9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8723592"/>
        <c:axId val="348733392"/>
      </c:scatterChart>
      <c:valAx>
        <c:axId val="348738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(hr)</a:t>
                </a:r>
              </a:p>
            </c:rich>
          </c:tx>
          <c:layout>
            <c:manualLayout>
              <c:xMode val="edge"/>
              <c:yMode val="edge"/>
              <c:x val="0.49089040006362838"/>
              <c:y val="0.92233267716535428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crossAx val="348736136"/>
        <c:crosses val="autoZero"/>
        <c:crossBetween val="midCat"/>
        <c:majorUnit val="1"/>
      </c:valAx>
      <c:valAx>
        <c:axId val="348736136"/>
        <c:scaling>
          <c:orientation val="minMax"/>
          <c:max val="1.800000000000001E-12"/>
          <c:min val="1.4000000000000007E-12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Capacitance (F)</a:t>
                </a:r>
              </a:p>
            </c:rich>
          </c:tx>
          <c:layout>
            <c:manualLayout>
              <c:xMode val="edge"/>
              <c:yMode val="edge"/>
              <c:x val="2.443044619422572E-2"/>
              <c:y val="0.28429571303587053"/>
            </c:manualLayout>
          </c:layout>
          <c:overlay val="0"/>
        </c:title>
        <c:numFmt formatCode="0.00E+0" sourceLinked="0"/>
        <c:majorTickMark val="out"/>
        <c:minorTickMark val="in"/>
        <c:tickLblPos val="nextTo"/>
        <c:crossAx val="348738096"/>
        <c:crosses val="autoZero"/>
        <c:crossBetween val="midCat"/>
      </c:valAx>
      <c:valAx>
        <c:axId val="348733392"/>
        <c:scaling>
          <c:logBase val="10"/>
          <c:orientation val="minMax"/>
          <c:max val="10000000"/>
          <c:min val="10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Cell (CFU/ml)</a:t>
                </a:r>
              </a:p>
            </c:rich>
          </c:tx>
          <c:layout>
            <c:manualLayout>
              <c:xMode val="edge"/>
              <c:yMode val="edge"/>
              <c:x val="0.93146464646464666"/>
              <c:y val="0.31515237678623503"/>
            </c:manualLayout>
          </c:layout>
          <c:overlay val="0"/>
        </c:title>
        <c:numFmt formatCode="0.0E+0" sourceLinked="0"/>
        <c:majorTickMark val="out"/>
        <c:minorTickMark val="none"/>
        <c:tickLblPos val="nextTo"/>
        <c:crossAx val="348723592"/>
        <c:crosses val="max"/>
        <c:crossBetween val="midCat"/>
      </c:valAx>
      <c:valAx>
        <c:axId val="348723592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extTo"/>
        <c:crossAx val="348733392"/>
        <c:crosses val="autoZero"/>
        <c:crossBetween val="midCat"/>
      </c:valAx>
      <c:spPr>
        <a:ln>
          <a:solidFill>
            <a:schemeClr val="accent1"/>
          </a:solidFill>
        </a:ln>
      </c:spPr>
    </c:plotArea>
    <c:legend>
      <c:legendPos val="r"/>
      <c:layout>
        <c:manualLayout>
          <c:xMode val="edge"/>
          <c:yMode val="edge"/>
          <c:x val="0.59997483505194105"/>
          <c:y val="0.66245125299931562"/>
          <c:w val="0.21796713481712141"/>
          <c:h val="0.15914555235051064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312751531058614"/>
          <c:y val="5.1400554097404488E-2"/>
          <c:w val="0.74853215223097114"/>
          <c:h val="0.77243438320209978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'channel 2'!$B$109:$K$109</c:f>
              <c:numCache>
                <c:formatCode>0.0</c:formatCode>
                <c:ptCount val="10"/>
                <c:pt idx="0">
                  <c:v>0</c:v>
                </c:pt>
                <c:pt idx="1">
                  <c:v>0.11666666666666667</c:v>
                </c:pt>
                <c:pt idx="2">
                  <c:v>0.66666666666666663</c:v>
                </c:pt>
                <c:pt idx="3">
                  <c:v>1.3333333333333333</c:v>
                </c:pt>
                <c:pt idx="4">
                  <c:v>2</c:v>
                </c:pt>
                <c:pt idx="5">
                  <c:v>2.6666666666666665</c:v>
                </c:pt>
                <c:pt idx="6">
                  <c:v>3.3333333333333335</c:v>
                </c:pt>
                <c:pt idx="7">
                  <c:v>4</c:v>
                </c:pt>
                <c:pt idx="8">
                  <c:v>4.666666666666667</c:v>
                </c:pt>
                <c:pt idx="9">
                  <c:v>5.333333333333333</c:v>
                </c:pt>
              </c:numCache>
            </c:numRef>
          </c:xVal>
          <c:yVal>
            <c:numRef>
              <c:f>'channel 2'!$B$110:$K$110</c:f>
              <c:numCache>
                <c:formatCode>0.00E+00</c:formatCode>
                <c:ptCount val="10"/>
                <c:pt idx="0">
                  <c:v>1.6272E-12</c:v>
                </c:pt>
                <c:pt idx="1">
                  <c:v>1.671E-12</c:v>
                </c:pt>
                <c:pt idx="2">
                  <c:v>1.6555E-12</c:v>
                </c:pt>
                <c:pt idx="3">
                  <c:v>1.6226E-12</c:v>
                </c:pt>
                <c:pt idx="4">
                  <c:v>1.6410999999999999E-12</c:v>
                </c:pt>
                <c:pt idx="5">
                  <c:v>1.6832999999999999E-12</c:v>
                </c:pt>
                <c:pt idx="6">
                  <c:v>1.6383E-12</c:v>
                </c:pt>
                <c:pt idx="7">
                  <c:v>1.6352999999999999E-12</c:v>
                </c:pt>
                <c:pt idx="8">
                  <c:v>1.6522999999999999E-12</c:v>
                </c:pt>
                <c:pt idx="9">
                  <c:v>1.6546E-12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9A-43F4-A206-670F37761DEE}"/>
            </c:ext>
          </c:extLst>
        </c:ser>
        <c:ser>
          <c:idx val="1"/>
          <c:order val="1"/>
          <c:spPr>
            <a:ln w="28575">
              <a:noFill/>
            </a:ln>
          </c:spPr>
          <c:xVal>
            <c:numRef>
              <c:f>'channel 2'!$B$109:$K$109</c:f>
              <c:numCache>
                <c:formatCode>0.0</c:formatCode>
                <c:ptCount val="10"/>
                <c:pt idx="0">
                  <c:v>0</c:v>
                </c:pt>
                <c:pt idx="1">
                  <c:v>0.11666666666666667</c:v>
                </c:pt>
                <c:pt idx="2">
                  <c:v>0.66666666666666663</c:v>
                </c:pt>
                <c:pt idx="3">
                  <c:v>1.3333333333333333</c:v>
                </c:pt>
                <c:pt idx="4">
                  <c:v>2</c:v>
                </c:pt>
                <c:pt idx="5">
                  <c:v>2.6666666666666665</c:v>
                </c:pt>
                <c:pt idx="6">
                  <c:v>3.3333333333333335</c:v>
                </c:pt>
                <c:pt idx="7">
                  <c:v>4</c:v>
                </c:pt>
                <c:pt idx="8">
                  <c:v>4.666666666666667</c:v>
                </c:pt>
                <c:pt idx="9">
                  <c:v>5.333333333333333</c:v>
                </c:pt>
              </c:numCache>
            </c:numRef>
          </c:xVal>
          <c:yVal>
            <c:numRef>
              <c:f>'channel 2'!$B$111:$K$111</c:f>
              <c:numCache>
                <c:formatCode>0.00E+00</c:formatCode>
                <c:ptCount val="10"/>
                <c:pt idx="0">
                  <c:v>1.6577000000000001E-12</c:v>
                </c:pt>
                <c:pt idx="1">
                  <c:v>1.6542E-12</c:v>
                </c:pt>
                <c:pt idx="2">
                  <c:v>1.6630000000000001E-12</c:v>
                </c:pt>
                <c:pt idx="3">
                  <c:v>1.6694999999999999E-12</c:v>
                </c:pt>
                <c:pt idx="4">
                  <c:v>1.6447E-12</c:v>
                </c:pt>
                <c:pt idx="5">
                  <c:v>1.6756E-12</c:v>
                </c:pt>
                <c:pt idx="6">
                  <c:v>1.6654999999999999E-12</c:v>
                </c:pt>
                <c:pt idx="7">
                  <c:v>1.6542E-12</c:v>
                </c:pt>
                <c:pt idx="8">
                  <c:v>1.6626E-12</c:v>
                </c:pt>
                <c:pt idx="9">
                  <c:v>1.6972000000000001E-12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9A-43F4-A206-670F37761DEE}"/>
            </c:ext>
          </c:extLst>
        </c:ser>
        <c:ser>
          <c:idx val="2"/>
          <c:order val="2"/>
          <c:spPr>
            <a:ln w="28575">
              <a:noFill/>
            </a:ln>
          </c:spPr>
          <c:xVal>
            <c:numRef>
              <c:f>'channel 2'!$B$109:$K$109</c:f>
              <c:numCache>
                <c:formatCode>0.0</c:formatCode>
                <c:ptCount val="10"/>
                <c:pt idx="0">
                  <c:v>0</c:v>
                </c:pt>
                <c:pt idx="1">
                  <c:v>0.11666666666666667</c:v>
                </c:pt>
                <c:pt idx="2">
                  <c:v>0.66666666666666663</c:v>
                </c:pt>
                <c:pt idx="3">
                  <c:v>1.3333333333333333</c:v>
                </c:pt>
                <c:pt idx="4">
                  <c:v>2</c:v>
                </c:pt>
                <c:pt idx="5">
                  <c:v>2.6666666666666665</c:v>
                </c:pt>
                <c:pt idx="6">
                  <c:v>3.3333333333333335</c:v>
                </c:pt>
                <c:pt idx="7">
                  <c:v>4</c:v>
                </c:pt>
                <c:pt idx="8">
                  <c:v>4.666666666666667</c:v>
                </c:pt>
                <c:pt idx="9">
                  <c:v>5.333333333333333</c:v>
                </c:pt>
              </c:numCache>
            </c:numRef>
          </c:xVal>
          <c:yVal>
            <c:numRef>
              <c:f>'channel 2'!$B$112:$K$112</c:f>
              <c:numCache>
                <c:formatCode>0.00E+00</c:formatCode>
                <c:ptCount val="10"/>
                <c:pt idx="0">
                  <c:v>1.6654999999999999E-12</c:v>
                </c:pt>
                <c:pt idx="1">
                  <c:v>1.6656000000000001E-12</c:v>
                </c:pt>
                <c:pt idx="2">
                  <c:v>1.6449E-12</c:v>
                </c:pt>
                <c:pt idx="3">
                  <c:v>1.6896E-12</c:v>
                </c:pt>
                <c:pt idx="4">
                  <c:v>1.6394000000000001E-12</c:v>
                </c:pt>
                <c:pt idx="5">
                  <c:v>1.6421E-12</c:v>
                </c:pt>
                <c:pt idx="6">
                  <c:v>1.6766999999999999E-12</c:v>
                </c:pt>
                <c:pt idx="7">
                  <c:v>1.6536999999999999E-12</c:v>
                </c:pt>
                <c:pt idx="8">
                  <c:v>1.6740999999999999E-12</c:v>
                </c:pt>
                <c:pt idx="9">
                  <c:v>1.6876E-12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59A-43F4-A206-670F37761DEE}"/>
            </c:ext>
          </c:extLst>
        </c:ser>
        <c:ser>
          <c:idx val="3"/>
          <c:order val="3"/>
          <c:spPr>
            <a:ln w="28575">
              <a:noFill/>
            </a:ln>
          </c:spPr>
          <c:xVal>
            <c:numRef>
              <c:f>'channel 2'!$B$109:$K$109</c:f>
              <c:numCache>
                <c:formatCode>0.0</c:formatCode>
                <c:ptCount val="10"/>
                <c:pt idx="0">
                  <c:v>0</c:v>
                </c:pt>
                <c:pt idx="1">
                  <c:v>0.11666666666666667</c:v>
                </c:pt>
                <c:pt idx="2">
                  <c:v>0.66666666666666663</c:v>
                </c:pt>
                <c:pt idx="3">
                  <c:v>1.3333333333333333</c:v>
                </c:pt>
                <c:pt idx="4">
                  <c:v>2</c:v>
                </c:pt>
                <c:pt idx="5">
                  <c:v>2.6666666666666665</c:v>
                </c:pt>
                <c:pt idx="6">
                  <c:v>3.3333333333333335</c:v>
                </c:pt>
                <c:pt idx="7">
                  <c:v>4</c:v>
                </c:pt>
                <c:pt idx="8">
                  <c:v>4.666666666666667</c:v>
                </c:pt>
                <c:pt idx="9">
                  <c:v>5.333333333333333</c:v>
                </c:pt>
              </c:numCache>
            </c:numRef>
          </c:xVal>
          <c:yVal>
            <c:numRef>
              <c:f>'channel 2'!$B$113:$K$113</c:f>
              <c:numCache>
                <c:formatCode>0.00E+00</c:formatCode>
                <c:ptCount val="10"/>
                <c:pt idx="0">
                  <c:v>1.6462E-12</c:v>
                </c:pt>
                <c:pt idx="1">
                  <c:v>1.6693E-12</c:v>
                </c:pt>
                <c:pt idx="2">
                  <c:v>1.6466000000000001E-12</c:v>
                </c:pt>
                <c:pt idx="3">
                  <c:v>1.6832999999999999E-12</c:v>
                </c:pt>
                <c:pt idx="4">
                  <c:v>1.6423E-12</c:v>
                </c:pt>
                <c:pt idx="5">
                  <c:v>1.6481E-12</c:v>
                </c:pt>
                <c:pt idx="6">
                  <c:v>1.6551000000000001E-12</c:v>
                </c:pt>
                <c:pt idx="7">
                  <c:v>1.6496999999999999E-12</c:v>
                </c:pt>
                <c:pt idx="8">
                  <c:v>1.6598000000000001E-12</c:v>
                </c:pt>
                <c:pt idx="9">
                  <c:v>1.7114999999999999E-12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59A-43F4-A206-670F37761DEE}"/>
            </c:ext>
          </c:extLst>
        </c:ser>
        <c:ser>
          <c:idx val="4"/>
          <c:order val="4"/>
          <c:spPr>
            <a:ln w="28575">
              <a:noFill/>
            </a:ln>
          </c:spPr>
          <c:xVal>
            <c:numRef>
              <c:f>'channel 2'!$B$109:$K$109</c:f>
              <c:numCache>
                <c:formatCode>0.0</c:formatCode>
                <c:ptCount val="10"/>
                <c:pt idx="0">
                  <c:v>0</c:v>
                </c:pt>
                <c:pt idx="1">
                  <c:v>0.11666666666666667</c:v>
                </c:pt>
                <c:pt idx="2">
                  <c:v>0.66666666666666663</c:v>
                </c:pt>
                <c:pt idx="3">
                  <c:v>1.3333333333333333</c:v>
                </c:pt>
                <c:pt idx="4">
                  <c:v>2</c:v>
                </c:pt>
                <c:pt idx="5">
                  <c:v>2.6666666666666665</c:v>
                </c:pt>
                <c:pt idx="6">
                  <c:v>3.3333333333333335</c:v>
                </c:pt>
                <c:pt idx="7">
                  <c:v>4</c:v>
                </c:pt>
                <c:pt idx="8">
                  <c:v>4.666666666666667</c:v>
                </c:pt>
                <c:pt idx="9">
                  <c:v>5.333333333333333</c:v>
                </c:pt>
              </c:numCache>
            </c:numRef>
          </c:xVal>
          <c:yVal>
            <c:numRef>
              <c:f>'channel 2'!$B$114:$K$114</c:f>
              <c:numCache>
                <c:formatCode>0.00E+00</c:formatCode>
                <c:ptCount val="10"/>
                <c:pt idx="0">
                  <c:v>1.6601E-12</c:v>
                </c:pt>
                <c:pt idx="2">
                  <c:v>1.6554E-12</c:v>
                </c:pt>
                <c:pt idx="3">
                  <c:v>1.6552000000000001E-12</c:v>
                </c:pt>
                <c:pt idx="4">
                  <c:v>1.6430999999999999E-12</c:v>
                </c:pt>
                <c:pt idx="5">
                  <c:v>1.6502E-12</c:v>
                </c:pt>
                <c:pt idx="6">
                  <c:v>1.6551000000000001E-12</c:v>
                </c:pt>
                <c:pt idx="7">
                  <c:v>1.6535999999999999E-12</c:v>
                </c:pt>
                <c:pt idx="8">
                  <c:v>1.6829E-12</c:v>
                </c:pt>
                <c:pt idx="9">
                  <c:v>1.6677000000000001E-12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59A-43F4-A206-670F37761D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8735744"/>
        <c:axId val="348730648"/>
      </c:scatterChart>
      <c:valAx>
        <c:axId val="348735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(hr)</a:t>
                </a:r>
              </a:p>
            </c:rich>
          </c:tx>
          <c:layout>
            <c:manualLayout>
              <c:xMode val="edge"/>
              <c:yMode val="edge"/>
              <c:x val="0.43912270341207355"/>
              <c:y val="0.92233267716535428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crossAx val="348730648"/>
        <c:crosses val="autoZero"/>
        <c:crossBetween val="midCat"/>
      </c:valAx>
      <c:valAx>
        <c:axId val="348730648"/>
        <c:scaling>
          <c:orientation val="minMax"/>
          <c:max val="2.0000000000000012E-12"/>
          <c:min val="1.5000000000000009E-12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Capacitance (F)</a:t>
                </a:r>
              </a:p>
            </c:rich>
          </c:tx>
          <c:layout>
            <c:manualLayout>
              <c:xMode val="edge"/>
              <c:yMode val="edge"/>
              <c:x val="2.443044619422572E-2"/>
              <c:y val="0.28429571303587053"/>
            </c:manualLayout>
          </c:layout>
          <c:overlay val="0"/>
        </c:title>
        <c:numFmt formatCode="0.00E+0" sourceLinked="0"/>
        <c:majorTickMark val="out"/>
        <c:minorTickMark val="in"/>
        <c:tickLblPos val="nextTo"/>
        <c:crossAx val="348735744"/>
        <c:crosses val="autoZero"/>
        <c:crossBetween val="midCat"/>
      </c:valAx>
      <c:spPr>
        <a:ln>
          <a:solidFill>
            <a:schemeClr val="accent1"/>
          </a:solidFill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713473315835517"/>
          <c:y val="5.6030183727034118E-2"/>
          <c:w val="0.62732005090272802"/>
          <c:h val="0.78169364246135897"/>
        </c:manualLayout>
      </c:layout>
      <c:scatterChart>
        <c:scatterStyle val="lineMarker"/>
        <c:varyColors val="0"/>
        <c:ser>
          <c:idx val="0"/>
          <c:order val="0"/>
          <c:tx>
            <c:strRef>
              <c:f>'channel 2'!$B$107:$N$107</c:f>
              <c:strCache>
                <c:ptCount val="13"/>
                <c:pt idx="0">
                  <c:v>Bulk Capacitance</c:v>
                </c:pt>
              </c:strCache>
            </c:strRef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'channel 2'!$B$116:$N$116</c:f>
                <c:numCache>
                  <c:formatCode>General</c:formatCode>
                  <c:ptCount val="13"/>
                  <c:pt idx="0">
                    <c:v>1.5222122059686684E-14</c:v>
                  </c:pt>
                  <c:pt idx="1">
                    <c:v>7.560588601425184E-15</c:v>
                  </c:pt>
                  <c:pt idx="2">
                    <c:v>7.3916845170772926E-15</c:v>
                  </c:pt>
                  <c:pt idx="3">
                    <c:v>2.6690316596099024E-14</c:v>
                  </c:pt>
                  <c:pt idx="4">
                    <c:v>2.0054924582256535E-15</c:v>
                  </c:pt>
                  <c:pt idx="5">
                    <c:v>1.8331748416340405E-14</c:v>
                  </c:pt>
                  <c:pt idx="6">
                    <c:v>1.4236853584974408E-14</c:v>
                  </c:pt>
                  <c:pt idx="7">
                    <c:v>8.031500482475251E-15</c:v>
                  </c:pt>
                  <c:pt idx="8">
                    <c:v>1.212777803226956E-14</c:v>
                  </c:pt>
                  <c:pt idx="9">
                    <c:v>2.2765697880803005E-14</c:v>
                  </c:pt>
                </c:numCache>
              </c:numRef>
            </c:plus>
            <c:minus>
              <c:numRef>
                <c:f>'channel 2'!$B$116:$N$116</c:f>
                <c:numCache>
                  <c:formatCode>General</c:formatCode>
                  <c:ptCount val="13"/>
                  <c:pt idx="0">
                    <c:v>1.5222122059686684E-14</c:v>
                  </c:pt>
                  <c:pt idx="1">
                    <c:v>7.560588601425184E-15</c:v>
                  </c:pt>
                  <c:pt idx="2">
                    <c:v>7.3916845170772926E-15</c:v>
                  </c:pt>
                  <c:pt idx="3">
                    <c:v>2.6690316596099024E-14</c:v>
                  </c:pt>
                  <c:pt idx="4">
                    <c:v>2.0054924582256535E-15</c:v>
                  </c:pt>
                  <c:pt idx="5">
                    <c:v>1.8331748416340405E-14</c:v>
                  </c:pt>
                  <c:pt idx="6">
                    <c:v>1.4236853584974408E-14</c:v>
                  </c:pt>
                  <c:pt idx="7">
                    <c:v>8.031500482475251E-15</c:v>
                  </c:pt>
                  <c:pt idx="8">
                    <c:v>1.212777803226956E-14</c:v>
                  </c:pt>
                  <c:pt idx="9">
                    <c:v>2.2765697880803005E-14</c:v>
                  </c:pt>
                </c:numCache>
              </c:numRef>
            </c:minus>
          </c:errBars>
          <c:xVal>
            <c:numRef>
              <c:f>'channel 2'!$B$109:$N$109</c:f>
              <c:numCache>
                <c:formatCode>0.0</c:formatCode>
                <c:ptCount val="13"/>
                <c:pt idx="0">
                  <c:v>0</c:v>
                </c:pt>
                <c:pt idx="1">
                  <c:v>0.11666666666666667</c:v>
                </c:pt>
                <c:pt idx="2">
                  <c:v>0.66666666666666663</c:v>
                </c:pt>
                <c:pt idx="3">
                  <c:v>1.3333333333333333</c:v>
                </c:pt>
                <c:pt idx="4">
                  <c:v>2</c:v>
                </c:pt>
                <c:pt idx="5">
                  <c:v>2.6666666666666665</c:v>
                </c:pt>
                <c:pt idx="6">
                  <c:v>3.3333333333333335</c:v>
                </c:pt>
                <c:pt idx="7">
                  <c:v>4</c:v>
                </c:pt>
                <c:pt idx="8">
                  <c:v>4.666666666666667</c:v>
                </c:pt>
                <c:pt idx="9">
                  <c:v>5.333333333333333</c:v>
                </c:pt>
              </c:numCache>
            </c:numRef>
          </c:xVal>
          <c:yVal>
            <c:numRef>
              <c:f>'channel 2'!$B$115:$N$115</c:f>
              <c:numCache>
                <c:formatCode>0.00E+00</c:formatCode>
                <c:ptCount val="13"/>
                <c:pt idx="0">
                  <c:v>1.6513400000000001E-12</c:v>
                </c:pt>
                <c:pt idx="1">
                  <c:v>1.665025E-12</c:v>
                </c:pt>
                <c:pt idx="2">
                  <c:v>1.6530800000000001E-12</c:v>
                </c:pt>
                <c:pt idx="3">
                  <c:v>1.6640399999999998E-12</c:v>
                </c:pt>
                <c:pt idx="4">
                  <c:v>1.6421200000000001E-12</c:v>
                </c:pt>
                <c:pt idx="5">
                  <c:v>1.65986E-12</c:v>
                </c:pt>
                <c:pt idx="6">
                  <c:v>1.65814E-12</c:v>
                </c:pt>
                <c:pt idx="7">
                  <c:v>1.6492999999999998E-12</c:v>
                </c:pt>
                <c:pt idx="8">
                  <c:v>1.6663399999999999E-12</c:v>
                </c:pt>
                <c:pt idx="9">
                  <c:v>1.68372E-12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58-46D5-8667-46555D18A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8738880"/>
        <c:axId val="342301984"/>
      </c:scatterChart>
      <c:scatterChart>
        <c:scatterStyle val="lineMarker"/>
        <c:varyColors val="0"/>
        <c:ser>
          <c:idx val="1"/>
          <c:order val="1"/>
          <c:tx>
            <c:strRef>
              <c:f>'channel 2'!$A$94:$D$94</c:f>
              <c:strCache>
                <c:ptCount val="4"/>
                <c:pt idx="0">
                  <c:v>CFU count </c:v>
                </c:pt>
              </c:strCache>
            </c:strRef>
          </c:tx>
          <c:spPr>
            <a:ln w="28575">
              <a:noFill/>
            </a:ln>
          </c:spPr>
          <c:xVal>
            <c:numRef>
              <c:f>'channel 2'!$B$96:$L$96</c:f>
              <c:numCache>
                <c:formatCode>0.0</c:formatCode>
                <c:ptCount val="11"/>
                <c:pt idx="0">
                  <c:v>0</c:v>
                </c:pt>
                <c:pt idx="1">
                  <c:v>0.11666666666666667</c:v>
                </c:pt>
                <c:pt idx="2">
                  <c:v>0.66666666666666663</c:v>
                </c:pt>
                <c:pt idx="3">
                  <c:v>1.3333333333333333</c:v>
                </c:pt>
                <c:pt idx="4">
                  <c:v>2</c:v>
                </c:pt>
                <c:pt idx="5">
                  <c:v>2.6666666666666665</c:v>
                </c:pt>
                <c:pt idx="6">
                  <c:v>3.3333333333333335</c:v>
                </c:pt>
                <c:pt idx="7">
                  <c:v>4</c:v>
                </c:pt>
                <c:pt idx="8">
                  <c:v>4.666666666666667</c:v>
                </c:pt>
                <c:pt idx="9">
                  <c:v>5.333333333333333</c:v>
                </c:pt>
              </c:numCache>
            </c:numRef>
          </c:xVal>
          <c:yVal>
            <c:numRef>
              <c:f>'channel 2'!$B$102:$L$102</c:f>
              <c:numCache>
                <c:formatCode>0.00E+00</c:formatCode>
                <c:ptCount val="11"/>
                <c:pt idx="0">
                  <c:v>400000</c:v>
                </c:pt>
                <c:pt idx="1">
                  <c:v>660000</c:v>
                </c:pt>
                <c:pt idx="2">
                  <c:v>530000</c:v>
                </c:pt>
                <c:pt idx="3">
                  <c:v>680000</c:v>
                </c:pt>
                <c:pt idx="4">
                  <c:v>750000</c:v>
                </c:pt>
                <c:pt idx="5">
                  <c:v>540000</c:v>
                </c:pt>
                <c:pt idx="6">
                  <c:v>510000</c:v>
                </c:pt>
                <c:pt idx="7">
                  <c:v>570000</c:v>
                </c:pt>
                <c:pt idx="8">
                  <c:v>450000</c:v>
                </c:pt>
                <c:pt idx="9">
                  <c:v>490000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258-46D5-8667-46555D18A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2305120"/>
        <c:axId val="342298064"/>
      </c:scatterChart>
      <c:valAx>
        <c:axId val="348738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(hr)</a:t>
                </a:r>
              </a:p>
            </c:rich>
          </c:tx>
          <c:layout>
            <c:manualLayout>
              <c:xMode val="edge"/>
              <c:yMode val="edge"/>
              <c:x val="0.49089040006362838"/>
              <c:y val="0.92233267716535428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crossAx val="342301984"/>
        <c:crosses val="autoZero"/>
        <c:crossBetween val="midCat"/>
        <c:majorUnit val="1"/>
      </c:valAx>
      <c:valAx>
        <c:axId val="342301984"/>
        <c:scaling>
          <c:orientation val="minMax"/>
          <c:max val="2.0000000000000012E-12"/>
          <c:min val="1.5000000000000009E-12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Capacitance (F)</a:t>
                </a:r>
              </a:p>
            </c:rich>
          </c:tx>
          <c:layout>
            <c:manualLayout>
              <c:xMode val="edge"/>
              <c:yMode val="edge"/>
              <c:x val="2.443044619422572E-2"/>
              <c:y val="0.28429571303587053"/>
            </c:manualLayout>
          </c:layout>
          <c:overlay val="0"/>
        </c:title>
        <c:numFmt formatCode="0.00E+0" sourceLinked="0"/>
        <c:majorTickMark val="out"/>
        <c:minorTickMark val="in"/>
        <c:tickLblPos val="nextTo"/>
        <c:crossAx val="348738880"/>
        <c:crosses val="autoZero"/>
        <c:crossBetween val="midCat"/>
      </c:valAx>
      <c:valAx>
        <c:axId val="342298064"/>
        <c:scaling>
          <c:logBase val="10"/>
          <c:orientation val="minMax"/>
          <c:max val="10000000"/>
          <c:min val="10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Cell (CFU/ml)</a:t>
                </a:r>
              </a:p>
            </c:rich>
          </c:tx>
          <c:layout>
            <c:manualLayout>
              <c:xMode val="edge"/>
              <c:yMode val="edge"/>
              <c:x val="0.93146464646464666"/>
              <c:y val="0.31515237678623503"/>
            </c:manualLayout>
          </c:layout>
          <c:overlay val="0"/>
        </c:title>
        <c:numFmt formatCode="0.0E+0" sourceLinked="0"/>
        <c:majorTickMark val="out"/>
        <c:minorTickMark val="none"/>
        <c:tickLblPos val="nextTo"/>
        <c:crossAx val="342305120"/>
        <c:crosses val="max"/>
        <c:crossBetween val="midCat"/>
      </c:valAx>
      <c:valAx>
        <c:axId val="342305120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extTo"/>
        <c:crossAx val="342298064"/>
        <c:crosses val="autoZero"/>
        <c:crossBetween val="midCat"/>
      </c:valAx>
      <c:spPr>
        <a:ln>
          <a:solidFill>
            <a:schemeClr val="accent1"/>
          </a:solidFill>
        </a:ln>
      </c:spPr>
    </c:plotArea>
    <c:legend>
      <c:legendPos val="r"/>
      <c:layout>
        <c:manualLayout>
          <c:xMode val="edge"/>
          <c:yMode val="edge"/>
          <c:x val="0.59997483505194105"/>
          <c:y val="0.66245125299931562"/>
          <c:w val="0.21796713481712141"/>
          <c:h val="0.15914555235051064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312751531058614"/>
          <c:y val="5.1400554097404488E-2"/>
          <c:w val="0.74853215223097114"/>
          <c:h val="0.77243438320209978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'channel 3'!$B$109:$K$109</c:f>
              <c:numCache>
                <c:formatCode>0.0</c:formatCode>
                <c:ptCount val="10"/>
                <c:pt idx="0">
                  <c:v>0</c:v>
                </c:pt>
                <c:pt idx="1">
                  <c:v>0.11666666666666667</c:v>
                </c:pt>
                <c:pt idx="2">
                  <c:v>0.66666666666666663</c:v>
                </c:pt>
                <c:pt idx="3">
                  <c:v>1.3333333333333333</c:v>
                </c:pt>
                <c:pt idx="4">
                  <c:v>2</c:v>
                </c:pt>
                <c:pt idx="5">
                  <c:v>2.6666666666666665</c:v>
                </c:pt>
                <c:pt idx="6">
                  <c:v>3.3333333333333335</c:v>
                </c:pt>
                <c:pt idx="7">
                  <c:v>4</c:v>
                </c:pt>
                <c:pt idx="8">
                  <c:v>4.666666666666667</c:v>
                </c:pt>
                <c:pt idx="9">
                  <c:v>5.333333333333333</c:v>
                </c:pt>
              </c:numCache>
            </c:numRef>
          </c:xVal>
          <c:yVal>
            <c:numRef>
              <c:f>'channel 3'!$B$110:$K$110</c:f>
              <c:numCache>
                <c:formatCode>0.00E+00</c:formatCode>
                <c:ptCount val="10"/>
                <c:pt idx="0">
                  <c:v>1.4125000000000001E-12</c:v>
                </c:pt>
                <c:pt idx="1">
                  <c:v>1.4197000000000001E-12</c:v>
                </c:pt>
                <c:pt idx="2">
                  <c:v>1.4013000000000001E-12</c:v>
                </c:pt>
                <c:pt idx="3">
                  <c:v>1.4011999999999999E-12</c:v>
                </c:pt>
                <c:pt idx="4">
                  <c:v>1.4002E-12</c:v>
                </c:pt>
                <c:pt idx="5">
                  <c:v>1.4017E-12</c:v>
                </c:pt>
                <c:pt idx="6">
                  <c:v>1.4042E-12</c:v>
                </c:pt>
                <c:pt idx="7">
                  <c:v>1.3926999999999999E-12</c:v>
                </c:pt>
                <c:pt idx="8">
                  <c:v>1.4113000000000001E-12</c:v>
                </c:pt>
                <c:pt idx="9">
                  <c:v>1.4142999999999999E-12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FE-461B-88BD-CCE3E9E1148F}"/>
            </c:ext>
          </c:extLst>
        </c:ser>
        <c:ser>
          <c:idx val="1"/>
          <c:order val="1"/>
          <c:spPr>
            <a:ln w="28575">
              <a:noFill/>
            </a:ln>
          </c:spPr>
          <c:xVal>
            <c:numRef>
              <c:f>'channel 3'!$B$109:$K$109</c:f>
              <c:numCache>
                <c:formatCode>0.0</c:formatCode>
                <c:ptCount val="10"/>
                <c:pt idx="0">
                  <c:v>0</c:v>
                </c:pt>
                <c:pt idx="1">
                  <c:v>0.11666666666666667</c:v>
                </c:pt>
                <c:pt idx="2">
                  <c:v>0.66666666666666663</c:v>
                </c:pt>
                <c:pt idx="3">
                  <c:v>1.3333333333333333</c:v>
                </c:pt>
                <c:pt idx="4">
                  <c:v>2</c:v>
                </c:pt>
                <c:pt idx="5">
                  <c:v>2.6666666666666665</c:v>
                </c:pt>
                <c:pt idx="6">
                  <c:v>3.3333333333333335</c:v>
                </c:pt>
                <c:pt idx="7">
                  <c:v>4</c:v>
                </c:pt>
                <c:pt idx="8">
                  <c:v>4.666666666666667</c:v>
                </c:pt>
                <c:pt idx="9">
                  <c:v>5.333333333333333</c:v>
                </c:pt>
              </c:numCache>
            </c:numRef>
          </c:xVal>
          <c:yVal>
            <c:numRef>
              <c:f>'channel 3'!$B$111:$K$111</c:f>
              <c:numCache>
                <c:formatCode>0.00E+00</c:formatCode>
                <c:ptCount val="10"/>
                <c:pt idx="0">
                  <c:v>1.4323000000000001E-12</c:v>
                </c:pt>
                <c:pt idx="1">
                  <c:v>1.4395000000000001E-12</c:v>
                </c:pt>
                <c:pt idx="2">
                  <c:v>1.4292E-12</c:v>
                </c:pt>
                <c:pt idx="3">
                  <c:v>1.4059000000000001E-12</c:v>
                </c:pt>
                <c:pt idx="4">
                  <c:v>1.4061E-12</c:v>
                </c:pt>
                <c:pt idx="5">
                  <c:v>1.4122999999999999E-12</c:v>
                </c:pt>
                <c:pt idx="6">
                  <c:v>1.4162999999999999E-12</c:v>
                </c:pt>
                <c:pt idx="7">
                  <c:v>1.3926999999999999E-12</c:v>
                </c:pt>
                <c:pt idx="8">
                  <c:v>1.4080000000000001E-12</c:v>
                </c:pt>
                <c:pt idx="9">
                  <c:v>1.4208E-12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AFE-461B-88BD-CCE3E9E1148F}"/>
            </c:ext>
          </c:extLst>
        </c:ser>
        <c:ser>
          <c:idx val="2"/>
          <c:order val="2"/>
          <c:spPr>
            <a:ln w="28575">
              <a:noFill/>
            </a:ln>
          </c:spPr>
          <c:xVal>
            <c:numRef>
              <c:f>'channel 3'!$B$109:$K$109</c:f>
              <c:numCache>
                <c:formatCode>0.0</c:formatCode>
                <c:ptCount val="10"/>
                <c:pt idx="0">
                  <c:v>0</c:v>
                </c:pt>
                <c:pt idx="1">
                  <c:v>0.11666666666666667</c:v>
                </c:pt>
                <c:pt idx="2">
                  <c:v>0.66666666666666663</c:v>
                </c:pt>
                <c:pt idx="3">
                  <c:v>1.3333333333333333</c:v>
                </c:pt>
                <c:pt idx="4">
                  <c:v>2</c:v>
                </c:pt>
                <c:pt idx="5">
                  <c:v>2.6666666666666665</c:v>
                </c:pt>
                <c:pt idx="6">
                  <c:v>3.3333333333333335</c:v>
                </c:pt>
                <c:pt idx="7">
                  <c:v>4</c:v>
                </c:pt>
                <c:pt idx="8">
                  <c:v>4.666666666666667</c:v>
                </c:pt>
                <c:pt idx="9">
                  <c:v>5.333333333333333</c:v>
                </c:pt>
              </c:numCache>
            </c:numRef>
          </c:xVal>
          <c:yVal>
            <c:numRef>
              <c:f>'channel 3'!$B$112:$K$112</c:f>
              <c:numCache>
                <c:formatCode>0.00E+00</c:formatCode>
                <c:ptCount val="10"/>
                <c:pt idx="0">
                  <c:v>1.4205000000000001E-12</c:v>
                </c:pt>
                <c:pt idx="1">
                  <c:v>1.4527000000000001E-12</c:v>
                </c:pt>
                <c:pt idx="2">
                  <c:v>1.4212E-12</c:v>
                </c:pt>
                <c:pt idx="3">
                  <c:v>1.4152000000000001E-12</c:v>
                </c:pt>
                <c:pt idx="4">
                  <c:v>1.4217000000000001E-12</c:v>
                </c:pt>
                <c:pt idx="5">
                  <c:v>1.4122E-12</c:v>
                </c:pt>
                <c:pt idx="6">
                  <c:v>1.4107E-12</c:v>
                </c:pt>
                <c:pt idx="7">
                  <c:v>1.4017999999999999E-12</c:v>
                </c:pt>
                <c:pt idx="8">
                  <c:v>1.4307E-12</c:v>
                </c:pt>
                <c:pt idx="9">
                  <c:v>1.4096E-12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AFE-461B-88BD-CCE3E9E1148F}"/>
            </c:ext>
          </c:extLst>
        </c:ser>
        <c:ser>
          <c:idx val="3"/>
          <c:order val="3"/>
          <c:spPr>
            <a:ln w="28575">
              <a:noFill/>
            </a:ln>
          </c:spPr>
          <c:xVal>
            <c:numRef>
              <c:f>'channel 3'!$B$109:$K$109</c:f>
              <c:numCache>
                <c:formatCode>0.0</c:formatCode>
                <c:ptCount val="10"/>
                <c:pt idx="0">
                  <c:v>0</c:v>
                </c:pt>
                <c:pt idx="1">
                  <c:v>0.11666666666666667</c:v>
                </c:pt>
                <c:pt idx="2">
                  <c:v>0.66666666666666663</c:v>
                </c:pt>
                <c:pt idx="3">
                  <c:v>1.3333333333333333</c:v>
                </c:pt>
                <c:pt idx="4">
                  <c:v>2</c:v>
                </c:pt>
                <c:pt idx="5">
                  <c:v>2.6666666666666665</c:v>
                </c:pt>
                <c:pt idx="6">
                  <c:v>3.3333333333333335</c:v>
                </c:pt>
                <c:pt idx="7">
                  <c:v>4</c:v>
                </c:pt>
                <c:pt idx="8">
                  <c:v>4.666666666666667</c:v>
                </c:pt>
                <c:pt idx="9">
                  <c:v>5.333333333333333</c:v>
                </c:pt>
              </c:numCache>
            </c:numRef>
          </c:xVal>
          <c:yVal>
            <c:numRef>
              <c:f>'channel 3'!$B$113:$K$113</c:f>
              <c:numCache>
                <c:formatCode>0.00E+00</c:formatCode>
                <c:ptCount val="10"/>
                <c:pt idx="0">
                  <c:v>1.4347999999999999E-12</c:v>
                </c:pt>
                <c:pt idx="1">
                  <c:v>1.4188E-12</c:v>
                </c:pt>
                <c:pt idx="2">
                  <c:v>1.4217000000000001E-12</c:v>
                </c:pt>
                <c:pt idx="3">
                  <c:v>1.4336000000000001E-12</c:v>
                </c:pt>
                <c:pt idx="4">
                  <c:v>1.4284000000000001E-12</c:v>
                </c:pt>
                <c:pt idx="5">
                  <c:v>1.399E-12</c:v>
                </c:pt>
                <c:pt idx="6">
                  <c:v>1.4070999999999999E-12</c:v>
                </c:pt>
                <c:pt idx="7">
                  <c:v>1.4063999999999999E-12</c:v>
                </c:pt>
                <c:pt idx="8">
                  <c:v>1.4186E-12</c:v>
                </c:pt>
                <c:pt idx="9">
                  <c:v>1.422E-12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AFE-461B-88BD-CCE3E9E1148F}"/>
            </c:ext>
          </c:extLst>
        </c:ser>
        <c:ser>
          <c:idx val="4"/>
          <c:order val="4"/>
          <c:spPr>
            <a:ln w="28575">
              <a:noFill/>
            </a:ln>
          </c:spPr>
          <c:xVal>
            <c:numRef>
              <c:f>'channel 3'!$B$109:$K$109</c:f>
              <c:numCache>
                <c:formatCode>0.0</c:formatCode>
                <c:ptCount val="10"/>
                <c:pt idx="0">
                  <c:v>0</c:v>
                </c:pt>
                <c:pt idx="1">
                  <c:v>0.11666666666666667</c:v>
                </c:pt>
                <c:pt idx="2">
                  <c:v>0.66666666666666663</c:v>
                </c:pt>
                <c:pt idx="3">
                  <c:v>1.3333333333333333</c:v>
                </c:pt>
                <c:pt idx="4">
                  <c:v>2</c:v>
                </c:pt>
                <c:pt idx="5">
                  <c:v>2.6666666666666665</c:v>
                </c:pt>
                <c:pt idx="6">
                  <c:v>3.3333333333333335</c:v>
                </c:pt>
                <c:pt idx="7">
                  <c:v>4</c:v>
                </c:pt>
                <c:pt idx="8">
                  <c:v>4.666666666666667</c:v>
                </c:pt>
                <c:pt idx="9">
                  <c:v>5.333333333333333</c:v>
                </c:pt>
              </c:numCache>
            </c:numRef>
          </c:xVal>
          <c:yVal>
            <c:numRef>
              <c:f>'channel 3'!$B$114:$K$114</c:f>
              <c:numCache>
                <c:formatCode>0.00E+00</c:formatCode>
                <c:ptCount val="10"/>
                <c:pt idx="0">
                  <c:v>1.4213E-12</c:v>
                </c:pt>
                <c:pt idx="1">
                  <c:v>1.4320999999999999E-12</c:v>
                </c:pt>
                <c:pt idx="2">
                  <c:v>1.4451999999999999E-12</c:v>
                </c:pt>
                <c:pt idx="3">
                  <c:v>1.4504E-12</c:v>
                </c:pt>
                <c:pt idx="4">
                  <c:v>1.4148E-12</c:v>
                </c:pt>
                <c:pt idx="5">
                  <c:v>1.4005999999999999E-12</c:v>
                </c:pt>
                <c:pt idx="6">
                  <c:v>1.4135E-12</c:v>
                </c:pt>
                <c:pt idx="7">
                  <c:v>1.4073000000000001E-12</c:v>
                </c:pt>
                <c:pt idx="8">
                  <c:v>1.4267E-12</c:v>
                </c:pt>
                <c:pt idx="9">
                  <c:v>1.4146000000000001E-12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AFE-461B-88BD-CCE3E9E114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2300024"/>
        <c:axId val="342300808"/>
      </c:scatterChart>
      <c:valAx>
        <c:axId val="342300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(hr)</a:t>
                </a:r>
              </a:p>
            </c:rich>
          </c:tx>
          <c:layout>
            <c:manualLayout>
              <c:xMode val="edge"/>
              <c:yMode val="edge"/>
              <c:x val="0.43912270341207355"/>
              <c:y val="0.92233267716535428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crossAx val="342300808"/>
        <c:crosses val="autoZero"/>
        <c:crossBetween val="midCat"/>
      </c:valAx>
      <c:valAx>
        <c:axId val="342300808"/>
        <c:scaling>
          <c:orientation val="minMax"/>
          <c:max val="1.6000000000000011E-12"/>
          <c:min val="1.2000000000000007E-12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Capacitance (F)</a:t>
                </a:r>
              </a:p>
            </c:rich>
          </c:tx>
          <c:layout>
            <c:manualLayout>
              <c:xMode val="edge"/>
              <c:yMode val="edge"/>
              <c:x val="2.443044619422572E-2"/>
              <c:y val="0.28429571303587053"/>
            </c:manualLayout>
          </c:layout>
          <c:overlay val="0"/>
        </c:title>
        <c:numFmt formatCode="0.00E+0" sourceLinked="0"/>
        <c:majorTickMark val="out"/>
        <c:minorTickMark val="in"/>
        <c:tickLblPos val="nextTo"/>
        <c:crossAx val="342300024"/>
        <c:crosses val="autoZero"/>
        <c:crossBetween val="midCat"/>
      </c:valAx>
      <c:spPr>
        <a:ln>
          <a:solidFill>
            <a:schemeClr val="accent1"/>
          </a:solidFill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713473315835517"/>
          <c:y val="5.6030183727034118E-2"/>
          <c:w val="0.62732005090272802"/>
          <c:h val="0.78169364246135897"/>
        </c:manualLayout>
      </c:layout>
      <c:scatterChart>
        <c:scatterStyle val="lineMarker"/>
        <c:varyColors val="0"/>
        <c:ser>
          <c:idx val="0"/>
          <c:order val="0"/>
          <c:tx>
            <c:strRef>
              <c:f>'channel 3'!$B$107:$N$107</c:f>
              <c:strCache>
                <c:ptCount val="13"/>
                <c:pt idx="0">
                  <c:v>Bulk Capacitance</c:v>
                </c:pt>
              </c:strCache>
            </c:strRef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'channel 3'!$B$116:$N$116</c:f>
                <c:numCache>
                  <c:formatCode>General</c:formatCode>
                  <c:ptCount val="13"/>
                  <c:pt idx="0">
                    <c:v>9.1777993004858802E-15</c:v>
                  </c:pt>
                  <c:pt idx="1">
                    <c:v>1.4218931042803481E-14</c:v>
                  </c:pt>
                  <c:pt idx="2">
                    <c:v>1.5846987095343963E-14</c:v>
                  </c:pt>
                  <c:pt idx="3">
                    <c:v>2.0472371626169734E-14</c:v>
                  </c:pt>
                  <c:pt idx="4">
                    <c:v>1.1400131578188049E-14</c:v>
                  </c:pt>
                  <c:pt idx="5">
                    <c:v>6.543164372075641E-15</c:v>
                  </c:pt>
                  <c:pt idx="6">
                    <c:v>4.84334595088972E-15</c:v>
                  </c:pt>
                  <c:pt idx="7">
                    <c:v>7.1398179248493927E-15</c:v>
                  </c:pt>
                  <c:pt idx="8">
                    <c:v>9.7032468792667063E-15</c:v>
                  </c:pt>
                  <c:pt idx="9">
                    <c:v>5.1115555362335668E-15</c:v>
                  </c:pt>
                </c:numCache>
              </c:numRef>
            </c:plus>
            <c:minus>
              <c:numRef>
                <c:f>'channel 3'!$B$116:$N$116</c:f>
                <c:numCache>
                  <c:formatCode>General</c:formatCode>
                  <c:ptCount val="13"/>
                  <c:pt idx="0">
                    <c:v>9.1777993004858802E-15</c:v>
                  </c:pt>
                  <c:pt idx="1">
                    <c:v>1.4218931042803481E-14</c:v>
                  </c:pt>
                  <c:pt idx="2">
                    <c:v>1.5846987095343963E-14</c:v>
                  </c:pt>
                  <c:pt idx="3">
                    <c:v>2.0472371626169734E-14</c:v>
                  </c:pt>
                  <c:pt idx="4">
                    <c:v>1.1400131578188049E-14</c:v>
                  </c:pt>
                  <c:pt idx="5">
                    <c:v>6.543164372075641E-15</c:v>
                  </c:pt>
                  <c:pt idx="6">
                    <c:v>4.84334595088972E-15</c:v>
                  </c:pt>
                  <c:pt idx="7">
                    <c:v>7.1398179248493927E-15</c:v>
                  </c:pt>
                  <c:pt idx="8">
                    <c:v>9.7032468792667063E-15</c:v>
                  </c:pt>
                  <c:pt idx="9">
                    <c:v>5.1115555362335668E-15</c:v>
                  </c:pt>
                </c:numCache>
              </c:numRef>
            </c:minus>
          </c:errBars>
          <c:xVal>
            <c:numRef>
              <c:f>'channel 3'!$B$109:$N$109</c:f>
              <c:numCache>
                <c:formatCode>0.0</c:formatCode>
                <c:ptCount val="13"/>
                <c:pt idx="0">
                  <c:v>0</c:v>
                </c:pt>
                <c:pt idx="1">
                  <c:v>0.11666666666666667</c:v>
                </c:pt>
                <c:pt idx="2">
                  <c:v>0.66666666666666663</c:v>
                </c:pt>
                <c:pt idx="3">
                  <c:v>1.3333333333333333</c:v>
                </c:pt>
                <c:pt idx="4">
                  <c:v>2</c:v>
                </c:pt>
                <c:pt idx="5">
                  <c:v>2.6666666666666665</c:v>
                </c:pt>
                <c:pt idx="6">
                  <c:v>3.3333333333333335</c:v>
                </c:pt>
                <c:pt idx="7">
                  <c:v>4</c:v>
                </c:pt>
                <c:pt idx="8">
                  <c:v>4.666666666666667</c:v>
                </c:pt>
                <c:pt idx="9">
                  <c:v>5.333333333333333</c:v>
                </c:pt>
              </c:numCache>
            </c:numRef>
          </c:xVal>
          <c:yVal>
            <c:numRef>
              <c:f>'channel 3'!$B$115:$N$115</c:f>
              <c:numCache>
                <c:formatCode>0.00E+00</c:formatCode>
                <c:ptCount val="13"/>
                <c:pt idx="0">
                  <c:v>1.4242800000000001E-12</c:v>
                </c:pt>
                <c:pt idx="1">
                  <c:v>1.4325600000000001E-12</c:v>
                </c:pt>
                <c:pt idx="2">
                  <c:v>1.4237199999999999E-12</c:v>
                </c:pt>
                <c:pt idx="3">
                  <c:v>1.4212599999999999E-12</c:v>
                </c:pt>
                <c:pt idx="4">
                  <c:v>1.41424E-12</c:v>
                </c:pt>
                <c:pt idx="5">
                  <c:v>1.4051599999999998E-12</c:v>
                </c:pt>
                <c:pt idx="6">
                  <c:v>1.4103600000000001E-12</c:v>
                </c:pt>
                <c:pt idx="7">
                  <c:v>1.40018E-12</c:v>
                </c:pt>
                <c:pt idx="8">
                  <c:v>1.4190599999999998E-12</c:v>
                </c:pt>
                <c:pt idx="9">
                  <c:v>1.4162600000000001E-12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A0-4451-A39C-5B7616C40A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2291792"/>
        <c:axId val="342293752"/>
      </c:scatterChart>
      <c:scatterChart>
        <c:scatterStyle val="lineMarker"/>
        <c:varyColors val="0"/>
        <c:ser>
          <c:idx val="1"/>
          <c:order val="1"/>
          <c:tx>
            <c:strRef>
              <c:f>'channel 3'!$A$94:$D$94</c:f>
              <c:strCache>
                <c:ptCount val="4"/>
                <c:pt idx="0">
                  <c:v>CFU count </c:v>
                </c:pt>
              </c:strCache>
            </c:strRef>
          </c:tx>
          <c:spPr>
            <a:ln w="28575">
              <a:noFill/>
            </a:ln>
          </c:spPr>
          <c:xVal>
            <c:numRef>
              <c:f>'channel 3'!$B$96:$L$96</c:f>
              <c:numCache>
                <c:formatCode>0.0</c:formatCode>
                <c:ptCount val="11"/>
                <c:pt idx="0">
                  <c:v>0</c:v>
                </c:pt>
                <c:pt idx="1">
                  <c:v>0.11666666666666667</c:v>
                </c:pt>
                <c:pt idx="2">
                  <c:v>0.66666666666666663</c:v>
                </c:pt>
                <c:pt idx="3">
                  <c:v>1.3333333333333333</c:v>
                </c:pt>
                <c:pt idx="4">
                  <c:v>2</c:v>
                </c:pt>
                <c:pt idx="5">
                  <c:v>2.6666666666666665</c:v>
                </c:pt>
                <c:pt idx="6">
                  <c:v>3.3333333333333335</c:v>
                </c:pt>
                <c:pt idx="7">
                  <c:v>4</c:v>
                </c:pt>
                <c:pt idx="8">
                  <c:v>4.666666666666667</c:v>
                </c:pt>
                <c:pt idx="9">
                  <c:v>5.333333333333333</c:v>
                </c:pt>
              </c:numCache>
            </c:numRef>
          </c:xVal>
          <c:yVal>
            <c:numRef>
              <c:f>'channel 3'!$B$102:$L$102</c:f>
              <c:numCache>
                <c:formatCode>0.00E+00</c:formatCode>
                <c:ptCount val="11"/>
                <c:pt idx="0">
                  <c:v>400000</c:v>
                </c:pt>
                <c:pt idx="1">
                  <c:v>660000</c:v>
                </c:pt>
                <c:pt idx="2">
                  <c:v>530000</c:v>
                </c:pt>
                <c:pt idx="3">
                  <c:v>680000</c:v>
                </c:pt>
                <c:pt idx="4">
                  <c:v>750000</c:v>
                </c:pt>
                <c:pt idx="5">
                  <c:v>540000</c:v>
                </c:pt>
                <c:pt idx="6">
                  <c:v>510000</c:v>
                </c:pt>
                <c:pt idx="7">
                  <c:v>570000</c:v>
                </c:pt>
                <c:pt idx="8">
                  <c:v>450000</c:v>
                </c:pt>
                <c:pt idx="9">
                  <c:v>490000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BA0-4451-A39C-5B7616C40A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2294536"/>
        <c:axId val="342293360"/>
      </c:scatterChart>
      <c:valAx>
        <c:axId val="342291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(hr)</a:t>
                </a:r>
              </a:p>
            </c:rich>
          </c:tx>
          <c:layout>
            <c:manualLayout>
              <c:xMode val="edge"/>
              <c:yMode val="edge"/>
              <c:x val="0.49089040006362838"/>
              <c:y val="0.92233267716535428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crossAx val="342293752"/>
        <c:crosses val="autoZero"/>
        <c:crossBetween val="midCat"/>
        <c:majorUnit val="1"/>
      </c:valAx>
      <c:valAx>
        <c:axId val="342293752"/>
        <c:scaling>
          <c:orientation val="minMax"/>
          <c:max val="1.6000000000000011E-12"/>
          <c:min val="1.2000000000000007E-12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Capacitance (F)</a:t>
                </a:r>
              </a:p>
            </c:rich>
          </c:tx>
          <c:layout>
            <c:manualLayout>
              <c:xMode val="edge"/>
              <c:yMode val="edge"/>
              <c:x val="2.443044619422572E-2"/>
              <c:y val="0.28429571303587053"/>
            </c:manualLayout>
          </c:layout>
          <c:overlay val="0"/>
        </c:title>
        <c:numFmt formatCode="0.00E+0" sourceLinked="0"/>
        <c:majorTickMark val="out"/>
        <c:minorTickMark val="in"/>
        <c:tickLblPos val="nextTo"/>
        <c:crossAx val="342291792"/>
        <c:crosses val="autoZero"/>
        <c:crossBetween val="midCat"/>
      </c:valAx>
      <c:valAx>
        <c:axId val="342293360"/>
        <c:scaling>
          <c:logBase val="10"/>
          <c:orientation val="minMax"/>
          <c:max val="10000000"/>
          <c:min val="10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Cell (CFU/ml)</a:t>
                </a:r>
              </a:p>
            </c:rich>
          </c:tx>
          <c:layout>
            <c:manualLayout>
              <c:xMode val="edge"/>
              <c:yMode val="edge"/>
              <c:x val="0.93146464646464666"/>
              <c:y val="0.31515237678623503"/>
            </c:manualLayout>
          </c:layout>
          <c:overlay val="0"/>
        </c:title>
        <c:numFmt formatCode="0.0E+0" sourceLinked="0"/>
        <c:majorTickMark val="out"/>
        <c:minorTickMark val="none"/>
        <c:tickLblPos val="nextTo"/>
        <c:crossAx val="342294536"/>
        <c:crosses val="max"/>
        <c:crossBetween val="midCat"/>
      </c:valAx>
      <c:valAx>
        <c:axId val="342294536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extTo"/>
        <c:crossAx val="342293360"/>
        <c:crosses val="autoZero"/>
        <c:crossBetween val="midCat"/>
      </c:valAx>
      <c:spPr>
        <a:ln>
          <a:solidFill>
            <a:schemeClr val="accent1"/>
          </a:solidFill>
        </a:ln>
      </c:spPr>
    </c:plotArea>
    <c:legend>
      <c:legendPos val="r"/>
      <c:layout>
        <c:manualLayout>
          <c:xMode val="edge"/>
          <c:yMode val="edge"/>
          <c:x val="0.59997483505194105"/>
          <c:y val="0.66245125299931562"/>
          <c:w val="0.21796713481712141"/>
          <c:h val="0.15914555235051064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347662</xdr:colOff>
      <xdr:row>119</xdr:row>
      <xdr:rowOff>0</xdr:rowOff>
    </xdr:from>
    <xdr:to>
      <xdr:col>9</xdr:col>
      <xdr:colOff>23812</xdr:colOff>
      <xdr:row>134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0CA39E-CBD6-4020-9185-85065B7EDA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504825</xdr:colOff>
      <xdr:row>119</xdr:row>
      <xdr:rowOff>9525</xdr:rowOff>
    </xdr:from>
    <xdr:to>
      <xdr:col>18</xdr:col>
      <xdr:colOff>33337</xdr:colOff>
      <xdr:row>134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326DF78-24F7-4C9F-8204-E533B0FE85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347662</xdr:colOff>
      <xdr:row>119</xdr:row>
      <xdr:rowOff>0</xdr:rowOff>
    </xdr:from>
    <xdr:to>
      <xdr:col>9</xdr:col>
      <xdr:colOff>23812</xdr:colOff>
      <xdr:row>134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67B08C-1792-4539-97A0-63598440FD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504825</xdr:colOff>
      <xdr:row>119</xdr:row>
      <xdr:rowOff>9525</xdr:rowOff>
    </xdr:from>
    <xdr:to>
      <xdr:col>18</xdr:col>
      <xdr:colOff>33337</xdr:colOff>
      <xdr:row>134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38B7EA2-1A52-4BA0-B797-F034614F01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347662</xdr:colOff>
      <xdr:row>119</xdr:row>
      <xdr:rowOff>0</xdr:rowOff>
    </xdr:from>
    <xdr:to>
      <xdr:col>9</xdr:col>
      <xdr:colOff>23812</xdr:colOff>
      <xdr:row>134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A7A426-0547-4F53-BAA7-26E2A913CD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504825</xdr:colOff>
      <xdr:row>119</xdr:row>
      <xdr:rowOff>9525</xdr:rowOff>
    </xdr:from>
    <xdr:to>
      <xdr:col>18</xdr:col>
      <xdr:colOff>33337</xdr:colOff>
      <xdr:row>134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6B42FEB-708A-4E4C-AB64-C70DF51935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2"/>
  <sheetViews>
    <sheetView workbookViewId="0">
      <selection activeCell="C11" sqref="C11"/>
    </sheetView>
  </sheetViews>
  <sheetFormatPr defaultRowHeight="14.25" x14ac:dyDescent="0.45"/>
  <cols>
    <col min="1" max="1" width="41.265625" bestFit="1" customWidth="1"/>
    <col min="2" max="2" width="80.59765625" customWidth="1"/>
    <col min="3" max="3" width="52.3984375" bestFit="1" customWidth="1"/>
  </cols>
  <sheetData>
    <row r="1" spans="1:3" x14ac:dyDescent="0.45">
      <c r="A1" s="1" t="s">
        <v>4</v>
      </c>
      <c r="B1" s="9">
        <v>43084</v>
      </c>
    </row>
    <row r="2" spans="1:3" x14ac:dyDescent="0.45">
      <c r="A2" s="1" t="s">
        <v>0</v>
      </c>
      <c r="B2" s="1" t="s">
        <v>40</v>
      </c>
    </row>
    <row r="3" spans="1:3" x14ac:dyDescent="0.45">
      <c r="A3" s="1" t="s">
        <v>1</v>
      </c>
      <c r="B3" s="1" t="s">
        <v>225</v>
      </c>
    </row>
    <row r="4" spans="1:3" x14ac:dyDescent="0.45">
      <c r="A4" s="1" t="s">
        <v>2</v>
      </c>
      <c r="B4" s="1" t="s">
        <v>59</v>
      </c>
    </row>
    <row r="5" spans="1:3" x14ac:dyDescent="0.45">
      <c r="A5" s="1" t="s">
        <v>5</v>
      </c>
      <c r="B5" s="1" t="s">
        <v>45</v>
      </c>
    </row>
    <row r="6" spans="1:3" x14ac:dyDescent="0.45">
      <c r="A6" s="1" t="s">
        <v>3</v>
      </c>
      <c r="B6" s="8" t="s">
        <v>58</v>
      </c>
    </row>
    <row r="7" spans="1:3" x14ac:dyDescent="0.45">
      <c r="A7" s="1" t="s">
        <v>6</v>
      </c>
      <c r="B7" s="1" t="s">
        <v>49</v>
      </c>
    </row>
    <row r="8" spans="1:3" x14ac:dyDescent="0.45">
      <c r="A8" s="2"/>
      <c r="B8" s="2"/>
      <c r="C8" s="2"/>
    </row>
    <row r="9" spans="1:3" x14ac:dyDescent="0.45">
      <c r="A9" s="50" t="s">
        <v>7</v>
      </c>
      <c r="B9" s="51"/>
    </row>
    <row r="10" spans="1:3" x14ac:dyDescent="0.45">
      <c r="A10" s="3" t="s">
        <v>8</v>
      </c>
      <c r="B10" s="4" t="s">
        <v>9</v>
      </c>
    </row>
    <row r="11" spans="1:3" x14ac:dyDescent="0.45">
      <c r="A11" s="5" t="s">
        <v>11</v>
      </c>
      <c r="B11" s="6"/>
    </row>
    <row r="12" spans="1:3" x14ac:dyDescent="0.45">
      <c r="A12" s="5" t="s">
        <v>10</v>
      </c>
      <c r="B12" s="6"/>
    </row>
    <row r="13" spans="1:3" x14ac:dyDescent="0.45">
      <c r="A13" s="5" t="s">
        <v>57</v>
      </c>
      <c r="B13" s="52" t="s">
        <v>226</v>
      </c>
    </row>
    <row r="14" spans="1:3" x14ac:dyDescent="0.45">
      <c r="A14" s="5"/>
      <c r="B14" s="52"/>
    </row>
    <row r="15" spans="1:3" x14ac:dyDescent="0.45">
      <c r="A15" s="5"/>
      <c r="B15" s="52"/>
    </row>
    <row r="16" spans="1:3" x14ac:dyDescent="0.45">
      <c r="A16" s="5"/>
      <c r="B16" s="52"/>
    </row>
    <row r="17" spans="1:2" x14ac:dyDescent="0.45">
      <c r="A17" s="5"/>
      <c r="B17" s="52"/>
    </row>
    <row r="18" spans="1:2" x14ac:dyDescent="0.45">
      <c r="A18" s="5"/>
      <c r="B18" s="52"/>
    </row>
    <row r="19" spans="1:2" x14ac:dyDescent="0.45">
      <c r="A19" s="5"/>
      <c r="B19" s="52"/>
    </row>
    <row r="20" spans="1:2" x14ac:dyDescent="0.45">
      <c r="A20" s="5"/>
      <c r="B20" s="52"/>
    </row>
    <row r="21" spans="1:2" x14ac:dyDescent="0.45">
      <c r="A21" s="5"/>
      <c r="B21" s="52"/>
    </row>
    <row r="22" spans="1:2" x14ac:dyDescent="0.45">
      <c r="A22" s="7"/>
      <c r="B22" s="53"/>
    </row>
  </sheetData>
  <mergeCells count="2">
    <mergeCell ref="A9:B9"/>
    <mergeCell ref="B13:B2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118"/>
  <sheetViews>
    <sheetView topLeftCell="A103" workbookViewId="0">
      <selection activeCell="B115" sqref="B115:K115"/>
    </sheetView>
  </sheetViews>
  <sheetFormatPr defaultColWidth="9.1328125" defaultRowHeight="14.25" x14ac:dyDescent="0.45"/>
  <cols>
    <col min="1" max="1" width="18.73046875" style="12" customWidth="1"/>
    <col min="2" max="5" width="9.1328125" style="12"/>
    <col min="6" max="6" width="9.3984375" style="12" customWidth="1"/>
    <col min="7" max="22" width="9.1328125" style="12"/>
    <col min="23" max="23" width="9.3984375" style="12" customWidth="1"/>
    <col min="24" max="24" width="14.73046875" style="12" bestFit="1" customWidth="1"/>
    <col min="25" max="16384" width="9.1328125" style="12"/>
  </cols>
  <sheetData>
    <row r="1" spans="1:29" x14ac:dyDescent="0.45">
      <c r="A1" s="39">
        <v>1</v>
      </c>
    </row>
    <row r="2" spans="1:29" x14ac:dyDescent="0.45">
      <c r="A2" s="13" t="s">
        <v>160</v>
      </c>
      <c r="B2" s="13" t="s">
        <v>12</v>
      </c>
      <c r="C2" s="13" t="s">
        <v>13</v>
      </c>
      <c r="D2" s="13" t="s">
        <v>161</v>
      </c>
      <c r="E2" s="13" t="s">
        <v>14</v>
      </c>
      <c r="F2" s="13" t="s">
        <v>15</v>
      </c>
      <c r="G2" s="13" t="s">
        <v>16</v>
      </c>
      <c r="H2" s="13" t="s">
        <v>17</v>
      </c>
      <c r="I2" s="13" t="s">
        <v>18</v>
      </c>
      <c r="J2" s="13" t="s">
        <v>162</v>
      </c>
      <c r="K2" s="13" t="s">
        <v>163</v>
      </c>
      <c r="L2" s="13" t="s">
        <v>164</v>
      </c>
      <c r="M2" s="13" t="s">
        <v>165</v>
      </c>
      <c r="N2" s="13" t="s">
        <v>166</v>
      </c>
      <c r="O2" s="13" t="s">
        <v>167</v>
      </c>
      <c r="P2" s="13" t="s">
        <v>168</v>
      </c>
      <c r="Q2" s="13" t="s">
        <v>19</v>
      </c>
      <c r="R2" s="13" t="s">
        <v>20</v>
      </c>
      <c r="S2" s="14" t="s">
        <v>169</v>
      </c>
      <c r="T2" s="13" t="s">
        <v>170</v>
      </c>
      <c r="U2" s="13" t="s">
        <v>171</v>
      </c>
      <c r="V2" s="13" t="s">
        <v>172</v>
      </c>
      <c r="W2" s="13" t="s">
        <v>173</v>
      </c>
      <c r="X2" s="13" t="s">
        <v>174</v>
      </c>
      <c r="Z2" s="12" t="s">
        <v>42</v>
      </c>
      <c r="AA2" s="12" t="s">
        <v>41</v>
      </c>
      <c r="AB2" s="12" t="s">
        <v>43</v>
      </c>
      <c r="AC2" s="12" t="s">
        <v>44</v>
      </c>
    </row>
    <row r="3" spans="1:29" x14ac:dyDescent="0.45">
      <c r="A3" s="15" t="s">
        <v>175</v>
      </c>
      <c r="B3" s="16">
        <v>112.94</v>
      </c>
      <c r="C3" s="15">
        <v>62003</v>
      </c>
      <c r="D3" s="16">
        <v>2.2408999999999999E-7</v>
      </c>
      <c r="E3" s="16">
        <v>3.5144999999999998E-14</v>
      </c>
      <c r="F3" s="16">
        <v>1.5682999999999999E-5</v>
      </c>
      <c r="G3" s="15">
        <v>-72.33</v>
      </c>
      <c r="H3" s="15">
        <v>0.45950999999999997</v>
      </c>
      <c r="I3" s="15">
        <v>0.63529999999999998</v>
      </c>
      <c r="J3" s="16">
        <v>1.7805999999999999E-7</v>
      </c>
      <c r="K3" s="16">
        <v>124.31</v>
      </c>
      <c r="L3" s="16">
        <v>69814000000</v>
      </c>
      <c r="M3" s="15">
        <v>0.74782999999999999</v>
      </c>
      <c r="N3" s="16">
        <v>101720000</v>
      </c>
      <c r="O3" s="16">
        <v>13602000000</v>
      </c>
      <c r="P3" s="15">
        <v>9799</v>
      </c>
      <c r="Q3" s="16">
        <v>50132000</v>
      </c>
      <c r="R3" s="16">
        <v>511600</v>
      </c>
      <c r="S3" s="17">
        <v>1.5727999999999999E-12</v>
      </c>
      <c r="T3" s="16">
        <v>398440000</v>
      </c>
      <c r="U3" s="16">
        <v>2.5333000000000001E+22</v>
      </c>
      <c r="V3" s="15">
        <v>0.96587999999999996</v>
      </c>
      <c r="W3" s="16">
        <v>1.3049999999999999E-8</v>
      </c>
      <c r="X3" s="16">
        <v>1.3511000000000001E-6</v>
      </c>
      <c r="Z3" s="16"/>
      <c r="AA3" s="15"/>
      <c r="AB3" s="16"/>
      <c r="AC3" s="16"/>
    </row>
    <row r="4" spans="1:29" x14ac:dyDescent="0.45">
      <c r="A4" s="18" t="s">
        <v>176</v>
      </c>
      <c r="B4" s="19">
        <v>112.94</v>
      </c>
      <c r="C4" s="18">
        <v>62003</v>
      </c>
      <c r="D4" s="19">
        <v>2.2142999999999999E-7</v>
      </c>
      <c r="E4" s="19">
        <v>3.5144999999999998E-14</v>
      </c>
      <c r="F4" s="19">
        <v>1.5872E-5</v>
      </c>
      <c r="G4" s="18">
        <v>-71.38</v>
      </c>
      <c r="H4" s="18">
        <v>0.45950999999999997</v>
      </c>
      <c r="I4" s="18">
        <v>0.64375000000000004</v>
      </c>
      <c r="J4" s="19">
        <v>1.6836000000000001E-7</v>
      </c>
      <c r="K4" s="19">
        <v>124.31</v>
      </c>
      <c r="L4" s="19">
        <v>73836000000</v>
      </c>
      <c r="M4" s="18">
        <v>0.75382000000000005</v>
      </c>
      <c r="N4" s="19">
        <v>101720000</v>
      </c>
      <c r="O4" s="19">
        <v>13494000000</v>
      </c>
      <c r="P4" s="18">
        <v>9771</v>
      </c>
      <c r="Q4" s="19">
        <v>50132000</v>
      </c>
      <c r="R4" s="19">
        <v>513070</v>
      </c>
      <c r="S4" s="20">
        <v>1.589E-12</v>
      </c>
      <c r="T4" s="19">
        <v>398440000</v>
      </c>
      <c r="U4" s="19">
        <v>2.5075000000000001E+22</v>
      </c>
      <c r="V4" s="18">
        <v>0.96545999999999998</v>
      </c>
      <c r="W4" s="19">
        <v>1.3049999999999999E-8</v>
      </c>
      <c r="X4" s="19">
        <v>1.3516999999999999E-6</v>
      </c>
      <c r="Z4" s="19"/>
      <c r="AA4" s="18"/>
      <c r="AB4" s="19"/>
      <c r="AC4" s="19"/>
    </row>
    <row r="5" spans="1:29" x14ac:dyDescent="0.45">
      <c r="A5" s="18" t="s">
        <v>177</v>
      </c>
      <c r="B5" s="19">
        <v>112.94</v>
      </c>
      <c r="C5" s="18">
        <v>62003</v>
      </c>
      <c r="D5" s="19">
        <v>2.2324000000000001E-7</v>
      </c>
      <c r="E5" s="19">
        <v>3.5144999999999998E-14</v>
      </c>
      <c r="F5" s="19">
        <v>1.5743000000000002E-5</v>
      </c>
      <c r="G5" s="18">
        <v>-72.959999999999994</v>
      </c>
      <c r="H5" s="18">
        <v>0.45950999999999997</v>
      </c>
      <c r="I5" s="18">
        <v>0.62980999999999998</v>
      </c>
      <c r="J5" s="19">
        <v>1.6833E-7</v>
      </c>
      <c r="K5" s="19">
        <v>124.31</v>
      </c>
      <c r="L5" s="19">
        <v>73849000000</v>
      </c>
      <c r="M5" s="18">
        <v>0.75439999999999996</v>
      </c>
      <c r="N5" s="19">
        <v>101720000</v>
      </c>
      <c r="O5" s="19">
        <v>13484000000</v>
      </c>
      <c r="P5" s="18">
        <v>9781</v>
      </c>
      <c r="Q5" s="19">
        <v>50132000</v>
      </c>
      <c r="R5" s="19">
        <v>512540</v>
      </c>
      <c r="S5" s="20">
        <v>1.5982E-12</v>
      </c>
      <c r="T5" s="19">
        <v>398440000</v>
      </c>
      <c r="U5" s="19">
        <v>2.4931000000000001E+22</v>
      </c>
      <c r="V5" s="18">
        <v>0.96514</v>
      </c>
      <c r="W5" s="19">
        <v>1.3049999999999999E-8</v>
      </c>
      <c r="X5" s="19">
        <v>1.3520999999999999E-6</v>
      </c>
      <c r="Z5" s="19"/>
      <c r="AA5" s="18"/>
      <c r="AB5" s="19"/>
      <c r="AC5" s="19"/>
    </row>
    <row r="6" spans="1:29" x14ac:dyDescent="0.45">
      <c r="A6" s="18" t="s">
        <v>178</v>
      </c>
      <c r="B6" s="19">
        <v>112.94</v>
      </c>
      <c r="C6" s="18">
        <v>62003</v>
      </c>
      <c r="D6" s="19">
        <v>2.2119000000000001E-7</v>
      </c>
      <c r="E6" s="19">
        <v>3.5144999999999998E-14</v>
      </c>
      <c r="F6" s="19">
        <v>1.5889E-5</v>
      </c>
      <c r="G6" s="18">
        <v>-71.2</v>
      </c>
      <c r="H6" s="18">
        <v>0.45950999999999997</v>
      </c>
      <c r="I6" s="18">
        <v>0.64537999999999995</v>
      </c>
      <c r="J6" s="19">
        <v>1.6775999999999999E-7</v>
      </c>
      <c r="K6" s="19">
        <v>124.31</v>
      </c>
      <c r="L6" s="19">
        <v>74100000000</v>
      </c>
      <c r="M6" s="18">
        <v>0.75588999999999995</v>
      </c>
      <c r="N6" s="19">
        <v>101720000</v>
      </c>
      <c r="O6" s="19">
        <v>13457000000</v>
      </c>
      <c r="P6" s="18">
        <v>9755</v>
      </c>
      <c r="Q6" s="19">
        <v>50132000</v>
      </c>
      <c r="R6" s="19">
        <v>513910</v>
      </c>
      <c r="S6" s="20">
        <v>1.6114999999999999E-12</v>
      </c>
      <c r="T6" s="19">
        <v>398440000</v>
      </c>
      <c r="U6" s="19">
        <v>2.4725000000000001E+22</v>
      </c>
      <c r="V6" s="18">
        <v>0.96504000000000001</v>
      </c>
      <c r="W6" s="19">
        <v>1.3049999999999999E-8</v>
      </c>
      <c r="X6" s="19">
        <v>1.3523E-6</v>
      </c>
      <c r="Z6" s="19"/>
      <c r="AA6" s="18"/>
      <c r="AB6" s="19"/>
      <c r="AC6" s="19"/>
    </row>
    <row r="7" spans="1:29" x14ac:dyDescent="0.45">
      <c r="A7" s="18" t="s">
        <v>179</v>
      </c>
      <c r="B7" s="19">
        <v>112.94</v>
      </c>
      <c r="C7" s="18">
        <v>62003</v>
      </c>
      <c r="D7" s="19">
        <v>2.2055E-7</v>
      </c>
      <c r="E7" s="19">
        <v>3.5144999999999998E-14</v>
      </c>
      <c r="F7" s="19">
        <v>1.5934999999999999E-5</v>
      </c>
      <c r="G7" s="18">
        <v>-70.28</v>
      </c>
      <c r="H7" s="18">
        <v>0.45950999999999997</v>
      </c>
      <c r="I7" s="18">
        <v>0.65383000000000002</v>
      </c>
      <c r="J7" s="19">
        <v>1.6481E-7</v>
      </c>
      <c r="K7" s="19">
        <v>124.31</v>
      </c>
      <c r="L7" s="19">
        <v>75426000000</v>
      </c>
      <c r="M7" s="18">
        <v>0.75763999999999998</v>
      </c>
      <c r="N7" s="19">
        <v>101720000</v>
      </c>
      <c r="O7" s="19">
        <v>13426000000</v>
      </c>
      <c r="P7" s="18">
        <v>9735</v>
      </c>
      <c r="Q7" s="19">
        <v>50132000</v>
      </c>
      <c r="R7" s="19">
        <v>514970</v>
      </c>
      <c r="S7" s="20">
        <v>1.6014E-12</v>
      </c>
      <c r="T7" s="19">
        <v>398440000</v>
      </c>
      <c r="U7" s="19">
        <v>2.4881000000000002E+22</v>
      </c>
      <c r="V7" s="18">
        <v>0.96528999999999998</v>
      </c>
      <c r="W7" s="19">
        <v>1.3049999999999999E-8</v>
      </c>
      <c r="X7" s="19">
        <v>1.3518999999999999E-6</v>
      </c>
      <c r="Z7" s="21"/>
      <c r="AA7" s="13"/>
      <c r="AB7" s="21"/>
      <c r="AC7" s="21"/>
    </row>
    <row r="8" spans="1:29" x14ac:dyDescent="0.45">
      <c r="A8" s="22" t="s">
        <v>23</v>
      </c>
      <c r="B8" s="15">
        <f t="shared" ref="B8:X8" si="0">AVERAGE(B3:B7)</f>
        <v>112.94000000000001</v>
      </c>
      <c r="C8" s="15">
        <f t="shared" si="0"/>
        <v>62003</v>
      </c>
      <c r="D8" s="15">
        <f t="shared" si="0"/>
        <v>2.2210000000000001E-7</v>
      </c>
      <c r="E8" s="15">
        <f t="shared" si="0"/>
        <v>3.5144999999999998E-14</v>
      </c>
      <c r="F8" s="15">
        <f t="shared" si="0"/>
        <v>1.58244E-5</v>
      </c>
      <c r="G8" s="15">
        <f t="shared" si="0"/>
        <v>-71.63</v>
      </c>
      <c r="H8" s="15">
        <f t="shared" si="0"/>
        <v>0.45950999999999997</v>
      </c>
      <c r="I8" s="15">
        <f t="shared" si="0"/>
        <v>0.64161400000000002</v>
      </c>
      <c r="J8" s="15">
        <f t="shared" si="0"/>
        <v>1.6946400000000001E-7</v>
      </c>
      <c r="K8" s="15">
        <f t="shared" si="0"/>
        <v>124.30999999999999</v>
      </c>
      <c r="L8" s="15">
        <f t="shared" si="0"/>
        <v>73405000000</v>
      </c>
      <c r="M8" s="15">
        <f t="shared" si="0"/>
        <v>0.75391600000000003</v>
      </c>
      <c r="N8" s="15">
        <f t="shared" si="0"/>
        <v>101720000</v>
      </c>
      <c r="O8" s="15">
        <f t="shared" si="0"/>
        <v>13492600000</v>
      </c>
      <c r="P8" s="15">
        <f t="shared" si="0"/>
        <v>9768.2000000000007</v>
      </c>
      <c r="Q8" s="15">
        <f t="shared" si="0"/>
        <v>50132000</v>
      </c>
      <c r="R8" s="15">
        <f t="shared" si="0"/>
        <v>513218</v>
      </c>
      <c r="S8" s="23">
        <f t="shared" si="0"/>
        <v>1.5945799999999999E-12</v>
      </c>
      <c r="T8" s="15">
        <f t="shared" si="0"/>
        <v>398440000</v>
      </c>
      <c r="U8" s="15">
        <f t="shared" si="0"/>
        <v>2.4989000000000003E+22</v>
      </c>
      <c r="V8" s="15">
        <f t="shared" si="0"/>
        <v>0.96536200000000005</v>
      </c>
      <c r="W8" s="15">
        <f t="shared" si="0"/>
        <v>1.3049999999999998E-8</v>
      </c>
      <c r="X8" s="15">
        <f t="shared" si="0"/>
        <v>1.3518199999999998E-6</v>
      </c>
      <c r="Z8" s="12" t="e">
        <f>AVERAGE(Z3:Z7)</f>
        <v>#DIV/0!</v>
      </c>
      <c r="AA8" s="12" t="e">
        <f>AVERAGE(AA3:AA7)</f>
        <v>#DIV/0!</v>
      </c>
      <c r="AB8" s="12" t="e">
        <f>AVERAGE(AB3:AB7)</f>
        <v>#DIV/0!</v>
      </c>
      <c r="AC8" s="12" t="e">
        <f>AVERAGE(AC3:AC7)</f>
        <v>#DIV/0!</v>
      </c>
    </row>
    <row r="10" spans="1:29" x14ac:dyDescent="0.45">
      <c r="A10" s="11">
        <v>2</v>
      </c>
    </row>
    <row r="11" spans="1:29" x14ac:dyDescent="0.45">
      <c r="A11" s="25" t="s">
        <v>160</v>
      </c>
      <c r="B11" s="25" t="s">
        <v>12</v>
      </c>
      <c r="C11" s="25" t="s">
        <v>13</v>
      </c>
      <c r="D11" s="25" t="s">
        <v>161</v>
      </c>
      <c r="E11" s="25" t="s">
        <v>14</v>
      </c>
      <c r="F11" s="25" t="s">
        <v>15</v>
      </c>
      <c r="G11" s="25" t="s">
        <v>16</v>
      </c>
      <c r="H11" s="25" t="s">
        <v>17</v>
      </c>
      <c r="I11" s="25" t="s">
        <v>18</v>
      </c>
      <c r="J11" s="25" t="s">
        <v>162</v>
      </c>
      <c r="K11" s="25" t="s">
        <v>163</v>
      </c>
      <c r="L11" s="25" t="s">
        <v>164</v>
      </c>
      <c r="M11" s="25" t="s">
        <v>165</v>
      </c>
      <c r="N11" s="25" t="s">
        <v>166</v>
      </c>
      <c r="O11" s="25" t="s">
        <v>167</v>
      </c>
      <c r="P11" s="25" t="s">
        <v>168</v>
      </c>
      <c r="Q11" s="25" t="s">
        <v>19</v>
      </c>
      <c r="R11" s="25" t="s">
        <v>20</v>
      </c>
      <c r="S11" s="25" t="s">
        <v>169</v>
      </c>
      <c r="T11" s="25" t="s">
        <v>170</v>
      </c>
      <c r="U11" s="25" t="s">
        <v>171</v>
      </c>
      <c r="V11" s="25" t="s">
        <v>172</v>
      </c>
      <c r="W11" s="25" t="s">
        <v>173</v>
      </c>
      <c r="X11" s="25" t="s">
        <v>174</v>
      </c>
      <c r="Z11" s="12" t="s">
        <v>42</v>
      </c>
      <c r="AA11" s="12" t="s">
        <v>41</v>
      </c>
      <c r="AB11" s="12" t="s">
        <v>43</v>
      </c>
      <c r="AC11" s="12" t="s">
        <v>44</v>
      </c>
    </row>
    <row r="12" spans="1:29" x14ac:dyDescent="0.45">
      <c r="A12" s="15" t="s">
        <v>180</v>
      </c>
      <c r="B12" s="16">
        <v>112.94</v>
      </c>
      <c r="C12" s="15">
        <v>62003</v>
      </c>
      <c r="D12" s="16">
        <v>2.2055E-7</v>
      </c>
      <c r="E12" s="16">
        <v>3.5144999999999998E-14</v>
      </c>
      <c r="F12" s="16">
        <v>1.5934999999999999E-5</v>
      </c>
      <c r="G12" s="15">
        <v>-70.28</v>
      </c>
      <c r="H12" s="15">
        <v>0.45950999999999997</v>
      </c>
      <c r="I12" s="15">
        <v>0.65383000000000002</v>
      </c>
      <c r="J12" s="16">
        <v>1.6481E-7</v>
      </c>
      <c r="K12" s="16">
        <v>124.31</v>
      </c>
      <c r="L12" s="16">
        <v>75426000000</v>
      </c>
      <c r="M12" s="15">
        <v>0.75763999999999998</v>
      </c>
      <c r="N12" s="16">
        <v>101720000</v>
      </c>
      <c r="O12" s="16">
        <v>13426000000</v>
      </c>
      <c r="P12" s="15">
        <v>9735</v>
      </c>
      <c r="Q12" s="16">
        <v>50132000</v>
      </c>
      <c r="R12" s="16">
        <v>514970</v>
      </c>
      <c r="S12" s="17">
        <v>1.6014E-12</v>
      </c>
      <c r="T12" s="16">
        <v>398440000</v>
      </c>
      <c r="U12" s="16">
        <v>2.4881000000000002E+22</v>
      </c>
      <c r="V12" s="15">
        <v>0.96528999999999998</v>
      </c>
      <c r="W12" s="16">
        <v>1.3049999999999999E-8</v>
      </c>
      <c r="X12" s="16">
        <v>1.3518999999999999E-6</v>
      </c>
      <c r="Z12" s="16"/>
      <c r="AA12" s="15"/>
      <c r="AB12" s="16"/>
      <c r="AC12" s="16"/>
    </row>
    <row r="13" spans="1:29" x14ac:dyDescent="0.45">
      <c r="A13" s="18" t="s">
        <v>181</v>
      </c>
      <c r="B13" s="19">
        <v>112.94</v>
      </c>
      <c r="C13" s="18">
        <v>62003</v>
      </c>
      <c r="D13" s="19">
        <v>2.2097E-7</v>
      </c>
      <c r="E13" s="19">
        <v>3.5144999999999998E-14</v>
      </c>
      <c r="F13" s="19">
        <v>1.5905000000000001E-5</v>
      </c>
      <c r="G13" s="18">
        <v>-70.52</v>
      </c>
      <c r="H13" s="18">
        <v>0.45950999999999997</v>
      </c>
      <c r="I13" s="18">
        <v>0.65159999999999996</v>
      </c>
      <c r="J13" s="19">
        <v>1.6061999999999999E-7</v>
      </c>
      <c r="K13" s="19">
        <v>124.31</v>
      </c>
      <c r="L13" s="19">
        <v>77394000000</v>
      </c>
      <c r="M13" s="18">
        <v>0.7601</v>
      </c>
      <c r="N13" s="19">
        <v>101720000</v>
      </c>
      <c r="O13" s="19">
        <v>13382000000</v>
      </c>
      <c r="P13" s="18">
        <v>9789</v>
      </c>
      <c r="Q13" s="19">
        <v>50132000</v>
      </c>
      <c r="R13" s="19">
        <v>512130</v>
      </c>
      <c r="S13" s="20">
        <v>1.5892999999999999E-12</v>
      </c>
      <c r="T13" s="19">
        <v>398440000</v>
      </c>
      <c r="U13" s="19">
        <v>2.5070000000000001E+22</v>
      </c>
      <c r="V13" s="18">
        <v>0.96553</v>
      </c>
      <c r="W13" s="19">
        <v>1.3049999999999999E-8</v>
      </c>
      <c r="X13" s="19">
        <v>1.3515999999999999E-6</v>
      </c>
      <c r="Z13" s="19"/>
      <c r="AA13" s="18"/>
      <c r="AB13" s="19"/>
      <c r="AC13" s="19"/>
    </row>
    <row r="14" spans="1:29" x14ac:dyDescent="0.45">
      <c r="A14" s="18" t="s">
        <v>182</v>
      </c>
      <c r="B14" s="19">
        <v>112.94</v>
      </c>
      <c r="C14" s="18">
        <v>62003</v>
      </c>
      <c r="D14" s="19">
        <v>2.2179E-7</v>
      </c>
      <c r="E14" s="19">
        <v>3.5144999999999998E-14</v>
      </c>
      <c r="F14" s="19">
        <v>1.5846E-5</v>
      </c>
      <c r="G14" s="18">
        <v>-71.36</v>
      </c>
      <c r="H14" s="18">
        <v>0.45950999999999997</v>
      </c>
      <c r="I14" s="18">
        <v>0.64393</v>
      </c>
      <c r="J14" s="19">
        <v>1.5921000000000001E-7</v>
      </c>
      <c r="K14" s="19">
        <v>124.31</v>
      </c>
      <c r="L14" s="19">
        <v>78079000000</v>
      </c>
      <c r="M14" s="18">
        <v>0.76095999999999997</v>
      </c>
      <c r="N14" s="19">
        <v>101720000</v>
      </c>
      <c r="O14" s="19">
        <v>13367000000</v>
      </c>
      <c r="P14" s="18">
        <v>9777</v>
      </c>
      <c r="Q14" s="19">
        <v>50132000</v>
      </c>
      <c r="R14" s="19">
        <v>512750</v>
      </c>
      <c r="S14" s="20">
        <v>1.5884999999999999E-12</v>
      </c>
      <c r="T14" s="19">
        <v>398440000</v>
      </c>
      <c r="U14" s="19">
        <v>2.5082999999999999E+22</v>
      </c>
      <c r="V14" s="18">
        <v>0.96552000000000004</v>
      </c>
      <c r="W14" s="19">
        <v>1.3049999999999999E-8</v>
      </c>
      <c r="X14" s="19">
        <v>1.3515999999999999E-6</v>
      </c>
      <c r="Z14" s="19"/>
      <c r="AA14" s="18"/>
      <c r="AB14" s="19"/>
      <c r="AC14" s="19"/>
    </row>
    <row r="15" spans="1:29" x14ac:dyDescent="0.45">
      <c r="A15" s="18" t="s">
        <v>183</v>
      </c>
      <c r="B15" s="19">
        <v>112.94</v>
      </c>
      <c r="C15" s="18">
        <v>62003</v>
      </c>
      <c r="D15" s="19">
        <v>2.2516000000000001E-7</v>
      </c>
      <c r="E15" s="19">
        <v>3.5144999999999998E-14</v>
      </c>
      <c r="F15" s="19">
        <v>1.5608999999999999E-5</v>
      </c>
      <c r="G15" s="18">
        <v>-75.94</v>
      </c>
      <c r="H15" s="18">
        <v>0.45950999999999997</v>
      </c>
      <c r="I15" s="18">
        <v>0.60509999999999997</v>
      </c>
      <c r="J15" s="19">
        <v>1.6236999999999999E-7</v>
      </c>
      <c r="K15" s="19">
        <v>124.31</v>
      </c>
      <c r="L15" s="19">
        <v>76560000000</v>
      </c>
      <c r="M15" s="18">
        <v>0.75944</v>
      </c>
      <c r="N15" s="19">
        <v>101720000</v>
      </c>
      <c r="O15" s="19">
        <v>13394000000</v>
      </c>
      <c r="P15" s="18">
        <v>9776</v>
      </c>
      <c r="Q15" s="19">
        <v>50132000</v>
      </c>
      <c r="R15" s="19">
        <v>512810</v>
      </c>
      <c r="S15" s="20">
        <v>1.6305E-12</v>
      </c>
      <c r="T15" s="19">
        <v>398440000</v>
      </c>
      <c r="U15" s="19">
        <v>2.4437000000000001E+22</v>
      </c>
      <c r="V15" s="18">
        <v>0.96421000000000001</v>
      </c>
      <c r="W15" s="19">
        <v>1.3049999999999999E-8</v>
      </c>
      <c r="X15" s="19">
        <v>1.3534E-6</v>
      </c>
      <c r="Z15" s="19"/>
      <c r="AA15" s="18"/>
      <c r="AB15" s="19"/>
      <c r="AC15" s="19"/>
    </row>
    <row r="16" spans="1:29" x14ac:dyDescent="0.45">
      <c r="A16" s="18" t="s">
        <v>184</v>
      </c>
      <c r="B16" s="19">
        <v>112.94</v>
      </c>
      <c r="C16" s="18">
        <v>62003</v>
      </c>
      <c r="D16" s="19">
        <v>2.2179999999999999E-7</v>
      </c>
      <c r="E16" s="19">
        <v>3.5144999999999998E-14</v>
      </c>
      <c r="F16" s="19">
        <v>1.5845000000000002E-5</v>
      </c>
      <c r="G16" s="18">
        <v>-71.239999999999995</v>
      </c>
      <c r="H16" s="18">
        <v>0.45950999999999997</v>
      </c>
      <c r="I16" s="18">
        <v>0.64502000000000004</v>
      </c>
      <c r="J16" s="19">
        <v>1.5832E-7</v>
      </c>
      <c r="K16" s="19">
        <v>124.31</v>
      </c>
      <c r="L16" s="19">
        <v>78518000000</v>
      </c>
      <c r="M16" s="18">
        <v>0.76219999999999999</v>
      </c>
      <c r="N16" s="19">
        <v>101720000</v>
      </c>
      <c r="O16" s="19">
        <v>13346000000</v>
      </c>
      <c r="P16" s="18">
        <v>9742</v>
      </c>
      <c r="Q16" s="19">
        <v>50132000</v>
      </c>
      <c r="R16" s="19">
        <v>514600</v>
      </c>
      <c r="S16" s="20">
        <v>1.5957999999999999E-12</v>
      </c>
      <c r="T16" s="19">
        <v>398440000</v>
      </c>
      <c r="U16" s="19">
        <v>2.4967999999999998E+22</v>
      </c>
      <c r="V16" s="18">
        <v>0.96531999999999996</v>
      </c>
      <c r="W16" s="19">
        <v>1.3049999999999999E-8</v>
      </c>
      <c r="X16" s="19">
        <v>1.3518999999999999E-6</v>
      </c>
      <c r="Z16" s="21"/>
      <c r="AA16" s="13"/>
      <c r="AB16" s="21"/>
      <c r="AC16" s="21"/>
    </row>
    <row r="17" spans="1:29" x14ac:dyDescent="0.45">
      <c r="A17" s="22" t="s">
        <v>23</v>
      </c>
      <c r="B17" s="15">
        <f t="shared" ref="B17:X17" si="1">AVERAGE(B12:B16)</f>
        <v>112.94000000000001</v>
      </c>
      <c r="C17" s="15">
        <f t="shared" si="1"/>
        <v>62003</v>
      </c>
      <c r="D17" s="15">
        <f t="shared" si="1"/>
        <v>2.2205400000000001E-7</v>
      </c>
      <c r="E17" s="15">
        <f t="shared" si="1"/>
        <v>3.5144999999999998E-14</v>
      </c>
      <c r="F17" s="15">
        <f t="shared" si="1"/>
        <v>1.5828000000000002E-5</v>
      </c>
      <c r="G17" s="15">
        <f t="shared" si="1"/>
        <v>-71.868000000000009</v>
      </c>
      <c r="H17" s="15">
        <f t="shared" si="1"/>
        <v>0.45950999999999997</v>
      </c>
      <c r="I17" s="15">
        <f t="shared" si="1"/>
        <v>0.63989600000000002</v>
      </c>
      <c r="J17" s="15">
        <f t="shared" si="1"/>
        <v>1.6106599999999999E-7</v>
      </c>
      <c r="K17" s="15">
        <f t="shared" si="1"/>
        <v>124.30999999999999</v>
      </c>
      <c r="L17" s="15">
        <f t="shared" si="1"/>
        <v>77195400000</v>
      </c>
      <c r="M17" s="15">
        <f t="shared" si="1"/>
        <v>0.76006799999999997</v>
      </c>
      <c r="N17" s="15">
        <f t="shared" si="1"/>
        <v>101720000</v>
      </c>
      <c r="O17" s="15">
        <f t="shared" si="1"/>
        <v>13383000000</v>
      </c>
      <c r="P17" s="15">
        <f t="shared" si="1"/>
        <v>9763.7999999999993</v>
      </c>
      <c r="Q17" s="15">
        <f t="shared" si="1"/>
        <v>50132000</v>
      </c>
      <c r="R17" s="15">
        <f t="shared" si="1"/>
        <v>513452</v>
      </c>
      <c r="S17" s="23">
        <f t="shared" si="1"/>
        <v>1.6011000000000001E-12</v>
      </c>
      <c r="T17" s="15">
        <f t="shared" si="1"/>
        <v>398440000</v>
      </c>
      <c r="U17" s="15">
        <f t="shared" si="1"/>
        <v>2.4887799999999999E+22</v>
      </c>
      <c r="V17" s="15">
        <f t="shared" si="1"/>
        <v>0.96517399999999998</v>
      </c>
      <c r="W17" s="15">
        <f t="shared" si="1"/>
        <v>1.3049999999999998E-8</v>
      </c>
      <c r="X17" s="15">
        <f t="shared" si="1"/>
        <v>1.3520799999999998E-6</v>
      </c>
      <c r="Z17" s="12" t="e">
        <f>AVERAGE(Z12:Z16)</f>
        <v>#DIV/0!</v>
      </c>
      <c r="AA17" s="12" t="e">
        <f>AVERAGE(AA12:AA16)</f>
        <v>#DIV/0!</v>
      </c>
      <c r="AB17" s="12" t="e">
        <f>AVERAGE(AB12:AB16)</f>
        <v>#DIV/0!</v>
      </c>
      <c r="AC17" s="12" t="e">
        <f>AVERAGE(AC12:AC16)</f>
        <v>#DIV/0!</v>
      </c>
    </row>
    <row r="19" spans="1:29" x14ac:dyDescent="0.45">
      <c r="A19" s="24">
        <v>0.03</v>
      </c>
    </row>
    <row r="20" spans="1:29" x14ac:dyDescent="0.45">
      <c r="A20" s="13" t="s">
        <v>160</v>
      </c>
      <c r="B20" s="13" t="s">
        <v>12</v>
      </c>
      <c r="C20" s="13" t="s">
        <v>13</v>
      </c>
      <c r="D20" s="13" t="s">
        <v>161</v>
      </c>
      <c r="E20" s="13" t="s">
        <v>14</v>
      </c>
      <c r="F20" s="13" t="s">
        <v>15</v>
      </c>
      <c r="G20" s="13" t="s">
        <v>16</v>
      </c>
      <c r="H20" s="13" t="s">
        <v>17</v>
      </c>
      <c r="I20" s="13" t="s">
        <v>18</v>
      </c>
      <c r="J20" s="13" t="s">
        <v>162</v>
      </c>
      <c r="K20" s="13" t="s">
        <v>163</v>
      </c>
      <c r="L20" s="13" t="s">
        <v>164</v>
      </c>
      <c r="M20" s="13" t="s">
        <v>165</v>
      </c>
      <c r="N20" s="13" t="s">
        <v>166</v>
      </c>
      <c r="O20" s="13" t="s">
        <v>167</v>
      </c>
      <c r="P20" s="13" t="s">
        <v>168</v>
      </c>
      <c r="Q20" s="13" t="s">
        <v>19</v>
      </c>
      <c r="R20" s="13" t="s">
        <v>20</v>
      </c>
      <c r="S20" s="14" t="s">
        <v>169</v>
      </c>
      <c r="T20" s="13" t="s">
        <v>170</v>
      </c>
      <c r="U20" s="13" t="s">
        <v>171</v>
      </c>
      <c r="V20" s="13" t="s">
        <v>172</v>
      </c>
      <c r="W20" s="13" t="s">
        <v>173</v>
      </c>
      <c r="X20" s="13" t="s">
        <v>174</v>
      </c>
      <c r="Z20" s="12" t="s">
        <v>42</v>
      </c>
      <c r="AA20" s="12" t="s">
        <v>41</v>
      </c>
      <c r="AB20" s="12" t="s">
        <v>43</v>
      </c>
      <c r="AC20" s="12" t="s">
        <v>44</v>
      </c>
    </row>
    <row r="21" spans="1:29" x14ac:dyDescent="0.45">
      <c r="A21" s="12" t="s">
        <v>185</v>
      </c>
      <c r="B21" s="26">
        <v>112.94</v>
      </c>
      <c r="C21" s="12">
        <v>62003</v>
      </c>
      <c r="D21" s="26">
        <v>2.2032999999999999E-7</v>
      </c>
      <c r="E21" s="26">
        <v>3.5144999999999998E-14</v>
      </c>
      <c r="F21" s="26">
        <v>1.5951E-5</v>
      </c>
      <c r="G21" s="12">
        <v>-69.36</v>
      </c>
      <c r="H21" s="12">
        <v>0.45950999999999997</v>
      </c>
      <c r="I21" s="12">
        <v>0.66249999999999998</v>
      </c>
      <c r="J21" s="26">
        <v>1.5851000000000001E-7</v>
      </c>
      <c r="K21" s="26">
        <v>124.31</v>
      </c>
      <c r="L21" s="26">
        <v>78424000000</v>
      </c>
      <c r="M21" s="12">
        <v>0.76080999999999999</v>
      </c>
      <c r="N21" s="26">
        <v>101720000</v>
      </c>
      <c r="O21" s="26">
        <v>13370000000</v>
      </c>
      <c r="P21" s="12">
        <v>9730</v>
      </c>
      <c r="Q21" s="26">
        <v>50132000</v>
      </c>
      <c r="R21" s="26">
        <v>515230</v>
      </c>
      <c r="S21" s="20">
        <v>1.5822000000000001E-12</v>
      </c>
      <c r="T21" s="26">
        <v>398440000</v>
      </c>
      <c r="U21" s="26">
        <v>2.5182999999999998E+22</v>
      </c>
      <c r="V21" s="12">
        <v>0.96577000000000002</v>
      </c>
      <c r="W21" s="26">
        <v>1.3049999999999999E-8</v>
      </c>
      <c r="X21" s="26">
        <v>1.3513000000000001E-6</v>
      </c>
      <c r="Z21" s="16">
        <f>D21</f>
        <v>2.2032999999999999E-7</v>
      </c>
      <c r="AA21" s="15">
        <f>G21+P21</f>
        <v>9660.64</v>
      </c>
      <c r="AB21" s="16">
        <f>J21</f>
        <v>1.5851000000000001E-7</v>
      </c>
      <c r="AC21" s="16">
        <f>S21</f>
        <v>1.5822000000000001E-12</v>
      </c>
    </row>
    <row r="22" spans="1:29" x14ac:dyDescent="0.45">
      <c r="A22" s="12" t="s">
        <v>186</v>
      </c>
      <c r="B22" s="26">
        <v>112.94</v>
      </c>
      <c r="C22" s="12">
        <v>62003</v>
      </c>
      <c r="D22" s="26">
        <v>2.2127E-7</v>
      </c>
      <c r="E22" s="26">
        <v>3.5144999999999998E-14</v>
      </c>
      <c r="F22" s="26">
        <v>1.5883E-5</v>
      </c>
      <c r="G22" s="12">
        <v>-69.930000000000007</v>
      </c>
      <c r="H22" s="12">
        <v>0.45950999999999997</v>
      </c>
      <c r="I22" s="12">
        <v>0.65710000000000002</v>
      </c>
      <c r="J22" s="26">
        <v>1.5909E-7</v>
      </c>
      <c r="K22" s="26">
        <v>124.31</v>
      </c>
      <c r="L22" s="26">
        <v>78138000000</v>
      </c>
      <c r="M22" s="12">
        <v>0.76117999999999997</v>
      </c>
      <c r="N22" s="26">
        <v>101720000</v>
      </c>
      <c r="O22" s="26">
        <v>13363000000</v>
      </c>
      <c r="P22" s="12">
        <v>9696</v>
      </c>
      <c r="Q22" s="26">
        <v>50132000</v>
      </c>
      <c r="R22" s="26">
        <v>517040</v>
      </c>
      <c r="S22" s="20">
        <v>1.5917E-12</v>
      </c>
      <c r="T22" s="26">
        <v>398440000</v>
      </c>
      <c r="U22" s="26">
        <v>2.5031999999999998E+22</v>
      </c>
      <c r="V22" s="12">
        <v>0.96547000000000005</v>
      </c>
      <c r="W22" s="26">
        <v>1.3049999999999999E-8</v>
      </c>
      <c r="X22" s="26">
        <v>1.3516999999999999E-6</v>
      </c>
      <c r="Z22" s="19">
        <f t="shared" ref="Z22:Z25" si="2">D22</f>
        <v>2.2127E-7</v>
      </c>
      <c r="AA22" s="18">
        <f t="shared" ref="AA22:AA25" si="3">G22+P22</f>
        <v>9626.07</v>
      </c>
      <c r="AB22" s="19">
        <f t="shared" ref="AB22:AB25" si="4">J22</f>
        <v>1.5909E-7</v>
      </c>
      <c r="AC22" s="19">
        <f t="shared" ref="AC22:AC25" si="5">S22</f>
        <v>1.5917E-12</v>
      </c>
    </row>
    <row r="23" spans="1:29" x14ac:dyDescent="0.45">
      <c r="A23" s="12" t="s">
        <v>187</v>
      </c>
      <c r="B23" s="26">
        <v>112.94</v>
      </c>
      <c r="C23" s="12">
        <v>62003</v>
      </c>
      <c r="D23" s="26">
        <v>2.2085E-7</v>
      </c>
      <c r="E23" s="26">
        <v>3.5144999999999998E-14</v>
      </c>
      <c r="F23" s="26">
        <v>1.5914E-5</v>
      </c>
      <c r="G23" s="12">
        <v>-70.349999999999994</v>
      </c>
      <c r="H23" s="12">
        <v>0.45950999999999997</v>
      </c>
      <c r="I23" s="12">
        <v>0.65317999999999998</v>
      </c>
      <c r="J23" s="26">
        <v>1.5835000000000001E-7</v>
      </c>
      <c r="K23" s="26">
        <v>124.31</v>
      </c>
      <c r="L23" s="26">
        <v>78503000000</v>
      </c>
      <c r="M23" s="12">
        <v>0.76222999999999996</v>
      </c>
      <c r="N23" s="26">
        <v>101720000</v>
      </c>
      <c r="O23" s="26">
        <v>13345000000</v>
      </c>
      <c r="P23" s="12">
        <v>9703</v>
      </c>
      <c r="Q23" s="26">
        <v>50132000</v>
      </c>
      <c r="R23" s="26">
        <v>516660</v>
      </c>
      <c r="S23" s="20">
        <v>1.5957999999999999E-12</v>
      </c>
      <c r="T23" s="26">
        <v>398440000</v>
      </c>
      <c r="U23" s="26">
        <v>2.4967999999999998E+22</v>
      </c>
      <c r="V23" s="12">
        <v>0.96536999999999995</v>
      </c>
      <c r="W23" s="26">
        <v>1.3049999999999999E-8</v>
      </c>
      <c r="X23" s="26">
        <v>1.3517999999999999E-6</v>
      </c>
      <c r="Z23" s="19">
        <f t="shared" si="2"/>
        <v>2.2085E-7</v>
      </c>
      <c r="AA23" s="18">
        <f t="shared" si="3"/>
        <v>9632.65</v>
      </c>
      <c r="AB23" s="19">
        <f t="shared" si="4"/>
        <v>1.5835000000000001E-7</v>
      </c>
      <c r="AC23" s="19">
        <f t="shared" si="5"/>
        <v>1.5957999999999999E-12</v>
      </c>
    </row>
    <row r="24" spans="1:29" x14ac:dyDescent="0.45">
      <c r="A24" s="12" t="s">
        <v>188</v>
      </c>
      <c r="B24" s="26">
        <v>112.94</v>
      </c>
      <c r="C24" s="12">
        <v>62003</v>
      </c>
      <c r="D24" s="26">
        <v>2.2149000000000001E-7</v>
      </c>
      <c r="E24" s="26">
        <v>3.5144999999999998E-14</v>
      </c>
      <c r="F24" s="26">
        <v>1.5868000000000001E-5</v>
      </c>
      <c r="G24" s="12">
        <v>-71.13</v>
      </c>
      <c r="H24" s="12">
        <v>0.45950999999999997</v>
      </c>
      <c r="I24" s="12">
        <v>0.64600999999999997</v>
      </c>
      <c r="J24" s="26">
        <v>1.5703E-7</v>
      </c>
      <c r="K24" s="26">
        <v>124.31</v>
      </c>
      <c r="L24" s="26">
        <v>79163000000</v>
      </c>
      <c r="M24" s="12">
        <v>0.76309000000000005</v>
      </c>
      <c r="N24" s="26">
        <v>101720000</v>
      </c>
      <c r="O24" s="26">
        <v>13330000000</v>
      </c>
      <c r="P24" s="12">
        <v>9702</v>
      </c>
      <c r="Q24" s="26">
        <v>50132000</v>
      </c>
      <c r="R24" s="26">
        <v>516720</v>
      </c>
      <c r="S24" s="20">
        <v>1.6013000000000001E-12</v>
      </c>
      <c r="T24" s="26">
        <v>398440000</v>
      </c>
      <c r="U24" s="26">
        <v>2.4881999999999999E+22</v>
      </c>
      <c r="V24" s="12">
        <v>0.96516999999999997</v>
      </c>
      <c r="W24" s="26">
        <v>1.3049999999999999E-8</v>
      </c>
      <c r="X24" s="26">
        <v>1.3520999999999999E-6</v>
      </c>
      <c r="Z24" s="19">
        <f t="shared" si="2"/>
        <v>2.2149000000000001E-7</v>
      </c>
      <c r="AA24" s="18">
        <f t="shared" si="3"/>
        <v>9630.8700000000008</v>
      </c>
      <c r="AB24" s="19">
        <f t="shared" si="4"/>
        <v>1.5703E-7</v>
      </c>
      <c r="AC24" s="19">
        <f t="shared" si="5"/>
        <v>1.6013000000000001E-12</v>
      </c>
    </row>
    <row r="25" spans="1:29" x14ac:dyDescent="0.45">
      <c r="A25" s="12" t="s">
        <v>189</v>
      </c>
      <c r="B25" s="26">
        <v>112.94</v>
      </c>
      <c r="C25" s="12">
        <v>62003</v>
      </c>
      <c r="D25" s="26">
        <v>2.2112000000000001E-7</v>
      </c>
      <c r="E25" s="26">
        <v>3.5144999999999998E-14</v>
      </c>
      <c r="F25" s="26">
        <v>1.5894000000000001E-5</v>
      </c>
      <c r="G25" s="12">
        <v>-70.459999999999994</v>
      </c>
      <c r="H25" s="12">
        <v>0.45950999999999997</v>
      </c>
      <c r="I25" s="12">
        <v>0.65215999999999996</v>
      </c>
      <c r="J25" s="26">
        <v>1.5489999999999999E-7</v>
      </c>
      <c r="K25" s="26">
        <v>124.31</v>
      </c>
      <c r="L25" s="26">
        <v>80252000000</v>
      </c>
      <c r="M25" s="12">
        <v>0.76454</v>
      </c>
      <c r="N25" s="26">
        <v>101720000</v>
      </c>
      <c r="O25" s="26">
        <v>13305000000</v>
      </c>
      <c r="P25" s="12">
        <v>9693</v>
      </c>
      <c r="Q25" s="26">
        <v>50132000</v>
      </c>
      <c r="R25" s="26">
        <v>517200</v>
      </c>
      <c r="S25" s="20">
        <v>1.5915E-12</v>
      </c>
      <c r="T25" s="26">
        <v>398440000</v>
      </c>
      <c r="U25" s="26">
        <v>2.5036000000000001E+22</v>
      </c>
      <c r="V25" s="12">
        <v>0.96548</v>
      </c>
      <c r="W25" s="26">
        <v>1.3049999999999999E-8</v>
      </c>
      <c r="X25" s="26">
        <v>1.3516999999999999E-6</v>
      </c>
      <c r="Z25" s="21">
        <f t="shared" si="2"/>
        <v>2.2112000000000001E-7</v>
      </c>
      <c r="AA25" s="13">
        <f t="shared" si="3"/>
        <v>9622.5400000000009</v>
      </c>
      <c r="AB25" s="21">
        <f t="shared" si="4"/>
        <v>1.5489999999999999E-7</v>
      </c>
      <c r="AC25" s="21">
        <f t="shared" si="5"/>
        <v>1.5915E-12</v>
      </c>
    </row>
    <row r="26" spans="1:29" x14ac:dyDescent="0.45">
      <c r="A26" s="22" t="s">
        <v>23</v>
      </c>
      <c r="B26" s="15">
        <f t="shared" ref="B26:X26" si="6">AVERAGE(B21:B25)</f>
        <v>112.94000000000001</v>
      </c>
      <c r="C26" s="15">
        <f t="shared" si="6"/>
        <v>62003</v>
      </c>
      <c r="D26" s="15">
        <f t="shared" si="6"/>
        <v>2.2101199999999999E-7</v>
      </c>
      <c r="E26" s="15">
        <f t="shared" si="6"/>
        <v>3.5144999999999998E-14</v>
      </c>
      <c r="F26" s="15">
        <f t="shared" si="6"/>
        <v>1.5902000000000001E-5</v>
      </c>
      <c r="G26" s="15">
        <f t="shared" si="6"/>
        <v>-70.245999999999995</v>
      </c>
      <c r="H26" s="15">
        <f t="shared" si="6"/>
        <v>0.45950999999999997</v>
      </c>
      <c r="I26" s="15">
        <f t="shared" si="6"/>
        <v>0.65418999999999994</v>
      </c>
      <c r="J26" s="15">
        <f t="shared" si="6"/>
        <v>1.5757600000000001E-7</v>
      </c>
      <c r="K26" s="15">
        <f t="shared" si="6"/>
        <v>124.30999999999999</v>
      </c>
      <c r="L26" s="15">
        <f t="shared" si="6"/>
        <v>78896000000</v>
      </c>
      <c r="M26" s="15">
        <f t="shared" si="6"/>
        <v>0.76236999999999999</v>
      </c>
      <c r="N26" s="15">
        <f t="shared" si="6"/>
        <v>101720000</v>
      </c>
      <c r="O26" s="15">
        <f t="shared" si="6"/>
        <v>13342600000</v>
      </c>
      <c r="P26" s="15">
        <f t="shared" si="6"/>
        <v>9704.7999999999993</v>
      </c>
      <c r="Q26" s="15">
        <f t="shared" si="6"/>
        <v>50132000</v>
      </c>
      <c r="R26" s="15">
        <f t="shared" si="6"/>
        <v>516570</v>
      </c>
      <c r="S26" s="23">
        <f t="shared" si="6"/>
        <v>1.5924999999999999E-12</v>
      </c>
      <c r="T26" s="15">
        <f t="shared" si="6"/>
        <v>398440000</v>
      </c>
      <c r="U26" s="15">
        <f t="shared" si="6"/>
        <v>2.50202E+22</v>
      </c>
      <c r="V26" s="15">
        <f t="shared" si="6"/>
        <v>0.96545199999999998</v>
      </c>
      <c r="W26" s="15">
        <f t="shared" si="6"/>
        <v>1.3049999999999998E-8</v>
      </c>
      <c r="X26" s="15">
        <f t="shared" si="6"/>
        <v>1.3517200000000002E-6</v>
      </c>
      <c r="Z26" s="12">
        <f>AVERAGE(Z21:Z25)</f>
        <v>2.2101199999999999E-7</v>
      </c>
      <c r="AA26" s="12">
        <f>AVERAGE(AA21:AA25)</f>
        <v>9634.5540000000001</v>
      </c>
      <c r="AB26" s="12">
        <f>AVERAGE(AB21:AB25)</f>
        <v>1.5757600000000001E-7</v>
      </c>
      <c r="AC26" s="12">
        <f>AVERAGE(AC21:AC25)</f>
        <v>1.5924999999999999E-12</v>
      </c>
    </row>
    <row r="28" spans="1:29" x14ac:dyDescent="0.45">
      <c r="A28" s="27">
        <v>4</v>
      </c>
    </row>
    <row r="29" spans="1:29" x14ac:dyDescent="0.45">
      <c r="A29" s="14" t="s">
        <v>160</v>
      </c>
      <c r="B29" s="14" t="s">
        <v>12</v>
      </c>
      <c r="C29" s="14" t="s">
        <v>13</v>
      </c>
      <c r="D29" s="14" t="s">
        <v>161</v>
      </c>
      <c r="E29" s="14" t="s">
        <v>14</v>
      </c>
      <c r="F29" s="14" t="s">
        <v>15</v>
      </c>
      <c r="G29" s="14" t="s">
        <v>16</v>
      </c>
      <c r="H29" s="14" t="s">
        <v>17</v>
      </c>
      <c r="I29" s="14" t="s">
        <v>18</v>
      </c>
      <c r="J29" s="14" t="s">
        <v>162</v>
      </c>
      <c r="K29" s="14" t="s">
        <v>163</v>
      </c>
      <c r="L29" s="14" t="s">
        <v>164</v>
      </c>
      <c r="M29" s="14" t="s">
        <v>165</v>
      </c>
      <c r="N29" s="14" t="s">
        <v>166</v>
      </c>
      <c r="O29" s="14" t="s">
        <v>167</v>
      </c>
      <c r="P29" s="14" t="s">
        <v>168</v>
      </c>
      <c r="Q29" s="14" t="s">
        <v>19</v>
      </c>
      <c r="R29" s="14" t="s">
        <v>20</v>
      </c>
      <c r="S29" s="14" t="s">
        <v>169</v>
      </c>
      <c r="T29" s="14" t="s">
        <v>170</v>
      </c>
      <c r="U29" s="14" t="s">
        <v>171</v>
      </c>
      <c r="V29" s="14" t="s">
        <v>172</v>
      </c>
      <c r="W29" s="14" t="s">
        <v>173</v>
      </c>
      <c r="X29" s="14" t="s">
        <v>174</v>
      </c>
      <c r="Z29" s="12" t="s">
        <v>42</v>
      </c>
      <c r="AA29" s="12" t="s">
        <v>41</v>
      </c>
      <c r="AB29" s="12" t="s">
        <v>43</v>
      </c>
      <c r="AC29" s="12" t="s">
        <v>44</v>
      </c>
    </row>
    <row r="30" spans="1:29" x14ac:dyDescent="0.45">
      <c r="A30" s="18" t="s">
        <v>190</v>
      </c>
      <c r="B30" s="19">
        <v>112.94</v>
      </c>
      <c r="C30" s="18">
        <v>62003</v>
      </c>
      <c r="D30" s="19">
        <v>2.1925000000000001E-7</v>
      </c>
      <c r="E30" s="19">
        <v>3.5144999999999998E-14</v>
      </c>
      <c r="F30" s="19">
        <v>1.6030000000000001E-5</v>
      </c>
      <c r="G30" s="18">
        <v>-68.069999999999993</v>
      </c>
      <c r="H30" s="18">
        <v>0.45950999999999997</v>
      </c>
      <c r="I30" s="18">
        <v>0.67505999999999999</v>
      </c>
      <c r="J30" s="19">
        <v>1.5843E-7</v>
      </c>
      <c r="K30" s="19">
        <v>124.31</v>
      </c>
      <c r="L30" s="19">
        <v>78464000000</v>
      </c>
      <c r="M30" s="18">
        <v>0.76075999999999999</v>
      </c>
      <c r="N30" s="19">
        <v>101720000</v>
      </c>
      <c r="O30" s="19">
        <v>13371000000</v>
      </c>
      <c r="P30" s="18">
        <v>9670</v>
      </c>
      <c r="Q30" s="19">
        <v>50132000</v>
      </c>
      <c r="R30" s="19">
        <v>518430</v>
      </c>
      <c r="S30" s="20">
        <v>1.5785E-12</v>
      </c>
      <c r="T30" s="19">
        <v>398440000</v>
      </c>
      <c r="U30" s="19">
        <v>2.5242000000000002E+22</v>
      </c>
      <c r="V30" s="18">
        <v>0.96589000000000003</v>
      </c>
      <c r="W30" s="19">
        <v>1.3049999999999999E-8</v>
      </c>
      <c r="X30" s="19">
        <v>1.3511000000000001E-6</v>
      </c>
      <c r="Z30" s="16">
        <f>D30</f>
        <v>2.1925000000000001E-7</v>
      </c>
      <c r="AA30" s="15">
        <f>G30+P30</f>
        <v>9601.93</v>
      </c>
      <c r="AB30" s="16">
        <f>J30</f>
        <v>1.5843E-7</v>
      </c>
      <c r="AC30" s="16">
        <f>S30</f>
        <v>1.5785E-12</v>
      </c>
    </row>
    <row r="31" spans="1:29" x14ac:dyDescent="0.45">
      <c r="A31" s="18" t="s">
        <v>191</v>
      </c>
      <c r="B31" s="19">
        <v>112.94</v>
      </c>
      <c r="C31" s="18">
        <v>62003</v>
      </c>
      <c r="D31" s="19">
        <v>2.2282999999999999E-7</v>
      </c>
      <c r="E31" s="19">
        <v>3.5144999999999998E-14</v>
      </c>
      <c r="F31" s="19">
        <v>1.5772000000000001E-5</v>
      </c>
      <c r="G31" s="18">
        <v>-70.98</v>
      </c>
      <c r="H31" s="18">
        <v>0.45950999999999997</v>
      </c>
      <c r="I31" s="18">
        <v>0.64737999999999996</v>
      </c>
      <c r="J31" s="19">
        <v>1.586E-7</v>
      </c>
      <c r="K31" s="19">
        <v>124.31</v>
      </c>
      <c r="L31" s="19">
        <v>78380000000</v>
      </c>
      <c r="M31" s="18">
        <v>0.76132999999999995</v>
      </c>
      <c r="N31" s="19">
        <v>101720000</v>
      </c>
      <c r="O31" s="19">
        <v>13361000000</v>
      </c>
      <c r="P31" s="18">
        <v>9639</v>
      </c>
      <c r="Q31" s="19">
        <v>50132000</v>
      </c>
      <c r="R31" s="19">
        <v>520100</v>
      </c>
      <c r="S31" s="20">
        <v>1.5846999999999999E-12</v>
      </c>
      <c r="T31" s="19">
        <v>398440000</v>
      </c>
      <c r="U31" s="19">
        <v>2.5143E+22</v>
      </c>
      <c r="V31" s="18">
        <v>0.96564000000000005</v>
      </c>
      <c r="W31" s="19">
        <v>1.3049999999999999E-8</v>
      </c>
      <c r="X31" s="19">
        <v>1.3514000000000001E-6</v>
      </c>
      <c r="Z31" s="19">
        <f t="shared" ref="Z31:Z34" si="7">D31</f>
        <v>2.2282999999999999E-7</v>
      </c>
      <c r="AA31" s="18">
        <f t="shared" ref="AA31:AA34" si="8">G31+P31</f>
        <v>9568.02</v>
      </c>
      <c r="AB31" s="19">
        <f t="shared" ref="AB31:AB34" si="9">J31</f>
        <v>1.586E-7</v>
      </c>
      <c r="AC31" s="19">
        <f t="shared" ref="AC31:AC34" si="10">S31</f>
        <v>1.5846999999999999E-12</v>
      </c>
    </row>
    <row r="32" spans="1:29" x14ac:dyDescent="0.45">
      <c r="A32" s="18" t="s">
        <v>192</v>
      </c>
      <c r="B32" s="19">
        <v>112.94</v>
      </c>
      <c r="C32" s="18">
        <v>62003</v>
      </c>
      <c r="D32" s="19">
        <v>2.2079000000000001E-7</v>
      </c>
      <c r="E32" s="19">
        <v>3.5144999999999998E-14</v>
      </c>
      <c r="F32" s="19">
        <v>1.5917999999999999E-5</v>
      </c>
      <c r="G32" s="18">
        <v>-69.38</v>
      </c>
      <c r="H32" s="18">
        <v>0.45950999999999997</v>
      </c>
      <c r="I32" s="18">
        <v>0.66230999999999995</v>
      </c>
      <c r="J32" s="19">
        <v>1.5473000000000001E-7</v>
      </c>
      <c r="K32" s="19">
        <v>124.31</v>
      </c>
      <c r="L32" s="19">
        <v>80340000000</v>
      </c>
      <c r="M32" s="18">
        <v>0.76409000000000005</v>
      </c>
      <c r="N32" s="19">
        <v>101720000</v>
      </c>
      <c r="O32" s="19">
        <v>13313000000</v>
      </c>
      <c r="P32" s="18">
        <v>9643</v>
      </c>
      <c r="Q32" s="19">
        <v>50132000</v>
      </c>
      <c r="R32" s="19">
        <v>519880</v>
      </c>
      <c r="S32" s="20">
        <v>1.5880000000000001E-12</v>
      </c>
      <c r="T32" s="19">
        <v>398440000</v>
      </c>
      <c r="U32" s="19">
        <v>2.5091000000000001E+22</v>
      </c>
      <c r="V32" s="18">
        <v>0.96557000000000004</v>
      </c>
      <c r="W32" s="19">
        <v>1.3049999999999999E-8</v>
      </c>
      <c r="X32" s="19">
        <v>1.3515000000000001E-6</v>
      </c>
      <c r="Z32" s="19">
        <f t="shared" si="7"/>
        <v>2.2079000000000001E-7</v>
      </c>
      <c r="AA32" s="18">
        <f t="shared" si="8"/>
        <v>9573.6200000000008</v>
      </c>
      <c r="AB32" s="19">
        <f t="shared" si="9"/>
        <v>1.5473000000000001E-7</v>
      </c>
      <c r="AC32" s="19">
        <f t="shared" si="10"/>
        <v>1.5880000000000001E-12</v>
      </c>
    </row>
    <row r="33" spans="1:29" x14ac:dyDescent="0.45">
      <c r="A33" s="18" t="s">
        <v>193</v>
      </c>
      <c r="B33" s="19">
        <v>112.94</v>
      </c>
      <c r="C33" s="18">
        <v>62003</v>
      </c>
      <c r="D33" s="19">
        <v>2.2142000000000001E-7</v>
      </c>
      <c r="E33" s="19">
        <v>3.5144999999999998E-14</v>
      </c>
      <c r="F33" s="19">
        <v>1.5872999999999999E-5</v>
      </c>
      <c r="G33" s="18">
        <v>-70.52</v>
      </c>
      <c r="H33" s="18">
        <v>0.45950999999999997</v>
      </c>
      <c r="I33" s="18">
        <v>0.65159999999999996</v>
      </c>
      <c r="J33" s="19">
        <v>1.5489999999999999E-7</v>
      </c>
      <c r="K33" s="19">
        <v>124.31</v>
      </c>
      <c r="L33" s="19">
        <v>80252000000</v>
      </c>
      <c r="M33" s="18">
        <v>0.76417999999999997</v>
      </c>
      <c r="N33" s="19">
        <v>101720000</v>
      </c>
      <c r="O33" s="19">
        <v>13311000000</v>
      </c>
      <c r="P33" s="18">
        <v>9651</v>
      </c>
      <c r="Q33" s="19">
        <v>50132000</v>
      </c>
      <c r="R33" s="19">
        <v>519450</v>
      </c>
      <c r="S33" s="20">
        <v>1.5946000000000001E-12</v>
      </c>
      <c r="T33" s="19">
        <v>398440000</v>
      </c>
      <c r="U33" s="19">
        <v>2.4986999999999999E+22</v>
      </c>
      <c r="V33" s="18">
        <v>0.96540000000000004</v>
      </c>
      <c r="W33" s="19">
        <v>1.3049999999999999E-8</v>
      </c>
      <c r="X33" s="19">
        <v>1.3517999999999999E-6</v>
      </c>
      <c r="Z33" s="19">
        <f t="shared" si="7"/>
        <v>2.2142000000000001E-7</v>
      </c>
      <c r="AA33" s="18">
        <f t="shared" si="8"/>
        <v>9580.48</v>
      </c>
      <c r="AB33" s="19">
        <f t="shared" si="9"/>
        <v>1.5489999999999999E-7</v>
      </c>
      <c r="AC33" s="19">
        <f t="shared" si="10"/>
        <v>1.5946000000000001E-12</v>
      </c>
    </row>
    <row r="34" spans="1:29" x14ac:dyDescent="0.45">
      <c r="A34" s="28" t="s">
        <v>194</v>
      </c>
      <c r="B34" s="19">
        <v>112.94</v>
      </c>
      <c r="C34" s="18">
        <v>62003</v>
      </c>
      <c r="D34" s="19">
        <v>2.2016000000000001E-7</v>
      </c>
      <c r="E34" s="19">
        <v>3.5144999999999998E-14</v>
      </c>
      <c r="F34" s="19">
        <v>1.5962999999999999E-5</v>
      </c>
      <c r="G34" s="18">
        <v>-69.05</v>
      </c>
      <c r="H34" s="18">
        <v>0.45950999999999997</v>
      </c>
      <c r="I34" s="18">
        <v>0.66547000000000001</v>
      </c>
      <c r="J34" s="19">
        <v>1.5442999999999999E-7</v>
      </c>
      <c r="K34" s="19">
        <v>124.31</v>
      </c>
      <c r="L34" s="19">
        <v>80496000000</v>
      </c>
      <c r="M34" s="18">
        <v>0.76466000000000001</v>
      </c>
      <c r="N34" s="19">
        <v>101720000</v>
      </c>
      <c r="O34" s="19">
        <v>13303000000</v>
      </c>
      <c r="P34" s="18">
        <v>9636</v>
      </c>
      <c r="Q34" s="19">
        <v>50132000</v>
      </c>
      <c r="R34" s="19">
        <v>520260</v>
      </c>
      <c r="S34" s="20">
        <v>1.5855000000000001E-12</v>
      </c>
      <c r="T34" s="19">
        <v>398440000</v>
      </c>
      <c r="U34" s="19">
        <v>2.5130000000000002E+22</v>
      </c>
      <c r="V34" s="18">
        <v>0.9657</v>
      </c>
      <c r="W34" s="19">
        <v>1.3049999999999999E-8</v>
      </c>
      <c r="X34" s="19">
        <v>1.3514000000000001E-6</v>
      </c>
      <c r="Z34" s="21">
        <f t="shared" si="7"/>
        <v>2.2016000000000001E-7</v>
      </c>
      <c r="AA34" s="13">
        <f t="shared" si="8"/>
        <v>9566.9500000000007</v>
      </c>
      <c r="AB34" s="21">
        <f t="shared" si="9"/>
        <v>1.5442999999999999E-7</v>
      </c>
      <c r="AC34" s="21">
        <f t="shared" si="10"/>
        <v>1.5855000000000001E-12</v>
      </c>
    </row>
    <row r="35" spans="1:29" x14ac:dyDescent="0.45">
      <c r="A35" s="22" t="s">
        <v>23</v>
      </c>
      <c r="B35" s="15">
        <f t="shared" ref="B35:X35" si="11">AVERAGE(B30:B34)</f>
        <v>112.94000000000001</v>
      </c>
      <c r="C35" s="15">
        <f t="shared" si="11"/>
        <v>62003</v>
      </c>
      <c r="D35" s="15">
        <f t="shared" si="11"/>
        <v>2.2089000000000001E-7</v>
      </c>
      <c r="E35" s="15">
        <f t="shared" si="11"/>
        <v>3.5144999999999998E-14</v>
      </c>
      <c r="F35" s="15">
        <f t="shared" si="11"/>
        <v>1.5911199999999998E-5</v>
      </c>
      <c r="G35" s="15">
        <f t="shared" si="11"/>
        <v>-69.599999999999994</v>
      </c>
      <c r="H35" s="15">
        <f t="shared" si="11"/>
        <v>0.45950999999999997</v>
      </c>
      <c r="I35" s="15">
        <f t="shared" si="11"/>
        <v>0.66036399999999995</v>
      </c>
      <c r="J35" s="15">
        <f t="shared" si="11"/>
        <v>1.56218E-7</v>
      </c>
      <c r="K35" s="15">
        <f t="shared" si="11"/>
        <v>124.30999999999999</v>
      </c>
      <c r="L35" s="15">
        <f t="shared" si="11"/>
        <v>79586400000</v>
      </c>
      <c r="M35" s="15">
        <f t="shared" si="11"/>
        <v>0.76300400000000002</v>
      </c>
      <c r="N35" s="15">
        <f t="shared" si="11"/>
        <v>101720000</v>
      </c>
      <c r="O35" s="15">
        <f t="shared" si="11"/>
        <v>13331800000</v>
      </c>
      <c r="P35" s="15">
        <f t="shared" si="11"/>
        <v>9647.7999999999993</v>
      </c>
      <c r="Q35" s="15">
        <f t="shared" si="11"/>
        <v>50132000</v>
      </c>
      <c r="R35" s="15">
        <f t="shared" si="11"/>
        <v>519624</v>
      </c>
      <c r="S35" s="23">
        <f t="shared" si="11"/>
        <v>1.5862599999999999E-12</v>
      </c>
      <c r="T35" s="15">
        <f t="shared" si="11"/>
        <v>398440000</v>
      </c>
      <c r="U35" s="15">
        <f t="shared" si="11"/>
        <v>2.5118599999999997E+22</v>
      </c>
      <c r="V35" s="15">
        <f t="shared" si="11"/>
        <v>0.96563999999999994</v>
      </c>
      <c r="W35" s="15">
        <f t="shared" si="11"/>
        <v>1.3049999999999998E-8</v>
      </c>
      <c r="X35" s="15">
        <f t="shared" si="11"/>
        <v>1.3514400000000001E-6</v>
      </c>
      <c r="Z35" s="12">
        <f>AVERAGE(Z30:Z34)</f>
        <v>2.2089000000000001E-7</v>
      </c>
      <c r="AA35" s="12">
        <f>AVERAGE(AA30:AA34)</f>
        <v>9578.2000000000007</v>
      </c>
      <c r="AB35" s="12">
        <f>AVERAGE(AB30:AB34)</f>
        <v>1.56218E-7</v>
      </c>
      <c r="AC35" s="12">
        <f>AVERAGE(AC30:AC34)</f>
        <v>1.5862599999999999E-12</v>
      </c>
    </row>
    <row r="37" spans="1:29" x14ac:dyDescent="0.45">
      <c r="A37" s="29">
        <v>0.05</v>
      </c>
    </row>
    <row r="38" spans="1:29" x14ac:dyDescent="0.45">
      <c r="A38" s="14" t="s">
        <v>160</v>
      </c>
      <c r="B38" s="14" t="s">
        <v>12</v>
      </c>
      <c r="C38" s="14" t="s">
        <v>13</v>
      </c>
      <c r="D38" s="14" t="s">
        <v>161</v>
      </c>
      <c r="E38" s="14" t="s">
        <v>14</v>
      </c>
      <c r="F38" s="14" t="s">
        <v>15</v>
      </c>
      <c r="G38" s="14" t="s">
        <v>16</v>
      </c>
      <c r="H38" s="14" t="s">
        <v>17</v>
      </c>
      <c r="I38" s="14" t="s">
        <v>18</v>
      </c>
      <c r="J38" s="14" t="s">
        <v>162</v>
      </c>
      <c r="K38" s="14" t="s">
        <v>163</v>
      </c>
      <c r="L38" s="14" t="s">
        <v>164</v>
      </c>
      <c r="M38" s="14" t="s">
        <v>165</v>
      </c>
      <c r="N38" s="14" t="s">
        <v>166</v>
      </c>
      <c r="O38" s="14" t="s">
        <v>167</v>
      </c>
      <c r="P38" s="14" t="s">
        <v>168</v>
      </c>
      <c r="Q38" s="14" t="s">
        <v>19</v>
      </c>
      <c r="R38" s="14" t="s">
        <v>20</v>
      </c>
      <c r="S38" s="14" t="s">
        <v>169</v>
      </c>
      <c r="T38" s="14" t="s">
        <v>170</v>
      </c>
      <c r="U38" s="14" t="s">
        <v>171</v>
      </c>
      <c r="V38" s="14" t="s">
        <v>172</v>
      </c>
      <c r="W38" s="14" t="s">
        <v>173</v>
      </c>
      <c r="X38" s="14" t="s">
        <v>174</v>
      </c>
      <c r="Y38" s="18"/>
      <c r="Z38" s="12" t="s">
        <v>42</v>
      </c>
      <c r="AA38" s="12" t="s">
        <v>41</v>
      </c>
      <c r="AB38" s="12" t="s">
        <v>43</v>
      </c>
      <c r="AC38" s="12" t="s">
        <v>44</v>
      </c>
    </row>
    <row r="39" spans="1:29" x14ac:dyDescent="0.45">
      <c r="A39" s="18" t="s">
        <v>195</v>
      </c>
      <c r="B39" s="19">
        <v>112.94</v>
      </c>
      <c r="C39" s="18">
        <v>62003</v>
      </c>
      <c r="D39" s="19">
        <v>2.1993000000000001E-7</v>
      </c>
      <c r="E39" s="19">
        <v>3.5144999999999998E-14</v>
      </c>
      <c r="F39" s="19">
        <v>1.5979999999999999E-5</v>
      </c>
      <c r="G39" s="18">
        <v>-67.099999999999994</v>
      </c>
      <c r="H39" s="18">
        <v>0.45950999999999997</v>
      </c>
      <c r="I39" s="18">
        <v>0.68481000000000003</v>
      </c>
      <c r="J39" s="19">
        <v>1.5753000000000001E-7</v>
      </c>
      <c r="K39" s="19">
        <v>124.31</v>
      </c>
      <c r="L39" s="19">
        <v>78912000000</v>
      </c>
      <c r="M39" s="18">
        <v>0.76129999999999998</v>
      </c>
      <c r="N39" s="19">
        <v>101720000</v>
      </c>
      <c r="O39" s="19">
        <v>13361000000</v>
      </c>
      <c r="P39" s="18">
        <v>9573</v>
      </c>
      <c r="Q39" s="19">
        <v>50132000</v>
      </c>
      <c r="R39" s="19">
        <v>523680</v>
      </c>
      <c r="S39" s="20">
        <v>1.5758E-12</v>
      </c>
      <c r="T39" s="19">
        <v>398440000</v>
      </c>
      <c r="U39" s="19">
        <v>2.5285000000000001E+22</v>
      </c>
      <c r="V39" s="18">
        <v>0.96599999999999997</v>
      </c>
      <c r="W39" s="19">
        <v>1.3049999999999999E-8</v>
      </c>
      <c r="X39" s="19">
        <v>1.3509000000000001E-6</v>
      </c>
      <c r="Z39" s="16">
        <f>D39</f>
        <v>2.1993000000000001E-7</v>
      </c>
      <c r="AA39" s="15">
        <f>G39+P39</f>
        <v>9505.9</v>
      </c>
      <c r="AB39" s="16">
        <f>J39</f>
        <v>1.5753000000000001E-7</v>
      </c>
      <c r="AC39" s="16">
        <f>S39</f>
        <v>1.5758E-12</v>
      </c>
    </row>
    <row r="40" spans="1:29" x14ac:dyDescent="0.45">
      <c r="A40" s="18" t="s">
        <v>196</v>
      </c>
      <c r="B40" s="19">
        <v>112.94</v>
      </c>
      <c r="C40" s="18">
        <v>62003</v>
      </c>
      <c r="D40" s="19">
        <v>2.2099E-7</v>
      </c>
      <c r="E40" s="19">
        <v>3.5144999999999998E-14</v>
      </c>
      <c r="F40" s="19">
        <v>1.5903E-5</v>
      </c>
      <c r="G40" s="18">
        <v>-68.069999999999993</v>
      </c>
      <c r="H40" s="18">
        <v>0.45950999999999997</v>
      </c>
      <c r="I40" s="18">
        <v>0.67505999999999999</v>
      </c>
      <c r="J40" s="19">
        <v>1.656E-7</v>
      </c>
      <c r="K40" s="19">
        <v>124.31</v>
      </c>
      <c r="L40" s="19">
        <v>75066000000</v>
      </c>
      <c r="M40" s="18">
        <v>0.76041000000000003</v>
      </c>
      <c r="N40" s="19">
        <v>101720000</v>
      </c>
      <c r="O40" s="19">
        <v>13377000000</v>
      </c>
      <c r="P40" s="18">
        <v>9539</v>
      </c>
      <c r="Q40" s="19">
        <v>50132000</v>
      </c>
      <c r="R40" s="19">
        <v>525550</v>
      </c>
      <c r="S40" s="20">
        <v>1.5826999999999999E-12</v>
      </c>
      <c r="T40" s="19">
        <v>398440000</v>
      </c>
      <c r="U40" s="19">
        <v>2.5175E+22</v>
      </c>
      <c r="V40" s="18">
        <v>0.96577999999999997</v>
      </c>
      <c r="W40" s="19">
        <v>1.3049999999999999E-8</v>
      </c>
      <c r="X40" s="19">
        <v>1.3512000000000001E-6</v>
      </c>
      <c r="Z40" s="19">
        <f t="shared" ref="Z40:Z43" si="12">D40</f>
        <v>2.2099E-7</v>
      </c>
      <c r="AA40" s="18">
        <f t="shared" ref="AA40:AA43" si="13">G40+P40</f>
        <v>9470.93</v>
      </c>
      <c r="AB40" s="19">
        <f t="shared" ref="AB40:AB43" si="14">J40</f>
        <v>1.656E-7</v>
      </c>
      <c r="AC40" s="19">
        <f t="shared" ref="AC40:AC43" si="15">S40</f>
        <v>1.5826999999999999E-12</v>
      </c>
    </row>
    <row r="41" spans="1:29" x14ac:dyDescent="0.45">
      <c r="A41" s="18" t="s">
        <v>197</v>
      </c>
      <c r="B41" s="19">
        <v>112.94</v>
      </c>
      <c r="C41" s="18">
        <v>62003</v>
      </c>
      <c r="D41" s="19">
        <v>2.2419E-7</v>
      </c>
      <c r="E41" s="19">
        <v>3.5144999999999998E-14</v>
      </c>
      <c r="F41" s="19">
        <v>1.5676E-5</v>
      </c>
      <c r="G41" s="18">
        <v>-71.36</v>
      </c>
      <c r="H41" s="18">
        <v>0.45950999999999997</v>
      </c>
      <c r="I41" s="18">
        <v>0.64393</v>
      </c>
      <c r="J41" s="19">
        <v>1.6245E-7</v>
      </c>
      <c r="K41" s="19">
        <v>124.31</v>
      </c>
      <c r="L41" s="19">
        <v>76522000000</v>
      </c>
      <c r="M41" s="18">
        <v>0.76200999999999997</v>
      </c>
      <c r="N41" s="19">
        <v>101720000</v>
      </c>
      <c r="O41" s="19">
        <v>13349000000</v>
      </c>
      <c r="P41" s="18">
        <v>9557</v>
      </c>
      <c r="Q41" s="19">
        <v>50132000</v>
      </c>
      <c r="R41" s="19">
        <v>524560</v>
      </c>
      <c r="S41" s="20">
        <v>1.6025000000000001E-12</v>
      </c>
      <c r="T41" s="19">
        <v>398440000</v>
      </c>
      <c r="U41" s="19">
        <v>2.4864E+22</v>
      </c>
      <c r="V41" s="18">
        <v>0.96509999999999996</v>
      </c>
      <c r="W41" s="19">
        <v>1.3049999999999999E-8</v>
      </c>
      <c r="X41" s="19">
        <v>1.3521999999999999E-6</v>
      </c>
      <c r="Z41" s="19">
        <f t="shared" si="12"/>
        <v>2.2419E-7</v>
      </c>
      <c r="AA41" s="18">
        <f t="shared" si="13"/>
        <v>9485.64</v>
      </c>
      <c r="AB41" s="19">
        <f t="shared" si="14"/>
        <v>1.6245E-7</v>
      </c>
      <c r="AC41" s="19">
        <f t="shared" si="15"/>
        <v>1.6025000000000001E-12</v>
      </c>
    </row>
    <row r="42" spans="1:29" x14ac:dyDescent="0.45">
      <c r="A42" s="18" t="s">
        <v>198</v>
      </c>
      <c r="B42" s="19">
        <v>112.94</v>
      </c>
      <c r="C42" s="18">
        <v>62003</v>
      </c>
      <c r="D42" s="19">
        <v>2.2298999999999999E-7</v>
      </c>
      <c r="E42" s="19">
        <v>3.5144999999999998E-14</v>
      </c>
      <c r="F42" s="19">
        <v>1.5761E-5</v>
      </c>
      <c r="G42" s="18">
        <v>-69.540000000000006</v>
      </c>
      <c r="H42" s="18">
        <v>0.45950999999999997</v>
      </c>
      <c r="I42" s="18">
        <v>0.66078999999999999</v>
      </c>
      <c r="J42" s="19">
        <v>1.5995E-7</v>
      </c>
      <c r="K42" s="19">
        <v>124.31</v>
      </c>
      <c r="L42" s="19">
        <v>77718000000</v>
      </c>
      <c r="M42" s="18">
        <v>0.76343000000000005</v>
      </c>
      <c r="N42" s="19">
        <v>101720000</v>
      </c>
      <c r="O42" s="19">
        <v>13324000000</v>
      </c>
      <c r="P42" s="18">
        <v>9527</v>
      </c>
      <c r="Q42" s="19">
        <v>50132000</v>
      </c>
      <c r="R42" s="19">
        <v>526210</v>
      </c>
      <c r="S42" s="20">
        <v>1.591E-12</v>
      </c>
      <c r="T42" s="19">
        <v>398440000</v>
      </c>
      <c r="U42" s="19">
        <v>2.5043000000000001E+22</v>
      </c>
      <c r="V42" s="18">
        <v>0.96550000000000002</v>
      </c>
      <c r="W42" s="19">
        <v>1.3049999999999999E-8</v>
      </c>
      <c r="X42" s="19">
        <v>1.3515999999999999E-6</v>
      </c>
      <c r="Z42" s="19">
        <f t="shared" si="12"/>
        <v>2.2298999999999999E-7</v>
      </c>
      <c r="AA42" s="18">
        <f t="shared" si="13"/>
        <v>9457.4599999999991</v>
      </c>
      <c r="AB42" s="19">
        <f t="shared" si="14"/>
        <v>1.5995E-7</v>
      </c>
      <c r="AC42" s="19">
        <f t="shared" si="15"/>
        <v>1.591E-12</v>
      </c>
    </row>
    <row r="43" spans="1:29" x14ac:dyDescent="0.45">
      <c r="A43" s="13" t="s">
        <v>199</v>
      </c>
      <c r="B43" s="21">
        <v>112.94</v>
      </c>
      <c r="C43" s="13">
        <v>62003</v>
      </c>
      <c r="D43" s="21">
        <v>2.2158999999999999E-7</v>
      </c>
      <c r="E43" s="21">
        <v>3.5144999999999998E-14</v>
      </c>
      <c r="F43" s="21">
        <v>1.5860000000000001E-5</v>
      </c>
      <c r="G43" s="13">
        <v>-68.67</v>
      </c>
      <c r="H43" s="13">
        <v>0.45950999999999997</v>
      </c>
      <c r="I43" s="13">
        <v>0.66915999999999998</v>
      </c>
      <c r="J43" s="21">
        <v>1.5986999999999999E-7</v>
      </c>
      <c r="K43" s="21">
        <v>124.31</v>
      </c>
      <c r="L43" s="21">
        <v>77757000000</v>
      </c>
      <c r="M43" s="13">
        <v>0.76346999999999998</v>
      </c>
      <c r="N43" s="21">
        <v>101720000</v>
      </c>
      <c r="O43" s="21">
        <v>13323000000</v>
      </c>
      <c r="P43" s="13">
        <v>9507</v>
      </c>
      <c r="Q43" s="21">
        <v>50132000</v>
      </c>
      <c r="R43" s="21">
        <v>527320</v>
      </c>
      <c r="S43" s="30">
        <v>1.5819999999999999E-12</v>
      </c>
      <c r="T43" s="21">
        <v>398440000</v>
      </c>
      <c r="U43" s="21">
        <v>2.5185999999999999E+22</v>
      </c>
      <c r="V43" s="13">
        <v>0.96577000000000002</v>
      </c>
      <c r="W43" s="21">
        <v>1.3049999999999999E-8</v>
      </c>
      <c r="X43" s="21">
        <v>1.3513000000000001E-6</v>
      </c>
      <c r="Z43" s="21">
        <f t="shared" si="12"/>
        <v>2.2158999999999999E-7</v>
      </c>
      <c r="AA43" s="13">
        <f t="shared" si="13"/>
        <v>9438.33</v>
      </c>
      <c r="AB43" s="21">
        <f t="shared" si="14"/>
        <v>1.5986999999999999E-7</v>
      </c>
      <c r="AC43" s="21">
        <f t="shared" si="15"/>
        <v>1.5819999999999999E-12</v>
      </c>
    </row>
    <row r="44" spans="1:29" x14ac:dyDescent="0.45">
      <c r="A44" s="28" t="s">
        <v>23</v>
      </c>
      <c r="B44" s="18">
        <f t="shared" ref="B44:X44" si="16">AVERAGE(B39:B43)</f>
        <v>112.94000000000001</v>
      </c>
      <c r="C44" s="18">
        <f t="shared" si="16"/>
        <v>62003</v>
      </c>
      <c r="D44" s="18">
        <f t="shared" si="16"/>
        <v>2.2193800000000001E-7</v>
      </c>
      <c r="E44" s="18">
        <f t="shared" si="16"/>
        <v>3.5144999999999998E-14</v>
      </c>
      <c r="F44" s="18">
        <f t="shared" si="16"/>
        <v>1.5835999999999999E-5</v>
      </c>
      <c r="G44" s="18">
        <f t="shared" si="16"/>
        <v>-68.948000000000008</v>
      </c>
      <c r="H44" s="18">
        <f t="shared" si="16"/>
        <v>0.45950999999999997</v>
      </c>
      <c r="I44" s="18">
        <f t="shared" si="16"/>
        <v>0.66675000000000006</v>
      </c>
      <c r="J44" s="18">
        <f t="shared" si="16"/>
        <v>1.6107999999999998E-7</v>
      </c>
      <c r="K44" s="18">
        <f t="shared" si="16"/>
        <v>124.30999999999999</v>
      </c>
      <c r="L44" s="18">
        <f t="shared" si="16"/>
        <v>77195000000</v>
      </c>
      <c r="M44" s="18">
        <f t="shared" si="16"/>
        <v>0.76212400000000002</v>
      </c>
      <c r="N44" s="18">
        <f t="shared" si="16"/>
        <v>101720000</v>
      </c>
      <c r="O44" s="18">
        <f t="shared" si="16"/>
        <v>13346800000</v>
      </c>
      <c r="P44" s="18">
        <f t="shared" si="16"/>
        <v>9540.6</v>
      </c>
      <c r="Q44" s="18">
        <f t="shared" si="16"/>
        <v>50132000</v>
      </c>
      <c r="R44" s="18">
        <f t="shared" si="16"/>
        <v>525464</v>
      </c>
      <c r="S44" s="31">
        <f t="shared" si="16"/>
        <v>1.5868000000000001E-12</v>
      </c>
      <c r="T44" s="18">
        <f t="shared" si="16"/>
        <v>398440000</v>
      </c>
      <c r="U44" s="18">
        <f t="shared" si="16"/>
        <v>2.5110599999999999E+22</v>
      </c>
      <c r="V44" s="18">
        <f t="shared" si="16"/>
        <v>0.96562999999999999</v>
      </c>
      <c r="W44" s="18">
        <f t="shared" si="16"/>
        <v>1.3049999999999998E-8</v>
      </c>
      <c r="X44" s="18">
        <f t="shared" si="16"/>
        <v>1.3514399999999999E-6</v>
      </c>
      <c r="Z44" s="12">
        <f>AVERAGE(Z39:Z43)</f>
        <v>2.2193800000000001E-7</v>
      </c>
      <c r="AA44" s="12">
        <f>AVERAGE(AA39:AA43)</f>
        <v>9471.652</v>
      </c>
      <c r="AB44" s="12">
        <f>AVERAGE(AB39:AB43)</f>
        <v>1.6107999999999998E-7</v>
      </c>
      <c r="AC44" s="12">
        <f>AVERAGE(AC39:AC43)</f>
        <v>1.5868000000000001E-12</v>
      </c>
    </row>
    <row r="45" spans="1:29" x14ac:dyDescent="0.45">
      <c r="A45" s="2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T45" s="18"/>
      <c r="U45" s="18"/>
      <c r="V45" s="18"/>
      <c r="W45" s="18"/>
      <c r="X45" s="18"/>
    </row>
    <row r="46" spans="1:29" x14ac:dyDescent="0.45">
      <c r="A46" s="29">
        <v>0.06</v>
      </c>
    </row>
    <row r="47" spans="1:29" x14ac:dyDescent="0.45">
      <c r="A47" s="14" t="s">
        <v>160</v>
      </c>
      <c r="B47" s="14" t="s">
        <v>12</v>
      </c>
      <c r="C47" s="14" t="s">
        <v>13</v>
      </c>
      <c r="D47" s="14" t="s">
        <v>161</v>
      </c>
      <c r="E47" s="14" t="s">
        <v>14</v>
      </c>
      <c r="F47" s="14" t="s">
        <v>15</v>
      </c>
      <c r="G47" s="14" t="s">
        <v>16</v>
      </c>
      <c r="H47" s="14" t="s">
        <v>17</v>
      </c>
      <c r="I47" s="14" t="s">
        <v>18</v>
      </c>
      <c r="J47" s="14" t="s">
        <v>162</v>
      </c>
      <c r="K47" s="14" t="s">
        <v>163</v>
      </c>
      <c r="L47" s="14" t="s">
        <v>164</v>
      </c>
      <c r="M47" s="14" t="s">
        <v>165</v>
      </c>
      <c r="N47" s="14" t="s">
        <v>166</v>
      </c>
      <c r="O47" s="14" t="s">
        <v>167</v>
      </c>
      <c r="P47" s="14" t="s">
        <v>168</v>
      </c>
      <c r="Q47" s="14" t="s">
        <v>19</v>
      </c>
      <c r="R47" s="14" t="s">
        <v>20</v>
      </c>
      <c r="S47" s="14" t="s">
        <v>169</v>
      </c>
      <c r="T47" s="14" t="s">
        <v>170</v>
      </c>
      <c r="U47" s="14" t="s">
        <v>171</v>
      </c>
      <c r="V47" s="14" t="s">
        <v>172</v>
      </c>
      <c r="W47" s="14" t="s">
        <v>173</v>
      </c>
      <c r="X47" s="14" t="s">
        <v>174</v>
      </c>
      <c r="Y47" s="18"/>
      <c r="Z47" s="12" t="s">
        <v>42</v>
      </c>
      <c r="AA47" s="12" t="s">
        <v>41</v>
      </c>
      <c r="AB47" s="12" t="s">
        <v>43</v>
      </c>
      <c r="AC47" s="12" t="s">
        <v>44</v>
      </c>
    </row>
    <row r="48" spans="1:29" x14ac:dyDescent="0.45">
      <c r="A48" s="18" t="s">
        <v>200</v>
      </c>
      <c r="B48" s="19">
        <v>112.94</v>
      </c>
      <c r="C48" s="18">
        <v>62003</v>
      </c>
      <c r="D48" s="19">
        <v>2.2029E-7</v>
      </c>
      <c r="E48" s="19">
        <v>3.5144999999999998E-14</v>
      </c>
      <c r="F48" s="19">
        <v>1.5954E-5</v>
      </c>
      <c r="G48" s="18">
        <v>-66.91</v>
      </c>
      <c r="H48" s="18">
        <v>0.45950999999999997</v>
      </c>
      <c r="I48" s="18">
        <v>0.68676000000000004</v>
      </c>
      <c r="J48" s="19">
        <v>1.5762E-7</v>
      </c>
      <c r="K48" s="19">
        <v>124.31</v>
      </c>
      <c r="L48" s="19">
        <v>78867000000</v>
      </c>
      <c r="M48" s="18">
        <v>0.76246999999999998</v>
      </c>
      <c r="N48" s="19">
        <v>101720000</v>
      </c>
      <c r="O48" s="19">
        <v>13341000000</v>
      </c>
      <c r="P48" s="18">
        <v>9468</v>
      </c>
      <c r="Q48" s="19">
        <v>50132000</v>
      </c>
      <c r="R48" s="19">
        <v>529490</v>
      </c>
      <c r="S48" s="20">
        <v>1.5739E-12</v>
      </c>
      <c r="T48" s="19">
        <v>398440000</v>
      </c>
      <c r="U48" s="19">
        <v>2.5315000000000001E+22</v>
      </c>
      <c r="V48" s="18">
        <v>0.96606000000000003</v>
      </c>
      <c r="W48" s="19">
        <v>1.3049999999999999E-8</v>
      </c>
      <c r="X48" s="19">
        <v>1.3508000000000001E-6</v>
      </c>
      <c r="Z48" s="16">
        <f>D48</f>
        <v>2.2029E-7</v>
      </c>
      <c r="AA48" s="15">
        <f>G48+P48</f>
        <v>9401.09</v>
      </c>
      <c r="AB48" s="16">
        <f>J48</f>
        <v>1.5762E-7</v>
      </c>
      <c r="AC48" s="16">
        <f>S48</f>
        <v>1.5739E-12</v>
      </c>
    </row>
    <row r="49" spans="1:29" x14ac:dyDescent="0.45">
      <c r="A49" s="18" t="s">
        <v>201</v>
      </c>
      <c r="B49" s="19">
        <v>112.94</v>
      </c>
      <c r="C49" s="18">
        <v>62003</v>
      </c>
      <c r="D49" s="19">
        <v>2.2212000000000001E-7</v>
      </c>
      <c r="E49" s="19">
        <v>3.5144999999999998E-14</v>
      </c>
      <c r="F49" s="19">
        <v>1.5823000000000001E-5</v>
      </c>
      <c r="G49" s="18">
        <v>-68.569999999999993</v>
      </c>
      <c r="H49" s="18">
        <v>0.45950999999999997</v>
      </c>
      <c r="I49" s="18">
        <v>0.67013</v>
      </c>
      <c r="J49" s="19">
        <v>1.5661E-7</v>
      </c>
      <c r="K49" s="19">
        <v>124.31</v>
      </c>
      <c r="L49" s="19">
        <v>79376000000</v>
      </c>
      <c r="M49" s="18">
        <v>0.76354</v>
      </c>
      <c r="N49" s="19">
        <v>101720000</v>
      </c>
      <c r="O49" s="19">
        <v>13322000000</v>
      </c>
      <c r="P49" s="18">
        <v>9437</v>
      </c>
      <c r="Q49" s="19">
        <v>50132000</v>
      </c>
      <c r="R49" s="19">
        <v>531230</v>
      </c>
      <c r="S49" s="20">
        <v>1.5852999999999999E-12</v>
      </c>
      <c r="T49" s="19">
        <v>398440000</v>
      </c>
      <c r="U49" s="19">
        <v>2.5132999999999999E+22</v>
      </c>
      <c r="V49" s="18">
        <v>0.96567000000000003</v>
      </c>
      <c r="W49" s="19">
        <v>1.3049999999999999E-8</v>
      </c>
      <c r="X49" s="19">
        <v>1.3514000000000001E-6</v>
      </c>
      <c r="Z49" s="19">
        <f t="shared" ref="Z49:Z52" si="17">D49</f>
        <v>2.2212000000000001E-7</v>
      </c>
      <c r="AA49" s="18">
        <f t="shared" ref="AA49:AA52" si="18">G49+P49</f>
        <v>9368.43</v>
      </c>
      <c r="AB49" s="19">
        <f t="shared" ref="AB49:AB52" si="19">J49</f>
        <v>1.5661E-7</v>
      </c>
      <c r="AC49" s="19">
        <f t="shared" ref="AC49:AC52" si="20">S49</f>
        <v>1.5852999999999999E-12</v>
      </c>
    </row>
    <row r="50" spans="1:29" x14ac:dyDescent="0.45">
      <c r="A50" s="18" t="s">
        <v>202</v>
      </c>
      <c r="B50" s="19">
        <v>112.94</v>
      </c>
      <c r="C50" s="18">
        <v>62003</v>
      </c>
      <c r="D50" s="19">
        <v>2.2287999999999999E-7</v>
      </c>
      <c r="E50" s="19">
        <v>3.5144999999999998E-14</v>
      </c>
      <c r="F50" s="19">
        <v>1.5769000000000001E-5</v>
      </c>
      <c r="G50" s="18">
        <v>-68.8</v>
      </c>
      <c r="H50" s="18">
        <v>0.45950999999999997</v>
      </c>
      <c r="I50" s="18">
        <v>0.66788999999999998</v>
      </c>
      <c r="J50" s="19">
        <v>1.5556E-7</v>
      </c>
      <c r="K50" s="19">
        <v>124.31</v>
      </c>
      <c r="L50" s="19">
        <v>79911000000</v>
      </c>
      <c r="M50" s="18">
        <v>0.76453000000000004</v>
      </c>
      <c r="N50" s="19">
        <v>101720000</v>
      </c>
      <c r="O50" s="19">
        <v>13305000000</v>
      </c>
      <c r="P50" s="18">
        <v>9453</v>
      </c>
      <c r="Q50" s="19">
        <v>50132000</v>
      </c>
      <c r="R50" s="19">
        <v>530330</v>
      </c>
      <c r="S50" s="20">
        <v>1.5826999999999999E-12</v>
      </c>
      <c r="T50" s="19">
        <v>398440000</v>
      </c>
      <c r="U50" s="19">
        <v>2.5175E+22</v>
      </c>
      <c r="V50" s="18">
        <v>0.96575999999999995</v>
      </c>
      <c r="W50" s="19">
        <v>1.3049999999999999E-8</v>
      </c>
      <c r="X50" s="19">
        <v>1.3513000000000001E-6</v>
      </c>
      <c r="Z50" s="19">
        <f t="shared" si="17"/>
        <v>2.2287999999999999E-7</v>
      </c>
      <c r="AA50" s="18">
        <f t="shared" si="18"/>
        <v>9384.2000000000007</v>
      </c>
      <c r="AB50" s="19">
        <f t="shared" si="19"/>
        <v>1.5556E-7</v>
      </c>
      <c r="AC50" s="19">
        <f t="shared" si="20"/>
        <v>1.5826999999999999E-12</v>
      </c>
    </row>
    <row r="51" spans="1:29" x14ac:dyDescent="0.45">
      <c r="A51" s="18" t="s">
        <v>203</v>
      </c>
      <c r="B51" s="19">
        <v>112.94</v>
      </c>
      <c r="C51" s="18">
        <v>62003</v>
      </c>
      <c r="D51" s="19">
        <v>2.2204E-7</v>
      </c>
      <c r="E51" s="19">
        <v>3.5144999999999998E-14</v>
      </c>
      <c r="F51" s="19">
        <v>1.5828000000000002E-5</v>
      </c>
      <c r="G51" s="18">
        <v>-68.12</v>
      </c>
      <c r="H51" s="18">
        <v>0.45950999999999997</v>
      </c>
      <c r="I51" s="18">
        <v>0.67456000000000005</v>
      </c>
      <c r="J51" s="19">
        <v>1.5421999999999999E-7</v>
      </c>
      <c r="K51" s="19">
        <v>124.31</v>
      </c>
      <c r="L51" s="19">
        <v>80606000000</v>
      </c>
      <c r="M51" s="18">
        <v>0.76558999999999999</v>
      </c>
      <c r="N51" s="19">
        <v>101720000</v>
      </c>
      <c r="O51" s="19">
        <v>13286000000</v>
      </c>
      <c r="P51" s="18">
        <v>9454</v>
      </c>
      <c r="Q51" s="19">
        <v>50132000</v>
      </c>
      <c r="R51" s="19">
        <v>530270</v>
      </c>
      <c r="S51" s="20">
        <v>1.5812999999999999E-12</v>
      </c>
      <c r="T51" s="19">
        <v>398440000</v>
      </c>
      <c r="U51" s="19">
        <v>2.5196999999999999E+22</v>
      </c>
      <c r="V51" s="18">
        <v>0.96582999999999997</v>
      </c>
      <c r="W51" s="19">
        <v>1.3049999999999999E-8</v>
      </c>
      <c r="X51" s="19">
        <v>1.3512000000000001E-6</v>
      </c>
      <c r="Z51" s="19">
        <f t="shared" si="17"/>
        <v>2.2204E-7</v>
      </c>
      <c r="AA51" s="18">
        <f t="shared" si="18"/>
        <v>9385.8799999999992</v>
      </c>
      <c r="AB51" s="19">
        <f t="shared" si="19"/>
        <v>1.5421999999999999E-7</v>
      </c>
      <c r="AC51" s="19">
        <f t="shared" si="20"/>
        <v>1.5812999999999999E-12</v>
      </c>
    </row>
    <row r="52" spans="1:29" x14ac:dyDescent="0.45">
      <c r="A52" s="13" t="s">
        <v>204</v>
      </c>
      <c r="B52" s="21">
        <v>112.94</v>
      </c>
      <c r="C52" s="13">
        <v>62003</v>
      </c>
      <c r="D52" s="21">
        <v>2.2191999999999999E-7</v>
      </c>
      <c r="E52" s="21">
        <v>3.5144999999999998E-14</v>
      </c>
      <c r="F52" s="21">
        <v>1.5837000000000001E-5</v>
      </c>
      <c r="G52" s="13">
        <v>-68.45</v>
      </c>
      <c r="H52" s="13">
        <v>0.45950999999999997</v>
      </c>
      <c r="I52" s="13">
        <v>0.67130999999999996</v>
      </c>
      <c r="J52" s="21">
        <v>1.5545000000000001E-7</v>
      </c>
      <c r="K52" s="21">
        <v>124.31</v>
      </c>
      <c r="L52" s="21">
        <v>79968000000</v>
      </c>
      <c r="M52" s="13">
        <v>0.76539999999999997</v>
      </c>
      <c r="N52" s="21">
        <v>101720000</v>
      </c>
      <c r="O52" s="21">
        <v>13290000000</v>
      </c>
      <c r="P52" s="13">
        <v>9456</v>
      </c>
      <c r="Q52" s="21">
        <v>50132000</v>
      </c>
      <c r="R52" s="21">
        <v>530160</v>
      </c>
      <c r="S52" s="30">
        <v>1.5882E-12</v>
      </c>
      <c r="T52" s="21">
        <v>398440000</v>
      </c>
      <c r="U52" s="21">
        <v>2.5088E+22</v>
      </c>
      <c r="V52" s="13">
        <v>0.96564000000000005</v>
      </c>
      <c r="W52" s="21">
        <v>1.3049999999999999E-8</v>
      </c>
      <c r="X52" s="21">
        <v>1.3514000000000001E-6</v>
      </c>
      <c r="Z52" s="21">
        <f t="shared" si="17"/>
        <v>2.2191999999999999E-7</v>
      </c>
      <c r="AA52" s="13">
        <f t="shared" si="18"/>
        <v>9387.5499999999993</v>
      </c>
      <c r="AB52" s="21">
        <f t="shared" si="19"/>
        <v>1.5545000000000001E-7</v>
      </c>
      <c r="AC52" s="21">
        <f t="shared" si="20"/>
        <v>1.5882E-12</v>
      </c>
    </row>
    <row r="53" spans="1:29" x14ac:dyDescent="0.45">
      <c r="A53" s="28" t="s">
        <v>23</v>
      </c>
      <c r="B53" s="18">
        <f t="shared" ref="B53:X53" si="21">AVERAGE(B48:B52)</f>
        <v>112.94000000000001</v>
      </c>
      <c r="C53" s="18">
        <f t="shared" si="21"/>
        <v>62003</v>
      </c>
      <c r="D53" s="18">
        <f t="shared" si="21"/>
        <v>2.2184999999999999E-7</v>
      </c>
      <c r="E53" s="18">
        <f t="shared" si="21"/>
        <v>3.5144999999999998E-14</v>
      </c>
      <c r="F53" s="18">
        <f t="shared" si="21"/>
        <v>1.5842200000000002E-5</v>
      </c>
      <c r="G53" s="18">
        <f t="shared" si="21"/>
        <v>-68.169999999999987</v>
      </c>
      <c r="H53" s="18">
        <f t="shared" si="21"/>
        <v>0.45950999999999997</v>
      </c>
      <c r="I53" s="18">
        <f t="shared" si="21"/>
        <v>0.67413000000000001</v>
      </c>
      <c r="J53" s="18">
        <f t="shared" si="21"/>
        <v>1.55892E-7</v>
      </c>
      <c r="K53" s="18">
        <f t="shared" si="21"/>
        <v>124.30999999999999</v>
      </c>
      <c r="L53" s="18">
        <f t="shared" si="21"/>
        <v>79745600000</v>
      </c>
      <c r="M53" s="18">
        <f t="shared" si="21"/>
        <v>0.76430600000000004</v>
      </c>
      <c r="N53" s="18">
        <f t="shared" si="21"/>
        <v>101720000</v>
      </c>
      <c r="O53" s="18">
        <f t="shared" si="21"/>
        <v>13308800000</v>
      </c>
      <c r="P53" s="18">
        <f t="shared" si="21"/>
        <v>9453.6</v>
      </c>
      <c r="Q53" s="18">
        <f t="shared" si="21"/>
        <v>50132000</v>
      </c>
      <c r="R53" s="18">
        <f t="shared" si="21"/>
        <v>530296</v>
      </c>
      <c r="S53" s="31">
        <f t="shared" si="21"/>
        <v>1.5822799999999998E-12</v>
      </c>
      <c r="T53" s="18">
        <f t="shared" si="21"/>
        <v>398440000</v>
      </c>
      <c r="U53" s="18">
        <f t="shared" si="21"/>
        <v>2.5181599999999999E+22</v>
      </c>
      <c r="V53" s="18">
        <f t="shared" si="21"/>
        <v>0.96579200000000009</v>
      </c>
      <c r="W53" s="18">
        <f t="shared" si="21"/>
        <v>1.3049999999999998E-8</v>
      </c>
      <c r="X53" s="18">
        <f t="shared" si="21"/>
        <v>1.35122E-6</v>
      </c>
      <c r="Z53" s="12">
        <f>AVERAGE(Z48:Z52)</f>
        <v>2.2184999999999999E-7</v>
      </c>
      <c r="AA53" s="12">
        <f>AVERAGE(AA48:AA52)</f>
        <v>9385.4299999999985</v>
      </c>
      <c r="AB53" s="12">
        <f>AVERAGE(AB48:AB52)</f>
        <v>1.55892E-7</v>
      </c>
      <c r="AC53" s="12">
        <f>AVERAGE(AC48:AC52)</f>
        <v>1.5822799999999998E-12</v>
      </c>
    </row>
    <row r="54" spans="1:29" x14ac:dyDescent="0.45">
      <c r="A54" s="2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T54" s="18"/>
      <c r="U54" s="18"/>
      <c r="V54" s="18"/>
      <c r="W54" s="18"/>
      <c r="X54" s="18"/>
    </row>
    <row r="55" spans="1:29" x14ac:dyDescent="0.45">
      <c r="A55" s="29">
        <v>7.0000000000000007E-2</v>
      </c>
    </row>
    <row r="56" spans="1:29" x14ac:dyDescent="0.45">
      <c r="A56" s="14" t="s">
        <v>160</v>
      </c>
      <c r="B56" s="14" t="s">
        <v>12</v>
      </c>
      <c r="C56" s="14" t="s">
        <v>13</v>
      </c>
      <c r="D56" s="14" t="s">
        <v>161</v>
      </c>
      <c r="E56" s="14" t="s">
        <v>14</v>
      </c>
      <c r="F56" s="14" t="s">
        <v>15</v>
      </c>
      <c r="G56" s="14" t="s">
        <v>16</v>
      </c>
      <c r="H56" s="14" t="s">
        <v>17</v>
      </c>
      <c r="I56" s="14" t="s">
        <v>18</v>
      </c>
      <c r="J56" s="14" t="s">
        <v>162</v>
      </c>
      <c r="K56" s="14" t="s">
        <v>163</v>
      </c>
      <c r="L56" s="14" t="s">
        <v>164</v>
      </c>
      <c r="M56" s="14" t="s">
        <v>165</v>
      </c>
      <c r="N56" s="14" t="s">
        <v>166</v>
      </c>
      <c r="O56" s="14" t="s">
        <v>167</v>
      </c>
      <c r="P56" s="14" t="s">
        <v>168</v>
      </c>
      <c r="Q56" s="14" t="s">
        <v>19</v>
      </c>
      <c r="R56" s="14" t="s">
        <v>20</v>
      </c>
      <c r="S56" s="14" t="s">
        <v>169</v>
      </c>
      <c r="T56" s="14" t="s">
        <v>170</v>
      </c>
      <c r="U56" s="14" t="s">
        <v>171</v>
      </c>
      <c r="V56" s="14" t="s">
        <v>172</v>
      </c>
      <c r="W56" s="14" t="s">
        <v>173</v>
      </c>
      <c r="X56" s="14" t="s">
        <v>174</v>
      </c>
      <c r="Y56" s="18"/>
      <c r="Z56" s="12" t="s">
        <v>42</v>
      </c>
      <c r="AA56" s="12" t="s">
        <v>41</v>
      </c>
      <c r="AB56" s="12" t="s">
        <v>43</v>
      </c>
      <c r="AC56" s="12" t="s">
        <v>44</v>
      </c>
    </row>
    <row r="57" spans="1:29" x14ac:dyDescent="0.45">
      <c r="A57" s="18" t="s">
        <v>205</v>
      </c>
      <c r="B57" s="19">
        <v>112.94</v>
      </c>
      <c r="C57" s="18">
        <v>62003</v>
      </c>
      <c r="D57" s="19">
        <v>2.2023000000000001E-7</v>
      </c>
      <c r="E57" s="19">
        <v>3.5144999999999998E-14</v>
      </c>
      <c r="F57" s="19">
        <v>1.5957999999999999E-5</v>
      </c>
      <c r="G57" s="18">
        <v>-66.42</v>
      </c>
      <c r="H57" s="18">
        <v>0.45950999999999997</v>
      </c>
      <c r="I57" s="18">
        <v>0.69181999999999999</v>
      </c>
      <c r="J57" s="19">
        <v>1.5687E-7</v>
      </c>
      <c r="K57" s="19">
        <v>124.31</v>
      </c>
      <c r="L57" s="19">
        <v>79244000000</v>
      </c>
      <c r="M57" s="18">
        <v>0.76280000000000003</v>
      </c>
      <c r="N57" s="19">
        <v>101720000</v>
      </c>
      <c r="O57" s="19">
        <v>13335000000</v>
      </c>
      <c r="P57" s="18">
        <v>9423</v>
      </c>
      <c r="Q57" s="19">
        <v>50132000</v>
      </c>
      <c r="R57" s="19">
        <v>532020</v>
      </c>
      <c r="S57" s="20">
        <v>1.5771E-12</v>
      </c>
      <c r="T57" s="19">
        <v>398440000</v>
      </c>
      <c r="U57" s="19">
        <v>2.5264E+22</v>
      </c>
      <c r="V57" s="18">
        <v>0.96604999999999996</v>
      </c>
      <c r="W57" s="19">
        <v>1.3049999999999999E-8</v>
      </c>
      <c r="X57" s="19">
        <v>1.3509000000000001E-6</v>
      </c>
      <c r="Z57" s="16">
        <f>D57</f>
        <v>2.2023000000000001E-7</v>
      </c>
      <c r="AA57" s="15">
        <f>G57+P57</f>
        <v>9356.58</v>
      </c>
      <c r="AB57" s="16">
        <f>J57</f>
        <v>1.5687E-7</v>
      </c>
      <c r="AC57" s="16">
        <f>S57</f>
        <v>1.5771E-12</v>
      </c>
    </row>
    <row r="58" spans="1:29" x14ac:dyDescent="0.45">
      <c r="A58" s="18" t="s">
        <v>206</v>
      </c>
      <c r="B58" s="19">
        <v>112.94</v>
      </c>
      <c r="C58" s="18">
        <v>62003</v>
      </c>
      <c r="D58" s="19">
        <v>2.2023000000000001E-7</v>
      </c>
      <c r="E58" s="19">
        <v>3.5144999999999998E-14</v>
      </c>
      <c r="F58" s="19">
        <v>1.5957999999999999E-5</v>
      </c>
      <c r="G58" s="18">
        <v>-66.42</v>
      </c>
      <c r="H58" s="18">
        <v>0.45950999999999997</v>
      </c>
      <c r="I58" s="18">
        <v>0.69181999999999999</v>
      </c>
      <c r="J58" s="19">
        <v>1.5687E-7</v>
      </c>
      <c r="K58" s="19">
        <v>124.31</v>
      </c>
      <c r="L58" s="19">
        <v>79244000000</v>
      </c>
      <c r="M58" s="18">
        <v>0.76280000000000003</v>
      </c>
      <c r="N58" s="19">
        <v>101720000</v>
      </c>
      <c r="O58" s="19">
        <v>13335000000</v>
      </c>
      <c r="P58" s="18">
        <v>9423</v>
      </c>
      <c r="Q58" s="19">
        <v>50132000</v>
      </c>
      <c r="R58" s="19">
        <v>532020</v>
      </c>
      <c r="S58" s="20">
        <v>1.5771E-12</v>
      </c>
      <c r="T58" s="19">
        <v>398440000</v>
      </c>
      <c r="U58" s="19">
        <v>2.5264E+22</v>
      </c>
      <c r="V58" s="18">
        <v>0.96604999999999996</v>
      </c>
      <c r="W58" s="19">
        <v>1.3049999999999999E-8</v>
      </c>
      <c r="X58" s="19">
        <v>1.3509000000000001E-6</v>
      </c>
      <c r="Z58" s="19">
        <f t="shared" ref="Z58:Z61" si="22">D58</f>
        <v>2.2023000000000001E-7</v>
      </c>
      <c r="AA58" s="18">
        <f t="shared" ref="AA58:AA61" si="23">G58+P58</f>
        <v>9356.58</v>
      </c>
      <c r="AB58" s="19">
        <f t="shared" ref="AB58:AB61" si="24">J58</f>
        <v>1.5687E-7</v>
      </c>
      <c r="AC58" s="19">
        <f t="shared" ref="AC58:AC61" si="25">S58</f>
        <v>1.5771E-12</v>
      </c>
    </row>
    <row r="59" spans="1:29" x14ac:dyDescent="0.45">
      <c r="A59" s="18" t="s">
        <v>207</v>
      </c>
      <c r="B59" s="19">
        <v>112.94</v>
      </c>
      <c r="C59" s="18">
        <v>62003</v>
      </c>
      <c r="D59" s="19">
        <v>2.2139E-7</v>
      </c>
      <c r="E59" s="19">
        <v>3.5144999999999998E-14</v>
      </c>
      <c r="F59" s="19">
        <v>1.5875E-5</v>
      </c>
      <c r="G59" s="18">
        <v>-67.150000000000006</v>
      </c>
      <c r="H59" s="18">
        <v>0.45950999999999997</v>
      </c>
      <c r="I59" s="18">
        <v>0.68430000000000002</v>
      </c>
      <c r="J59" s="19">
        <v>1.5556E-7</v>
      </c>
      <c r="K59" s="19">
        <v>124.31</v>
      </c>
      <c r="L59" s="19">
        <v>79911000000</v>
      </c>
      <c r="M59" s="18">
        <v>0.76390000000000002</v>
      </c>
      <c r="N59" s="19">
        <v>101720000</v>
      </c>
      <c r="O59" s="19">
        <v>13316000000</v>
      </c>
      <c r="P59" s="18">
        <v>9389</v>
      </c>
      <c r="Q59" s="19">
        <v>50132000</v>
      </c>
      <c r="R59" s="19">
        <v>533940</v>
      </c>
      <c r="S59" s="20">
        <v>1.5832999999999999E-12</v>
      </c>
      <c r="T59" s="19">
        <v>398440000</v>
      </c>
      <c r="U59" s="19">
        <v>2.5164999999999999E+22</v>
      </c>
      <c r="V59" s="18">
        <v>0.96582999999999997</v>
      </c>
      <c r="W59" s="19">
        <v>1.3049999999999999E-8</v>
      </c>
      <c r="X59" s="19">
        <v>1.3512000000000001E-6</v>
      </c>
      <c r="Z59" s="19">
        <f t="shared" si="22"/>
        <v>2.2139E-7</v>
      </c>
      <c r="AA59" s="18">
        <f t="shared" si="23"/>
        <v>9321.85</v>
      </c>
      <c r="AB59" s="19">
        <f t="shared" si="24"/>
        <v>1.5556E-7</v>
      </c>
      <c r="AC59" s="19">
        <f t="shared" si="25"/>
        <v>1.5832999999999999E-12</v>
      </c>
    </row>
    <row r="60" spans="1:29" x14ac:dyDescent="0.45">
      <c r="A60" s="18" t="s">
        <v>208</v>
      </c>
      <c r="B60" s="19">
        <v>112.94</v>
      </c>
      <c r="C60" s="18">
        <v>62003</v>
      </c>
      <c r="D60" s="19">
        <v>2.2331000000000001E-7</v>
      </c>
      <c r="E60" s="19">
        <v>3.5144999999999998E-14</v>
      </c>
      <c r="F60" s="19">
        <v>1.5738000000000001E-5</v>
      </c>
      <c r="G60" s="18">
        <v>-68.67</v>
      </c>
      <c r="H60" s="18">
        <v>0.45950999999999997</v>
      </c>
      <c r="I60" s="18">
        <v>0.66915999999999998</v>
      </c>
      <c r="J60" s="19">
        <v>1.5409E-7</v>
      </c>
      <c r="K60" s="19">
        <v>124.31</v>
      </c>
      <c r="L60" s="19">
        <v>80674000000</v>
      </c>
      <c r="M60" s="18">
        <v>0.76531000000000005</v>
      </c>
      <c r="N60" s="19">
        <v>101720000</v>
      </c>
      <c r="O60" s="19">
        <v>13291000000</v>
      </c>
      <c r="P60" s="18">
        <v>9392</v>
      </c>
      <c r="Q60" s="19">
        <v>50132000</v>
      </c>
      <c r="R60" s="19">
        <v>533770</v>
      </c>
      <c r="S60" s="20">
        <v>1.5872999999999999E-12</v>
      </c>
      <c r="T60" s="19">
        <v>398440000</v>
      </c>
      <c r="U60" s="19">
        <v>2.5102000000000001E+22</v>
      </c>
      <c r="V60" s="18">
        <v>0.96567000000000003</v>
      </c>
      <c r="W60" s="19">
        <v>1.3049999999999999E-8</v>
      </c>
      <c r="X60" s="19">
        <v>1.3514000000000001E-6</v>
      </c>
      <c r="Z60" s="19">
        <f t="shared" si="22"/>
        <v>2.2331000000000001E-7</v>
      </c>
      <c r="AA60" s="18">
        <f t="shared" si="23"/>
        <v>9323.33</v>
      </c>
      <c r="AB60" s="19">
        <f t="shared" si="24"/>
        <v>1.5409E-7</v>
      </c>
      <c r="AC60" s="19">
        <f t="shared" si="25"/>
        <v>1.5872999999999999E-12</v>
      </c>
    </row>
    <row r="61" spans="1:29" x14ac:dyDescent="0.45">
      <c r="A61" s="13" t="s">
        <v>209</v>
      </c>
      <c r="B61" s="21">
        <v>112.94</v>
      </c>
      <c r="C61" s="13">
        <v>62003</v>
      </c>
      <c r="D61" s="21">
        <v>2.2247000000000001E-7</v>
      </c>
      <c r="E61" s="21">
        <v>3.5144999999999998E-14</v>
      </c>
      <c r="F61" s="21">
        <v>1.5798E-5</v>
      </c>
      <c r="G61" s="13">
        <v>-67.97</v>
      </c>
      <c r="H61" s="13">
        <v>0.45950999999999997</v>
      </c>
      <c r="I61" s="13">
        <v>0.67605000000000004</v>
      </c>
      <c r="J61" s="21">
        <v>1.5349999999999999E-7</v>
      </c>
      <c r="K61" s="21">
        <v>124.31</v>
      </c>
      <c r="L61" s="21">
        <v>80984000000</v>
      </c>
      <c r="M61" s="13">
        <v>0.76602000000000003</v>
      </c>
      <c r="N61" s="21">
        <v>101720000</v>
      </c>
      <c r="O61" s="21">
        <v>13279000000</v>
      </c>
      <c r="P61" s="13">
        <v>9375</v>
      </c>
      <c r="Q61" s="21">
        <v>50132000</v>
      </c>
      <c r="R61" s="21">
        <v>534740</v>
      </c>
      <c r="S61" s="30">
        <v>1.5867000000000001E-12</v>
      </c>
      <c r="T61" s="21">
        <v>398440000</v>
      </c>
      <c r="U61" s="21">
        <v>2.5111E+22</v>
      </c>
      <c r="V61" s="13">
        <v>0.9657</v>
      </c>
      <c r="W61" s="21">
        <v>1.3049999999999999E-8</v>
      </c>
      <c r="X61" s="21">
        <v>1.3514000000000001E-6</v>
      </c>
      <c r="Z61" s="21">
        <f t="shared" si="22"/>
        <v>2.2247000000000001E-7</v>
      </c>
      <c r="AA61" s="13">
        <f t="shared" si="23"/>
        <v>9307.0300000000007</v>
      </c>
      <c r="AB61" s="21">
        <f t="shared" si="24"/>
        <v>1.5349999999999999E-7</v>
      </c>
      <c r="AC61" s="21">
        <f t="shared" si="25"/>
        <v>1.5867000000000001E-12</v>
      </c>
    </row>
    <row r="62" spans="1:29" x14ac:dyDescent="0.45">
      <c r="A62" s="28" t="s">
        <v>23</v>
      </c>
      <c r="B62" s="18">
        <f t="shared" ref="B62:X62" si="26">AVERAGE(B57:B61)</f>
        <v>112.94000000000001</v>
      </c>
      <c r="C62" s="18">
        <f t="shared" si="26"/>
        <v>62003</v>
      </c>
      <c r="D62" s="18">
        <f t="shared" si="26"/>
        <v>2.2152600000000005E-7</v>
      </c>
      <c r="E62" s="18">
        <f t="shared" si="26"/>
        <v>3.5144999999999998E-14</v>
      </c>
      <c r="F62" s="18">
        <f t="shared" si="26"/>
        <v>1.5865399999999999E-5</v>
      </c>
      <c r="G62" s="18">
        <f t="shared" si="26"/>
        <v>-67.325999999999993</v>
      </c>
      <c r="H62" s="18">
        <f t="shared" si="26"/>
        <v>0.45950999999999997</v>
      </c>
      <c r="I62" s="18">
        <f t="shared" si="26"/>
        <v>0.68262999999999996</v>
      </c>
      <c r="J62" s="18">
        <f t="shared" si="26"/>
        <v>1.55378E-7</v>
      </c>
      <c r="K62" s="18">
        <f t="shared" si="26"/>
        <v>124.30999999999999</v>
      </c>
      <c r="L62" s="18">
        <f t="shared" si="26"/>
        <v>80011400000</v>
      </c>
      <c r="M62" s="18">
        <f t="shared" si="26"/>
        <v>0.76416600000000012</v>
      </c>
      <c r="N62" s="18">
        <f t="shared" si="26"/>
        <v>101720000</v>
      </c>
      <c r="O62" s="18">
        <f t="shared" si="26"/>
        <v>13311200000</v>
      </c>
      <c r="P62" s="18">
        <f t="shared" si="26"/>
        <v>9400.4</v>
      </c>
      <c r="Q62" s="18">
        <f t="shared" si="26"/>
        <v>50132000</v>
      </c>
      <c r="R62" s="18">
        <f t="shared" si="26"/>
        <v>533298</v>
      </c>
      <c r="S62" s="31">
        <f t="shared" si="26"/>
        <v>1.5823E-12</v>
      </c>
      <c r="T62" s="18">
        <f t="shared" si="26"/>
        <v>398440000</v>
      </c>
      <c r="U62" s="18">
        <f t="shared" si="26"/>
        <v>2.5181200000000002E+22</v>
      </c>
      <c r="V62" s="18">
        <f t="shared" si="26"/>
        <v>0.96585999999999994</v>
      </c>
      <c r="W62" s="18">
        <f t="shared" si="26"/>
        <v>1.3049999999999998E-8</v>
      </c>
      <c r="X62" s="18">
        <f t="shared" si="26"/>
        <v>1.35116E-6</v>
      </c>
      <c r="Z62" s="12">
        <f>AVERAGE(Z57:Z61)</f>
        <v>2.2152600000000005E-7</v>
      </c>
      <c r="AA62" s="12">
        <f>AVERAGE(AA57:AA61)</f>
        <v>9333.0740000000005</v>
      </c>
      <c r="AB62" s="12">
        <f>AVERAGE(AB57:AB61)</f>
        <v>1.55378E-7</v>
      </c>
      <c r="AC62" s="12">
        <f>AVERAGE(AC57:AC61)</f>
        <v>1.5823E-12</v>
      </c>
    </row>
    <row r="63" spans="1:29" x14ac:dyDescent="0.45">
      <c r="A63" s="2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T63" s="18"/>
      <c r="U63" s="18"/>
      <c r="V63" s="18"/>
      <c r="W63" s="18"/>
      <c r="X63" s="18"/>
    </row>
    <row r="64" spans="1:29" x14ac:dyDescent="0.45">
      <c r="A64" s="29">
        <v>0.08</v>
      </c>
    </row>
    <row r="65" spans="1:29" x14ac:dyDescent="0.45">
      <c r="A65" s="14" t="s">
        <v>160</v>
      </c>
      <c r="B65" s="14" t="s">
        <v>12</v>
      </c>
      <c r="C65" s="14" t="s">
        <v>13</v>
      </c>
      <c r="D65" s="14" t="s">
        <v>161</v>
      </c>
      <c r="E65" s="14" t="s">
        <v>14</v>
      </c>
      <c r="F65" s="14" t="s">
        <v>15</v>
      </c>
      <c r="G65" s="14" t="s">
        <v>16</v>
      </c>
      <c r="H65" s="14" t="s">
        <v>17</v>
      </c>
      <c r="I65" s="14" t="s">
        <v>18</v>
      </c>
      <c r="J65" s="14" t="s">
        <v>162</v>
      </c>
      <c r="K65" s="14" t="s">
        <v>163</v>
      </c>
      <c r="L65" s="14" t="s">
        <v>164</v>
      </c>
      <c r="M65" s="14" t="s">
        <v>165</v>
      </c>
      <c r="N65" s="14" t="s">
        <v>166</v>
      </c>
      <c r="O65" s="14" t="s">
        <v>167</v>
      </c>
      <c r="P65" s="14" t="s">
        <v>168</v>
      </c>
      <c r="Q65" s="14" t="s">
        <v>19</v>
      </c>
      <c r="R65" s="14" t="s">
        <v>20</v>
      </c>
      <c r="S65" s="14" t="s">
        <v>169</v>
      </c>
      <c r="T65" s="14" t="s">
        <v>170</v>
      </c>
      <c r="U65" s="14" t="s">
        <v>171</v>
      </c>
      <c r="V65" s="14" t="s">
        <v>172</v>
      </c>
      <c r="W65" s="14" t="s">
        <v>173</v>
      </c>
      <c r="X65" s="14" t="s">
        <v>174</v>
      </c>
      <c r="Y65" s="18"/>
      <c r="Z65" s="12" t="s">
        <v>42</v>
      </c>
      <c r="AA65" s="12" t="s">
        <v>41</v>
      </c>
      <c r="AB65" s="12" t="s">
        <v>43</v>
      </c>
      <c r="AC65" s="12" t="s">
        <v>44</v>
      </c>
    </row>
    <row r="66" spans="1:29" x14ac:dyDescent="0.45">
      <c r="A66" s="18" t="s">
        <v>210</v>
      </c>
      <c r="B66" s="19">
        <v>112.94</v>
      </c>
      <c r="C66" s="18">
        <v>62003</v>
      </c>
      <c r="D66" s="19">
        <v>2.2009999999999999E-7</v>
      </c>
      <c r="E66" s="19">
        <v>3.5144999999999998E-14</v>
      </c>
      <c r="F66" s="19">
        <v>1.5968E-5</v>
      </c>
      <c r="G66" s="18">
        <v>-67.94</v>
      </c>
      <c r="H66" s="18">
        <v>0.45950999999999997</v>
      </c>
      <c r="I66" s="18">
        <v>0.67635000000000001</v>
      </c>
      <c r="J66" s="19">
        <v>1.5153000000000001E-7</v>
      </c>
      <c r="K66" s="19">
        <v>124.31</v>
      </c>
      <c r="L66" s="19">
        <v>82037000000</v>
      </c>
      <c r="M66" s="18">
        <v>0.76495000000000002</v>
      </c>
      <c r="N66" s="19">
        <v>101720000</v>
      </c>
      <c r="O66" s="19">
        <v>13298000000</v>
      </c>
      <c r="P66" s="18">
        <v>9538</v>
      </c>
      <c r="Q66" s="19">
        <v>50132000</v>
      </c>
      <c r="R66" s="19">
        <v>525600</v>
      </c>
      <c r="S66" s="20">
        <v>1.581E-12</v>
      </c>
      <c r="T66" s="19">
        <v>398440000</v>
      </c>
      <c r="U66" s="19">
        <v>2.5201999999999999E+22</v>
      </c>
      <c r="V66" s="18">
        <v>0.96586000000000005</v>
      </c>
      <c r="W66" s="19">
        <v>1.3049999999999999E-8</v>
      </c>
      <c r="X66" s="19">
        <v>1.3511000000000001E-6</v>
      </c>
      <c r="Z66" s="16">
        <f>D66</f>
        <v>2.2009999999999999E-7</v>
      </c>
      <c r="AA66" s="15">
        <f>G66+P66</f>
        <v>9470.06</v>
      </c>
      <c r="AB66" s="16">
        <f>J66</f>
        <v>1.5153000000000001E-7</v>
      </c>
      <c r="AC66" s="16">
        <f>S66</f>
        <v>1.581E-12</v>
      </c>
    </row>
    <row r="67" spans="1:29" x14ac:dyDescent="0.45">
      <c r="A67" s="18" t="s">
        <v>211</v>
      </c>
      <c r="B67" s="19">
        <v>112.94</v>
      </c>
      <c r="C67" s="18">
        <v>62003</v>
      </c>
      <c r="D67" s="19">
        <v>2.2196000000000001E-7</v>
      </c>
      <c r="E67" s="19">
        <v>3.5144999999999998E-14</v>
      </c>
      <c r="F67" s="19">
        <v>1.5834000000000001E-5</v>
      </c>
      <c r="G67" s="18">
        <v>-69.39</v>
      </c>
      <c r="H67" s="18">
        <v>0.45950999999999997</v>
      </c>
      <c r="I67" s="18">
        <v>0.66220999999999997</v>
      </c>
      <c r="J67" s="19">
        <v>1.5106999999999999E-7</v>
      </c>
      <c r="K67" s="19">
        <v>124.31</v>
      </c>
      <c r="L67" s="19">
        <v>82286000000</v>
      </c>
      <c r="M67" s="18">
        <v>0.76566000000000001</v>
      </c>
      <c r="N67" s="19">
        <v>101720000</v>
      </c>
      <c r="O67" s="19">
        <v>13285000000</v>
      </c>
      <c r="P67" s="18">
        <v>9505</v>
      </c>
      <c r="Q67" s="19">
        <v>50132000</v>
      </c>
      <c r="R67" s="19">
        <v>527430</v>
      </c>
      <c r="S67" s="20">
        <v>1.6029E-12</v>
      </c>
      <c r="T67" s="19">
        <v>398440000</v>
      </c>
      <c r="U67" s="19">
        <v>2.4857E+22</v>
      </c>
      <c r="V67" s="18">
        <v>0.96521999999999997</v>
      </c>
      <c r="W67" s="19">
        <v>1.3049999999999999E-8</v>
      </c>
      <c r="X67" s="19">
        <v>1.3519999999999999E-6</v>
      </c>
      <c r="Z67" s="19">
        <f t="shared" ref="Z67:Z70" si="27">D67</f>
        <v>2.2196000000000001E-7</v>
      </c>
      <c r="AA67" s="18">
        <f t="shared" ref="AA67:AA70" si="28">G67+P67</f>
        <v>9435.61</v>
      </c>
      <c r="AB67" s="19">
        <f t="shared" ref="AB67:AB70" si="29">J67</f>
        <v>1.5106999999999999E-7</v>
      </c>
      <c r="AC67" s="19">
        <f t="shared" ref="AC67:AC70" si="30">S67</f>
        <v>1.6029E-12</v>
      </c>
    </row>
    <row r="68" spans="1:29" x14ac:dyDescent="0.45">
      <c r="A68" s="18" t="s">
        <v>212</v>
      </c>
      <c r="B68" s="19">
        <v>112.94</v>
      </c>
      <c r="C68" s="18">
        <v>62003</v>
      </c>
      <c r="D68" s="19">
        <v>2.2266000000000001E-7</v>
      </c>
      <c r="E68" s="19">
        <v>3.5144999999999998E-14</v>
      </c>
      <c r="F68" s="19">
        <v>1.5784E-5</v>
      </c>
      <c r="G68" s="18">
        <v>-70.290000000000006</v>
      </c>
      <c r="H68" s="18">
        <v>0.45950999999999997</v>
      </c>
      <c r="I68" s="18">
        <v>0.65373000000000003</v>
      </c>
      <c r="J68" s="19">
        <v>1.4957999999999999E-7</v>
      </c>
      <c r="K68" s="19">
        <v>124.31</v>
      </c>
      <c r="L68" s="19">
        <v>83106000000</v>
      </c>
      <c r="M68" s="18">
        <v>0.76687000000000005</v>
      </c>
      <c r="N68" s="19">
        <v>101720000</v>
      </c>
      <c r="O68" s="19">
        <v>13264000000</v>
      </c>
      <c r="P68" s="18">
        <v>9519</v>
      </c>
      <c r="Q68" s="19">
        <v>50132000</v>
      </c>
      <c r="R68" s="19">
        <v>526650</v>
      </c>
      <c r="S68" s="20">
        <v>1.6048E-12</v>
      </c>
      <c r="T68" s="19">
        <v>398440000</v>
      </c>
      <c r="U68" s="19">
        <v>2.4828000000000001E+22</v>
      </c>
      <c r="V68" s="18">
        <v>0.96511999999999998</v>
      </c>
      <c r="W68" s="19">
        <v>1.3049999999999999E-8</v>
      </c>
      <c r="X68" s="19">
        <v>1.3521999999999999E-6</v>
      </c>
      <c r="Z68" s="19">
        <f t="shared" si="27"/>
        <v>2.2266000000000001E-7</v>
      </c>
      <c r="AA68" s="18">
        <f t="shared" si="28"/>
        <v>9448.7099999999991</v>
      </c>
      <c r="AB68" s="19">
        <f t="shared" si="29"/>
        <v>1.4957999999999999E-7</v>
      </c>
      <c r="AC68" s="19">
        <f t="shared" si="30"/>
        <v>1.6048E-12</v>
      </c>
    </row>
    <row r="69" spans="1:29" x14ac:dyDescent="0.45">
      <c r="A69" s="18" t="s">
        <v>213</v>
      </c>
      <c r="B69" s="19">
        <v>112.94</v>
      </c>
      <c r="C69" s="18">
        <v>62003</v>
      </c>
      <c r="D69" s="19">
        <v>2.2259999999999999E-7</v>
      </c>
      <c r="E69" s="19">
        <v>3.5144999999999998E-14</v>
      </c>
      <c r="F69" s="19">
        <v>1.5787999999999999E-5</v>
      </c>
      <c r="G69" s="18">
        <v>-69.64</v>
      </c>
      <c r="H69" s="18">
        <v>0.45950999999999997</v>
      </c>
      <c r="I69" s="18">
        <v>0.65983999999999998</v>
      </c>
      <c r="J69" s="19">
        <v>1.4899000000000001E-7</v>
      </c>
      <c r="K69" s="19">
        <v>124.31</v>
      </c>
      <c r="L69" s="19">
        <v>83435000000</v>
      </c>
      <c r="M69" s="18">
        <v>0.76729999999999998</v>
      </c>
      <c r="N69" s="19">
        <v>101720000</v>
      </c>
      <c r="O69" s="19">
        <v>13257000000</v>
      </c>
      <c r="P69" s="18">
        <v>9520</v>
      </c>
      <c r="Q69" s="19">
        <v>50132000</v>
      </c>
      <c r="R69" s="19">
        <v>526600</v>
      </c>
      <c r="S69" s="20">
        <v>1.5955E-12</v>
      </c>
      <c r="T69" s="19">
        <v>398440000</v>
      </c>
      <c r="U69" s="19">
        <v>2.4972999999999999E+22</v>
      </c>
      <c r="V69" s="18">
        <v>0.96540999999999999</v>
      </c>
      <c r="W69" s="19">
        <v>1.3049999999999999E-8</v>
      </c>
      <c r="X69" s="19">
        <v>1.3517999999999999E-6</v>
      </c>
      <c r="Z69" s="19">
        <f t="shared" si="27"/>
        <v>2.2259999999999999E-7</v>
      </c>
      <c r="AA69" s="18">
        <f t="shared" si="28"/>
        <v>9450.36</v>
      </c>
      <c r="AB69" s="19">
        <f t="shared" si="29"/>
        <v>1.4899000000000001E-7</v>
      </c>
      <c r="AC69" s="19">
        <f t="shared" si="30"/>
        <v>1.5955E-12</v>
      </c>
    </row>
    <row r="70" spans="1:29" x14ac:dyDescent="0.45">
      <c r="A70" s="13" t="s">
        <v>214</v>
      </c>
      <c r="B70" s="21">
        <v>112.94</v>
      </c>
      <c r="C70" s="13">
        <v>62003</v>
      </c>
      <c r="D70" s="21">
        <v>2.2067E-7</v>
      </c>
      <c r="E70" s="21">
        <v>3.5144999999999998E-14</v>
      </c>
      <c r="F70" s="21">
        <v>1.5926E-5</v>
      </c>
      <c r="G70" s="13">
        <v>-68.53</v>
      </c>
      <c r="H70" s="13">
        <v>0.45950999999999997</v>
      </c>
      <c r="I70" s="13">
        <v>0.67052</v>
      </c>
      <c r="J70" s="21">
        <v>1.5587000000000001E-7</v>
      </c>
      <c r="K70" s="21">
        <v>124.31</v>
      </c>
      <c r="L70" s="21">
        <v>79752000000</v>
      </c>
      <c r="M70" s="13">
        <v>0.76527999999999996</v>
      </c>
      <c r="N70" s="21">
        <v>101720000</v>
      </c>
      <c r="O70" s="21">
        <v>13292000000</v>
      </c>
      <c r="P70" s="13">
        <v>9517</v>
      </c>
      <c r="Q70" s="21">
        <v>50132000</v>
      </c>
      <c r="R70" s="21">
        <v>526760</v>
      </c>
      <c r="S70" s="30">
        <v>1.5865999999999999E-12</v>
      </c>
      <c r="T70" s="21">
        <v>398440000</v>
      </c>
      <c r="U70" s="21">
        <v>2.5113E+22</v>
      </c>
      <c r="V70" s="13">
        <v>0.96567999999999998</v>
      </c>
      <c r="W70" s="21">
        <v>1.3049999999999999E-8</v>
      </c>
      <c r="X70" s="21">
        <v>1.3514000000000001E-6</v>
      </c>
      <c r="Z70" s="21">
        <f t="shared" si="27"/>
        <v>2.2067E-7</v>
      </c>
      <c r="AA70" s="13">
        <f t="shared" si="28"/>
        <v>9448.4699999999993</v>
      </c>
      <c r="AB70" s="21">
        <f t="shared" si="29"/>
        <v>1.5587000000000001E-7</v>
      </c>
      <c r="AC70" s="21">
        <f t="shared" si="30"/>
        <v>1.5865999999999999E-12</v>
      </c>
    </row>
    <row r="71" spans="1:29" x14ac:dyDescent="0.45">
      <c r="A71" s="28" t="s">
        <v>23</v>
      </c>
      <c r="B71" s="18">
        <f t="shared" ref="B71:X71" si="31">AVERAGE(B66:B70)</f>
        <v>112.94000000000001</v>
      </c>
      <c r="C71" s="18">
        <f t="shared" si="31"/>
        <v>62003</v>
      </c>
      <c r="D71" s="18">
        <f t="shared" si="31"/>
        <v>2.2159800000000002E-7</v>
      </c>
      <c r="E71" s="18">
        <f t="shared" si="31"/>
        <v>3.5144999999999998E-14</v>
      </c>
      <c r="F71" s="18">
        <f t="shared" si="31"/>
        <v>1.5859999999999997E-5</v>
      </c>
      <c r="G71" s="18">
        <f t="shared" si="31"/>
        <v>-69.157999999999987</v>
      </c>
      <c r="H71" s="18">
        <f t="shared" si="31"/>
        <v>0.45950999999999997</v>
      </c>
      <c r="I71" s="18">
        <f t="shared" si="31"/>
        <v>0.66453000000000007</v>
      </c>
      <c r="J71" s="18">
        <f t="shared" si="31"/>
        <v>1.51408E-7</v>
      </c>
      <c r="K71" s="18">
        <f t="shared" si="31"/>
        <v>124.30999999999999</v>
      </c>
      <c r="L71" s="18">
        <f t="shared" si="31"/>
        <v>82123200000</v>
      </c>
      <c r="M71" s="18">
        <f t="shared" si="31"/>
        <v>0.76601200000000014</v>
      </c>
      <c r="N71" s="18">
        <f t="shared" si="31"/>
        <v>101720000</v>
      </c>
      <c r="O71" s="18">
        <f t="shared" si="31"/>
        <v>13279200000</v>
      </c>
      <c r="P71" s="18">
        <f t="shared" si="31"/>
        <v>9519.7999999999993</v>
      </c>
      <c r="Q71" s="18">
        <f t="shared" si="31"/>
        <v>50132000</v>
      </c>
      <c r="R71" s="18">
        <f t="shared" si="31"/>
        <v>526608</v>
      </c>
      <c r="S71" s="31">
        <f t="shared" si="31"/>
        <v>1.5941599999999997E-12</v>
      </c>
      <c r="T71" s="18">
        <f t="shared" si="31"/>
        <v>398440000</v>
      </c>
      <c r="U71" s="18">
        <f t="shared" si="31"/>
        <v>2.49946E+22</v>
      </c>
      <c r="V71" s="18">
        <f t="shared" si="31"/>
        <v>0.96545800000000015</v>
      </c>
      <c r="W71" s="18">
        <f t="shared" si="31"/>
        <v>1.3049999999999998E-8</v>
      </c>
      <c r="X71" s="18">
        <f t="shared" si="31"/>
        <v>1.3516999999999999E-6</v>
      </c>
      <c r="Z71" s="12">
        <f>AVERAGE(Z66:Z70)</f>
        <v>2.2159800000000002E-7</v>
      </c>
      <c r="AA71" s="12">
        <f>AVERAGE(AA66:AA70)</f>
        <v>9450.6419999999998</v>
      </c>
      <c r="AB71" s="12">
        <f>AVERAGE(AB66:AB70)</f>
        <v>1.51408E-7</v>
      </c>
      <c r="AC71" s="12">
        <f>AVERAGE(AC66:AC70)</f>
        <v>1.5941599999999997E-12</v>
      </c>
    </row>
    <row r="72" spans="1:29" x14ac:dyDescent="0.45">
      <c r="A72" s="2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T72" s="18"/>
      <c r="U72" s="18"/>
      <c r="V72" s="18"/>
      <c r="W72" s="18"/>
      <c r="X72" s="18"/>
    </row>
    <row r="73" spans="1:29" x14ac:dyDescent="0.45">
      <c r="A73" s="29">
        <v>0.09</v>
      </c>
    </row>
    <row r="74" spans="1:29" x14ac:dyDescent="0.45">
      <c r="A74" s="14" t="s">
        <v>160</v>
      </c>
      <c r="B74" s="14" t="s">
        <v>12</v>
      </c>
      <c r="C74" s="14" t="s">
        <v>13</v>
      </c>
      <c r="D74" s="14" t="s">
        <v>161</v>
      </c>
      <c r="E74" s="14" t="s">
        <v>14</v>
      </c>
      <c r="F74" s="14" t="s">
        <v>15</v>
      </c>
      <c r="G74" s="14" t="s">
        <v>16</v>
      </c>
      <c r="H74" s="14" t="s">
        <v>17</v>
      </c>
      <c r="I74" s="14" t="s">
        <v>18</v>
      </c>
      <c r="J74" s="14" t="s">
        <v>162</v>
      </c>
      <c r="K74" s="14" t="s">
        <v>163</v>
      </c>
      <c r="L74" s="14" t="s">
        <v>164</v>
      </c>
      <c r="M74" s="14" t="s">
        <v>165</v>
      </c>
      <c r="N74" s="14" t="s">
        <v>166</v>
      </c>
      <c r="O74" s="14" t="s">
        <v>167</v>
      </c>
      <c r="P74" s="14" t="s">
        <v>168</v>
      </c>
      <c r="Q74" s="14" t="s">
        <v>19</v>
      </c>
      <c r="R74" s="14" t="s">
        <v>20</v>
      </c>
      <c r="S74" s="14" t="s">
        <v>169</v>
      </c>
      <c r="T74" s="14" t="s">
        <v>170</v>
      </c>
      <c r="U74" s="14" t="s">
        <v>171</v>
      </c>
      <c r="V74" s="14" t="s">
        <v>172</v>
      </c>
      <c r="W74" s="14" t="s">
        <v>173</v>
      </c>
      <c r="X74" s="14" t="s">
        <v>174</v>
      </c>
      <c r="Y74" s="18"/>
      <c r="Z74" s="12" t="s">
        <v>42</v>
      </c>
      <c r="AA74" s="12" t="s">
        <v>41</v>
      </c>
      <c r="AB74" s="12" t="s">
        <v>43</v>
      </c>
      <c r="AC74" s="12" t="s">
        <v>44</v>
      </c>
    </row>
    <row r="75" spans="1:29" x14ac:dyDescent="0.45">
      <c r="A75" s="18" t="s">
        <v>215</v>
      </c>
      <c r="B75" s="19">
        <v>112.94</v>
      </c>
      <c r="C75" s="18">
        <v>62003</v>
      </c>
      <c r="D75" s="19">
        <v>2.2036E-7</v>
      </c>
      <c r="E75" s="19">
        <v>3.5144999999999998E-14</v>
      </c>
      <c r="F75" s="19">
        <v>1.5948999999999999E-5</v>
      </c>
      <c r="G75" s="18">
        <v>-69.52</v>
      </c>
      <c r="H75" s="18">
        <v>0.45950999999999997</v>
      </c>
      <c r="I75" s="18">
        <v>0.66098000000000001</v>
      </c>
      <c r="J75" s="19">
        <v>1.4665000000000001E-7</v>
      </c>
      <c r="K75" s="19">
        <v>124.31</v>
      </c>
      <c r="L75" s="19">
        <v>84766000000</v>
      </c>
      <c r="M75" s="18">
        <v>0.76722000000000001</v>
      </c>
      <c r="N75" s="19">
        <v>101720000</v>
      </c>
      <c r="O75" s="19">
        <v>13258000000</v>
      </c>
      <c r="P75" s="18">
        <v>9662</v>
      </c>
      <c r="Q75" s="19">
        <v>50132000</v>
      </c>
      <c r="R75" s="19">
        <v>518860</v>
      </c>
      <c r="S75" s="20">
        <v>1.5839999999999999E-12</v>
      </c>
      <c r="T75" s="19">
        <v>398440000</v>
      </c>
      <c r="U75" s="19">
        <v>2.5153999999999999E+22</v>
      </c>
      <c r="V75" s="18">
        <v>0.96572000000000002</v>
      </c>
      <c r="W75" s="19">
        <v>1.3049999999999999E-8</v>
      </c>
      <c r="X75" s="19">
        <v>1.3513000000000001E-6</v>
      </c>
      <c r="Z75" s="16">
        <f>D75</f>
        <v>2.2036E-7</v>
      </c>
      <c r="AA75" s="15">
        <f>G75+P75</f>
        <v>9592.48</v>
      </c>
      <c r="AB75" s="16">
        <f>J75</f>
        <v>1.4665000000000001E-7</v>
      </c>
      <c r="AC75" s="16">
        <f>S75</f>
        <v>1.5839999999999999E-12</v>
      </c>
    </row>
    <row r="76" spans="1:29" x14ac:dyDescent="0.45">
      <c r="A76" s="18" t="s">
        <v>216</v>
      </c>
      <c r="B76" s="19">
        <v>112.94</v>
      </c>
      <c r="C76" s="18">
        <v>62003</v>
      </c>
      <c r="D76" s="19">
        <v>2.2163999999999999E-7</v>
      </c>
      <c r="E76" s="19">
        <v>3.5144999999999998E-14</v>
      </c>
      <c r="F76" s="19">
        <v>1.5857000000000001E-5</v>
      </c>
      <c r="G76" s="18">
        <v>-71.02</v>
      </c>
      <c r="H76" s="18">
        <v>0.45950999999999997</v>
      </c>
      <c r="I76" s="18">
        <v>0.64700999999999997</v>
      </c>
      <c r="J76" s="19">
        <v>1.4707999999999999E-7</v>
      </c>
      <c r="K76" s="19">
        <v>124.31</v>
      </c>
      <c r="L76" s="19">
        <v>84519000000</v>
      </c>
      <c r="M76" s="18">
        <v>0.76753000000000005</v>
      </c>
      <c r="N76" s="19">
        <v>101720000</v>
      </c>
      <c r="O76" s="19">
        <v>13253000000</v>
      </c>
      <c r="P76" s="18">
        <v>9627</v>
      </c>
      <c r="Q76" s="19">
        <v>50132000</v>
      </c>
      <c r="R76" s="19">
        <v>520740</v>
      </c>
      <c r="S76" s="20">
        <v>1.6073E-12</v>
      </c>
      <c r="T76" s="19">
        <v>398440000</v>
      </c>
      <c r="U76" s="19">
        <v>2.4789000000000001E+22</v>
      </c>
      <c r="V76" s="18">
        <v>0.96501000000000003</v>
      </c>
      <c r="W76" s="19">
        <v>1.3049999999999999E-8</v>
      </c>
      <c r="X76" s="19">
        <v>1.3523E-6</v>
      </c>
      <c r="Z76" s="19">
        <f t="shared" ref="Z76:Z79" si="32">D76</f>
        <v>2.2163999999999999E-7</v>
      </c>
      <c r="AA76" s="18">
        <f t="shared" ref="AA76:AA79" si="33">G76+P76</f>
        <v>9555.98</v>
      </c>
      <c r="AB76" s="19">
        <f t="shared" ref="AB76:AB79" si="34">J76</f>
        <v>1.4707999999999999E-7</v>
      </c>
      <c r="AC76" s="19">
        <f t="shared" ref="AC76:AC79" si="35">S76</f>
        <v>1.6073E-12</v>
      </c>
    </row>
    <row r="77" spans="1:29" x14ac:dyDescent="0.45">
      <c r="A77" s="18" t="s">
        <v>217</v>
      </c>
      <c r="B77" s="19">
        <v>112.94</v>
      </c>
      <c r="C77" s="18">
        <v>62003</v>
      </c>
      <c r="D77" s="19">
        <v>2.2261999999999999E-7</v>
      </c>
      <c r="E77" s="19">
        <v>3.5144999999999998E-14</v>
      </c>
      <c r="F77" s="19">
        <v>1.5787E-5</v>
      </c>
      <c r="G77" s="18">
        <v>-71.67</v>
      </c>
      <c r="H77" s="18">
        <v>0.45950999999999997</v>
      </c>
      <c r="I77" s="18">
        <v>0.64115</v>
      </c>
      <c r="J77" s="19">
        <v>1.4488000000000001E-7</v>
      </c>
      <c r="K77" s="19">
        <v>124.31</v>
      </c>
      <c r="L77" s="19">
        <v>85802000000</v>
      </c>
      <c r="M77" s="18">
        <v>0.76920999999999995</v>
      </c>
      <c r="N77" s="19">
        <v>101720000</v>
      </c>
      <c r="O77" s="19">
        <v>13224000000</v>
      </c>
      <c r="P77" s="18">
        <v>9661</v>
      </c>
      <c r="Q77" s="19">
        <v>50132000</v>
      </c>
      <c r="R77" s="19">
        <v>518910</v>
      </c>
      <c r="S77" s="20">
        <v>1.6121E-12</v>
      </c>
      <c r="T77" s="19">
        <v>398440000</v>
      </c>
      <c r="U77" s="19">
        <v>2.4716000000000001E+22</v>
      </c>
      <c r="V77" s="18">
        <v>0.96482999999999997</v>
      </c>
      <c r="W77" s="19">
        <v>1.3049999999999999E-8</v>
      </c>
      <c r="X77" s="19">
        <v>1.3526E-6</v>
      </c>
      <c r="Z77" s="19">
        <f t="shared" si="32"/>
        <v>2.2261999999999999E-7</v>
      </c>
      <c r="AA77" s="18">
        <f t="shared" si="33"/>
        <v>9589.33</v>
      </c>
      <c r="AB77" s="19">
        <f t="shared" si="34"/>
        <v>1.4488000000000001E-7</v>
      </c>
      <c r="AC77" s="19">
        <f t="shared" si="35"/>
        <v>1.6121E-12</v>
      </c>
    </row>
    <row r="78" spans="1:29" x14ac:dyDescent="0.45">
      <c r="A78" s="18" t="s">
        <v>218</v>
      </c>
      <c r="B78" s="19">
        <v>112.94</v>
      </c>
      <c r="C78" s="18">
        <v>62003</v>
      </c>
      <c r="D78" s="19">
        <v>2.2644000000000001E-7</v>
      </c>
      <c r="E78" s="19">
        <v>3.5144999999999998E-14</v>
      </c>
      <c r="F78" s="19">
        <v>1.5520999999999999E-5</v>
      </c>
      <c r="G78" s="18">
        <v>-76.599999999999994</v>
      </c>
      <c r="H78" s="18">
        <v>0.45950999999999997</v>
      </c>
      <c r="I78" s="18">
        <v>0.59987999999999997</v>
      </c>
      <c r="J78" s="19">
        <v>1.4829000000000001E-7</v>
      </c>
      <c r="K78" s="19">
        <v>124.31</v>
      </c>
      <c r="L78" s="19">
        <v>83829000000</v>
      </c>
      <c r="M78" s="18">
        <v>0.76685999999999999</v>
      </c>
      <c r="N78" s="19">
        <v>101720000</v>
      </c>
      <c r="O78" s="19">
        <v>13264000000</v>
      </c>
      <c r="P78" s="18">
        <v>9679</v>
      </c>
      <c r="Q78" s="19">
        <v>50132000</v>
      </c>
      <c r="R78" s="19">
        <v>517950</v>
      </c>
      <c r="S78" s="20">
        <v>1.6467E-12</v>
      </c>
      <c r="T78" s="19">
        <v>398440000</v>
      </c>
      <c r="U78" s="19">
        <v>2.4195999999999999E+22</v>
      </c>
      <c r="V78" s="18">
        <v>0.9637</v>
      </c>
      <c r="W78" s="19">
        <v>1.3049999999999999E-8</v>
      </c>
      <c r="X78" s="19">
        <v>1.3542000000000001E-6</v>
      </c>
      <c r="Z78" s="19">
        <f t="shared" si="32"/>
        <v>2.2644000000000001E-7</v>
      </c>
      <c r="AA78" s="18">
        <f t="shared" si="33"/>
        <v>9602.4</v>
      </c>
      <c r="AB78" s="19">
        <f t="shared" si="34"/>
        <v>1.4829000000000001E-7</v>
      </c>
      <c r="AC78" s="19">
        <f t="shared" si="35"/>
        <v>1.6467E-12</v>
      </c>
    </row>
    <row r="79" spans="1:29" x14ac:dyDescent="0.45">
      <c r="A79" s="13" t="s">
        <v>219</v>
      </c>
      <c r="B79" s="21">
        <v>112.94</v>
      </c>
      <c r="C79" s="13">
        <v>62003</v>
      </c>
      <c r="D79" s="21">
        <v>2.2305E-7</v>
      </c>
      <c r="E79" s="21">
        <v>3.5144999999999998E-14</v>
      </c>
      <c r="F79" s="21">
        <v>1.5756999999999998E-5</v>
      </c>
      <c r="G79" s="13">
        <v>-72.55</v>
      </c>
      <c r="H79" s="13">
        <v>0.45950999999999997</v>
      </c>
      <c r="I79" s="13">
        <v>0.63336999999999999</v>
      </c>
      <c r="J79" s="21">
        <v>1.4475E-7</v>
      </c>
      <c r="K79" s="21">
        <v>124.31</v>
      </c>
      <c r="L79" s="21">
        <v>85879000000</v>
      </c>
      <c r="M79" s="13">
        <v>0.76936000000000004</v>
      </c>
      <c r="N79" s="21">
        <v>101720000</v>
      </c>
      <c r="O79" s="21">
        <v>13221000000</v>
      </c>
      <c r="P79" s="13">
        <v>9674</v>
      </c>
      <c r="Q79" s="21">
        <v>50132000</v>
      </c>
      <c r="R79" s="21">
        <v>518210</v>
      </c>
      <c r="S79" s="30">
        <v>1.6141999999999999E-12</v>
      </c>
      <c r="T79" s="21">
        <v>398440000</v>
      </c>
      <c r="U79" s="21">
        <v>2.4682999999999999E+22</v>
      </c>
      <c r="V79" s="13">
        <v>0.96474000000000004</v>
      </c>
      <c r="W79" s="21">
        <v>1.3049999999999999E-8</v>
      </c>
      <c r="X79" s="21">
        <v>1.3527E-6</v>
      </c>
      <c r="Z79" s="21">
        <f t="shared" si="32"/>
        <v>2.2305E-7</v>
      </c>
      <c r="AA79" s="13">
        <f t="shared" si="33"/>
        <v>9601.4500000000007</v>
      </c>
      <c r="AB79" s="21">
        <f t="shared" si="34"/>
        <v>1.4475E-7</v>
      </c>
      <c r="AC79" s="21">
        <f t="shared" si="35"/>
        <v>1.6141999999999999E-12</v>
      </c>
    </row>
    <row r="80" spans="1:29" x14ac:dyDescent="0.45">
      <c r="A80" s="28" t="s">
        <v>23</v>
      </c>
      <c r="B80" s="18">
        <f t="shared" ref="B80:X80" si="36">AVERAGE(B75:B79)</f>
        <v>112.94000000000001</v>
      </c>
      <c r="C80" s="18">
        <f t="shared" si="36"/>
        <v>62003</v>
      </c>
      <c r="D80" s="18">
        <f t="shared" si="36"/>
        <v>2.2282199999999998E-7</v>
      </c>
      <c r="E80" s="18">
        <f t="shared" si="36"/>
        <v>3.5144999999999998E-14</v>
      </c>
      <c r="F80" s="18">
        <f t="shared" si="36"/>
        <v>1.5774199999999999E-5</v>
      </c>
      <c r="G80" s="18">
        <f t="shared" si="36"/>
        <v>-72.271999999999991</v>
      </c>
      <c r="H80" s="18">
        <f t="shared" si="36"/>
        <v>0.45950999999999997</v>
      </c>
      <c r="I80" s="18">
        <f t="shared" si="36"/>
        <v>0.63647799999999999</v>
      </c>
      <c r="J80" s="18">
        <f t="shared" si="36"/>
        <v>1.4633000000000001E-7</v>
      </c>
      <c r="K80" s="18">
        <f t="shared" si="36"/>
        <v>124.30999999999999</v>
      </c>
      <c r="L80" s="18">
        <f t="shared" si="36"/>
        <v>84959000000</v>
      </c>
      <c r="M80" s="18">
        <f t="shared" si="36"/>
        <v>0.76803600000000005</v>
      </c>
      <c r="N80" s="18">
        <f t="shared" si="36"/>
        <v>101720000</v>
      </c>
      <c r="O80" s="18">
        <f t="shared" si="36"/>
        <v>13244000000</v>
      </c>
      <c r="P80" s="18">
        <f t="shared" si="36"/>
        <v>9660.6</v>
      </c>
      <c r="Q80" s="18">
        <f t="shared" si="36"/>
        <v>50132000</v>
      </c>
      <c r="R80" s="18">
        <f t="shared" si="36"/>
        <v>518934</v>
      </c>
      <c r="S80" s="31">
        <f t="shared" si="36"/>
        <v>1.6128600000000001E-12</v>
      </c>
      <c r="T80" s="18">
        <f t="shared" si="36"/>
        <v>398440000</v>
      </c>
      <c r="U80" s="18">
        <f t="shared" si="36"/>
        <v>2.4707600000000002E+22</v>
      </c>
      <c r="V80" s="18">
        <f t="shared" si="36"/>
        <v>0.96479999999999999</v>
      </c>
      <c r="W80" s="18">
        <f t="shared" si="36"/>
        <v>1.3049999999999998E-8</v>
      </c>
      <c r="X80" s="18">
        <f t="shared" si="36"/>
        <v>1.3526199999999999E-6</v>
      </c>
      <c r="Z80" s="12">
        <f>AVERAGE(Z75:Z79)</f>
        <v>2.2282199999999998E-7</v>
      </c>
      <c r="AA80" s="12">
        <f>AVERAGE(AA75:AA79)</f>
        <v>9588.3279999999995</v>
      </c>
      <c r="AB80" s="12">
        <f>AVERAGE(AB75:AB79)</f>
        <v>1.4633000000000001E-7</v>
      </c>
      <c r="AC80" s="12">
        <f>AVERAGE(AC75:AC79)</f>
        <v>1.6128600000000001E-12</v>
      </c>
    </row>
    <row r="81" spans="1:29" x14ac:dyDescent="0.45">
      <c r="A81" s="2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T81" s="18"/>
      <c r="U81" s="18"/>
      <c r="V81" s="18"/>
      <c r="W81" s="18"/>
      <c r="X81" s="18"/>
    </row>
    <row r="82" spans="1:29" x14ac:dyDescent="0.45">
      <c r="A82" s="29">
        <v>0.1</v>
      </c>
    </row>
    <row r="83" spans="1:29" x14ac:dyDescent="0.45">
      <c r="A83" s="14" t="s">
        <v>160</v>
      </c>
      <c r="B83" s="14" t="s">
        <v>12</v>
      </c>
      <c r="C83" s="14" t="s">
        <v>13</v>
      </c>
      <c r="D83" s="14" t="s">
        <v>161</v>
      </c>
      <c r="E83" s="14" t="s">
        <v>14</v>
      </c>
      <c r="F83" s="14" t="s">
        <v>15</v>
      </c>
      <c r="G83" s="14" t="s">
        <v>16</v>
      </c>
      <c r="H83" s="14" t="s">
        <v>17</v>
      </c>
      <c r="I83" s="14" t="s">
        <v>18</v>
      </c>
      <c r="J83" s="14" t="s">
        <v>162</v>
      </c>
      <c r="K83" s="14" t="s">
        <v>163</v>
      </c>
      <c r="L83" s="14" t="s">
        <v>164</v>
      </c>
      <c r="M83" s="14" t="s">
        <v>165</v>
      </c>
      <c r="N83" s="14" t="s">
        <v>166</v>
      </c>
      <c r="O83" s="14" t="s">
        <v>167</v>
      </c>
      <c r="P83" s="14" t="s">
        <v>168</v>
      </c>
      <c r="Q83" s="14" t="s">
        <v>19</v>
      </c>
      <c r="R83" s="14" t="s">
        <v>20</v>
      </c>
      <c r="S83" s="14" t="s">
        <v>169</v>
      </c>
      <c r="T83" s="14" t="s">
        <v>170</v>
      </c>
      <c r="U83" s="14" t="s">
        <v>171</v>
      </c>
      <c r="V83" s="14" t="s">
        <v>172</v>
      </c>
      <c r="W83" s="14" t="s">
        <v>173</v>
      </c>
      <c r="X83" s="14" t="s">
        <v>174</v>
      </c>
      <c r="Y83" s="18"/>
      <c r="Z83" s="12" t="s">
        <v>42</v>
      </c>
      <c r="AA83" s="12" t="s">
        <v>41</v>
      </c>
      <c r="AB83" s="12" t="s">
        <v>43</v>
      </c>
      <c r="AC83" s="12" t="s">
        <v>44</v>
      </c>
    </row>
    <row r="84" spans="1:29" x14ac:dyDescent="0.45">
      <c r="A84" s="18" t="s">
        <v>220</v>
      </c>
      <c r="B84" s="19">
        <v>112.94</v>
      </c>
      <c r="C84" s="18">
        <v>62003</v>
      </c>
      <c r="D84" s="19">
        <v>2.2305E-7</v>
      </c>
      <c r="E84" s="19">
        <v>3.5144999999999998E-14</v>
      </c>
      <c r="F84" s="19">
        <v>1.5756999999999998E-5</v>
      </c>
      <c r="G84" s="18">
        <v>-72.55</v>
      </c>
      <c r="H84" s="18">
        <v>0.45950999999999997</v>
      </c>
      <c r="I84" s="18">
        <v>0.63336999999999999</v>
      </c>
      <c r="J84" s="19">
        <v>1.4475E-7</v>
      </c>
      <c r="K84" s="19">
        <v>124.31</v>
      </c>
      <c r="L84" s="19">
        <v>85879000000</v>
      </c>
      <c r="M84" s="18">
        <v>0.76936000000000004</v>
      </c>
      <c r="N84" s="19">
        <v>101720000</v>
      </c>
      <c r="O84" s="19">
        <v>13221000000</v>
      </c>
      <c r="P84" s="18">
        <v>9674</v>
      </c>
      <c r="Q84" s="19">
        <v>50132000</v>
      </c>
      <c r="R84" s="19">
        <v>518210</v>
      </c>
      <c r="S84" s="20">
        <v>1.6141999999999999E-12</v>
      </c>
      <c r="T84" s="19">
        <v>398440000</v>
      </c>
      <c r="U84" s="19">
        <v>2.4682999999999999E+22</v>
      </c>
      <c r="V84" s="18">
        <v>0.96474000000000004</v>
      </c>
      <c r="W84" s="19">
        <v>1.3049999999999999E-8</v>
      </c>
      <c r="X84" s="19">
        <v>1.3527E-6</v>
      </c>
      <c r="Z84" s="16">
        <f>D84</f>
        <v>2.2305E-7</v>
      </c>
      <c r="AA84" s="15">
        <f>G84+P84</f>
        <v>9601.4500000000007</v>
      </c>
      <c r="AB84" s="16">
        <f>J84</f>
        <v>1.4475E-7</v>
      </c>
      <c r="AC84" s="16">
        <f>S84</f>
        <v>1.6141999999999999E-12</v>
      </c>
    </row>
    <row r="85" spans="1:29" x14ac:dyDescent="0.45">
      <c r="A85" s="18" t="s">
        <v>221</v>
      </c>
      <c r="B85" s="19">
        <v>112.94</v>
      </c>
      <c r="C85" s="18">
        <v>62003</v>
      </c>
      <c r="D85" s="19">
        <v>2.2233000000000001E-7</v>
      </c>
      <c r="E85" s="19">
        <v>3.5144999999999998E-14</v>
      </c>
      <c r="F85" s="19">
        <v>1.5807999999999998E-5</v>
      </c>
      <c r="G85" s="18">
        <v>-71.66</v>
      </c>
      <c r="H85" s="18">
        <v>0.45950999999999997</v>
      </c>
      <c r="I85" s="18">
        <v>0.64124000000000003</v>
      </c>
      <c r="J85" s="19">
        <v>1.4342E-7</v>
      </c>
      <c r="K85" s="19">
        <v>124.31</v>
      </c>
      <c r="L85" s="19">
        <v>86675000000</v>
      </c>
      <c r="M85" s="18">
        <v>0.76905000000000001</v>
      </c>
      <c r="N85" s="19">
        <v>101720000</v>
      </c>
      <c r="O85" s="19">
        <v>13227000000</v>
      </c>
      <c r="P85" s="18">
        <v>9721</v>
      </c>
      <c r="Q85" s="19">
        <v>50132000</v>
      </c>
      <c r="R85" s="19">
        <v>515710</v>
      </c>
      <c r="S85" s="20">
        <v>1.6131000000000001E-12</v>
      </c>
      <c r="T85" s="19">
        <v>398440000</v>
      </c>
      <c r="U85" s="19">
        <v>2.4700000000000001E+22</v>
      </c>
      <c r="V85" s="18">
        <v>0.96479999999999999</v>
      </c>
      <c r="W85" s="19">
        <v>1.3049999999999999E-8</v>
      </c>
      <c r="X85" s="19">
        <v>1.3526E-6</v>
      </c>
      <c r="Z85" s="19">
        <f t="shared" ref="Z85:Z88" si="37">D85</f>
        <v>2.2233000000000001E-7</v>
      </c>
      <c r="AA85" s="18">
        <f t="shared" ref="AA85:AA88" si="38">G85+P85</f>
        <v>9649.34</v>
      </c>
      <c r="AB85" s="19">
        <f t="shared" ref="AB85:AB88" si="39">J85</f>
        <v>1.4342E-7</v>
      </c>
      <c r="AC85" s="19">
        <f t="shared" ref="AC85:AC88" si="40">S85</f>
        <v>1.6131000000000001E-12</v>
      </c>
    </row>
    <row r="86" spans="1:29" x14ac:dyDescent="0.45">
      <c r="A86" s="18" t="s">
        <v>222</v>
      </c>
      <c r="B86" s="19">
        <v>112.94</v>
      </c>
      <c r="C86" s="18">
        <v>62003</v>
      </c>
      <c r="D86" s="19">
        <v>2.2209E-7</v>
      </c>
      <c r="E86" s="19">
        <v>3.5144999999999998E-14</v>
      </c>
      <c r="F86" s="19">
        <v>1.5824999999999998E-5</v>
      </c>
      <c r="G86" s="18">
        <v>-72.02</v>
      </c>
      <c r="H86" s="18">
        <v>0.45950999999999997</v>
      </c>
      <c r="I86" s="18">
        <v>0.63802999999999999</v>
      </c>
      <c r="J86" s="19">
        <v>1.4349E-7</v>
      </c>
      <c r="K86" s="19">
        <v>124.31</v>
      </c>
      <c r="L86" s="19">
        <v>86633000000</v>
      </c>
      <c r="M86" s="18">
        <v>0.76927000000000001</v>
      </c>
      <c r="N86" s="19">
        <v>101720000</v>
      </c>
      <c r="O86" s="19">
        <v>13223000000</v>
      </c>
      <c r="P86" s="18">
        <v>9731</v>
      </c>
      <c r="Q86" s="19">
        <v>50132000</v>
      </c>
      <c r="R86" s="19">
        <v>515180</v>
      </c>
      <c r="S86" s="20">
        <v>1.6106E-12</v>
      </c>
      <c r="T86" s="19">
        <v>398440000</v>
      </c>
      <c r="U86" s="19">
        <v>2.4739000000000001E+22</v>
      </c>
      <c r="V86" s="18">
        <v>0.96487000000000001</v>
      </c>
      <c r="W86" s="19">
        <v>1.3049999999999999E-8</v>
      </c>
      <c r="X86" s="19">
        <v>1.3525E-6</v>
      </c>
      <c r="Z86" s="19">
        <f t="shared" si="37"/>
        <v>2.2209E-7</v>
      </c>
      <c r="AA86" s="18">
        <f t="shared" si="38"/>
        <v>9658.98</v>
      </c>
      <c r="AB86" s="19">
        <f t="shared" si="39"/>
        <v>1.4349E-7</v>
      </c>
      <c r="AC86" s="19">
        <f t="shared" si="40"/>
        <v>1.6106E-12</v>
      </c>
    </row>
    <row r="87" spans="1:29" x14ac:dyDescent="0.45">
      <c r="A87" s="18" t="s">
        <v>223</v>
      </c>
      <c r="B87" s="19">
        <v>112.94</v>
      </c>
      <c r="C87" s="18">
        <v>62003</v>
      </c>
      <c r="D87" s="19">
        <v>2.22E-7</v>
      </c>
      <c r="E87" s="19">
        <v>3.5144999999999998E-14</v>
      </c>
      <c r="F87" s="19">
        <v>1.5831000000000001E-5</v>
      </c>
      <c r="G87" s="18">
        <v>-72.239999999999995</v>
      </c>
      <c r="H87" s="18">
        <v>0.45950999999999997</v>
      </c>
      <c r="I87" s="18">
        <v>0.63609000000000004</v>
      </c>
      <c r="J87" s="19">
        <v>1.43E-7</v>
      </c>
      <c r="K87" s="19">
        <v>124.31</v>
      </c>
      <c r="L87" s="19">
        <v>86930000000</v>
      </c>
      <c r="M87" s="18">
        <v>0.76951999999999998</v>
      </c>
      <c r="N87" s="19">
        <v>101720000</v>
      </c>
      <c r="O87" s="19">
        <v>13219000000</v>
      </c>
      <c r="P87" s="18">
        <v>9737</v>
      </c>
      <c r="Q87" s="19">
        <v>50132000</v>
      </c>
      <c r="R87" s="19">
        <v>514860</v>
      </c>
      <c r="S87" s="20">
        <v>1.6118000000000001E-12</v>
      </c>
      <c r="T87" s="19">
        <v>398440000</v>
      </c>
      <c r="U87" s="19">
        <v>2.472E+22</v>
      </c>
      <c r="V87" s="18">
        <v>0.96482000000000001</v>
      </c>
      <c r="W87" s="19">
        <v>1.3049999999999999E-8</v>
      </c>
      <c r="X87" s="19">
        <v>1.3526E-6</v>
      </c>
      <c r="Z87" s="19">
        <f t="shared" si="37"/>
        <v>2.22E-7</v>
      </c>
      <c r="AA87" s="18">
        <f t="shared" si="38"/>
        <v>9664.76</v>
      </c>
      <c r="AB87" s="19">
        <f t="shared" si="39"/>
        <v>1.43E-7</v>
      </c>
      <c r="AC87" s="19">
        <f t="shared" si="40"/>
        <v>1.6118000000000001E-12</v>
      </c>
    </row>
    <row r="88" spans="1:29" x14ac:dyDescent="0.45">
      <c r="A88" s="13" t="s">
        <v>224</v>
      </c>
      <c r="B88" s="21">
        <v>112.94</v>
      </c>
      <c r="C88" s="13">
        <v>62003</v>
      </c>
      <c r="D88" s="21">
        <v>2.2261999999999999E-7</v>
      </c>
      <c r="E88" s="21">
        <v>3.5144999999999998E-14</v>
      </c>
      <c r="F88" s="21">
        <v>1.5787E-5</v>
      </c>
      <c r="G88" s="13">
        <v>-72.72</v>
      </c>
      <c r="H88" s="13">
        <v>0.45950999999999997</v>
      </c>
      <c r="I88" s="13">
        <v>0.63188999999999995</v>
      </c>
      <c r="J88" s="21">
        <v>1.4156E-7</v>
      </c>
      <c r="K88" s="21">
        <v>124.31</v>
      </c>
      <c r="L88" s="21">
        <v>87814000000</v>
      </c>
      <c r="M88" s="13">
        <v>0.77073999999999998</v>
      </c>
      <c r="N88" s="21">
        <v>101720000</v>
      </c>
      <c r="O88" s="21">
        <v>13198000000</v>
      </c>
      <c r="P88" s="13">
        <v>9733</v>
      </c>
      <c r="Q88" s="21">
        <v>50132000</v>
      </c>
      <c r="R88" s="21">
        <v>515070</v>
      </c>
      <c r="S88" s="30">
        <v>1.6019000000000001E-12</v>
      </c>
      <c r="T88" s="21">
        <v>398440000</v>
      </c>
      <c r="U88" s="21">
        <v>2.4873E+22</v>
      </c>
      <c r="V88" s="13">
        <v>0.96509</v>
      </c>
      <c r="W88" s="21">
        <v>1.3049999999999999E-8</v>
      </c>
      <c r="X88" s="21">
        <v>1.3521999999999999E-6</v>
      </c>
      <c r="Z88" s="21">
        <f t="shared" si="37"/>
        <v>2.2261999999999999E-7</v>
      </c>
      <c r="AA88" s="13">
        <f t="shared" si="38"/>
        <v>9660.2800000000007</v>
      </c>
      <c r="AB88" s="21">
        <f t="shared" si="39"/>
        <v>1.4156E-7</v>
      </c>
      <c r="AC88" s="21">
        <f t="shared" si="40"/>
        <v>1.6019000000000001E-12</v>
      </c>
    </row>
    <row r="89" spans="1:29" x14ac:dyDescent="0.45">
      <c r="A89" s="28" t="s">
        <v>23</v>
      </c>
      <c r="B89" s="18">
        <f t="shared" ref="B89:X89" si="41">AVERAGE(B84:B88)</f>
        <v>112.94000000000001</v>
      </c>
      <c r="C89" s="18">
        <f t="shared" si="41"/>
        <v>62003</v>
      </c>
      <c r="D89" s="18">
        <f t="shared" si="41"/>
        <v>2.2241799999999997E-7</v>
      </c>
      <c r="E89" s="18">
        <f t="shared" si="41"/>
        <v>3.5144999999999998E-14</v>
      </c>
      <c r="F89" s="18">
        <f t="shared" si="41"/>
        <v>1.5801600000000001E-5</v>
      </c>
      <c r="G89" s="18">
        <f t="shared" si="41"/>
        <v>-72.237999999999985</v>
      </c>
      <c r="H89" s="18">
        <f t="shared" si="41"/>
        <v>0.45950999999999997</v>
      </c>
      <c r="I89" s="18">
        <f t="shared" si="41"/>
        <v>0.63612399999999991</v>
      </c>
      <c r="J89" s="18">
        <f t="shared" si="41"/>
        <v>1.4324399999999998E-7</v>
      </c>
      <c r="K89" s="18">
        <f t="shared" si="41"/>
        <v>124.30999999999999</v>
      </c>
      <c r="L89" s="18">
        <f t="shared" si="41"/>
        <v>86786200000</v>
      </c>
      <c r="M89" s="18">
        <f t="shared" si="41"/>
        <v>0.76958799999999994</v>
      </c>
      <c r="N89" s="18">
        <f t="shared" si="41"/>
        <v>101720000</v>
      </c>
      <c r="O89" s="18">
        <f t="shared" si="41"/>
        <v>13217600000</v>
      </c>
      <c r="P89" s="18">
        <f t="shared" si="41"/>
        <v>9719.2000000000007</v>
      </c>
      <c r="Q89" s="18">
        <f t="shared" si="41"/>
        <v>50132000</v>
      </c>
      <c r="R89" s="18">
        <f t="shared" si="41"/>
        <v>515806</v>
      </c>
      <c r="S89" s="31">
        <f t="shared" si="41"/>
        <v>1.6103199999999999E-12</v>
      </c>
      <c r="T89" s="18">
        <f t="shared" si="41"/>
        <v>398440000</v>
      </c>
      <c r="U89" s="18">
        <f t="shared" si="41"/>
        <v>2.4743E+22</v>
      </c>
      <c r="V89" s="18">
        <f t="shared" si="41"/>
        <v>0.96486400000000005</v>
      </c>
      <c r="W89" s="18">
        <f t="shared" si="41"/>
        <v>1.3049999999999998E-8</v>
      </c>
      <c r="X89" s="18">
        <f t="shared" si="41"/>
        <v>1.3525200000000001E-6</v>
      </c>
      <c r="Z89" s="12">
        <f>AVERAGE(Z84:Z88)</f>
        <v>2.2241799999999997E-7</v>
      </c>
      <c r="AA89" s="12">
        <f>AVERAGE(AA84:AA88)</f>
        <v>9646.9619999999995</v>
      </c>
      <c r="AB89" s="12">
        <f>AVERAGE(AB84:AB88)</f>
        <v>1.4324399999999998E-7</v>
      </c>
      <c r="AC89" s="12">
        <f>AVERAGE(AC84:AC88)</f>
        <v>1.6103199999999999E-12</v>
      </c>
    </row>
    <row r="90" spans="1:29" x14ac:dyDescent="0.45">
      <c r="A90" s="2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T90" s="18"/>
      <c r="U90" s="18"/>
      <c r="V90" s="18"/>
      <c r="W90" s="18"/>
      <c r="X90" s="18"/>
    </row>
    <row r="91" spans="1:29" x14ac:dyDescent="0.45">
      <c r="A91" s="2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T91" s="18"/>
      <c r="U91" s="18"/>
      <c r="V91" s="18"/>
      <c r="W91" s="18"/>
      <c r="X91" s="18"/>
    </row>
    <row r="92" spans="1:29" x14ac:dyDescent="0.45">
      <c r="A92" s="2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T92" s="18"/>
      <c r="U92" s="18"/>
      <c r="V92" s="18"/>
      <c r="W92" s="18"/>
      <c r="X92" s="18"/>
    </row>
    <row r="93" spans="1:29" x14ac:dyDescent="0.45">
      <c r="A93" s="2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T93" s="18"/>
      <c r="U93" s="18"/>
      <c r="V93" s="18"/>
      <c r="W93" s="18"/>
      <c r="X93" s="18"/>
    </row>
    <row r="94" spans="1:29" x14ac:dyDescent="0.45">
      <c r="A94" s="54" t="s">
        <v>47</v>
      </c>
      <c r="B94" s="54"/>
      <c r="C94" s="54"/>
      <c r="D94" s="54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T94" s="18"/>
      <c r="U94" s="18"/>
      <c r="V94" s="18"/>
      <c r="W94" s="18"/>
      <c r="X94" s="18"/>
    </row>
    <row r="95" spans="1:29" x14ac:dyDescent="0.45">
      <c r="A95" s="10" t="s">
        <v>50</v>
      </c>
      <c r="B95" s="33">
        <v>1</v>
      </c>
      <c r="C95" s="33">
        <v>2</v>
      </c>
      <c r="D95" s="33">
        <v>3</v>
      </c>
      <c r="E95" s="33">
        <v>4</v>
      </c>
      <c r="F95" s="33">
        <v>5</v>
      </c>
      <c r="G95" s="33">
        <v>6</v>
      </c>
      <c r="H95" s="33">
        <v>7</v>
      </c>
      <c r="I95" s="33">
        <v>8</v>
      </c>
      <c r="J95" s="33">
        <v>9</v>
      </c>
      <c r="K95" s="33">
        <v>10</v>
      </c>
      <c r="L95" s="33"/>
      <c r="M95" s="32"/>
      <c r="N95" s="32"/>
      <c r="O95" s="18"/>
      <c r="P95" s="18"/>
      <c r="Q95" s="18"/>
      <c r="R95" s="18"/>
      <c r="T95" s="18"/>
      <c r="U95" s="18"/>
      <c r="V95" s="18"/>
      <c r="W95" s="18"/>
      <c r="X95" s="18"/>
    </row>
    <row r="96" spans="1:29" x14ac:dyDescent="0.45">
      <c r="A96" s="10" t="s">
        <v>46</v>
      </c>
      <c r="B96" s="40">
        <f>(B95-1)*40/60</f>
        <v>0</v>
      </c>
      <c r="C96" s="40">
        <f>(C95-1)*7/60</f>
        <v>0.11666666666666667</v>
      </c>
      <c r="D96" s="40">
        <f>(D95-2)*40/60</f>
        <v>0.66666666666666663</v>
      </c>
      <c r="E96" s="40">
        <f t="shared" ref="E96:K96" si="42">(E95-2)*40/60</f>
        <v>1.3333333333333333</v>
      </c>
      <c r="F96" s="40">
        <f t="shared" si="42"/>
        <v>2</v>
      </c>
      <c r="G96" s="40">
        <f t="shared" si="42"/>
        <v>2.6666666666666665</v>
      </c>
      <c r="H96" s="40">
        <f t="shared" si="42"/>
        <v>3.3333333333333335</v>
      </c>
      <c r="I96" s="40">
        <f t="shared" si="42"/>
        <v>4</v>
      </c>
      <c r="J96" s="40">
        <f t="shared" si="42"/>
        <v>4.666666666666667</v>
      </c>
      <c r="K96" s="40">
        <f t="shared" si="42"/>
        <v>5.333333333333333</v>
      </c>
      <c r="L96" s="40"/>
      <c r="M96" s="32"/>
      <c r="N96" s="32"/>
      <c r="O96" s="18"/>
      <c r="P96" s="18"/>
      <c r="Q96" s="18"/>
      <c r="R96" s="18"/>
      <c r="T96" s="18"/>
      <c r="U96" s="18"/>
      <c r="V96" s="18"/>
      <c r="W96" s="18"/>
      <c r="X96" s="18"/>
    </row>
    <row r="97" spans="1:24" x14ac:dyDescent="0.45">
      <c r="A97" s="10" t="s">
        <v>51</v>
      </c>
      <c r="B97" s="34"/>
      <c r="C97" s="34"/>
      <c r="D97" s="34"/>
      <c r="E97" s="34"/>
      <c r="F97" s="34"/>
      <c r="G97" s="34"/>
      <c r="H97" s="34"/>
      <c r="I97" s="45"/>
      <c r="J97" s="46"/>
      <c r="K97" s="34"/>
      <c r="L97" s="34"/>
      <c r="M97" s="32"/>
      <c r="N97" s="32"/>
      <c r="O97" s="18"/>
      <c r="P97" s="18"/>
      <c r="Q97" s="18"/>
      <c r="R97" s="18"/>
      <c r="T97" s="18"/>
      <c r="U97" s="18"/>
      <c r="V97" s="18"/>
      <c r="W97" s="18"/>
      <c r="X97" s="18"/>
    </row>
    <row r="98" spans="1:24" x14ac:dyDescent="0.45">
      <c r="A98" s="10" t="s">
        <v>52</v>
      </c>
      <c r="B98" s="34"/>
      <c r="C98" s="34"/>
      <c r="D98" s="34"/>
      <c r="E98" s="34"/>
      <c r="F98" s="34"/>
      <c r="G98" s="34"/>
      <c r="H98" s="34"/>
      <c r="I98" s="45"/>
      <c r="J98" s="46"/>
      <c r="K98" s="34"/>
      <c r="L98" s="34"/>
      <c r="M98" s="32"/>
      <c r="N98" s="32"/>
      <c r="O98" s="18"/>
      <c r="P98" s="18"/>
      <c r="Q98" s="18"/>
      <c r="R98" s="18"/>
      <c r="T98" s="18"/>
      <c r="U98" s="18"/>
      <c r="V98" s="18"/>
      <c r="W98" s="18"/>
      <c r="X98" s="18"/>
    </row>
    <row r="99" spans="1:24" x14ac:dyDescent="0.45">
      <c r="A99" s="10" t="s">
        <v>53</v>
      </c>
      <c r="B99" s="34">
        <v>400000</v>
      </c>
      <c r="C99" s="34">
        <v>660000</v>
      </c>
      <c r="D99" s="34">
        <v>530000</v>
      </c>
      <c r="E99" s="34">
        <v>680000</v>
      </c>
      <c r="F99" s="34">
        <v>750000</v>
      </c>
      <c r="G99" s="34">
        <v>540000</v>
      </c>
      <c r="H99" s="34">
        <v>510000</v>
      </c>
      <c r="I99" s="45">
        <v>570000</v>
      </c>
      <c r="J99" s="46">
        <v>450000</v>
      </c>
      <c r="K99" s="34">
        <v>490000</v>
      </c>
      <c r="L99" s="34"/>
      <c r="M99" s="32"/>
      <c r="N99" s="32"/>
      <c r="O99" s="18"/>
      <c r="P99" s="18"/>
      <c r="Q99" s="18"/>
      <c r="R99" s="18"/>
      <c r="T99" s="18"/>
      <c r="U99" s="18"/>
      <c r="V99" s="18"/>
      <c r="W99" s="18"/>
      <c r="X99" s="18"/>
    </row>
    <row r="100" spans="1:24" x14ac:dyDescent="0.45">
      <c r="A100" s="10" t="s">
        <v>54</v>
      </c>
      <c r="B100" s="34"/>
      <c r="C100" s="34"/>
      <c r="D100" s="34"/>
      <c r="E100" s="34"/>
      <c r="F100" s="34"/>
      <c r="G100" s="34"/>
      <c r="H100" s="34"/>
      <c r="I100" s="45"/>
      <c r="J100" s="46"/>
      <c r="K100" s="34"/>
      <c r="L100" s="34"/>
      <c r="M100" s="32"/>
      <c r="N100" s="32"/>
      <c r="O100" s="18"/>
      <c r="P100" s="18"/>
      <c r="Q100" s="18"/>
      <c r="R100" s="18"/>
      <c r="T100" s="18"/>
      <c r="U100" s="18"/>
      <c r="V100" s="18"/>
      <c r="W100" s="18"/>
      <c r="X100" s="18"/>
    </row>
    <row r="101" spans="1:24" x14ac:dyDescent="0.45">
      <c r="A101" s="10" t="s">
        <v>55</v>
      </c>
      <c r="B101" s="34"/>
      <c r="C101" s="34"/>
      <c r="D101" s="34"/>
      <c r="E101" s="34"/>
      <c r="F101" s="34"/>
      <c r="G101" s="34"/>
      <c r="H101" s="34"/>
      <c r="I101" s="45"/>
      <c r="J101" s="46"/>
      <c r="K101" s="34"/>
      <c r="L101" s="34"/>
      <c r="M101" s="32"/>
      <c r="N101" s="32"/>
      <c r="O101" s="18"/>
      <c r="P101" s="18"/>
      <c r="Q101" s="18"/>
      <c r="R101" s="18"/>
      <c r="T101" s="18"/>
      <c r="U101" s="18"/>
      <c r="V101" s="18"/>
      <c r="W101" s="18"/>
      <c r="X101" s="18"/>
    </row>
    <row r="102" spans="1:24" x14ac:dyDescent="0.45">
      <c r="A102" s="32" t="s">
        <v>48</v>
      </c>
      <c r="B102" s="34">
        <f>AVERAGE(B97:B101)</f>
        <v>400000</v>
      </c>
      <c r="C102" s="34">
        <f t="shared" ref="C102:J102" si="43">AVERAGE(C97:C101)</f>
        <v>660000</v>
      </c>
      <c r="D102" s="34">
        <f t="shared" si="43"/>
        <v>530000</v>
      </c>
      <c r="E102" s="34">
        <f t="shared" si="43"/>
        <v>680000</v>
      </c>
      <c r="F102" s="34">
        <f t="shared" si="43"/>
        <v>750000</v>
      </c>
      <c r="G102" s="34">
        <f t="shared" si="43"/>
        <v>540000</v>
      </c>
      <c r="H102" s="34">
        <f t="shared" si="43"/>
        <v>510000</v>
      </c>
      <c r="I102" s="34">
        <f t="shared" si="43"/>
        <v>570000</v>
      </c>
      <c r="J102" s="34">
        <f t="shared" si="43"/>
        <v>450000</v>
      </c>
      <c r="K102" s="34">
        <f>AVERAGE(K97:K101)</f>
        <v>490000</v>
      </c>
      <c r="L102" s="34"/>
      <c r="M102" s="32"/>
      <c r="N102" s="32"/>
      <c r="O102" s="18"/>
      <c r="P102" s="18"/>
      <c r="Q102" s="18"/>
      <c r="R102" s="18"/>
      <c r="T102" s="18"/>
      <c r="U102" s="18"/>
      <c r="V102" s="18"/>
      <c r="W102" s="18"/>
      <c r="X102" s="18"/>
    </row>
    <row r="103" spans="1:24" x14ac:dyDescent="0.45">
      <c r="A103" s="28"/>
      <c r="B103" s="19"/>
      <c r="C103" s="19"/>
      <c r="D103" s="19"/>
      <c r="E103" s="19"/>
      <c r="F103" s="19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T103" s="18"/>
      <c r="U103" s="18"/>
      <c r="V103" s="18"/>
      <c r="W103" s="18"/>
      <c r="X103" s="18"/>
    </row>
    <row r="104" spans="1:24" x14ac:dyDescent="0.45">
      <c r="A104" s="28"/>
      <c r="B104" s="19"/>
      <c r="C104" s="19"/>
      <c r="D104" s="19"/>
      <c r="E104" s="19"/>
      <c r="F104" s="19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T104" s="18"/>
      <c r="U104" s="18"/>
      <c r="V104" s="18"/>
      <c r="W104" s="18"/>
      <c r="X104" s="18"/>
    </row>
    <row r="106" spans="1:24" x14ac:dyDescent="0.45">
      <c r="A106" s="35" t="s">
        <v>39</v>
      </c>
    </row>
    <row r="107" spans="1:24" x14ac:dyDescent="0.45">
      <c r="A107" s="36"/>
      <c r="B107" s="55" t="s">
        <v>60</v>
      </c>
      <c r="C107" s="56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7"/>
    </row>
    <row r="108" spans="1:24" x14ac:dyDescent="0.45">
      <c r="A108" s="41" t="s">
        <v>50</v>
      </c>
      <c r="B108" s="33">
        <v>1</v>
      </c>
      <c r="C108" s="33">
        <v>2</v>
      </c>
      <c r="D108" s="33">
        <v>3</v>
      </c>
      <c r="E108" s="33">
        <v>4</v>
      </c>
      <c r="F108" s="33">
        <v>5</v>
      </c>
      <c r="G108" s="33">
        <v>6</v>
      </c>
      <c r="H108" s="33">
        <v>7</v>
      </c>
      <c r="I108" s="33">
        <v>8</v>
      </c>
      <c r="J108" s="33">
        <v>9</v>
      </c>
      <c r="K108" s="33">
        <v>10</v>
      </c>
      <c r="L108" s="33"/>
      <c r="M108" s="47"/>
      <c r="N108" s="48"/>
    </row>
    <row r="109" spans="1:24" x14ac:dyDescent="0.45">
      <c r="A109" s="10" t="s">
        <v>46</v>
      </c>
      <c r="B109" s="40">
        <f>(B108-1)*40/60</f>
        <v>0</v>
      </c>
      <c r="C109" s="40">
        <f>(C108-1)*7/60</f>
        <v>0.11666666666666667</v>
      </c>
      <c r="D109" s="40">
        <f>(D108-2)*40/60</f>
        <v>0.66666666666666663</v>
      </c>
      <c r="E109" s="40">
        <f t="shared" ref="E109:K109" si="44">(E108-2)*40/60</f>
        <v>1.3333333333333333</v>
      </c>
      <c r="F109" s="40">
        <f t="shared" si="44"/>
        <v>2</v>
      </c>
      <c r="G109" s="40">
        <f t="shared" si="44"/>
        <v>2.6666666666666665</v>
      </c>
      <c r="H109" s="40">
        <f t="shared" si="44"/>
        <v>3.3333333333333335</v>
      </c>
      <c r="I109" s="40">
        <f t="shared" si="44"/>
        <v>4</v>
      </c>
      <c r="J109" s="40">
        <f t="shared" si="44"/>
        <v>4.666666666666667</v>
      </c>
      <c r="K109" s="40">
        <f t="shared" si="44"/>
        <v>5.333333333333333</v>
      </c>
      <c r="L109" s="40"/>
      <c r="M109" s="32"/>
      <c r="N109" s="32"/>
    </row>
    <row r="110" spans="1:24" x14ac:dyDescent="0.45">
      <c r="A110" s="33">
        <v>1</v>
      </c>
      <c r="B110" s="42">
        <f>S3</f>
        <v>1.5727999999999999E-12</v>
      </c>
      <c r="C110" s="42">
        <f>S12</f>
        <v>1.6014E-12</v>
      </c>
      <c r="D110" s="42">
        <f>S21</f>
        <v>1.5822000000000001E-12</v>
      </c>
      <c r="E110" s="42">
        <f>S30</f>
        <v>1.5785E-12</v>
      </c>
      <c r="F110" s="42">
        <f>S39</f>
        <v>1.5758E-12</v>
      </c>
      <c r="G110" s="42">
        <f>S48</f>
        <v>1.5739E-12</v>
      </c>
      <c r="H110" s="42">
        <f>S57</f>
        <v>1.5771E-12</v>
      </c>
      <c r="I110" s="42">
        <f>S66</f>
        <v>1.581E-12</v>
      </c>
      <c r="J110" s="43"/>
      <c r="K110" s="42">
        <f>S84</f>
        <v>1.6141999999999999E-12</v>
      </c>
      <c r="L110" s="42"/>
      <c r="M110" s="37"/>
      <c r="N110" s="37"/>
    </row>
    <row r="111" spans="1:24" x14ac:dyDescent="0.45">
      <c r="A111" s="33">
        <v>2</v>
      </c>
      <c r="B111" s="42">
        <f>S4</f>
        <v>1.589E-12</v>
      </c>
      <c r="C111" s="42">
        <f>S13</f>
        <v>1.5892999999999999E-12</v>
      </c>
      <c r="D111" s="42">
        <f>S22</f>
        <v>1.5917E-12</v>
      </c>
      <c r="E111" s="42">
        <f>S31</f>
        <v>1.5846999999999999E-12</v>
      </c>
      <c r="F111" s="42">
        <f>S40</f>
        <v>1.5826999999999999E-12</v>
      </c>
      <c r="G111" s="42">
        <f>S49</f>
        <v>1.5852999999999999E-12</v>
      </c>
      <c r="H111" s="42">
        <f>S58</f>
        <v>1.5771E-12</v>
      </c>
      <c r="I111" s="42">
        <f>S67</f>
        <v>1.6029E-12</v>
      </c>
      <c r="J111" s="43">
        <f>S76</f>
        <v>1.6073E-12</v>
      </c>
      <c r="K111" s="42">
        <f>S85</f>
        <v>1.6131000000000001E-12</v>
      </c>
      <c r="L111" s="42"/>
      <c r="M111" s="37"/>
      <c r="N111" s="37"/>
    </row>
    <row r="112" spans="1:24" x14ac:dyDescent="0.45">
      <c r="A112" s="33">
        <v>3</v>
      </c>
      <c r="B112" s="42">
        <f>S5</f>
        <v>1.5982E-12</v>
      </c>
      <c r="C112" s="42">
        <f>S14</f>
        <v>1.5884999999999999E-12</v>
      </c>
      <c r="D112" s="42">
        <f>S23</f>
        <v>1.5957999999999999E-12</v>
      </c>
      <c r="E112" s="42">
        <f>S32</f>
        <v>1.5880000000000001E-12</v>
      </c>
      <c r="F112" s="42">
        <f>S41</f>
        <v>1.6025000000000001E-12</v>
      </c>
      <c r="G112" s="42">
        <f>S50</f>
        <v>1.5826999999999999E-12</v>
      </c>
      <c r="H112" s="42">
        <f>S59</f>
        <v>1.5832999999999999E-12</v>
      </c>
      <c r="I112" s="42">
        <f>S68</f>
        <v>1.6048E-12</v>
      </c>
      <c r="J112" s="43">
        <f>S77</f>
        <v>1.6121E-12</v>
      </c>
      <c r="K112" s="42">
        <f>S86</f>
        <v>1.6106E-12</v>
      </c>
      <c r="L112" s="42"/>
      <c r="M112" s="37"/>
      <c r="N112" s="37"/>
    </row>
    <row r="113" spans="1:14" x14ac:dyDescent="0.45">
      <c r="A113" s="33">
        <v>4</v>
      </c>
      <c r="B113" s="42">
        <f>S6</f>
        <v>1.6114999999999999E-12</v>
      </c>
      <c r="C113" s="42"/>
      <c r="D113" s="42">
        <f>S24</f>
        <v>1.6013000000000001E-12</v>
      </c>
      <c r="E113" s="42">
        <f>S33</f>
        <v>1.5946000000000001E-12</v>
      </c>
      <c r="F113" s="42">
        <f>S42</f>
        <v>1.591E-12</v>
      </c>
      <c r="G113" s="42">
        <f>S51</f>
        <v>1.5812999999999999E-12</v>
      </c>
      <c r="H113" s="42">
        <f>S60</f>
        <v>1.5872999999999999E-12</v>
      </c>
      <c r="I113" s="42">
        <f>S69</f>
        <v>1.5955E-12</v>
      </c>
      <c r="J113" s="43"/>
      <c r="K113" s="42">
        <f>S87</f>
        <v>1.6118000000000001E-12</v>
      </c>
      <c r="L113" s="42"/>
      <c r="M113" s="37"/>
      <c r="N113" s="37"/>
    </row>
    <row r="114" spans="1:14" x14ac:dyDescent="0.45">
      <c r="A114" s="33">
        <v>5</v>
      </c>
      <c r="B114" s="42">
        <f>S7</f>
        <v>1.6014E-12</v>
      </c>
      <c r="C114" s="42">
        <f>S16</f>
        <v>1.5957999999999999E-12</v>
      </c>
      <c r="D114" s="42">
        <f>S25</f>
        <v>1.5915E-12</v>
      </c>
      <c r="E114" s="42">
        <f>S34</f>
        <v>1.5855000000000001E-12</v>
      </c>
      <c r="F114" s="42">
        <f>S43</f>
        <v>1.5819999999999999E-12</v>
      </c>
      <c r="G114" s="42">
        <f>S52</f>
        <v>1.5882E-12</v>
      </c>
      <c r="H114" s="42">
        <f>S61</f>
        <v>1.5867000000000001E-12</v>
      </c>
      <c r="I114" s="42">
        <f>S70</f>
        <v>1.5865999999999999E-12</v>
      </c>
      <c r="J114" s="43">
        <f>S79</f>
        <v>1.6141999999999999E-12</v>
      </c>
      <c r="K114" s="42">
        <f>S88</f>
        <v>1.6019000000000001E-12</v>
      </c>
      <c r="L114" s="42"/>
      <c r="M114" s="37"/>
      <c r="N114" s="37"/>
    </row>
    <row r="115" spans="1:14" x14ac:dyDescent="0.45">
      <c r="A115" s="33" t="s">
        <v>21</v>
      </c>
      <c r="B115" s="34">
        <f t="shared" ref="B115:K115" si="45">AVERAGE(B110:B114)</f>
        <v>1.5945799999999999E-12</v>
      </c>
      <c r="C115" s="34">
        <f t="shared" si="45"/>
        <v>1.5937500000000002E-12</v>
      </c>
      <c r="D115" s="34">
        <f t="shared" si="45"/>
        <v>1.5924999999999999E-12</v>
      </c>
      <c r="E115" s="34">
        <f t="shared" si="45"/>
        <v>1.5862599999999999E-12</v>
      </c>
      <c r="F115" s="34">
        <f t="shared" si="45"/>
        <v>1.5868000000000001E-12</v>
      </c>
      <c r="G115" s="34">
        <f t="shared" si="45"/>
        <v>1.5822799999999998E-12</v>
      </c>
      <c r="H115" s="34">
        <f t="shared" si="45"/>
        <v>1.5823E-12</v>
      </c>
      <c r="I115" s="34">
        <f t="shared" si="45"/>
        <v>1.5941599999999997E-12</v>
      </c>
      <c r="J115" s="34">
        <f t="shared" si="45"/>
        <v>1.6112E-12</v>
      </c>
      <c r="K115" s="34">
        <f t="shared" si="45"/>
        <v>1.6103199999999999E-12</v>
      </c>
      <c r="L115" s="34"/>
      <c r="M115" s="32"/>
      <c r="N115" s="32"/>
    </row>
    <row r="116" spans="1:14" x14ac:dyDescent="0.45">
      <c r="A116" s="33" t="s">
        <v>22</v>
      </c>
      <c r="B116" s="34">
        <f t="shared" ref="B116:K116" si="46">STDEV(B110:B114)</f>
        <v>1.4589448241794497E-14</v>
      </c>
      <c r="C116" s="34">
        <f t="shared" si="46"/>
        <v>6.0577773701801854E-15</v>
      </c>
      <c r="D116" s="34">
        <f t="shared" si="46"/>
        <v>7.0010713465868763E-15</v>
      </c>
      <c r="E116" s="34">
        <f t="shared" si="46"/>
        <v>5.826920284335505E-15</v>
      </c>
      <c r="F116" s="34">
        <f t="shared" si="46"/>
        <v>1.0307521525565736E-14</v>
      </c>
      <c r="G116" s="34">
        <f t="shared" si="46"/>
        <v>5.37419761452815E-15</v>
      </c>
      <c r="H116" s="34">
        <f t="shared" si="46"/>
        <v>4.9859803449271508E-15</v>
      </c>
      <c r="I116" s="34">
        <f t="shared" si="46"/>
        <v>1.0268057265130532E-14</v>
      </c>
      <c r="J116" s="34">
        <f t="shared" si="46"/>
        <v>3.5369478367654285E-15</v>
      </c>
      <c r="K116" s="34">
        <f t="shared" si="46"/>
        <v>4.8976524989018667E-15</v>
      </c>
      <c r="L116" s="34"/>
      <c r="M116" s="32"/>
      <c r="N116" s="32"/>
    </row>
    <row r="117" spans="1:14" x14ac:dyDescent="0.45">
      <c r="A117" s="33" t="s">
        <v>24</v>
      </c>
      <c r="B117" s="38">
        <f>(B115-$B115)/B115</f>
        <v>0</v>
      </c>
      <c r="C117" s="38">
        <f t="shared" ref="C117:K117" si="47">(C115-$B115)/C115</f>
        <v>-5.2078431372530479E-4</v>
      </c>
      <c r="D117" s="38">
        <f>(D115-$B115)/D115</f>
        <v>-1.3061224489795457E-3</v>
      </c>
      <c r="E117" s="38">
        <f t="shared" si="47"/>
        <v>-5.2450417964267576E-3</v>
      </c>
      <c r="F117" s="38">
        <f t="shared" si="47"/>
        <v>-4.9029493319887769E-3</v>
      </c>
      <c r="G117" s="38">
        <f t="shared" si="47"/>
        <v>-7.7735925373512019E-3</v>
      </c>
      <c r="H117" s="38">
        <f t="shared" si="47"/>
        <v>-7.7608544523793356E-3</v>
      </c>
      <c r="I117" s="38">
        <f t="shared" si="47"/>
        <v>-2.6346163496770297E-4</v>
      </c>
      <c r="J117" s="38">
        <f t="shared" si="47"/>
        <v>1.0315292949354633E-2</v>
      </c>
      <c r="K117" s="38">
        <f t="shared" si="47"/>
        <v>9.7744547667544916E-3</v>
      </c>
      <c r="L117" s="38"/>
      <c r="M117" s="37"/>
      <c r="N117" s="37"/>
    </row>
    <row r="118" spans="1:14" x14ac:dyDescent="0.45">
      <c r="D118" s="44">
        <f>(D115-$C115)/D115</f>
        <v>-7.8492935635806715E-4</v>
      </c>
      <c r="E118" s="44">
        <f t="shared" ref="E118:K118" si="48">(E115-$C115)/E115</f>
        <v>-4.7217984441391726E-3</v>
      </c>
      <c r="F118" s="44">
        <f t="shared" si="48"/>
        <v>-4.3798840433577554E-3</v>
      </c>
      <c r="G118" s="44">
        <f t="shared" si="48"/>
        <v>-7.2490330409285056E-3</v>
      </c>
      <c r="H118" s="44">
        <f t="shared" si="48"/>
        <v>-7.2363015862985007E-3</v>
      </c>
      <c r="I118" s="44">
        <f t="shared" si="48"/>
        <v>2.5718873889671762E-4</v>
      </c>
      <c r="J118" s="44">
        <f t="shared" si="48"/>
        <v>1.0830436941410062E-2</v>
      </c>
      <c r="K118" s="44">
        <f t="shared" si="48"/>
        <v>1.0289880272243901E-2</v>
      </c>
      <c r="L118" s="44"/>
    </row>
  </sheetData>
  <mergeCells count="2">
    <mergeCell ref="A94:D94"/>
    <mergeCell ref="B107:N10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118"/>
  <sheetViews>
    <sheetView tabSelected="1" topLeftCell="A107" workbookViewId="0">
      <selection activeCell="B115" sqref="B115:K115"/>
    </sheetView>
  </sheetViews>
  <sheetFormatPr defaultColWidth="9.1328125" defaultRowHeight="14.25" x14ac:dyDescent="0.45"/>
  <cols>
    <col min="1" max="1" width="18.73046875" style="12" customWidth="1"/>
    <col min="2" max="5" width="9.1328125" style="12"/>
    <col min="6" max="6" width="9.3984375" style="12" customWidth="1"/>
    <col min="7" max="22" width="9.1328125" style="12"/>
    <col min="23" max="23" width="9.3984375" style="12" customWidth="1"/>
    <col min="24" max="24" width="14.73046875" style="12" bestFit="1" customWidth="1"/>
    <col min="25" max="16384" width="9.1328125" style="12"/>
  </cols>
  <sheetData>
    <row r="1" spans="1:29" x14ac:dyDescent="0.45">
      <c r="A1" s="39">
        <v>1</v>
      </c>
    </row>
    <row r="2" spans="1:29" x14ac:dyDescent="0.45">
      <c r="A2" s="13" t="s">
        <v>56</v>
      </c>
      <c r="B2" s="13" t="s">
        <v>12</v>
      </c>
      <c r="C2" s="13" t="s">
        <v>13</v>
      </c>
      <c r="D2" s="13" t="s">
        <v>25</v>
      </c>
      <c r="E2" s="13" t="s">
        <v>14</v>
      </c>
      <c r="F2" s="13" t="s">
        <v>15</v>
      </c>
      <c r="G2" s="13" t="s">
        <v>16</v>
      </c>
      <c r="H2" s="13" t="s">
        <v>17</v>
      </c>
      <c r="I2" s="13" t="s">
        <v>18</v>
      </c>
      <c r="J2" s="13" t="s">
        <v>26</v>
      </c>
      <c r="K2" s="13" t="s">
        <v>27</v>
      </c>
      <c r="L2" s="13" t="s">
        <v>28</v>
      </c>
      <c r="M2" s="13" t="s">
        <v>29</v>
      </c>
      <c r="N2" s="13" t="s">
        <v>30</v>
      </c>
      <c r="O2" s="13" t="s">
        <v>31</v>
      </c>
      <c r="P2" s="13" t="s">
        <v>32</v>
      </c>
      <c r="Q2" s="13" t="s">
        <v>19</v>
      </c>
      <c r="R2" s="13" t="s">
        <v>20</v>
      </c>
      <c r="S2" s="14" t="s">
        <v>33</v>
      </c>
      <c r="T2" s="13" t="s">
        <v>34</v>
      </c>
      <c r="U2" s="13" t="s">
        <v>35</v>
      </c>
      <c r="V2" s="13" t="s">
        <v>36</v>
      </c>
      <c r="W2" s="13" t="s">
        <v>37</v>
      </c>
      <c r="X2" s="13" t="s">
        <v>38</v>
      </c>
      <c r="Z2" s="12" t="s">
        <v>42</v>
      </c>
      <c r="AA2" s="12" t="s">
        <v>41</v>
      </c>
      <c r="AB2" s="12" t="s">
        <v>43</v>
      </c>
      <c r="AC2" s="12" t="s">
        <v>44</v>
      </c>
    </row>
    <row r="3" spans="1:29" x14ac:dyDescent="0.45">
      <c r="A3" s="15" t="s">
        <v>111</v>
      </c>
      <c r="B3" s="16">
        <v>1.6414000000000001E-4</v>
      </c>
      <c r="C3" s="15">
        <v>3.2335000000000003E-2</v>
      </c>
      <c r="D3" s="16">
        <v>1.1733000000000001E-7</v>
      </c>
      <c r="E3" s="16">
        <v>1.3984E-8</v>
      </c>
      <c r="F3" s="16">
        <v>11.919</v>
      </c>
      <c r="G3" s="15">
        <v>-37.82</v>
      </c>
      <c r="H3" s="15">
        <v>10.193</v>
      </c>
      <c r="I3" s="15">
        <v>26.951000000000001</v>
      </c>
      <c r="J3" s="16">
        <v>3.6399999999999998E-7</v>
      </c>
      <c r="K3" s="16">
        <v>4.4868000000000002E-8</v>
      </c>
      <c r="L3" s="16">
        <v>12.326000000000001</v>
      </c>
      <c r="M3" s="15">
        <v>0.70348999999999995</v>
      </c>
      <c r="N3" s="16">
        <v>1.0788000000000001E-2</v>
      </c>
      <c r="O3" s="16">
        <v>1.5335000000000001</v>
      </c>
      <c r="P3" s="15">
        <v>9911</v>
      </c>
      <c r="Q3" s="16">
        <v>15.141</v>
      </c>
      <c r="R3" s="16">
        <v>0.15276999999999999</v>
      </c>
      <c r="S3" s="17">
        <v>1.6272E-12</v>
      </c>
      <c r="T3" s="16">
        <v>3.6907999999999998E-14</v>
      </c>
      <c r="U3" s="16">
        <v>2.2682000000000002</v>
      </c>
      <c r="V3" s="15">
        <v>0.96145999999999998</v>
      </c>
      <c r="W3" s="16">
        <v>1.3077E-3</v>
      </c>
      <c r="X3" s="16">
        <v>0.13600999999999999</v>
      </c>
      <c r="Z3" s="16"/>
      <c r="AA3" s="15"/>
      <c r="AB3" s="16"/>
      <c r="AC3" s="16"/>
    </row>
    <row r="4" spans="1:29" x14ac:dyDescent="0.45">
      <c r="A4" s="18" t="s">
        <v>112</v>
      </c>
      <c r="B4" s="19">
        <v>1.6113E-4</v>
      </c>
      <c r="C4" s="18">
        <v>3.1743E-2</v>
      </c>
      <c r="D4" s="19">
        <v>1.2151000000000001E-7</v>
      </c>
      <c r="E4" s="19">
        <v>1.3844E-8</v>
      </c>
      <c r="F4" s="19">
        <v>11.393000000000001</v>
      </c>
      <c r="G4" s="18">
        <v>-42.41</v>
      </c>
      <c r="H4" s="18">
        <v>10.109</v>
      </c>
      <c r="I4" s="18">
        <v>23.835999999999999</v>
      </c>
      <c r="J4" s="19">
        <v>3.2809000000000002E-7</v>
      </c>
      <c r="K4" s="19">
        <v>4.0095000000000003E-8</v>
      </c>
      <c r="L4" s="19">
        <v>12.221</v>
      </c>
      <c r="M4" s="18">
        <v>0.71292999999999995</v>
      </c>
      <c r="N4" s="19">
        <v>1.0685999999999999E-2</v>
      </c>
      <c r="O4" s="19">
        <v>1.4988999999999999</v>
      </c>
      <c r="P4" s="18">
        <v>9911</v>
      </c>
      <c r="Q4" s="19">
        <v>14.929</v>
      </c>
      <c r="R4" s="19">
        <v>0.15062999999999999</v>
      </c>
      <c r="S4" s="20">
        <v>1.6577000000000001E-12</v>
      </c>
      <c r="T4" s="19">
        <v>3.7162000000000002E-14</v>
      </c>
      <c r="U4" s="19">
        <v>2.2418</v>
      </c>
      <c r="V4" s="18">
        <v>0.96045999999999998</v>
      </c>
      <c r="W4" s="19">
        <v>1.2928E-3</v>
      </c>
      <c r="X4" s="19">
        <v>0.1346</v>
      </c>
      <c r="Z4" s="19"/>
      <c r="AA4" s="18"/>
      <c r="AB4" s="19"/>
      <c r="AC4" s="19"/>
    </row>
    <row r="5" spans="1:29" x14ac:dyDescent="0.45">
      <c r="A5" s="18" t="s">
        <v>113</v>
      </c>
      <c r="B5" s="19">
        <v>1.6673E-4</v>
      </c>
      <c r="C5" s="18">
        <v>3.2846E-2</v>
      </c>
      <c r="D5" s="19">
        <v>1.1960000000000001E-7</v>
      </c>
      <c r="E5" s="19">
        <v>1.4069E-8</v>
      </c>
      <c r="F5" s="19">
        <v>11.763</v>
      </c>
      <c r="G5" s="18">
        <v>-42.12</v>
      </c>
      <c r="H5" s="18">
        <v>10.272</v>
      </c>
      <c r="I5" s="18">
        <v>24.387</v>
      </c>
      <c r="J5" s="19">
        <v>3.1324999999999998E-7</v>
      </c>
      <c r="K5" s="19">
        <v>3.9040999999999999E-8</v>
      </c>
      <c r="L5" s="19">
        <v>12.462999999999999</v>
      </c>
      <c r="M5" s="18">
        <v>0.71735000000000004</v>
      </c>
      <c r="N5" s="19">
        <v>1.0893999999999999E-2</v>
      </c>
      <c r="O5" s="19">
        <v>1.5185999999999999</v>
      </c>
      <c r="P5" s="18">
        <v>9914</v>
      </c>
      <c r="Q5" s="19">
        <v>15.137</v>
      </c>
      <c r="R5" s="19">
        <v>0.15268000000000001</v>
      </c>
      <c r="S5" s="20">
        <v>1.6654999999999999E-12</v>
      </c>
      <c r="T5" s="19">
        <v>3.7904000000000001E-14</v>
      </c>
      <c r="U5" s="19">
        <v>2.2757999999999998</v>
      </c>
      <c r="V5" s="18">
        <v>0.96023999999999998</v>
      </c>
      <c r="W5" s="19">
        <v>1.3125000000000001E-3</v>
      </c>
      <c r="X5" s="19">
        <v>0.13668</v>
      </c>
      <c r="Z5" s="19"/>
      <c r="AA5" s="18"/>
      <c r="AB5" s="19"/>
      <c r="AC5" s="19"/>
    </row>
    <row r="6" spans="1:29" x14ac:dyDescent="0.45">
      <c r="A6" s="18" t="s">
        <v>114</v>
      </c>
      <c r="B6" s="19">
        <v>1.6292999999999999E-4</v>
      </c>
      <c r="C6" s="18">
        <v>3.2098000000000002E-2</v>
      </c>
      <c r="D6" s="19">
        <v>1.1962000000000001E-7</v>
      </c>
      <c r="E6" s="19">
        <v>1.3882E-8</v>
      </c>
      <c r="F6" s="19">
        <v>11.605</v>
      </c>
      <c r="G6" s="18">
        <v>-39.71</v>
      </c>
      <c r="H6" s="18">
        <v>10.131</v>
      </c>
      <c r="I6" s="18">
        <v>25.512</v>
      </c>
      <c r="J6" s="19">
        <v>3.0637000000000001E-7</v>
      </c>
      <c r="K6" s="19">
        <v>3.7698999999999999E-8</v>
      </c>
      <c r="L6" s="19">
        <v>12.305</v>
      </c>
      <c r="M6" s="18">
        <v>0.71953999999999996</v>
      </c>
      <c r="N6" s="19">
        <v>1.0753E-2</v>
      </c>
      <c r="O6" s="19">
        <v>1.4944</v>
      </c>
      <c r="P6" s="18">
        <v>9892</v>
      </c>
      <c r="Q6" s="19">
        <v>14.898</v>
      </c>
      <c r="R6" s="19">
        <v>0.15060999999999999</v>
      </c>
      <c r="S6" s="20">
        <v>1.6462E-12</v>
      </c>
      <c r="T6" s="19">
        <v>3.6986000000000003E-14</v>
      </c>
      <c r="U6" s="19">
        <v>2.2467999999999999</v>
      </c>
      <c r="V6" s="18">
        <v>0.96087</v>
      </c>
      <c r="W6" s="19">
        <v>1.2957000000000001E-3</v>
      </c>
      <c r="X6" s="19">
        <v>0.13485</v>
      </c>
      <c r="Z6" s="19"/>
      <c r="AA6" s="18"/>
      <c r="AB6" s="19"/>
      <c r="AC6" s="19"/>
    </row>
    <row r="7" spans="1:29" x14ac:dyDescent="0.45">
      <c r="A7" s="18" t="s">
        <v>115</v>
      </c>
      <c r="B7" s="19">
        <v>1.6517999999999999E-4</v>
      </c>
      <c r="C7" s="18">
        <v>3.2541E-2</v>
      </c>
      <c r="D7" s="19">
        <v>1.1990999999999999E-7</v>
      </c>
      <c r="E7" s="19">
        <v>1.3971E-8</v>
      </c>
      <c r="F7" s="19">
        <v>11.651</v>
      </c>
      <c r="G7" s="18">
        <v>-40.99</v>
      </c>
      <c r="H7" s="18">
        <v>10.208</v>
      </c>
      <c r="I7" s="18">
        <v>24.904</v>
      </c>
      <c r="J7" s="19">
        <v>2.9472999999999999E-7</v>
      </c>
      <c r="K7" s="19">
        <v>3.6582999999999997E-8</v>
      </c>
      <c r="L7" s="19">
        <v>12.412000000000001</v>
      </c>
      <c r="M7" s="18">
        <v>0.72340000000000004</v>
      </c>
      <c r="N7" s="19">
        <v>1.0843E-2</v>
      </c>
      <c r="O7" s="19">
        <v>1.4988999999999999</v>
      </c>
      <c r="P7" s="18">
        <v>9875</v>
      </c>
      <c r="Q7" s="19">
        <v>14.962999999999999</v>
      </c>
      <c r="R7" s="19">
        <v>0.15151999999999999</v>
      </c>
      <c r="S7" s="20">
        <v>1.6601E-12</v>
      </c>
      <c r="T7" s="19">
        <v>3.7529000000000002E-14</v>
      </c>
      <c r="U7" s="19">
        <v>2.2606000000000002</v>
      </c>
      <c r="V7" s="18">
        <v>0.96043999999999996</v>
      </c>
      <c r="W7" s="19">
        <v>1.304E-3</v>
      </c>
      <c r="X7" s="19">
        <v>0.13577</v>
      </c>
      <c r="Z7" s="21"/>
      <c r="AA7" s="13"/>
      <c r="AB7" s="21"/>
      <c r="AC7" s="21"/>
    </row>
    <row r="8" spans="1:29" x14ac:dyDescent="0.45">
      <c r="A8" s="22" t="s">
        <v>23</v>
      </c>
      <c r="B8" s="15">
        <f t="shared" ref="B8:X8" si="0">AVERAGE(B3:B7)</f>
        <v>1.64022E-4</v>
      </c>
      <c r="C8" s="15">
        <f t="shared" si="0"/>
        <v>3.2312600000000004E-2</v>
      </c>
      <c r="D8" s="15">
        <f t="shared" si="0"/>
        <v>1.1959399999999998E-7</v>
      </c>
      <c r="E8" s="15">
        <f t="shared" si="0"/>
        <v>1.3949999999999999E-8</v>
      </c>
      <c r="F8" s="15">
        <f t="shared" si="0"/>
        <v>11.6662</v>
      </c>
      <c r="G8" s="15">
        <f t="shared" si="0"/>
        <v>-40.61</v>
      </c>
      <c r="H8" s="15">
        <f t="shared" si="0"/>
        <v>10.182599999999999</v>
      </c>
      <c r="I8" s="15">
        <f t="shared" si="0"/>
        <v>25.118000000000002</v>
      </c>
      <c r="J8" s="15">
        <f t="shared" si="0"/>
        <v>3.2128799999999998E-7</v>
      </c>
      <c r="K8" s="15">
        <f t="shared" si="0"/>
        <v>3.96572E-8</v>
      </c>
      <c r="L8" s="15">
        <f t="shared" si="0"/>
        <v>12.3454</v>
      </c>
      <c r="M8" s="15">
        <f t="shared" si="0"/>
        <v>0.71534200000000003</v>
      </c>
      <c r="N8" s="15">
        <f t="shared" si="0"/>
        <v>1.07928E-2</v>
      </c>
      <c r="O8" s="15">
        <f t="shared" si="0"/>
        <v>1.5088599999999999</v>
      </c>
      <c r="P8" s="15">
        <f t="shared" si="0"/>
        <v>9900.6</v>
      </c>
      <c r="Q8" s="15">
        <f t="shared" si="0"/>
        <v>15.0136</v>
      </c>
      <c r="R8" s="15">
        <f t="shared" si="0"/>
        <v>0.151642</v>
      </c>
      <c r="S8" s="23">
        <f t="shared" si="0"/>
        <v>1.6513400000000001E-12</v>
      </c>
      <c r="T8" s="15">
        <f t="shared" si="0"/>
        <v>3.7297800000000001E-14</v>
      </c>
      <c r="U8" s="15">
        <f t="shared" si="0"/>
        <v>2.2586400000000002</v>
      </c>
      <c r="V8" s="15">
        <f t="shared" si="0"/>
        <v>0.96069399999999994</v>
      </c>
      <c r="W8" s="15">
        <f t="shared" si="0"/>
        <v>1.30254E-3</v>
      </c>
      <c r="X8" s="15">
        <f t="shared" si="0"/>
        <v>0.13558200000000001</v>
      </c>
      <c r="Z8" s="12" t="e">
        <f>AVERAGE(Z3:Z7)</f>
        <v>#DIV/0!</v>
      </c>
      <c r="AA8" s="12" t="e">
        <f>AVERAGE(AA3:AA7)</f>
        <v>#DIV/0!</v>
      </c>
      <c r="AB8" s="12" t="e">
        <f>AVERAGE(AB3:AB7)</f>
        <v>#DIV/0!</v>
      </c>
      <c r="AC8" s="12" t="e">
        <f>AVERAGE(AC3:AC7)</f>
        <v>#DIV/0!</v>
      </c>
    </row>
    <row r="10" spans="1:29" x14ac:dyDescent="0.45">
      <c r="A10" s="11">
        <v>2</v>
      </c>
    </row>
    <row r="11" spans="1:29" x14ac:dyDescent="0.45">
      <c r="A11" s="25" t="s">
        <v>56</v>
      </c>
      <c r="B11" s="25" t="s">
        <v>12</v>
      </c>
      <c r="C11" s="25" t="s">
        <v>13</v>
      </c>
      <c r="D11" s="25" t="s">
        <v>25</v>
      </c>
      <c r="E11" s="25" t="s">
        <v>14</v>
      </c>
      <c r="F11" s="25" t="s">
        <v>15</v>
      </c>
      <c r="G11" s="25" t="s">
        <v>16</v>
      </c>
      <c r="H11" s="25" t="s">
        <v>17</v>
      </c>
      <c r="I11" s="25" t="s">
        <v>18</v>
      </c>
      <c r="J11" s="25" t="s">
        <v>26</v>
      </c>
      <c r="K11" s="25" t="s">
        <v>27</v>
      </c>
      <c r="L11" s="25" t="s">
        <v>28</v>
      </c>
      <c r="M11" s="25" t="s">
        <v>29</v>
      </c>
      <c r="N11" s="25" t="s">
        <v>30</v>
      </c>
      <c r="O11" s="25" t="s">
        <v>31</v>
      </c>
      <c r="P11" s="25" t="s">
        <v>32</v>
      </c>
      <c r="Q11" s="25" t="s">
        <v>19</v>
      </c>
      <c r="R11" s="25" t="s">
        <v>20</v>
      </c>
      <c r="S11" s="25" t="s">
        <v>33</v>
      </c>
      <c r="T11" s="25" t="s">
        <v>34</v>
      </c>
      <c r="U11" s="25" t="s">
        <v>35</v>
      </c>
      <c r="V11" s="25" t="s">
        <v>36</v>
      </c>
      <c r="W11" s="25" t="s">
        <v>37</v>
      </c>
      <c r="X11" s="25" t="s">
        <v>38</v>
      </c>
      <c r="Z11" s="12" t="s">
        <v>42</v>
      </c>
      <c r="AA11" s="12" t="s">
        <v>41</v>
      </c>
      <c r="AB11" s="12" t="s">
        <v>43</v>
      </c>
      <c r="AC11" s="12" t="s">
        <v>44</v>
      </c>
    </row>
    <row r="12" spans="1:29" x14ac:dyDescent="0.45">
      <c r="A12" s="15" t="s">
        <v>116</v>
      </c>
      <c r="B12" s="16">
        <v>1.6532E-4</v>
      </c>
      <c r="C12" s="15">
        <v>3.2569000000000001E-2</v>
      </c>
      <c r="D12" s="16">
        <v>1.2195E-7</v>
      </c>
      <c r="E12" s="16">
        <v>1.3913E-8</v>
      </c>
      <c r="F12" s="16">
        <v>11.409000000000001</v>
      </c>
      <c r="G12" s="15">
        <v>-43.39</v>
      </c>
      <c r="H12" s="15">
        <v>10.151999999999999</v>
      </c>
      <c r="I12" s="15">
        <v>23.396999999999998</v>
      </c>
      <c r="J12" s="16">
        <v>2.6883000000000001E-7</v>
      </c>
      <c r="K12" s="16">
        <v>3.3880000000000003E-8</v>
      </c>
      <c r="L12" s="16">
        <v>12.603</v>
      </c>
      <c r="M12" s="15">
        <v>0.73287000000000002</v>
      </c>
      <c r="N12" s="16">
        <v>1.1001E-2</v>
      </c>
      <c r="O12" s="16">
        <v>1.5011000000000001</v>
      </c>
      <c r="P12" s="15">
        <v>9921</v>
      </c>
      <c r="Q12" s="16">
        <v>14.85</v>
      </c>
      <c r="R12" s="16">
        <v>0.14968000000000001</v>
      </c>
      <c r="S12" s="17">
        <v>1.671E-12</v>
      </c>
      <c r="T12" s="16">
        <v>3.7501000000000001E-14</v>
      </c>
      <c r="U12" s="16">
        <v>2.2442000000000002</v>
      </c>
      <c r="V12" s="15">
        <v>0.96006999999999998</v>
      </c>
      <c r="W12" s="16">
        <v>1.2944E-3</v>
      </c>
      <c r="X12" s="16">
        <v>0.13482</v>
      </c>
      <c r="Z12" s="16"/>
      <c r="AA12" s="15"/>
      <c r="AB12" s="16"/>
      <c r="AC12" s="16"/>
    </row>
    <row r="13" spans="1:29" x14ac:dyDescent="0.45">
      <c r="A13" s="18" t="s">
        <v>117</v>
      </c>
      <c r="B13" s="19">
        <v>1.629E-4</v>
      </c>
      <c r="C13" s="18">
        <v>3.2091000000000001E-2</v>
      </c>
      <c r="D13" s="19">
        <v>1.2048999999999999E-7</v>
      </c>
      <c r="E13" s="19">
        <v>1.3787E-8</v>
      </c>
      <c r="F13" s="19">
        <v>11.442</v>
      </c>
      <c r="G13" s="18">
        <v>-41.02</v>
      </c>
      <c r="H13" s="18">
        <v>10.048999999999999</v>
      </c>
      <c r="I13" s="18">
        <v>24.498000000000001</v>
      </c>
      <c r="J13" s="19">
        <v>2.6985E-7</v>
      </c>
      <c r="K13" s="19">
        <v>3.3839000000000003E-8</v>
      </c>
      <c r="L13" s="19">
        <v>12.54</v>
      </c>
      <c r="M13" s="18">
        <v>0.73289000000000004</v>
      </c>
      <c r="N13" s="19">
        <v>1.0946000000000001E-2</v>
      </c>
      <c r="O13" s="19">
        <v>1.4935</v>
      </c>
      <c r="P13" s="18">
        <v>9916</v>
      </c>
      <c r="Q13" s="19">
        <v>14.702</v>
      </c>
      <c r="R13" s="19">
        <v>0.14827000000000001</v>
      </c>
      <c r="S13" s="20">
        <v>1.6542E-12</v>
      </c>
      <c r="T13" s="19">
        <v>3.6797999999999999E-14</v>
      </c>
      <c r="U13" s="19">
        <v>2.2244999999999999</v>
      </c>
      <c r="V13" s="18">
        <v>0.96062999999999998</v>
      </c>
      <c r="W13" s="19">
        <v>1.2828E-3</v>
      </c>
      <c r="X13" s="19">
        <v>0.13353999999999999</v>
      </c>
      <c r="Z13" s="19"/>
      <c r="AA13" s="18"/>
      <c r="AB13" s="19"/>
      <c r="AC13" s="19"/>
    </row>
    <row r="14" spans="1:29" x14ac:dyDescent="0.45">
      <c r="A14" s="18" t="s">
        <v>118</v>
      </c>
      <c r="B14" s="19">
        <v>1.5709E-4</v>
      </c>
      <c r="C14" s="18">
        <v>3.0946999999999999E-2</v>
      </c>
      <c r="D14" s="19">
        <v>1.2298999999999999E-7</v>
      </c>
      <c r="E14" s="19">
        <v>1.3541E-8</v>
      </c>
      <c r="F14" s="19">
        <v>11.01</v>
      </c>
      <c r="G14" s="18">
        <v>-42.73</v>
      </c>
      <c r="H14" s="18">
        <v>9.8820999999999994</v>
      </c>
      <c r="I14" s="18">
        <v>23.126999999999999</v>
      </c>
      <c r="J14" s="19">
        <v>2.7373E-7</v>
      </c>
      <c r="K14" s="19">
        <v>3.3784E-8</v>
      </c>
      <c r="L14" s="19">
        <v>12.342000000000001</v>
      </c>
      <c r="M14" s="18">
        <v>0.73192000000000002</v>
      </c>
      <c r="N14" s="19">
        <v>1.0775E-2</v>
      </c>
      <c r="O14" s="19">
        <v>1.4722</v>
      </c>
      <c r="P14" s="18">
        <v>9907</v>
      </c>
      <c r="Q14" s="19">
        <v>14.452999999999999</v>
      </c>
      <c r="R14" s="19">
        <v>0.14588999999999999</v>
      </c>
      <c r="S14" s="20">
        <v>1.6656000000000001E-12</v>
      </c>
      <c r="T14" s="19">
        <v>3.6413000000000002E-14</v>
      </c>
      <c r="U14" s="19">
        <v>2.1861999999999999</v>
      </c>
      <c r="V14" s="18">
        <v>0.96026</v>
      </c>
      <c r="W14" s="19">
        <v>1.2608999999999999E-3</v>
      </c>
      <c r="X14" s="19">
        <v>0.13131000000000001</v>
      </c>
      <c r="Z14" s="19"/>
      <c r="AA14" s="18"/>
      <c r="AB14" s="19"/>
      <c r="AC14" s="19"/>
    </row>
    <row r="15" spans="1:29" x14ac:dyDescent="0.45">
      <c r="A15" s="18" t="s">
        <v>119</v>
      </c>
      <c r="B15" s="19">
        <v>1.6707000000000001E-4</v>
      </c>
      <c r="C15" s="18">
        <v>3.2911999999999997E-2</v>
      </c>
      <c r="D15" s="19">
        <v>1.2130000000000001E-7</v>
      </c>
      <c r="E15" s="19">
        <v>1.3945E-8</v>
      </c>
      <c r="F15" s="19">
        <v>11.496</v>
      </c>
      <c r="G15" s="18">
        <v>-42.26</v>
      </c>
      <c r="H15" s="18">
        <v>10.183</v>
      </c>
      <c r="I15" s="18">
        <v>24.096</v>
      </c>
      <c r="J15" s="19">
        <v>2.5979999999999998E-7</v>
      </c>
      <c r="K15" s="19">
        <v>3.3162000000000003E-8</v>
      </c>
      <c r="L15" s="19">
        <v>12.763999999999999</v>
      </c>
      <c r="M15" s="18">
        <v>0.73721000000000003</v>
      </c>
      <c r="N15" s="19">
        <v>1.1138E-2</v>
      </c>
      <c r="O15" s="19">
        <v>1.5107999999999999</v>
      </c>
      <c r="P15" s="18">
        <v>9886</v>
      </c>
      <c r="Q15" s="19">
        <v>14.835000000000001</v>
      </c>
      <c r="R15" s="19">
        <v>0.15006</v>
      </c>
      <c r="S15" s="20">
        <v>1.6693E-12</v>
      </c>
      <c r="T15" s="19">
        <v>3.7565999999999999E-14</v>
      </c>
      <c r="U15" s="19">
        <v>2.2504</v>
      </c>
      <c r="V15" s="18">
        <v>0.96016000000000001</v>
      </c>
      <c r="W15" s="19">
        <v>1.2980999999999999E-3</v>
      </c>
      <c r="X15" s="19">
        <v>0.13519999999999999</v>
      </c>
      <c r="Z15" s="19"/>
      <c r="AA15" s="18"/>
      <c r="AB15" s="19"/>
      <c r="AC15" s="19"/>
    </row>
    <row r="16" spans="1:29" x14ac:dyDescent="0.45">
      <c r="A16" s="18" t="s">
        <v>70</v>
      </c>
      <c r="B16" s="19">
        <v>1.2642E-4</v>
      </c>
      <c r="C16" s="18">
        <v>2.4652E-2</v>
      </c>
      <c r="D16" s="19">
        <v>6.2427999999999995E-8</v>
      </c>
      <c r="E16" s="19">
        <v>1.5093999999999999E-8</v>
      </c>
      <c r="F16" s="19">
        <v>24.178000000000001</v>
      </c>
      <c r="G16" s="18">
        <v>74.98</v>
      </c>
      <c r="H16" s="18">
        <v>9.9786999999999999</v>
      </c>
      <c r="I16" s="18">
        <v>13.308</v>
      </c>
      <c r="J16" s="19">
        <v>2.4369999999999999E-7</v>
      </c>
      <c r="K16" s="19">
        <v>2.3493999999999998E-8</v>
      </c>
      <c r="L16" s="19">
        <v>9.6404999999999994</v>
      </c>
      <c r="M16" s="18">
        <v>0.72021999999999997</v>
      </c>
      <c r="N16" s="19">
        <v>8.4244000000000003E-3</v>
      </c>
      <c r="O16" s="19">
        <v>1.1697</v>
      </c>
      <c r="P16" s="18">
        <v>10468</v>
      </c>
      <c r="Q16" s="19">
        <v>14.614000000000001</v>
      </c>
      <c r="R16" s="19">
        <v>0.13961000000000001</v>
      </c>
      <c r="S16" s="20">
        <v>1.4320999999999999E-12</v>
      </c>
      <c r="T16" s="19">
        <v>2.9513999999999998E-14</v>
      </c>
      <c r="U16" s="19">
        <v>2.0609000000000002</v>
      </c>
      <c r="V16" s="18">
        <v>0.96894999999999998</v>
      </c>
      <c r="W16" s="19">
        <v>1.1942999999999999E-3</v>
      </c>
      <c r="X16" s="19">
        <v>0.12325999999999999</v>
      </c>
      <c r="Z16" s="21"/>
      <c r="AA16" s="13"/>
      <c r="AB16" s="21"/>
      <c r="AC16" s="21"/>
    </row>
    <row r="17" spans="1:29" x14ac:dyDescent="0.45">
      <c r="A17" s="22" t="s">
        <v>23</v>
      </c>
      <c r="B17" s="15">
        <f t="shared" ref="B17:X17" si="1">AVERAGE(B12:B16)</f>
        <v>1.5575999999999999E-4</v>
      </c>
      <c r="C17" s="15">
        <f t="shared" si="1"/>
        <v>3.06342E-2</v>
      </c>
      <c r="D17" s="15">
        <f t="shared" si="1"/>
        <v>1.0983159999999999E-7</v>
      </c>
      <c r="E17" s="15">
        <f t="shared" si="1"/>
        <v>1.4056E-8</v>
      </c>
      <c r="F17" s="15">
        <f t="shared" si="1"/>
        <v>13.907</v>
      </c>
      <c r="G17" s="15">
        <f t="shared" si="1"/>
        <v>-18.883999999999993</v>
      </c>
      <c r="H17" s="15">
        <f t="shared" si="1"/>
        <v>10.048959999999999</v>
      </c>
      <c r="I17" s="15">
        <f t="shared" si="1"/>
        <v>21.685199999999998</v>
      </c>
      <c r="J17" s="15">
        <f t="shared" si="1"/>
        <v>2.6318199999999995E-7</v>
      </c>
      <c r="K17" s="15">
        <f t="shared" si="1"/>
        <v>3.1631800000000004E-8</v>
      </c>
      <c r="L17" s="15">
        <f t="shared" si="1"/>
        <v>11.9779</v>
      </c>
      <c r="M17" s="15">
        <f t="shared" si="1"/>
        <v>0.73102200000000006</v>
      </c>
      <c r="N17" s="15">
        <f t="shared" si="1"/>
        <v>1.045688E-2</v>
      </c>
      <c r="O17" s="15">
        <f t="shared" si="1"/>
        <v>1.42946</v>
      </c>
      <c r="P17" s="15">
        <f t="shared" si="1"/>
        <v>10019.6</v>
      </c>
      <c r="Q17" s="15">
        <f t="shared" si="1"/>
        <v>14.690799999999999</v>
      </c>
      <c r="R17" s="15">
        <f t="shared" si="1"/>
        <v>0.146702</v>
      </c>
      <c r="S17" s="23">
        <f t="shared" si="1"/>
        <v>1.6184399999999999E-12</v>
      </c>
      <c r="T17" s="15">
        <f t="shared" si="1"/>
        <v>3.55584E-14</v>
      </c>
      <c r="U17" s="15">
        <f t="shared" si="1"/>
        <v>2.1932400000000003</v>
      </c>
      <c r="V17" s="15">
        <f t="shared" si="1"/>
        <v>0.96201399999999992</v>
      </c>
      <c r="W17" s="15">
        <f t="shared" si="1"/>
        <v>1.2660999999999998E-3</v>
      </c>
      <c r="X17" s="15">
        <f t="shared" si="1"/>
        <v>0.13162599999999999</v>
      </c>
      <c r="Z17" s="12" t="e">
        <f>AVERAGE(Z12:Z16)</f>
        <v>#DIV/0!</v>
      </c>
      <c r="AA17" s="12" t="e">
        <f>AVERAGE(AA12:AA16)</f>
        <v>#DIV/0!</v>
      </c>
      <c r="AB17" s="12" t="e">
        <f>AVERAGE(AB12:AB16)</f>
        <v>#DIV/0!</v>
      </c>
      <c r="AC17" s="12" t="e">
        <f>AVERAGE(AC12:AC16)</f>
        <v>#DIV/0!</v>
      </c>
    </row>
    <row r="19" spans="1:29" x14ac:dyDescent="0.45">
      <c r="A19" s="24">
        <v>0.03</v>
      </c>
    </row>
    <row r="20" spans="1:29" x14ac:dyDescent="0.45">
      <c r="A20" s="13" t="s">
        <v>56</v>
      </c>
      <c r="B20" s="13" t="s">
        <v>12</v>
      </c>
      <c r="C20" s="13" t="s">
        <v>13</v>
      </c>
      <c r="D20" s="13" t="s">
        <v>25</v>
      </c>
      <c r="E20" s="13" t="s">
        <v>14</v>
      </c>
      <c r="F20" s="13" t="s">
        <v>15</v>
      </c>
      <c r="G20" s="13" t="s">
        <v>16</v>
      </c>
      <c r="H20" s="13" t="s">
        <v>17</v>
      </c>
      <c r="I20" s="13" t="s">
        <v>18</v>
      </c>
      <c r="J20" s="13" t="s">
        <v>26</v>
      </c>
      <c r="K20" s="13" t="s">
        <v>27</v>
      </c>
      <c r="L20" s="13" t="s">
        <v>28</v>
      </c>
      <c r="M20" s="13" t="s">
        <v>29</v>
      </c>
      <c r="N20" s="13" t="s">
        <v>30</v>
      </c>
      <c r="O20" s="13" t="s">
        <v>31</v>
      </c>
      <c r="P20" s="13" t="s">
        <v>32</v>
      </c>
      <c r="Q20" s="13" t="s">
        <v>19</v>
      </c>
      <c r="R20" s="13" t="s">
        <v>20</v>
      </c>
      <c r="S20" s="14" t="s">
        <v>33</v>
      </c>
      <c r="T20" s="13" t="s">
        <v>34</v>
      </c>
      <c r="U20" s="13" t="s">
        <v>35</v>
      </c>
      <c r="V20" s="13" t="s">
        <v>36</v>
      </c>
      <c r="W20" s="13" t="s">
        <v>37</v>
      </c>
      <c r="X20" s="13" t="s">
        <v>38</v>
      </c>
      <c r="Z20" s="12" t="s">
        <v>42</v>
      </c>
      <c r="AA20" s="12" t="s">
        <v>41</v>
      </c>
      <c r="AB20" s="12" t="s">
        <v>43</v>
      </c>
      <c r="AC20" s="12" t="s">
        <v>44</v>
      </c>
    </row>
    <row r="21" spans="1:29" x14ac:dyDescent="0.45">
      <c r="A21" s="12" t="s">
        <v>120</v>
      </c>
      <c r="B21" s="26">
        <v>1.6631E-4</v>
      </c>
      <c r="C21" s="12">
        <v>3.2763E-2</v>
      </c>
      <c r="D21" s="26">
        <v>1.1936E-7</v>
      </c>
      <c r="E21" s="26">
        <v>1.3939999999999999E-8</v>
      </c>
      <c r="F21" s="12">
        <v>11.679</v>
      </c>
      <c r="G21" s="12">
        <v>-40.04</v>
      </c>
      <c r="H21" s="12">
        <v>10.167999999999999</v>
      </c>
      <c r="I21" s="12">
        <v>25.395</v>
      </c>
      <c r="J21" s="26">
        <v>2.7679999999999999E-7</v>
      </c>
      <c r="K21" s="26">
        <v>3.4989999999999998E-8</v>
      </c>
      <c r="L21" s="12">
        <v>12.641</v>
      </c>
      <c r="M21" s="12">
        <v>0.73058999999999996</v>
      </c>
      <c r="N21" s="12">
        <v>1.1036000000000001E-2</v>
      </c>
      <c r="O21" s="12">
        <v>1.5105999999999999</v>
      </c>
      <c r="P21" s="12">
        <v>9891</v>
      </c>
      <c r="Q21" s="12">
        <v>14.875</v>
      </c>
      <c r="R21" s="12">
        <v>0.15039</v>
      </c>
      <c r="S21" s="20">
        <v>1.6555E-12</v>
      </c>
      <c r="T21" s="26">
        <v>3.7291000000000001E-14</v>
      </c>
      <c r="U21" s="12">
        <v>2.2526000000000002</v>
      </c>
      <c r="V21" s="12">
        <v>0.96062000000000003</v>
      </c>
      <c r="W21" s="12">
        <v>1.2991000000000001E-3</v>
      </c>
      <c r="X21" s="12">
        <v>0.13524</v>
      </c>
      <c r="Z21" s="16">
        <f>D21</f>
        <v>1.1936E-7</v>
      </c>
      <c r="AA21" s="15">
        <f>G21+P21</f>
        <v>9850.9599999999991</v>
      </c>
      <c r="AB21" s="16">
        <f>J21</f>
        <v>2.7679999999999999E-7</v>
      </c>
      <c r="AC21" s="16">
        <f>S21</f>
        <v>1.6555E-12</v>
      </c>
    </row>
    <row r="22" spans="1:29" x14ac:dyDescent="0.45">
      <c r="A22" s="12" t="s">
        <v>121</v>
      </c>
      <c r="B22" s="26">
        <v>1.6537999999999999E-4</v>
      </c>
      <c r="C22" s="12">
        <v>3.2578999999999997E-2</v>
      </c>
      <c r="D22" s="26">
        <v>1.2171E-7</v>
      </c>
      <c r="E22" s="26">
        <v>1.3898E-8</v>
      </c>
      <c r="F22" s="12">
        <v>11.419</v>
      </c>
      <c r="G22" s="12">
        <v>-41.87</v>
      </c>
      <c r="H22" s="12">
        <v>10.15</v>
      </c>
      <c r="I22" s="12">
        <v>24.242000000000001</v>
      </c>
      <c r="J22" s="26">
        <v>2.6874000000000001E-7</v>
      </c>
      <c r="K22" s="26">
        <v>3.3896000000000001E-8</v>
      </c>
      <c r="L22" s="12">
        <v>12.613</v>
      </c>
      <c r="M22" s="12">
        <v>0.73348999999999998</v>
      </c>
      <c r="N22" s="12">
        <v>1.1009E-2</v>
      </c>
      <c r="O22" s="12">
        <v>1.5008999999999999</v>
      </c>
      <c r="P22" s="12">
        <v>9878</v>
      </c>
      <c r="Q22" s="12">
        <v>14.808</v>
      </c>
      <c r="R22" s="12">
        <v>0.14990999999999999</v>
      </c>
      <c r="S22" s="20">
        <v>1.6630000000000001E-12</v>
      </c>
      <c r="T22" s="26">
        <v>3.7336000000000002E-14</v>
      </c>
      <c r="U22" s="12">
        <v>2.2450999999999999</v>
      </c>
      <c r="V22" s="12">
        <v>0.96035999999999999</v>
      </c>
      <c r="W22" s="12">
        <v>1.2951E-3</v>
      </c>
      <c r="X22" s="12">
        <v>0.13486000000000001</v>
      </c>
      <c r="Z22" s="19">
        <f t="shared" ref="Z22:Z25" si="2">D22</f>
        <v>1.2171E-7</v>
      </c>
      <c r="AA22" s="18">
        <f t="shared" ref="AA22:AA25" si="3">G22+P22</f>
        <v>9836.1299999999992</v>
      </c>
      <c r="AB22" s="19">
        <f t="shared" ref="AB22:AB25" si="4">J22</f>
        <v>2.6874000000000001E-7</v>
      </c>
      <c r="AC22" s="19">
        <f t="shared" ref="AC22:AC25" si="5">S22</f>
        <v>1.6630000000000001E-12</v>
      </c>
    </row>
    <row r="23" spans="1:29" x14ac:dyDescent="0.45">
      <c r="A23" s="12" t="s">
        <v>122</v>
      </c>
      <c r="B23" s="26">
        <v>1.6370999999999999E-4</v>
      </c>
      <c r="C23" s="12">
        <v>3.2251000000000002E-2</v>
      </c>
      <c r="D23" s="26">
        <v>1.1933E-7</v>
      </c>
      <c r="E23" s="26">
        <v>1.3790999999999999E-8</v>
      </c>
      <c r="F23" s="12">
        <v>11.557</v>
      </c>
      <c r="G23" s="12">
        <v>-38.42</v>
      </c>
      <c r="H23" s="12">
        <v>10.061</v>
      </c>
      <c r="I23" s="12">
        <v>26.187000000000001</v>
      </c>
      <c r="J23" s="26">
        <v>2.6553000000000002E-7</v>
      </c>
      <c r="K23" s="26">
        <v>3.3494000000000002E-8</v>
      </c>
      <c r="L23" s="12">
        <v>12.614000000000001</v>
      </c>
      <c r="M23" s="12">
        <v>0.73529999999999995</v>
      </c>
      <c r="N23" s="12">
        <v>1.1008E-2</v>
      </c>
      <c r="O23" s="12">
        <v>1.4971000000000001</v>
      </c>
      <c r="P23" s="12">
        <v>9868</v>
      </c>
      <c r="Q23" s="12">
        <v>14.664</v>
      </c>
      <c r="R23" s="12">
        <v>0.14860000000000001</v>
      </c>
      <c r="S23" s="20">
        <v>1.6449E-12</v>
      </c>
      <c r="T23" s="26">
        <v>3.6648999999999997E-14</v>
      </c>
      <c r="U23" s="12">
        <v>2.2280000000000002</v>
      </c>
      <c r="V23" s="12">
        <v>0.96096999999999999</v>
      </c>
      <c r="W23" s="12">
        <v>1.2851E-3</v>
      </c>
      <c r="X23" s="12">
        <v>0.13372999999999999</v>
      </c>
      <c r="Z23" s="19">
        <f t="shared" si="2"/>
        <v>1.1933E-7</v>
      </c>
      <c r="AA23" s="18">
        <f t="shared" si="3"/>
        <v>9829.58</v>
      </c>
      <c r="AB23" s="19">
        <f t="shared" si="4"/>
        <v>2.6553000000000002E-7</v>
      </c>
      <c r="AC23" s="19">
        <f t="shared" si="5"/>
        <v>1.6449E-12</v>
      </c>
    </row>
    <row r="24" spans="1:29" x14ac:dyDescent="0.45">
      <c r="A24" s="12" t="s">
        <v>123</v>
      </c>
      <c r="B24" s="26">
        <v>1.6466000000000001E-4</v>
      </c>
      <c r="C24" s="12">
        <v>3.2439000000000003E-2</v>
      </c>
      <c r="D24" s="26">
        <v>1.1922999999999999E-7</v>
      </c>
      <c r="E24" s="26">
        <v>1.3823000000000001E-8</v>
      </c>
      <c r="F24" s="12">
        <v>11.593999999999999</v>
      </c>
      <c r="G24" s="12">
        <v>-38.31</v>
      </c>
      <c r="H24" s="12">
        <v>10.093</v>
      </c>
      <c r="I24" s="12">
        <v>26.346</v>
      </c>
      <c r="J24" s="26">
        <v>2.6110999999999999E-7</v>
      </c>
      <c r="K24" s="26">
        <v>3.3057000000000003E-8</v>
      </c>
      <c r="L24" s="12">
        <v>12.66</v>
      </c>
      <c r="M24" s="12">
        <v>0.73717999999999995</v>
      </c>
      <c r="N24" s="12">
        <v>1.1047E-2</v>
      </c>
      <c r="O24" s="12">
        <v>1.4984999999999999</v>
      </c>
      <c r="P24" s="12">
        <v>9842</v>
      </c>
      <c r="Q24" s="12">
        <v>14.675000000000001</v>
      </c>
      <c r="R24" s="12">
        <v>0.14910999999999999</v>
      </c>
      <c r="S24" s="20">
        <v>1.6466000000000001E-12</v>
      </c>
      <c r="T24" s="26">
        <v>3.679E-14</v>
      </c>
      <c r="U24" s="12">
        <v>2.2343000000000002</v>
      </c>
      <c r="V24" s="12">
        <v>0.96092999999999995</v>
      </c>
      <c r="W24" s="12">
        <v>1.2888999999999999E-3</v>
      </c>
      <c r="X24" s="12">
        <v>0.13413</v>
      </c>
      <c r="Z24" s="19">
        <f t="shared" si="2"/>
        <v>1.1922999999999999E-7</v>
      </c>
      <c r="AA24" s="18">
        <f t="shared" si="3"/>
        <v>9803.69</v>
      </c>
      <c r="AB24" s="19">
        <f t="shared" si="4"/>
        <v>2.6110999999999999E-7</v>
      </c>
      <c r="AC24" s="19">
        <f t="shared" si="5"/>
        <v>1.6466000000000001E-12</v>
      </c>
    </row>
    <row r="25" spans="1:29" x14ac:dyDescent="0.45">
      <c r="A25" s="12" t="s">
        <v>124</v>
      </c>
      <c r="B25" s="26">
        <v>1.6246000000000001E-4</v>
      </c>
      <c r="C25" s="12">
        <v>3.2004999999999999E-2</v>
      </c>
      <c r="D25" s="26">
        <v>1.2001E-7</v>
      </c>
      <c r="E25" s="26">
        <v>1.3722E-8</v>
      </c>
      <c r="F25" s="12">
        <v>11.433999999999999</v>
      </c>
      <c r="G25" s="12">
        <v>-39.17</v>
      </c>
      <c r="H25" s="12">
        <v>10.025</v>
      </c>
      <c r="I25" s="12">
        <v>25.594000000000001</v>
      </c>
      <c r="J25" s="26">
        <v>2.6058000000000002E-7</v>
      </c>
      <c r="K25" s="26">
        <v>3.2880000000000001E-8</v>
      </c>
      <c r="L25" s="12">
        <v>12.618</v>
      </c>
      <c r="M25" s="12">
        <v>0.73773999999999995</v>
      </c>
      <c r="N25" s="12">
        <v>1.1010000000000001E-2</v>
      </c>
      <c r="O25" s="12">
        <v>1.4923999999999999</v>
      </c>
      <c r="P25" s="12">
        <v>9841</v>
      </c>
      <c r="Q25" s="12">
        <v>14.569000000000001</v>
      </c>
      <c r="R25" s="12">
        <v>0.14804</v>
      </c>
      <c r="S25" s="20">
        <v>1.6554E-12</v>
      </c>
      <c r="T25" s="26">
        <v>3.6723000000000003E-14</v>
      </c>
      <c r="U25" s="12">
        <v>2.2183999999999999</v>
      </c>
      <c r="V25" s="12">
        <v>0.96065999999999996</v>
      </c>
      <c r="W25" s="12">
        <v>1.2798E-3</v>
      </c>
      <c r="X25" s="12">
        <v>0.13322000000000001</v>
      </c>
      <c r="Z25" s="21">
        <f t="shared" si="2"/>
        <v>1.2001E-7</v>
      </c>
      <c r="AA25" s="13">
        <f t="shared" si="3"/>
        <v>9801.83</v>
      </c>
      <c r="AB25" s="21">
        <f t="shared" si="4"/>
        <v>2.6058000000000002E-7</v>
      </c>
      <c r="AC25" s="21">
        <f t="shared" si="5"/>
        <v>1.6554E-12</v>
      </c>
    </row>
    <row r="26" spans="1:29" x14ac:dyDescent="0.45">
      <c r="A26" s="22" t="s">
        <v>23</v>
      </c>
      <c r="B26" s="15">
        <f t="shared" ref="B26:X26" si="6">AVERAGE(B21:B25)</f>
        <v>1.6450400000000002E-4</v>
      </c>
      <c r="C26" s="15">
        <f t="shared" si="6"/>
        <v>3.2407400000000003E-2</v>
      </c>
      <c r="D26" s="15">
        <f t="shared" si="6"/>
        <v>1.1992799999999999E-7</v>
      </c>
      <c r="E26" s="15">
        <f t="shared" si="6"/>
        <v>1.3834799999999999E-8</v>
      </c>
      <c r="F26" s="15">
        <f t="shared" si="6"/>
        <v>11.5366</v>
      </c>
      <c r="G26" s="15">
        <f t="shared" si="6"/>
        <v>-39.561999999999998</v>
      </c>
      <c r="H26" s="15">
        <f t="shared" si="6"/>
        <v>10.099399999999999</v>
      </c>
      <c r="I26" s="15">
        <f t="shared" si="6"/>
        <v>25.552800000000001</v>
      </c>
      <c r="J26" s="15">
        <f t="shared" si="6"/>
        <v>2.6655199999999996E-7</v>
      </c>
      <c r="K26" s="15">
        <f t="shared" si="6"/>
        <v>3.3663399999999997E-8</v>
      </c>
      <c r="L26" s="15">
        <f t="shared" si="6"/>
        <v>12.629199999999999</v>
      </c>
      <c r="M26" s="15">
        <f t="shared" si="6"/>
        <v>0.73486000000000007</v>
      </c>
      <c r="N26" s="15">
        <f t="shared" si="6"/>
        <v>1.1022000000000001E-2</v>
      </c>
      <c r="O26" s="15">
        <f t="shared" si="6"/>
        <v>1.4998999999999998</v>
      </c>
      <c r="P26" s="15">
        <f t="shared" si="6"/>
        <v>9864</v>
      </c>
      <c r="Q26" s="15">
        <f t="shared" si="6"/>
        <v>14.718200000000001</v>
      </c>
      <c r="R26" s="15">
        <f t="shared" si="6"/>
        <v>0.14921000000000001</v>
      </c>
      <c r="S26" s="23">
        <f t="shared" si="6"/>
        <v>1.6530800000000001E-12</v>
      </c>
      <c r="T26" s="15">
        <f t="shared" si="6"/>
        <v>3.6957800000000006E-14</v>
      </c>
      <c r="U26" s="15">
        <f t="shared" si="6"/>
        <v>2.2356799999999999</v>
      </c>
      <c r="V26" s="15">
        <f t="shared" si="6"/>
        <v>0.96070800000000001</v>
      </c>
      <c r="W26" s="15">
        <f t="shared" si="6"/>
        <v>1.2895999999999999E-3</v>
      </c>
      <c r="X26" s="15">
        <f t="shared" si="6"/>
        <v>0.13423599999999999</v>
      </c>
      <c r="Z26" s="12">
        <f>AVERAGE(Z21:Z25)</f>
        <v>1.1992799999999999E-7</v>
      </c>
      <c r="AA26" s="12">
        <f>AVERAGE(AA21:AA25)</f>
        <v>9824.4380000000001</v>
      </c>
      <c r="AB26" s="12">
        <f>AVERAGE(AB21:AB25)</f>
        <v>2.6655199999999996E-7</v>
      </c>
      <c r="AC26" s="12">
        <f>AVERAGE(AC21:AC25)</f>
        <v>1.6530800000000001E-12</v>
      </c>
    </row>
    <row r="28" spans="1:29" x14ac:dyDescent="0.45">
      <c r="A28" s="27">
        <v>4</v>
      </c>
    </row>
    <row r="29" spans="1:29" x14ac:dyDescent="0.45">
      <c r="A29" s="14" t="s">
        <v>56</v>
      </c>
      <c r="B29" s="14" t="s">
        <v>12</v>
      </c>
      <c r="C29" s="14" t="s">
        <v>13</v>
      </c>
      <c r="D29" s="14" t="s">
        <v>25</v>
      </c>
      <c r="E29" s="14" t="s">
        <v>14</v>
      </c>
      <c r="F29" s="14" t="s">
        <v>15</v>
      </c>
      <c r="G29" s="14" t="s">
        <v>16</v>
      </c>
      <c r="H29" s="14" t="s">
        <v>17</v>
      </c>
      <c r="I29" s="14" t="s">
        <v>18</v>
      </c>
      <c r="J29" s="14" t="s">
        <v>26</v>
      </c>
      <c r="K29" s="14" t="s">
        <v>27</v>
      </c>
      <c r="L29" s="14" t="s">
        <v>28</v>
      </c>
      <c r="M29" s="14" t="s">
        <v>29</v>
      </c>
      <c r="N29" s="14" t="s">
        <v>30</v>
      </c>
      <c r="O29" s="14" t="s">
        <v>31</v>
      </c>
      <c r="P29" s="14" t="s">
        <v>32</v>
      </c>
      <c r="Q29" s="14" t="s">
        <v>19</v>
      </c>
      <c r="R29" s="14" t="s">
        <v>20</v>
      </c>
      <c r="S29" s="14" t="s">
        <v>33</v>
      </c>
      <c r="T29" s="14" t="s">
        <v>34</v>
      </c>
      <c r="U29" s="14" t="s">
        <v>35</v>
      </c>
      <c r="V29" s="14" t="s">
        <v>36</v>
      </c>
      <c r="W29" s="14" t="s">
        <v>37</v>
      </c>
      <c r="X29" s="14" t="s">
        <v>38</v>
      </c>
      <c r="Z29" s="12" t="s">
        <v>42</v>
      </c>
      <c r="AA29" s="12" t="s">
        <v>41</v>
      </c>
      <c r="AB29" s="12" t="s">
        <v>43</v>
      </c>
      <c r="AC29" s="12" t="s">
        <v>44</v>
      </c>
    </row>
    <row r="30" spans="1:29" x14ac:dyDescent="0.45">
      <c r="A30" s="18" t="s">
        <v>125</v>
      </c>
      <c r="B30" s="19">
        <v>1.6379E-4</v>
      </c>
      <c r="C30" s="18">
        <v>3.2266999999999997E-2</v>
      </c>
      <c r="D30" s="19">
        <v>1.1665E-7</v>
      </c>
      <c r="E30" s="19">
        <v>1.3798000000000001E-8</v>
      </c>
      <c r="F30" s="19">
        <v>11.829000000000001</v>
      </c>
      <c r="G30" s="18">
        <v>-34.479999999999997</v>
      </c>
      <c r="H30" s="18">
        <v>10.071999999999999</v>
      </c>
      <c r="I30" s="18">
        <v>29.210999999999999</v>
      </c>
      <c r="J30" s="19">
        <v>2.6157999999999999E-7</v>
      </c>
      <c r="K30" s="19">
        <v>3.2602000000000003E-8</v>
      </c>
      <c r="L30" s="19">
        <v>12.462999999999999</v>
      </c>
      <c r="M30" s="18">
        <v>0.73611000000000004</v>
      </c>
      <c r="N30" s="19">
        <v>1.0874999999999999E-2</v>
      </c>
      <c r="O30" s="19">
        <v>1.4774</v>
      </c>
      <c r="P30" s="18">
        <v>9801</v>
      </c>
      <c r="Q30" s="19">
        <v>14.625999999999999</v>
      </c>
      <c r="R30" s="19">
        <v>0.14923</v>
      </c>
      <c r="S30" s="20">
        <v>1.6226E-12</v>
      </c>
      <c r="T30" s="19">
        <v>3.6249999999999997E-14</v>
      </c>
      <c r="U30" s="19">
        <v>2.2341000000000002</v>
      </c>
      <c r="V30" s="18">
        <v>0.96175999999999995</v>
      </c>
      <c r="W30" s="19">
        <v>1.2888000000000001E-3</v>
      </c>
      <c r="X30" s="19">
        <v>0.13400000000000001</v>
      </c>
      <c r="Z30" s="16">
        <f>D30</f>
        <v>1.1665E-7</v>
      </c>
      <c r="AA30" s="15">
        <f>G30+P30</f>
        <v>9766.52</v>
      </c>
      <c r="AB30" s="16">
        <f>J30</f>
        <v>2.6157999999999999E-7</v>
      </c>
      <c r="AC30" s="16">
        <f>S30</f>
        <v>1.6226E-12</v>
      </c>
    </row>
    <row r="31" spans="1:29" x14ac:dyDescent="0.45">
      <c r="A31" s="18" t="s">
        <v>126</v>
      </c>
      <c r="B31" s="19">
        <v>1.6398000000000001E-4</v>
      </c>
      <c r="C31" s="18">
        <v>3.2305E-2</v>
      </c>
      <c r="D31" s="19">
        <v>1.2174E-7</v>
      </c>
      <c r="E31" s="19">
        <v>1.3808E-8</v>
      </c>
      <c r="F31" s="19">
        <v>11.342000000000001</v>
      </c>
      <c r="G31" s="18">
        <v>-41.3</v>
      </c>
      <c r="H31" s="18">
        <v>10.113</v>
      </c>
      <c r="I31" s="18">
        <v>24.486999999999998</v>
      </c>
      <c r="J31" s="19">
        <v>2.5778999999999998E-7</v>
      </c>
      <c r="K31" s="19">
        <v>3.2509999999999998E-8</v>
      </c>
      <c r="L31" s="19">
        <v>12.611000000000001</v>
      </c>
      <c r="M31" s="18">
        <v>0.73853999999999997</v>
      </c>
      <c r="N31" s="19">
        <v>1.1003000000000001E-2</v>
      </c>
      <c r="O31" s="19">
        <v>1.4898</v>
      </c>
      <c r="P31" s="18">
        <v>9803</v>
      </c>
      <c r="Q31" s="19">
        <v>14.651</v>
      </c>
      <c r="R31" s="19">
        <v>0.14945</v>
      </c>
      <c r="S31" s="20">
        <v>1.6694999999999999E-12</v>
      </c>
      <c r="T31" s="19">
        <v>3.7306000000000002E-14</v>
      </c>
      <c r="U31" s="19">
        <v>2.2345999999999999</v>
      </c>
      <c r="V31" s="18">
        <v>0.96020000000000005</v>
      </c>
      <c r="W31" s="19">
        <v>1.2895000000000001E-3</v>
      </c>
      <c r="X31" s="19">
        <v>0.13428999999999999</v>
      </c>
      <c r="Z31" s="19">
        <f t="shared" ref="Z31:Z34" si="7">D31</f>
        <v>1.2174E-7</v>
      </c>
      <c r="AA31" s="18">
        <f t="shared" ref="AA31:AA34" si="8">G31+P31</f>
        <v>9761.7000000000007</v>
      </c>
      <c r="AB31" s="19">
        <f t="shared" ref="AB31:AB34" si="9">J31</f>
        <v>2.5778999999999998E-7</v>
      </c>
      <c r="AC31" s="19">
        <f t="shared" ref="AC31:AC34" si="10">S31</f>
        <v>1.6694999999999999E-12</v>
      </c>
    </row>
    <row r="32" spans="1:29" x14ac:dyDescent="0.45">
      <c r="A32" s="18" t="s">
        <v>127</v>
      </c>
      <c r="B32" s="19">
        <v>1.6521999999999999E-4</v>
      </c>
      <c r="C32" s="18">
        <v>3.2548000000000001E-2</v>
      </c>
      <c r="D32" s="19">
        <v>1.2686000000000001E-7</v>
      </c>
      <c r="E32" s="19">
        <v>1.3877000000000001E-8</v>
      </c>
      <c r="F32" s="19">
        <v>10.939</v>
      </c>
      <c r="G32" s="18">
        <v>-46.67</v>
      </c>
      <c r="H32" s="18">
        <v>10.182</v>
      </c>
      <c r="I32" s="18">
        <v>21.817</v>
      </c>
      <c r="J32" s="19">
        <v>2.5270999999999999E-7</v>
      </c>
      <c r="K32" s="19">
        <v>3.2065000000000003E-8</v>
      </c>
      <c r="L32" s="19">
        <v>12.688000000000001</v>
      </c>
      <c r="M32" s="18">
        <v>0.74050000000000005</v>
      </c>
      <c r="N32" s="19">
        <v>1.1069000000000001E-2</v>
      </c>
      <c r="O32" s="19">
        <v>1.4947999999999999</v>
      </c>
      <c r="P32" s="18">
        <v>9813</v>
      </c>
      <c r="Q32" s="19">
        <v>14.727</v>
      </c>
      <c r="R32" s="19">
        <v>0.15007999999999999</v>
      </c>
      <c r="S32" s="20">
        <v>1.6896E-12</v>
      </c>
      <c r="T32" s="19">
        <v>3.7892000000000003E-14</v>
      </c>
      <c r="U32" s="19">
        <v>2.2427000000000001</v>
      </c>
      <c r="V32" s="18">
        <v>0.95947000000000005</v>
      </c>
      <c r="W32" s="19">
        <v>1.2945000000000001E-3</v>
      </c>
      <c r="X32" s="19">
        <v>0.13492000000000001</v>
      </c>
      <c r="Z32" s="19">
        <f t="shared" si="7"/>
        <v>1.2686000000000001E-7</v>
      </c>
      <c r="AA32" s="18">
        <f t="shared" si="8"/>
        <v>9766.33</v>
      </c>
      <c r="AB32" s="19">
        <f t="shared" si="9"/>
        <v>2.5270999999999999E-7</v>
      </c>
      <c r="AC32" s="19">
        <f t="shared" si="10"/>
        <v>1.6896E-12</v>
      </c>
    </row>
    <row r="33" spans="1:29" x14ac:dyDescent="0.45">
      <c r="A33" s="18" t="s">
        <v>128</v>
      </c>
      <c r="B33" s="19">
        <v>1.6205000000000001E-4</v>
      </c>
      <c r="C33" s="18">
        <v>3.1924000000000001E-2</v>
      </c>
      <c r="D33" s="19">
        <v>1.2646000000000001E-7</v>
      </c>
      <c r="E33" s="19">
        <v>1.3720999999999999E-8</v>
      </c>
      <c r="F33" s="19">
        <v>10.85</v>
      </c>
      <c r="G33" s="18">
        <v>-45.37</v>
      </c>
      <c r="H33" s="18">
        <v>10.061</v>
      </c>
      <c r="I33" s="18">
        <v>22.175000000000001</v>
      </c>
      <c r="J33" s="19">
        <v>2.5573999999999999E-7</v>
      </c>
      <c r="K33" s="19">
        <v>3.2239000000000002E-8</v>
      </c>
      <c r="L33" s="19">
        <v>12.606</v>
      </c>
      <c r="M33" s="18">
        <v>0.73980999999999997</v>
      </c>
      <c r="N33" s="19">
        <v>1.0998000000000001E-2</v>
      </c>
      <c r="O33" s="19">
        <v>1.4865999999999999</v>
      </c>
      <c r="P33" s="18">
        <v>9810</v>
      </c>
      <c r="Q33" s="19">
        <v>14.563000000000001</v>
      </c>
      <c r="R33" s="19">
        <v>0.14845</v>
      </c>
      <c r="S33" s="20">
        <v>1.6832999999999999E-12</v>
      </c>
      <c r="T33" s="19">
        <v>3.7355000000000002E-14</v>
      </c>
      <c r="U33" s="19">
        <v>2.2191999999999998</v>
      </c>
      <c r="V33" s="18">
        <v>0.95970999999999995</v>
      </c>
      <c r="W33" s="19">
        <v>1.2807999999999999E-3</v>
      </c>
      <c r="X33" s="19">
        <v>0.13346</v>
      </c>
      <c r="Z33" s="19">
        <f t="shared" si="7"/>
        <v>1.2646000000000001E-7</v>
      </c>
      <c r="AA33" s="18">
        <f t="shared" si="8"/>
        <v>9764.6299999999992</v>
      </c>
      <c r="AB33" s="19">
        <f t="shared" si="9"/>
        <v>2.5573999999999999E-7</v>
      </c>
      <c r="AC33" s="19">
        <f t="shared" si="10"/>
        <v>1.6832999999999999E-12</v>
      </c>
    </row>
    <row r="34" spans="1:29" x14ac:dyDescent="0.45">
      <c r="A34" s="28" t="s">
        <v>129</v>
      </c>
      <c r="B34" s="19">
        <v>1.6273000000000001E-4</v>
      </c>
      <c r="C34" s="18">
        <v>3.2058000000000003E-2</v>
      </c>
      <c r="D34" s="19">
        <v>1.2223E-7</v>
      </c>
      <c r="E34" s="19">
        <v>1.3720999999999999E-8</v>
      </c>
      <c r="F34" s="18">
        <v>11.226000000000001</v>
      </c>
      <c r="G34" s="18">
        <v>-40.19</v>
      </c>
      <c r="H34" s="18">
        <v>10.041</v>
      </c>
      <c r="I34" s="18">
        <v>24.984000000000002</v>
      </c>
      <c r="J34" s="19">
        <v>2.5400999999999998E-7</v>
      </c>
      <c r="K34" s="19">
        <v>3.2072999999999999E-8</v>
      </c>
      <c r="L34" s="18">
        <v>12.627000000000001</v>
      </c>
      <c r="M34" s="18">
        <v>0.74051999999999996</v>
      </c>
      <c r="N34" s="18">
        <v>1.1013999999999999E-2</v>
      </c>
      <c r="O34" s="18">
        <v>1.4873000000000001</v>
      </c>
      <c r="P34" s="18">
        <v>9801</v>
      </c>
      <c r="Q34" s="18">
        <v>14.535</v>
      </c>
      <c r="R34" s="18">
        <v>0.14829999999999999</v>
      </c>
      <c r="S34" s="20">
        <v>1.6552000000000001E-12</v>
      </c>
      <c r="T34" s="19">
        <v>3.6744999999999999E-14</v>
      </c>
      <c r="U34" s="18">
        <v>2.2200000000000002</v>
      </c>
      <c r="V34" s="18">
        <v>0.96065999999999996</v>
      </c>
      <c r="W34" s="18">
        <v>1.281E-3</v>
      </c>
      <c r="X34" s="18">
        <v>0.13335</v>
      </c>
      <c r="Z34" s="21">
        <f t="shared" si="7"/>
        <v>1.2223E-7</v>
      </c>
      <c r="AA34" s="13">
        <f t="shared" si="8"/>
        <v>9760.81</v>
      </c>
      <c r="AB34" s="21">
        <f t="shared" si="9"/>
        <v>2.5400999999999998E-7</v>
      </c>
      <c r="AC34" s="21">
        <f t="shared" si="10"/>
        <v>1.6552000000000001E-12</v>
      </c>
    </row>
    <row r="35" spans="1:29" x14ac:dyDescent="0.45">
      <c r="A35" s="22" t="s">
        <v>23</v>
      </c>
      <c r="B35" s="15">
        <f t="shared" ref="B35:X35" si="11">AVERAGE(B30:B34)</f>
        <v>1.63554E-4</v>
      </c>
      <c r="C35" s="15">
        <f t="shared" si="11"/>
        <v>3.2220399999999996E-2</v>
      </c>
      <c r="D35" s="15">
        <f t="shared" si="11"/>
        <v>1.22788E-7</v>
      </c>
      <c r="E35" s="15">
        <f t="shared" si="11"/>
        <v>1.3785000000000001E-8</v>
      </c>
      <c r="F35" s="15">
        <f t="shared" si="11"/>
        <v>11.2372</v>
      </c>
      <c r="G35" s="15">
        <f t="shared" si="11"/>
        <v>-41.601999999999997</v>
      </c>
      <c r="H35" s="15">
        <f t="shared" si="11"/>
        <v>10.093799999999998</v>
      </c>
      <c r="I35" s="15">
        <f t="shared" si="11"/>
        <v>24.534799999999997</v>
      </c>
      <c r="J35" s="15">
        <f t="shared" si="11"/>
        <v>2.5636599999999995E-7</v>
      </c>
      <c r="K35" s="15">
        <f t="shared" si="11"/>
        <v>3.2297799999999998E-8</v>
      </c>
      <c r="L35" s="15">
        <f t="shared" si="11"/>
        <v>12.599</v>
      </c>
      <c r="M35" s="15">
        <f t="shared" si="11"/>
        <v>0.73909599999999998</v>
      </c>
      <c r="N35" s="15">
        <f t="shared" si="11"/>
        <v>1.0991800000000001E-2</v>
      </c>
      <c r="O35" s="15">
        <f t="shared" si="11"/>
        <v>1.4871799999999999</v>
      </c>
      <c r="P35" s="15">
        <f t="shared" si="11"/>
        <v>9805.6</v>
      </c>
      <c r="Q35" s="15">
        <f t="shared" si="11"/>
        <v>14.6204</v>
      </c>
      <c r="R35" s="15">
        <f t="shared" si="11"/>
        <v>0.14910200000000001</v>
      </c>
      <c r="S35" s="23">
        <f t="shared" si="11"/>
        <v>1.6640399999999998E-12</v>
      </c>
      <c r="T35" s="15">
        <f t="shared" si="11"/>
        <v>3.7109600000000002E-14</v>
      </c>
      <c r="U35" s="15">
        <f t="shared" si="11"/>
        <v>2.2301200000000003</v>
      </c>
      <c r="V35" s="15">
        <f t="shared" si="11"/>
        <v>0.96035999999999999</v>
      </c>
      <c r="W35" s="15">
        <f t="shared" si="11"/>
        <v>1.28692E-3</v>
      </c>
      <c r="X35" s="15">
        <f t="shared" si="11"/>
        <v>0.13400400000000001</v>
      </c>
      <c r="Z35" s="12">
        <f>AVERAGE(Z30:Z34)</f>
        <v>1.22788E-7</v>
      </c>
      <c r="AA35" s="12">
        <f>AVERAGE(AA30:AA34)</f>
        <v>9763.9979999999996</v>
      </c>
      <c r="AB35" s="12">
        <f>AVERAGE(AB30:AB34)</f>
        <v>2.5636599999999995E-7</v>
      </c>
      <c r="AC35" s="12">
        <f>AVERAGE(AC30:AC34)</f>
        <v>1.6640399999999998E-12</v>
      </c>
    </row>
    <row r="37" spans="1:29" x14ac:dyDescent="0.45">
      <c r="A37" s="29">
        <v>0.05</v>
      </c>
    </row>
    <row r="38" spans="1:29" x14ac:dyDescent="0.45">
      <c r="A38" s="14" t="s">
        <v>56</v>
      </c>
      <c r="B38" s="14" t="s">
        <v>12</v>
      </c>
      <c r="C38" s="14" t="s">
        <v>13</v>
      </c>
      <c r="D38" s="14" t="s">
        <v>25</v>
      </c>
      <c r="E38" s="14" t="s">
        <v>14</v>
      </c>
      <c r="F38" s="14" t="s">
        <v>15</v>
      </c>
      <c r="G38" s="14" t="s">
        <v>16</v>
      </c>
      <c r="H38" s="14" t="s">
        <v>17</v>
      </c>
      <c r="I38" s="14" t="s">
        <v>18</v>
      </c>
      <c r="J38" s="14" t="s">
        <v>26</v>
      </c>
      <c r="K38" s="14" t="s">
        <v>27</v>
      </c>
      <c r="L38" s="14" t="s">
        <v>28</v>
      </c>
      <c r="M38" s="14" t="s">
        <v>29</v>
      </c>
      <c r="N38" s="14" t="s">
        <v>30</v>
      </c>
      <c r="O38" s="14" t="s">
        <v>31</v>
      </c>
      <c r="P38" s="14" t="s">
        <v>32</v>
      </c>
      <c r="Q38" s="14" t="s">
        <v>19</v>
      </c>
      <c r="R38" s="14" t="s">
        <v>20</v>
      </c>
      <c r="S38" s="14" t="s">
        <v>33</v>
      </c>
      <c r="T38" s="14" t="s">
        <v>34</v>
      </c>
      <c r="U38" s="14" t="s">
        <v>35</v>
      </c>
      <c r="V38" s="14" t="s">
        <v>36</v>
      </c>
      <c r="W38" s="14" t="s">
        <v>37</v>
      </c>
      <c r="X38" s="14" t="s">
        <v>38</v>
      </c>
      <c r="Y38" s="18"/>
      <c r="Z38" s="12" t="s">
        <v>42</v>
      </c>
      <c r="AA38" s="12" t="s">
        <v>41</v>
      </c>
      <c r="AB38" s="12" t="s">
        <v>43</v>
      </c>
      <c r="AC38" s="12" t="s">
        <v>44</v>
      </c>
    </row>
    <row r="39" spans="1:29" x14ac:dyDescent="0.45">
      <c r="A39" s="18" t="s">
        <v>130</v>
      </c>
      <c r="B39" s="19">
        <v>1.6081E-4</v>
      </c>
      <c r="C39" s="18">
        <v>3.1678999999999999E-2</v>
      </c>
      <c r="D39" s="19">
        <v>1.2023000000000001E-7</v>
      </c>
      <c r="E39" s="19">
        <v>1.3677000000000001E-8</v>
      </c>
      <c r="F39" s="19">
        <v>11.375999999999999</v>
      </c>
      <c r="G39" s="18">
        <v>-37.39</v>
      </c>
      <c r="H39" s="18">
        <v>10.032</v>
      </c>
      <c r="I39" s="18">
        <v>26.831</v>
      </c>
      <c r="J39" s="19">
        <v>2.6049000000000003E-7</v>
      </c>
      <c r="K39" s="19">
        <v>3.2241999999999998E-8</v>
      </c>
      <c r="L39" s="19">
        <v>12.377000000000001</v>
      </c>
      <c r="M39" s="18">
        <v>0.73765999999999998</v>
      </c>
      <c r="N39" s="19">
        <v>1.0799E-2</v>
      </c>
      <c r="O39" s="19">
        <v>1.464</v>
      </c>
      <c r="P39" s="18">
        <v>9719</v>
      </c>
      <c r="Q39" s="19">
        <v>14.471</v>
      </c>
      <c r="R39" s="19">
        <v>0.14888999999999999</v>
      </c>
      <c r="S39" s="20">
        <v>1.6410999999999999E-12</v>
      </c>
      <c r="T39" s="19">
        <v>3.6419000000000001E-14</v>
      </c>
      <c r="U39" s="19">
        <v>2.2191999999999998</v>
      </c>
      <c r="V39" s="18">
        <v>0.96113999999999999</v>
      </c>
      <c r="W39" s="19">
        <v>1.281E-3</v>
      </c>
      <c r="X39" s="19">
        <v>0.13328000000000001</v>
      </c>
      <c r="Z39" s="16">
        <f>D39</f>
        <v>1.2023000000000001E-7</v>
      </c>
      <c r="AA39" s="15">
        <f>G39+P39</f>
        <v>9681.61</v>
      </c>
      <c r="AB39" s="16">
        <f>J39</f>
        <v>2.6049000000000003E-7</v>
      </c>
      <c r="AC39" s="16">
        <f>S39</f>
        <v>1.6410999999999999E-12</v>
      </c>
    </row>
    <row r="40" spans="1:29" x14ac:dyDescent="0.45">
      <c r="A40" s="18" t="s">
        <v>131</v>
      </c>
      <c r="B40" s="19">
        <v>1.6059000000000001E-4</v>
      </c>
      <c r="C40" s="18">
        <v>3.1635000000000003E-2</v>
      </c>
      <c r="D40" s="19">
        <v>1.2053999999999999E-7</v>
      </c>
      <c r="E40" s="19">
        <v>1.3662E-8</v>
      </c>
      <c r="F40" s="19">
        <v>11.334</v>
      </c>
      <c r="G40" s="18">
        <v>-37.51</v>
      </c>
      <c r="H40" s="18">
        <v>10.029999999999999</v>
      </c>
      <c r="I40" s="18">
        <v>26.74</v>
      </c>
      <c r="J40" s="19">
        <v>2.6071000000000001E-7</v>
      </c>
      <c r="K40" s="19">
        <v>3.2304000000000003E-8</v>
      </c>
      <c r="L40" s="19">
        <v>12.391</v>
      </c>
      <c r="M40" s="18">
        <v>0.73799999999999999</v>
      </c>
      <c r="N40" s="19">
        <v>1.081E-2</v>
      </c>
      <c r="O40" s="19">
        <v>1.4648000000000001</v>
      </c>
      <c r="P40" s="18">
        <v>9699</v>
      </c>
      <c r="Q40" s="19">
        <v>14.448</v>
      </c>
      <c r="R40" s="19">
        <v>0.14896000000000001</v>
      </c>
      <c r="S40" s="20">
        <v>1.6447E-12</v>
      </c>
      <c r="T40" s="19">
        <v>3.6485000000000002E-14</v>
      </c>
      <c r="U40" s="19">
        <v>2.2183000000000002</v>
      </c>
      <c r="V40" s="18">
        <v>0.96103000000000005</v>
      </c>
      <c r="W40" s="19">
        <v>1.2807000000000001E-3</v>
      </c>
      <c r="X40" s="19">
        <v>0.13325999999999999</v>
      </c>
      <c r="Z40" s="19">
        <f t="shared" ref="Z40:Z43" si="12">D40</f>
        <v>1.2053999999999999E-7</v>
      </c>
      <c r="AA40" s="18">
        <f t="shared" ref="AA40:AA43" si="13">G40+P40</f>
        <v>9661.49</v>
      </c>
      <c r="AB40" s="19">
        <f t="shared" ref="AB40:AB43" si="14">J40</f>
        <v>2.6071000000000001E-7</v>
      </c>
      <c r="AC40" s="19">
        <f t="shared" ref="AC40:AC43" si="15">S40</f>
        <v>1.6447E-12</v>
      </c>
    </row>
    <row r="41" spans="1:29" x14ac:dyDescent="0.45">
      <c r="A41" s="18" t="s">
        <v>132</v>
      </c>
      <c r="B41" s="19">
        <v>1.5971E-4</v>
      </c>
      <c r="C41" s="18">
        <v>3.1463999999999999E-2</v>
      </c>
      <c r="D41" s="19">
        <v>1.2004999999999999E-7</v>
      </c>
      <c r="E41" s="19">
        <v>1.3601E-8</v>
      </c>
      <c r="F41" s="19">
        <v>11.329000000000001</v>
      </c>
      <c r="G41" s="18">
        <v>-36.47</v>
      </c>
      <c r="H41" s="18">
        <v>9.9833999999999996</v>
      </c>
      <c r="I41" s="18">
        <v>27.373999999999999</v>
      </c>
      <c r="J41" s="19">
        <v>2.5983999999999998E-7</v>
      </c>
      <c r="K41" s="19">
        <v>3.2228000000000002E-8</v>
      </c>
      <c r="L41" s="19">
        <v>12.403</v>
      </c>
      <c r="M41" s="18">
        <v>0.73884000000000005</v>
      </c>
      <c r="N41" s="19">
        <v>1.082E-2</v>
      </c>
      <c r="O41" s="19">
        <v>1.4644999999999999</v>
      </c>
      <c r="P41" s="18">
        <v>9688</v>
      </c>
      <c r="Q41" s="19">
        <v>14.371</v>
      </c>
      <c r="R41" s="19">
        <v>0.14834</v>
      </c>
      <c r="S41" s="20">
        <v>1.6394000000000001E-12</v>
      </c>
      <c r="T41" s="19">
        <v>3.6222000000000002E-14</v>
      </c>
      <c r="U41" s="19">
        <v>2.2094999999999998</v>
      </c>
      <c r="V41" s="18">
        <v>0.96123000000000003</v>
      </c>
      <c r="W41" s="19">
        <v>1.2756E-3</v>
      </c>
      <c r="X41" s="19">
        <v>0.13270000000000001</v>
      </c>
      <c r="Z41" s="19">
        <f t="shared" si="12"/>
        <v>1.2004999999999999E-7</v>
      </c>
      <c r="AA41" s="18">
        <f t="shared" si="13"/>
        <v>9651.5300000000007</v>
      </c>
      <c r="AB41" s="19">
        <f t="shared" si="14"/>
        <v>2.5983999999999998E-7</v>
      </c>
      <c r="AC41" s="19">
        <f t="shared" si="15"/>
        <v>1.6394000000000001E-12</v>
      </c>
    </row>
    <row r="42" spans="1:29" x14ac:dyDescent="0.45">
      <c r="A42" s="18" t="s">
        <v>133</v>
      </c>
      <c r="B42" s="19">
        <v>1.5897E-4</v>
      </c>
      <c r="C42" s="18">
        <v>3.1316999999999998E-2</v>
      </c>
      <c r="D42" s="19">
        <v>1.2053999999999999E-7</v>
      </c>
      <c r="E42" s="19">
        <v>1.356E-8</v>
      </c>
      <c r="F42" s="19">
        <v>11.249000000000001</v>
      </c>
      <c r="G42" s="18">
        <v>-37</v>
      </c>
      <c r="H42" s="18">
        <v>9.9603999999999999</v>
      </c>
      <c r="I42" s="18">
        <v>26.92</v>
      </c>
      <c r="J42" s="19">
        <v>2.5764000000000002E-7</v>
      </c>
      <c r="K42" s="19">
        <v>3.1947000000000001E-8</v>
      </c>
      <c r="L42" s="19">
        <v>12.4</v>
      </c>
      <c r="M42" s="18">
        <v>0.73999000000000004</v>
      </c>
      <c r="N42" s="19">
        <v>1.0815999999999999E-2</v>
      </c>
      <c r="O42" s="19">
        <v>1.4616</v>
      </c>
      <c r="P42" s="18">
        <v>9675</v>
      </c>
      <c r="Q42" s="19">
        <v>14.318</v>
      </c>
      <c r="R42" s="19">
        <v>0.14799000000000001</v>
      </c>
      <c r="S42" s="20">
        <v>1.6423E-12</v>
      </c>
      <c r="T42" s="19">
        <v>3.6188999999999999E-14</v>
      </c>
      <c r="U42" s="19">
        <v>2.2035999999999998</v>
      </c>
      <c r="V42" s="18">
        <v>0.96113999999999999</v>
      </c>
      <c r="W42" s="19">
        <v>1.2723000000000001E-3</v>
      </c>
      <c r="X42" s="19">
        <v>0.13236999999999999</v>
      </c>
      <c r="Z42" s="19">
        <f t="shared" si="12"/>
        <v>1.2053999999999999E-7</v>
      </c>
      <c r="AA42" s="18">
        <f t="shared" si="13"/>
        <v>9638</v>
      </c>
      <c r="AB42" s="19">
        <f t="shared" si="14"/>
        <v>2.5764000000000002E-7</v>
      </c>
      <c r="AC42" s="19">
        <f t="shared" si="15"/>
        <v>1.6423E-12</v>
      </c>
    </row>
    <row r="43" spans="1:29" x14ac:dyDescent="0.45">
      <c r="A43" s="13" t="s">
        <v>134</v>
      </c>
      <c r="B43" s="21">
        <v>1.5939E-4</v>
      </c>
      <c r="C43" s="13">
        <v>3.1400999999999998E-2</v>
      </c>
      <c r="D43" s="21">
        <v>1.2074999999999999E-7</v>
      </c>
      <c r="E43" s="21">
        <v>1.3564999999999999E-8</v>
      </c>
      <c r="F43" s="21">
        <v>11.234</v>
      </c>
      <c r="G43" s="13">
        <v>-36.71</v>
      </c>
      <c r="H43" s="13">
        <v>9.9680999999999997</v>
      </c>
      <c r="I43" s="13">
        <v>27.154</v>
      </c>
      <c r="J43" s="21">
        <v>2.5740999999999997E-7</v>
      </c>
      <c r="K43" s="21">
        <v>3.2046000000000001E-8</v>
      </c>
      <c r="L43" s="21">
        <v>12.449</v>
      </c>
      <c r="M43" s="13">
        <v>0.74053000000000002</v>
      </c>
      <c r="N43" s="21">
        <v>1.0859000000000001E-2</v>
      </c>
      <c r="O43" s="21">
        <v>1.4663999999999999</v>
      </c>
      <c r="P43" s="13">
        <v>9660</v>
      </c>
      <c r="Q43" s="21">
        <v>14.315</v>
      </c>
      <c r="R43" s="21">
        <v>0.14818999999999999</v>
      </c>
      <c r="S43" s="30">
        <v>1.6430999999999999E-12</v>
      </c>
      <c r="T43" s="21">
        <v>3.6241000000000002E-14</v>
      </c>
      <c r="U43" s="21">
        <v>2.2056</v>
      </c>
      <c r="V43" s="13">
        <v>0.96113999999999999</v>
      </c>
      <c r="W43" s="21">
        <v>1.2735999999999999E-3</v>
      </c>
      <c r="X43" s="21">
        <v>0.13250999999999999</v>
      </c>
      <c r="Z43" s="21">
        <f t="shared" si="12"/>
        <v>1.2074999999999999E-7</v>
      </c>
      <c r="AA43" s="13">
        <f t="shared" si="13"/>
        <v>9623.2900000000009</v>
      </c>
      <c r="AB43" s="21">
        <f t="shared" si="14"/>
        <v>2.5740999999999997E-7</v>
      </c>
      <c r="AC43" s="21">
        <f t="shared" si="15"/>
        <v>1.6430999999999999E-12</v>
      </c>
    </row>
    <row r="44" spans="1:29" x14ac:dyDescent="0.45">
      <c r="A44" s="28" t="s">
        <v>23</v>
      </c>
      <c r="B44" s="18">
        <f t="shared" ref="B44:X44" si="16">AVERAGE(B39:B43)</f>
        <v>1.59894E-4</v>
      </c>
      <c r="C44" s="18">
        <f t="shared" si="16"/>
        <v>3.1499200000000005E-2</v>
      </c>
      <c r="D44" s="18">
        <f t="shared" si="16"/>
        <v>1.2042199999999999E-7</v>
      </c>
      <c r="E44" s="18">
        <f t="shared" si="16"/>
        <v>1.3613000000000001E-8</v>
      </c>
      <c r="F44" s="18">
        <f t="shared" si="16"/>
        <v>11.304400000000001</v>
      </c>
      <c r="G44" s="18">
        <f t="shared" si="16"/>
        <v>-37.016000000000005</v>
      </c>
      <c r="H44" s="18">
        <f t="shared" si="16"/>
        <v>9.9947799999999987</v>
      </c>
      <c r="I44" s="18">
        <f t="shared" si="16"/>
        <v>27.003800000000002</v>
      </c>
      <c r="J44" s="18">
        <f t="shared" si="16"/>
        <v>2.5921799999999996E-7</v>
      </c>
      <c r="K44" s="18">
        <f t="shared" si="16"/>
        <v>3.2153399999999999E-8</v>
      </c>
      <c r="L44" s="18">
        <f t="shared" si="16"/>
        <v>12.404</v>
      </c>
      <c r="M44" s="18">
        <f t="shared" si="16"/>
        <v>0.73900400000000011</v>
      </c>
      <c r="N44" s="18">
        <f t="shared" si="16"/>
        <v>1.08208E-2</v>
      </c>
      <c r="O44" s="18">
        <f t="shared" si="16"/>
        <v>1.4642599999999999</v>
      </c>
      <c r="P44" s="18">
        <f t="shared" si="16"/>
        <v>9688.2000000000007</v>
      </c>
      <c r="Q44" s="18">
        <f t="shared" si="16"/>
        <v>14.384600000000001</v>
      </c>
      <c r="R44" s="18">
        <f t="shared" si="16"/>
        <v>0.14847399999999999</v>
      </c>
      <c r="S44" s="31">
        <f t="shared" si="16"/>
        <v>1.6421200000000001E-12</v>
      </c>
      <c r="T44" s="18">
        <f t="shared" si="16"/>
        <v>3.6311200000000004E-14</v>
      </c>
      <c r="U44" s="18">
        <f t="shared" si="16"/>
        <v>2.2112400000000001</v>
      </c>
      <c r="V44" s="18">
        <f t="shared" si="16"/>
        <v>0.96113599999999999</v>
      </c>
      <c r="W44" s="18">
        <f t="shared" si="16"/>
        <v>1.2766400000000001E-3</v>
      </c>
      <c r="X44" s="18">
        <f t="shared" si="16"/>
        <v>0.132824</v>
      </c>
      <c r="Z44" s="12">
        <f>AVERAGE(Z39:Z43)</f>
        <v>1.2042199999999999E-7</v>
      </c>
      <c r="AA44" s="12">
        <f>AVERAGE(AA39:AA43)</f>
        <v>9651.1839999999993</v>
      </c>
      <c r="AB44" s="12">
        <f>AVERAGE(AB39:AB43)</f>
        <v>2.5921799999999996E-7</v>
      </c>
      <c r="AC44" s="12">
        <f>AVERAGE(AC39:AC43)</f>
        <v>1.6421200000000001E-12</v>
      </c>
    </row>
    <row r="45" spans="1:29" x14ac:dyDescent="0.45">
      <c r="A45" s="2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T45" s="18"/>
      <c r="U45" s="18"/>
      <c r="V45" s="18"/>
      <c r="W45" s="18"/>
      <c r="X45" s="18"/>
    </row>
    <row r="46" spans="1:29" x14ac:dyDescent="0.45">
      <c r="A46" s="29">
        <v>0.06</v>
      </c>
    </row>
    <row r="47" spans="1:29" x14ac:dyDescent="0.45">
      <c r="A47" s="14" t="s">
        <v>56</v>
      </c>
      <c r="B47" s="14" t="s">
        <v>12</v>
      </c>
      <c r="C47" s="14" t="s">
        <v>13</v>
      </c>
      <c r="D47" s="14" t="s">
        <v>25</v>
      </c>
      <c r="E47" s="14" t="s">
        <v>14</v>
      </c>
      <c r="F47" s="14" t="s">
        <v>15</v>
      </c>
      <c r="G47" s="14" t="s">
        <v>16</v>
      </c>
      <c r="H47" s="14" t="s">
        <v>17</v>
      </c>
      <c r="I47" s="14" t="s">
        <v>18</v>
      </c>
      <c r="J47" s="14" t="s">
        <v>26</v>
      </c>
      <c r="K47" s="14" t="s">
        <v>27</v>
      </c>
      <c r="L47" s="14" t="s">
        <v>28</v>
      </c>
      <c r="M47" s="14" t="s">
        <v>29</v>
      </c>
      <c r="N47" s="14" t="s">
        <v>30</v>
      </c>
      <c r="O47" s="14" t="s">
        <v>31</v>
      </c>
      <c r="P47" s="14" t="s">
        <v>32</v>
      </c>
      <c r="Q47" s="14" t="s">
        <v>19</v>
      </c>
      <c r="R47" s="14" t="s">
        <v>20</v>
      </c>
      <c r="S47" s="14" t="s">
        <v>33</v>
      </c>
      <c r="T47" s="14" t="s">
        <v>34</v>
      </c>
      <c r="U47" s="14" t="s">
        <v>35</v>
      </c>
      <c r="V47" s="14" t="s">
        <v>36</v>
      </c>
      <c r="W47" s="14" t="s">
        <v>37</v>
      </c>
      <c r="X47" s="14" t="s">
        <v>38</v>
      </c>
      <c r="Y47" s="18"/>
      <c r="Z47" s="12" t="s">
        <v>42</v>
      </c>
      <c r="AA47" s="12" t="s">
        <v>41</v>
      </c>
      <c r="AB47" s="12" t="s">
        <v>43</v>
      </c>
      <c r="AC47" s="12" t="s">
        <v>44</v>
      </c>
    </row>
    <row r="48" spans="1:29" x14ac:dyDescent="0.45">
      <c r="A48" s="18" t="s">
        <v>135</v>
      </c>
      <c r="B48" s="19">
        <v>1.5407999999999999E-4</v>
      </c>
      <c r="C48" s="18">
        <v>3.0353000000000002E-2</v>
      </c>
      <c r="D48" s="19">
        <v>1.2623000000000001E-7</v>
      </c>
      <c r="E48" s="19">
        <v>1.3401E-8</v>
      </c>
      <c r="F48" s="19">
        <v>10.616</v>
      </c>
      <c r="G48" s="18">
        <v>-42.92</v>
      </c>
      <c r="H48" s="18">
        <v>9.8871000000000002</v>
      </c>
      <c r="I48" s="18">
        <v>23.036000000000001</v>
      </c>
      <c r="J48" s="19">
        <v>2.6240999999999998E-7</v>
      </c>
      <c r="K48" s="19">
        <v>3.1677E-8</v>
      </c>
      <c r="L48" s="19">
        <v>12.071999999999999</v>
      </c>
      <c r="M48" s="18">
        <v>0.73745000000000005</v>
      </c>
      <c r="N48" s="19">
        <v>1.0532E-2</v>
      </c>
      <c r="O48" s="19">
        <v>1.4281999999999999</v>
      </c>
      <c r="P48" s="18">
        <v>9634</v>
      </c>
      <c r="Q48" s="19">
        <v>14.188000000000001</v>
      </c>
      <c r="R48" s="19">
        <v>0.14727000000000001</v>
      </c>
      <c r="S48" s="20">
        <v>1.6832999999999999E-12</v>
      </c>
      <c r="T48" s="19">
        <v>3.6754E-14</v>
      </c>
      <c r="U48" s="19">
        <v>2.1833999999999998</v>
      </c>
      <c r="V48" s="18">
        <v>0.95984999999999998</v>
      </c>
      <c r="W48" s="19">
        <v>1.2612999999999999E-3</v>
      </c>
      <c r="X48" s="19">
        <v>0.13141</v>
      </c>
      <c r="Z48" s="16">
        <f>D48</f>
        <v>1.2623000000000001E-7</v>
      </c>
      <c r="AA48" s="15">
        <f>G48+P48</f>
        <v>9591.08</v>
      </c>
      <c r="AB48" s="16">
        <f>J48</f>
        <v>2.6240999999999998E-7</v>
      </c>
      <c r="AC48" s="16">
        <f>S48</f>
        <v>1.6832999999999999E-12</v>
      </c>
    </row>
    <row r="49" spans="1:29" x14ac:dyDescent="0.45">
      <c r="A49" s="18" t="s">
        <v>136</v>
      </c>
      <c r="B49" s="19">
        <v>1.5979000000000001E-4</v>
      </c>
      <c r="C49" s="18">
        <v>3.1479E-2</v>
      </c>
      <c r="D49" s="19">
        <v>1.2398E-7</v>
      </c>
      <c r="E49" s="19">
        <v>1.3636E-8</v>
      </c>
      <c r="F49" s="19">
        <v>10.999000000000001</v>
      </c>
      <c r="G49" s="18">
        <v>-41.36</v>
      </c>
      <c r="H49" s="18">
        <v>10.07</v>
      </c>
      <c r="I49" s="18">
        <v>24.347000000000001</v>
      </c>
      <c r="J49" s="19">
        <v>2.5497000000000001E-7</v>
      </c>
      <c r="K49" s="19">
        <v>3.1433000000000001E-8</v>
      </c>
      <c r="L49" s="19">
        <v>12.327999999999999</v>
      </c>
      <c r="M49" s="18">
        <v>0.74084000000000005</v>
      </c>
      <c r="N49" s="19">
        <v>1.0753E-2</v>
      </c>
      <c r="O49" s="19">
        <v>1.4515</v>
      </c>
      <c r="P49" s="18">
        <v>9597</v>
      </c>
      <c r="Q49" s="19">
        <v>14.391</v>
      </c>
      <c r="R49" s="19">
        <v>0.14995</v>
      </c>
      <c r="S49" s="20">
        <v>1.6756E-12</v>
      </c>
      <c r="T49" s="19">
        <v>3.7221999999999998E-14</v>
      </c>
      <c r="U49" s="19">
        <v>2.2214</v>
      </c>
      <c r="V49" s="18">
        <v>0.96008000000000004</v>
      </c>
      <c r="W49" s="19">
        <v>1.2834999999999999E-3</v>
      </c>
      <c r="X49" s="19">
        <v>0.13369</v>
      </c>
      <c r="Z49" s="19">
        <f t="shared" ref="Z49:Z52" si="17">D49</f>
        <v>1.2398E-7</v>
      </c>
      <c r="AA49" s="18">
        <f t="shared" ref="AA49:AA52" si="18">G49+P49</f>
        <v>9555.64</v>
      </c>
      <c r="AB49" s="19">
        <f t="shared" ref="AB49:AB52" si="19">J49</f>
        <v>2.5497000000000001E-7</v>
      </c>
      <c r="AC49" s="19">
        <f t="shared" ref="AC49:AC52" si="20">S49</f>
        <v>1.6756E-12</v>
      </c>
    </row>
    <row r="50" spans="1:29" x14ac:dyDescent="0.45">
      <c r="A50" s="18" t="s">
        <v>137</v>
      </c>
      <c r="B50" s="19">
        <v>1.5788E-4</v>
      </c>
      <c r="C50" s="18">
        <v>3.1102999999999999E-2</v>
      </c>
      <c r="D50" s="19">
        <v>1.2146E-7</v>
      </c>
      <c r="E50" s="19">
        <v>1.3512E-8</v>
      </c>
      <c r="F50" s="19">
        <v>11.125</v>
      </c>
      <c r="G50" s="18">
        <v>-36.299999999999997</v>
      </c>
      <c r="H50" s="18">
        <v>9.9557000000000002</v>
      </c>
      <c r="I50" s="18">
        <v>27.425999999999998</v>
      </c>
      <c r="J50" s="19">
        <v>2.5694999999999998E-7</v>
      </c>
      <c r="K50" s="19">
        <v>3.1557000000000003E-8</v>
      </c>
      <c r="L50" s="19">
        <v>12.281000000000001</v>
      </c>
      <c r="M50" s="18">
        <v>0.74056999999999995</v>
      </c>
      <c r="N50" s="19">
        <v>1.0711999999999999E-2</v>
      </c>
      <c r="O50" s="19">
        <v>1.4464999999999999</v>
      </c>
      <c r="P50" s="18">
        <v>9586</v>
      </c>
      <c r="Q50" s="19">
        <v>14.236000000000001</v>
      </c>
      <c r="R50" s="19">
        <v>0.14851</v>
      </c>
      <c r="S50" s="20">
        <v>1.6421E-12</v>
      </c>
      <c r="T50" s="19">
        <v>3.6175000000000001E-14</v>
      </c>
      <c r="U50" s="19">
        <v>2.2029999999999998</v>
      </c>
      <c r="V50" s="18">
        <v>0.96121999999999996</v>
      </c>
      <c r="W50" s="19">
        <v>1.2725E-3</v>
      </c>
      <c r="X50" s="19">
        <v>0.13238</v>
      </c>
      <c r="Z50" s="19">
        <f t="shared" si="17"/>
        <v>1.2146E-7</v>
      </c>
      <c r="AA50" s="18">
        <f t="shared" si="18"/>
        <v>9549.7000000000007</v>
      </c>
      <c r="AB50" s="19">
        <f t="shared" si="19"/>
        <v>2.5694999999999998E-7</v>
      </c>
      <c r="AC50" s="19">
        <f t="shared" si="20"/>
        <v>1.6421E-12</v>
      </c>
    </row>
    <row r="51" spans="1:29" x14ac:dyDescent="0.45">
      <c r="A51" s="18" t="s">
        <v>138</v>
      </c>
      <c r="B51" s="19">
        <v>1.5765000000000001E-4</v>
      </c>
      <c r="C51" s="18">
        <v>3.1057999999999999E-2</v>
      </c>
      <c r="D51" s="19">
        <v>1.2235000000000001E-7</v>
      </c>
      <c r="E51" s="19">
        <v>1.3497E-8</v>
      </c>
      <c r="F51" s="19">
        <v>11.031000000000001</v>
      </c>
      <c r="G51" s="18">
        <v>-37.049999999999997</v>
      </c>
      <c r="H51" s="18">
        <v>9.9544999999999995</v>
      </c>
      <c r="I51" s="18">
        <v>26.867999999999999</v>
      </c>
      <c r="J51" s="19">
        <v>2.5535000000000002E-7</v>
      </c>
      <c r="K51" s="19">
        <v>3.1394999999999998E-8</v>
      </c>
      <c r="L51" s="19">
        <v>12.295</v>
      </c>
      <c r="M51" s="18">
        <v>0.74151</v>
      </c>
      <c r="N51" s="19">
        <v>1.0723E-2</v>
      </c>
      <c r="O51" s="19">
        <v>1.4460999999999999</v>
      </c>
      <c r="P51" s="18">
        <v>9572</v>
      </c>
      <c r="Q51" s="19">
        <v>14.214</v>
      </c>
      <c r="R51" s="19">
        <v>0.14849999999999999</v>
      </c>
      <c r="S51" s="20">
        <v>1.6481E-12</v>
      </c>
      <c r="T51" s="19">
        <v>3.6281999999999998E-14</v>
      </c>
      <c r="U51" s="19">
        <v>2.2014</v>
      </c>
      <c r="V51" s="18">
        <v>0.96101999999999999</v>
      </c>
      <c r="W51" s="19">
        <v>1.2718E-3</v>
      </c>
      <c r="X51" s="19">
        <v>0.13234000000000001</v>
      </c>
      <c r="Z51" s="19">
        <f t="shared" si="17"/>
        <v>1.2235000000000001E-7</v>
      </c>
      <c r="AA51" s="18">
        <f t="shared" si="18"/>
        <v>9534.9500000000007</v>
      </c>
      <c r="AB51" s="19">
        <f t="shared" si="19"/>
        <v>2.5535000000000002E-7</v>
      </c>
      <c r="AC51" s="19">
        <f t="shared" si="20"/>
        <v>1.6481E-12</v>
      </c>
    </row>
    <row r="52" spans="1:29" x14ac:dyDescent="0.45">
      <c r="A52" s="13" t="s">
        <v>139</v>
      </c>
      <c r="B52" s="21">
        <v>1.563E-4</v>
      </c>
      <c r="C52" s="13">
        <v>3.0790000000000001E-2</v>
      </c>
      <c r="D52" s="21">
        <v>1.2241E-7</v>
      </c>
      <c r="E52" s="21">
        <v>1.3437E-8</v>
      </c>
      <c r="F52" s="21">
        <v>10.977</v>
      </c>
      <c r="G52" s="13">
        <v>-36.94</v>
      </c>
      <c r="H52" s="13">
        <v>9.9159000000000006</v>
      </c>
      <c r="I52" s="13">
        <v>26.843</v>
      </c>
      <c r="J52" s="21">
        <v>2.5410999999999999E-7</v>
      </c>
      <c r="K52" s="21">
        <v>3.1117E-8</v>
      </c>
      <c r="L52" s="21">
        <v>12.244999999999999</v>
      </c>
      <c r="M52" s="13">
        <v>0.74211000000000005</v>
      </c>
      <c r="N52" s="21">
        <v>1.0678999999999999E-2</v>
      </c>
      <c r="O52" s="21">
        <v>1.4390000000000001</v>
      </c>
      <c r="P52" s="13">
        <v>9559</v>
      </c>
      <c r="Q52" s="21">
        <v>14.144</v>
      </c>
      <c r="R52" s="21">
        <v>0.14796999999999999</v>
      </c>
      <c r="S52" s="30">
        <v>1.6502E-12</v>
      </c>
      <c r="T52" s="21">
        <v>3.6177999999999997E-14</v>
      </c>
      <c r="U52" s="21">
        <v>2.1922999999999999</v>
      </c>
      <c r="V52" s="13">
        <v>0.96096000000000004</v>
      </c>
      <c r="W52" s="21">
        <v>1.2666999999999999E-3</v>
      </c>
      <c r="X52" s="21">
        <v>0.13181999999999999</v>
      </c>
      <c r="Z52" s="21">
        <f t="shared" si="17"/>
        <v>1.2241E-7</v>
      </c>
      <c r="AA52" s="13">
        <f t="shared" si="18"/>
        <v>9522.06</v>
      </c>
      <c r="AB52" s="21">
        <f t="shared" si="19"/>
        <v>2.5410999999999999E-7</v>
      </c>
      <c r="AC52" s="21">
        <f t="shared" si="20"/>
        <v>1.6502E-12</v>
      </c>
    </row>
    <row r="53" spans="1:29" x14ac:dyDescent="0.45">
      <c r="A53" s="28" t="s">
        <v>23</v>
      </c>
      <c r="B53" s="18">
        <f t="shared" ref="B53:X53" si="21">AVERAGE(B48:B52)</f>
        <v>1.5714E-4</v>
      </c>
      <c r="C53" s="18">
        <f t="shared" si="21"/>
        <v>3.0956600000000001E-2</v>
      </c>
      <c r="D53" s="18">
        <f t="shared" si="21"/>
        <v>1.2328599999999998E-7</v>
      </c>
      <c r="E53" s="18">
        <f t="shared" si="21"/>
        <v>1.34966E-8</v>
      </c>
      <c r="F53" s="18">
        <f t="shared" si="21"/>
        <v>10.9496</v>
      </c>
      <c r="G53" s="18">
        <f t="shared" si="21"/>
        <v>-38.914000000000001</v>
      </c>
      <c r="H53" s="18">
        <f t="shared" si="21"/>
        <v>9.9566400000000002</v>
      </c>
      <c r="I53" s="18">
        <f t="shared" si="21"/>
        <v>25.703999999999997</v>
      </c>
      <c r="J53" s="18">
        <f t="shared" si="21"/>
        <v>2.5675800000000003E-7</v>
      </c>
      <c r="K53" s="18">
        <f t="shared" si="21"/>
        <v>3.14358E-8</v>
      </c>
      <c r="L53" s="18">
        <f t="shared" si="21"/>
        <v>12.244199999999999</v>
      </c>
      <c r="M53" s="18">
        <f t="shared" si="21"/>
        <v>0.74049600000000004</v>
      </c>
      <c r="N53" s="18">
        <f t="shared" si="21"/>
        <v>1.06798E-2</v>
      </c>
      <c r="O53" s="18">
        <f t="shared" si="21"/>
        <v>1.4422599999999999</v>
      </c>
      <c r="P53" s="18">
        <f t="shared" si="21"/>
        <v>9589.6</v>
      </c>
      <c r="Q53" s="18">
        <f t="shared" si="21"/>
        <v>14.2346</v>
      </c>
      <c r="R53" s="18">
        <f t="shared" si="21"/>
        <v>0.14843999999999999</v>
      </c>
      <c r="S53" s="31">
        <f t="shared" si="21"/>
        <v>1.65986E-12</v>
      </c>
      <c r="T53" s="18">
        <f t="shared" si="21"/>
        <v>3.65222E-14</v>
      </c>
      <c r="U53" s="18">
        <f t="shared" si="21"/>
        <v>2.2002999999999995</v>
      </c>
      <c r="V53" s="18">
        <f t="shared" si="21"/>
        <v>0.96062599999999987</v>
      </c>
      <c r="W53" s="18">
        <f t="shared" si="21"/>
        <v>1.2711599999999999E-3</v>
      </c>
      <c r="X53" s="18">
        <f t="shared" si="21"/>
        <v>0.132328</v>
      </c>
      <c r="Z53" s="12">
        <f>AVERAGE(Z48:Z52)</f>
        <v>1.2328599999999998E-7</v>
      </c>
      <c r="AA53" s="12">
        <f>AVERAGE(AA48:AA52)</f>
        <v>9550.6859999999997</v>
      </c>
      <c r="AB53" s="12">
        <f>AVERAGE(AB48:AB52)</f>
        <v>2.5675800000000003E-7</v>
      </c>
      <c r="AC53" s="12">
        <f>AVERAGE(AC48:AC52)</f>
        <v>1.65986E-12</v>
      </c>
    </row>
    <row r="54" spans="1:29" x14ac:dyDescent="0.45">
      <c r="A54" s="2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T54" s="18"/>
      <c r="U54" s="18"/>
      <c r="V54" s="18"/>
      <c r="W54" s="18"/>
      <c r="X54" s="18"/>
    </row>
    <row r="55" spans="1:29" x14ac:dyDescent="0.45">
      <c r="A55" s="29">
        <v>7.0000000000000007E-2</v>
      </c>
    </row>
    <row r="56" spans="1:29" x14ac:dyDescent="0.45">
      <c r="A56" s="14" t="s">
        <v>56</v>
      </c>
      <c r="B56" s="14" t="s">
        <v>12</v>
      </c>
      <c r="C56" s="14" t="s">
        <v>13</v>
      </c>
      <c r="D56" s="14" t="s">
        <v>25</v>
      </c>
      <c r="E56" s="14" t="s">
        <v>14</v>
      </c>
      <c r="F56" s="14" t="s">
        <v>15</v>
      </c>
      <c r="G56" s="14" t="s">
        <v>16</v>
      </c>
      <c r="H56" s="14" t="s">
        <v>17</v>
      </c>
      <c r="I56" s="14" t="s">
        <v>18</v>
      </c>
      <c r="J56" s="14" t="s">
        <v>26</v>
      </c>
      <c r="K56" s="14" t="s">
        <v>27</v>
      </c>
      <c r="L56" s="14" t="s">
        <v>28</v>
      </c>
      <c r="M56" s="14" t="s">
        <v>29</v>
      </c>
      <c r="N56" s="14" t="s">
        <v>30</v>
      </c>
      <c r="O56" s="14" t="s">
        <v>31</v>
      </c>
      <c r="P56" s="14" t="s">
        <v>32</v>
      </c>
      <c r="Q56" s="14" t="s">
        <v>19</v>
      </c>
      <c r="R56" s="14" t="s">
        <v>20</v>
      </c>
      <c r="S56" s="14" t="s">
        <v>33</v>
      </c>
      <c r="T56" s="14" t="s">
        <v>34</v>
      </c>
      <c r="U56" s="14" t="s">
        <v>35</v>
      </c>
      <c r="V56" s="14" t="s">
        <v>36</v>
      </c>
      <c r="W56" s="14" t="s">
        <v>37</v>
      </c>
      <c r="X56" s="14" t="s">
        <v>38</v>
      </c>
      <c r="Y56" s="18"/>
      <c r="Z56" s="12" t="s">
        <v>42</v>
      </c>
      <c r="AA56" s="12" t="s">
        <v>41</v>
      </c>
      <c r="AB56" s="12" t="s">
        <v>43</v>
      </c>
      <c r="AC56" s="12" t="s">
        <v>44</v>
      </c>
    </row>
    <row r="57" spans="1:29" x14ac:dyDescent="0.45">
      <c r="A57" s="18" t="s">
        <v>140</v>
      </c>
      <c r="B57" s="19">
        <v>1.5504000000000001E-4</v>
      </c>
      <c r="C57" s="18">
        <v>3.0542E-2</v>
      </c>
      <c r="D57" s="19">
        <v>1.2323E-7</v>
      </c>
      <c r="E57" s="19">
        <v>1.3427E-8</v>
      </c>
      <c r="F57" s="19">
        <v>10.896000000000001</v>
      </c>
      <c r="G57" s="18">
        <v>-36.9</v>
      </c>
      <c r="H57" s="18">
        <v>9.9258000000000006</v>
      </c>
      <c r="I57" s="18">
        <v>26.899000000000001</v>
      </c>
      <c r="J57" s="19">
        <v>2.5715E-7</v>
      </c>
      <c r="K57" s="19">
        <v>3.0892999999999997E-8</v>
      </c>
      <c r="L57" s="19">
        <v>12.013999999999999</v>
      </c>
      <c r="M57" s="18">
        <v>0.73995999999999995</v>
      </c>
      <c r="N57" s="19">
        <v>1.0477999999999999E-2</v>
      </c>
      <c r="O57" s="19">
        <v>1.4159999999999999</v>
      </c>
      <c r="P57" s="18">
        <v>9513</v>
      </c>
      <c r="Q57" s="19">
        <v>14.127000000000001</v>
      </c>
      <c r="R57" s="19">
        <v>0.14849999999999999</v>
      </c>
      <c r="S57" s="20">
        <v>1.6383E-12</v>
      </c>
      <c r="T57" s="19">
        <v>3.5939E-14</v>
      </c>
      <c r="U57" s="19">
        <v>2.1937000000000002</v>
      </c>
      <c r="V57" s="18">
        <v>0.96131</v>
      </c>
      <c r="W57" s="19">
        <v>1.2677999999999999E-3</v>
      </c>
      <c r="X57" s="19">
        <v>0.13188</v>
      </c>
      <c r="Z57" s="16">
        <f>D57</f>
        <v>1.2323E-7</v>
      </c>
      <c r="AA57" s="15">
        <f>G57+P57</f>
        <v>9476.1</v>
      </c>
      <c r="AB57" s="16">
        <f>J57</f>
        <v>2.5715E-7</v>
      </c>
      <c r="AC57" s="16">
        <f>S57</f>
        <v>1.6383E-12</v>
      </c>
    </row>
    <row r="58" spans="1:29" x14ac:dyDescent="0.45">
      <c r="A58" s="18" t="s">
        <v>141</v>
      </c>
      <c r="B58" s="19">
        <v>1.5351000000000001E-4</v>
      </c>
      <c r="C58" s="18">
        <v>3.0241000000000001E-2</v>
      </c>
      <c r="D58" s="19">
        <v>1.2538E-7</v>
      </c>
      <c r="E58" s="19">
        <v>1.3357E-8</v>
      </c>
      <c r="F58" s="19">
        <v>10.653</v>
      </c>
      <c r="G58" s="18">
        <v>-39.770000000000003</v>
      </c>
      <c r="H58" s="18">
        <v>9.8888999999999996</v>
      </c>
      <c r="I58" s="18">
        <v>24.864999999999998</v>
      </c>
      <c r="J58" s="19">
        <v>2.579E-7</v>
      </c>
      <c r="K58" s="19">
        <v>3.1095000000000001E-8</v>
      </c>
      <c r="L58" s="19">
        <v>12.057</v>
      </c>
      <c r="M58" s="18">
        <v>0.74051</v>
      </c>
      <c r="N58" s="19">
        <v>1.0515999999999999E-2</v>
      </c>
      <c r="O58" s="19">
        <v>1.4200999999999999</v>
      </c>
      <c r="P58" s="18">
        <v>9519</v>
      </c>
      <c r="Q58" s="19">
        <v>14.07</v>
      </c>
      <c r="R58" s="19">
        <v>0.14781</v>
      </c>
      <c r="S58" s="20">
        <v>1.6654999999999999E-12</v>
      </c>
      <c r="T58" s="19">
        <v>3.634E-14</v>
      </c>
      <c r="U58" s="19">
        <v>2.1819000000000002</v>
      </c>
      <c r="V58" s="18">
        <v>0.96043000000000001</v>
      </c>
      <c r="W58" s="19">
        <v>1.2612000000000001E-3</v>
      </c>
      <c r="X58" s="19">
        <v>0.13131999999999999</v>
      </c>
      <c r="Z58" s="19">
        <f t="shared" ref="Z58:Z61" si="22">D58</f>
        <v>1.2538E-7</v>
      </c>
      <c r="AA58" s="18">
        <f t="shared" ref="AA58:AA61" si="23">G58+P58</f>
        <v>9479.23</v>
      </c>
      <c r="AB58" s="19">
        <f t="shared" ref="AB58:AB61" si="24">J58</f>
        <v>2.579E-7</v>
      </c>
      <c r="AC58" s="19">
        <f t="shared" ref="AC58:AC61" si="25">S58</f>
        <v>1.6654999999999999E-12</v>
      </c>
    </row>
    <row r="59" spans="1:29" x14ac:dyDescent="0.45">
      <c r="A59" s="18" t="s">
        <v>142</v>
      </c>
      <c r="B59" s="19">
        <v>1.5708000000000001E-4</v>
      </c>
      <c r="C59" s="18">
        <v>3.0946000000000001E-2</v>
      </c>
      <c r="D59" s="19">
        <v>1.2482E-7</v>
      </c>
      <c r="E59" s="19">
        <v>1.3506E-8</v>
      </c>
      <c r="F59" s="19">
        <v>10.82</v>
      </c>
      <c r="G59" s="18">
        <v>-40.43</v>
      </c>
      <c r="H59" s="18">
        <v>10.002000000000001</v>
      </c>
      <c r="I59" s="18">
        <v>24.739000000000001</v>
      </c>
      <c r="J59" s="19">
        <v>2.5349999999999999E-7</v>
      </c>
      <c r="K59" s="19">
        <v>3.0972000000000001E-8</v>
      </c>
      <c r="L59" s="19">
        <v>12.218</v>
      </c>
      <c r="M59" s="18">
        <v>0.74219999999999997</v>
      </c>
      <c r="N59" s="19">
        <v>1.0655E-2</v>
      </c>
      <c r="O59" s="19">
        <v>1.4356</v>
      </c>
      <c r="P59" s="18">
        <v>9521</v>
      </c>
      <c r="Q59" s="19">
        <v>14.222</v>
      </c>
      <c r="R59" s="19">
        <v>0.14938000000000001</v>
      </c>
      <c r="S59" s="20">
        <v>1.6766999999999999E-12</v>
      </c>
      <c r="T59" s="19">
        <v>3.6988999999999999E-14</v>
      </c>
      <c r="U59" s="19">
        <v>2.2061000000000002</v>
      </c>
      <c r="V59" s="18">
        <v>0.96009999999999995</v>
      </c>
      <c r="W59" s="19">
        <v>1.2752E-3</v>
      </c>
      <c r="X59" s="19">
        <v>0.13281999999999999</v>
      </c>
      <c r="Z59" s="19">
        <f t="shared" si="22"/>
        <v>1.2482E-7</v>
      </c>
      <c r="AA59" s="18">
        <f t="shared" si="23"/>
        <v>9480.57</v>
      </c>
      <c r="AB59" s="19">
        <f t="shared" si="24"/>
        <v>2.5349999999999999E-7</v>
      </c>
      <c r="AC59" s="19">
        <f t="shared" si="25"/>
        <v>1.6766999999999999E-12</v>
      </c>
    </row>
    <row r="60" spans="1:29" x14ac:dyDescent="0.45">
      <c r="A60" s="18" t="s">
        <v>143</v>
      </c>
      <c r="B60" s="19">
        <v>1.5348E-4</v>
      </c>
      <c r="C60" s="18">
        <v>3.0235000000000001E-2</v>
      </c>
      <c r="D60" s="19">
        <v>1.2466000000000001E-7</v>
      </c>
      <c r="E60" s="19">
        <v>1.3329999999999999E-8</v>
      </c>
      <c r="F60" s="19">
        <v>10.693</v>
      </c>
      <c r="G60" s="18">
        <v>-38.47</v>
      </c>
      <c r="H60" s="18">
        <v>9.8614999999999995</v>
      </c>
      <c r="I60" s="18">
        <v>25.634</v>
      </c>
      <c r="J60" s="19">
        <v>2.5681999999999999E-7</v>
      </c>
      <c r="K60" s="19">
        <v>3.1067999999999997E-8</v>
      </c>
      <c r="L60" s="19">
        <v>12.097</v>
      </c>
      <c r="M60" s="18">
        <v>0.74133000000000004</v>
      </c>
      <c r="N60" s="19">
        <v>1.0551E-2</v>
      </c>
      <c r="O60" s="19">
        <v>1.4233</v>
      </c>
      <c r="P60" s="18">
        <v>9517</v>
      </c>
      <c r="Q60" s="19">
        <v>14.029</v>
      </c>
      <c r="R60" s="19">
        <v>0.14741000000000001</v>
      </c>
      <c r="S60" s="20">
        <v>1.6551000000000001E-12</v>
      </c>
      <c r="T60" s="19">
        <v>3.6048000000000002E-14</v>
      </c>
      <c r="U60" s="19">
        <v>2.1779999999999999</v>
      </c>
      <c r="V60" s="18">
        <v>0.96079000000000003</v>
      </c>
      <c r="W60" s="19">
        <v>1.2588E-3</v>
      </c>
      <c r="X60" s="19">
        <v>0.13102</v>
      </c>
      <c r="Z60" s="19">
        <f t="shared" si="22"/>
        <v>1.2466000000000001E-7</v>
      </c>
      <c r="AA60" s="18">
        <f t="shared" si="23"/>
        <v>9478.5300000000007</v>
      </c>
      <c r="AB60" s="19">
        <f t="shared" si="24"/>
        <v>2.5681999999999999E-7</v>
      </c>
      <c r="AC60" s="19">
        <f t="shared" si="25"/>
        <v>1.6551000000000001E-12</v>
      </c>
    </row>
    <row r="61" spans="1:29" x14ac:dyDescent="0.45">
      <c r="A61" s="13" t="s">
        <v>144</v>
      </c>
      <c r="B61" s="21">
        <v>1.5398000000000001E-4</v>
      </c>
      <c r="C61" s="13">
        <v>3.0332999999999999E-2</v>
      </c>
      <c r="D61" s="21">
        <v>1.2449E-7</v>
      </c>
      <c r="E61" s="21">
        <v>1.3347E-8</v>
      </c>
      <c r="F61" s="21">
        <v>10.721</v>
      </c>
      <c r="G61" s="13">
        <v>-38.07</v>
      </c>
      <c r="H61" s="13">
        <v>9.8731000000000009</v>
      </c>
      <c r="I61" s="13">
        <v>25.934000000000001</v>
      </c>
      <c r="J61" s="21">
        <v>2.5736000000000002E-7</v>
      </c>
      <c r="K61" s="21">
        <v>3.1202999999999998E-8</v>
      </c>
      <c r="L61" s="21">
        <v>12.124000000000001</v>
      </c>
      <c r="M61" s="13">
        <v>0.74119999999999997</v>
      </c>
      <c r="N61" s="21">
        <v>1.0574E-2</v>
      </c>
      <c r="O61" s="21">
        <v>1.4266000000000001</v>
      </c>
      <c r="P61" s="13">
        <v>9516</v>
      </c>
      <c r="Q61" s="21">
        <v>14.048</v>
      </c>
      <c r="R61" s="21">
        <v>0.14763000000000001</v>
      </c>
      <c r="S61" s="30">
        <v>1.6551000000000001E-12</v>
      </c>
      <c r="T61" s="21">
        <v>3.6103999999999998E-14</v>
      </c>
      <c r="U61" s="21">
        <v>2.1814</v>
      </c>
      <c r="V61" s="13">
        <v>0.96079999999999999</v>
      </c>
      <c r="W61" s="21">
        <v>1.2607E-3</v>
      </c>
      <c r="X61" s="21">
        <v>0.13120999999999999</v>
      </c>
      <c r="Z61" s="21">
        <f t="shared" si="22"/>
        <v>1.2449E-7</v>
      </c>
      <c r="AA61" s="13">
        <f t="shared" si="23"/>
        <v>9477.93</v>
      </c>
      <c r="AB61" s="21">
        <f t="shared" si="24"/>
        <v>2.5736000000000002E-7</v>
      </c>
      <c r="AC61" s="21">
        <f t="shared" si="25"/>
        <v>1.6551000000000001E-12</v>
      </c>
    </row>
    <row r="62" spans="1:29" x14ac:dyDescent="0.45">
      <c r="A62" s="28" t="s">
        <v>23</v>
      </c>
      <c r="B62" s="18">
        <f t="shared" ref="B62:X62" si="26">AVERAGE(B57:B61)</f>
        <v>1.5461799999999998E-4</v>
      </c>
      <c r="C62" s="18">
        <f t="shared" si="26"/>
        <v>3.0459400000000005E-2</v>
      </c>
      <c r="D62" s="18">
        <f t="shared" si="26"/>
        <v>1.24516E-7</v>
      </c>
      <c r="E62" s="18">
        <f t="shared" si="26"/>
        <v>1.3393399999999998E-8</v>
      </c>
      <c r="F62" s="18">
        <f t="shared" si="26"/>
        <v>10.756600000000001</v>
      </c>
      <c r="G62" s="18">
        <f t="shared" si="26"/>
        <v>-38.727999999999994</v>
      </c>
      <c r="H62" s="18">
        <f t="shared" si="26"/>
        <v>9.910260000000001</v>
      </c>
      <c r="I62" s="18">
        <f t="shared" si="26"/>
        <v>25.6142</v>
      </c>
      <c r="J62" s="18">
        <f t="shared" si="26"/>
        <v>2.56546E-7</v>
      </c>
      <c r="K62" s="18">
        <f t="shared" si="26"/>
        <v>3.1046199999999996E-8</v>
      </c>
      <c r="L62" s="18">
        <f t="shared" si="26"/>
        <v>12.102</v>
      </c>
      <c r="M62" s="18">
        <f t="shared" si="26"/>
        <v>0.74104000000000003</v>
      </c>
      <c r="N62" s="18">
        <f t="shared" si="26"/>
        <v>1.05548E-2</v>
      </c>
      <c r="O62" s="18">
        <f t="shared" si="26"/>
        <v>1.4243200000000003</v>
      </c>
      <c r="P62" s="18">
        <f t="shared" si="26"/>
        <v>9517.2000000000007</v>
      </c>
      <c r="Q62" s="18">
        <f t="shared" si="26"/>
        <v>14.099200000000002</v>
      </c>
      <c r="R62" s="18">
        <f t="shared" si="26"/>
        <v>0.148146</v>
      </c>
      <c r="S62" s="31">
        <f t="shared" si="26"/>
        <v>1.65814E-12</v>
      </c>
      <c r="T62" s="18">
        <f t="shared" si="26"/>
        <v>3.6283999999999997E-14</v>
      </c>
      <c r="U62" s="18">
        <f t="shared" si="26"/>
        <v>2.1882200000000003</v>
      </c>
      <c r="V62" s="18">
        <f t="shared" si="26"/>
        <v>0.96068599999999993</v>
      </c>
      <c r="W62" s="18">
        <f t="shared" si="26"/>
        <v>1.2647399999999999E-3</v>
      </c>
      <c r="X62" s="18">
        <f t="shared" si="26"/>
        <v>0.13164999999999999</v>
      </c>
      <c r="Z62" s="12">
        <f>AVERAGE(Z57:Z61)</f>
        <v>1.24516E-7</v>
      </c>
      <c r="AA62" s="12">
        <f>AVERAGE(AA57:AA61)</f>
        <v>9478.4719999999998</v>
      </c>
      <c r="AB62" s="12">
        <f>AVERAGE(AB57:AB61)</f>
        <v>2.56546E-7</v>
      </c>
      <c r="AC62" s="12">
        <f>AVERAGE(AC57:AC61)</f>
        <v>1.65814E-12</v>
      </c>
    </row>
    <row r="63" spans="1:29" x14ac:dyDescent="0.45">
      <c r="A63" s="2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T63" s="18"/>
      <c r="U63" s="18"/>
      <c r="V63" s="18"/>
      <c r="W63" s="18"/>
      <c r="X63" s="18"/>
    </row>
    <row r="64" spans="1:29" x14ac:dyDescent="0.45">
      <c r="A64" s="29">
        <v>0.08</v>
      </c>
    </row>
    <row r="65" spans="1:29" x14ac:dyDescent="0.45">
      <c r="A65" s="14" t="s">
        <v>56</v>
      </c>
      <c r="B65" s="14" t="s">
        <v>12</v>
      </c>
      <c r="C65" s="14" t="s">
        <v>13</v>
      </c>
      <c r="D65" s="14" t="s">
        <v>25</v>
      </c>
      <c r="E65" s="14" t="s">
        <v>14</v>
      </c>
      <c r="F65" s="14" t="s">
        <v>15</v>
      </c>
      <c r="G65" s="14" t="s">
        <v>16</v>
      </c>
      <c r="H65" s="14" t="s">
        <v>17</v>
      </c>
      <c r="I65" s="14" t="s">
        <v>18</v>
      </c>
      <c r="J65" s="14" t="s">
        <v>26</v>
      </c>
      <c r="K65" s="14" t="s">
        <v>27</v>
      </c>
      <c r="L65" s="14" t="s">
        <v>28</v>
      </c>
      <c r="M65" s="14" t="s">
        <v>29</v>
      </c>
      <c r="N65" s="14" t="s">
        <v>30</v>
      </c>
      <c r="O65" s="14" t="s">
        <v>31</v>
      </c>
      <c r="P65" s="14" t="s">
        <v>32</v>
      </c>
      <c r="Q65" s="14" t="s">
        <v>19</v>
      </c>
      <c r="R65" s="14" t="s">
        <v>20</v>
      </c>
      <c r="S65" s="14" t="s">
        <v>33</v>
      </c>
      <c r="T65" s="14" t="s">
        <v>34</v>
      </c>
      <c r="U65" s="14" t="s">
        <v>35</v>
      </c>
      <c r="V65" s="14" t="s">
        <v>36</v>
      </c>
      <c r="W65" s="14" t="s">
        <v>37</v>
      </c>
      <c r="X65" s="14" t="s">
        <v>38</v>
      </c>
      <c r="Y65" s="18"/>
      <c r="Z65" s="12" t="s">
        <v>42</v>
      </c>
      <c r="AA65" s="12" t="s">
        <v>41</v>
      </c>
      <c r="AB65" s="12" t="s">
        <v>43</v>
      </c>
      <c r="AC65" s="12" t="s">
        <v>44</v>
      </c>
    </row>
    <row r="66" spans="1:29" x14ac:dyDescent="0.45">
      <c r="A66" s="18" t="s">
        <v>145</v>
      </c>
      <c r="B66" s="19">
        <v>1.5971E-4</v>
      </c>
      <c r="C66" s="18">
        <v>3.1462999999999998E-2</v>
      </c>
      <c r="D66" s="19">
        <v>1.205E-7</v>
      </c>
      <c r="E66" s="19">
        <v>1.3579E-8</v>
      </c>
      <c r="F66" s="19">
        <v>11.269</v>
      </c>
      <c r="G66" s="18">
        <v>-35.409999999999997</v>
      </c>
      <c r="H66" s="18">
        <v>9.9855</v>
      </c>
      <c r="I66" s="18">
        <v>28.2</v>
      </c>
      <c r="J66" s="19">
        <v>2.5497000000000001E-7</v>
      </c>
      <c r="K66" s="19">
        <v>3.1607E-8</v>
      </c>
      <c r="L66" s="19">
        <v>12.396000000000001</v>
      </c>
      <c r="M66" s="18">
        <v>0.74124999999999996</v>
      </c>
      <c r="N66" s="19">
        <v>1.0812E-2</v>
      </c>
      <c r="O66" s="19">
        <v>1.4585999999999999</v>
      </c>
      <c r="P66" s="18">
        <v>9625</v>
      </c>
      <c r="Q66" s="19">
        <v>14.308999999999999</v>
      </c>
      <c r="R66" s="19">
        <v>0.14865999999999999</v>
      </c>
      <c r="S66" s="20">
        <v>1.6352999999999999E-12</v>
      </c>
      <c r="T66" s="19">
        <v>3.6148000000000003E-14</v>
      </c>
      <c r="U66" s="19">
        <v>2.2105000000000001</v>
      </c>
      <c r="V66" s="18">
        <v>0.96142000000000005</v>
      </c>
      <c r="W66" s="19">
        <v>1.2765000000000001E-3</v>
      </c>
      <c r="X66" s="19">
        <v>0.13277</v>
      </c>
      <c r="Z66" s="16">
        <f>D66</f>
        <v>1.205E-7</v>
      </c>
      <c r="AA66" s="15">
        <f>G66+P66</f>
        <v>9589.59</v>
      </c>
      <c r="AB66" s="16">
        <f>J66</f>
        <v>2.5497000000000001E-7</v>
      </c>
      <c r="AC66" s="16">
        <f>S66</f>
        <v>1.6352999999999999E-12</v>
      </c>
    </row>
    <row r="67" spans="1:29" x14ac:dyDescent="0.45">
      <c r="A67" s="18" t="s">
        <v>146</v>
      </c>
      <c r="B67" s="19">
        <v>1.5836999999999999E-4</v>
      </c>
      <c r="C67" s="18">
        <v>3.1199999999999999E-2</v>
      </c>
      <c r="D67" s="19">
        <v>1.2265999999999999E-7</v>
      </c>
      <c r="E67" s="19">
        <v>1.3529999999999999E-8</v>
      </c>
      <c r="F67" s="19">
        <v>11.03</v>
      </c>
      <c r="G67" s="18">
        <v>-38.15</v>
      </c>
      <c r="H67" s="18">
        <v>9.9672999999999998</v>
      </c>
      <c r="I67" s="18">
        <v>26.126999999999999</v>
      </c>
      <c r="J67" s="19">
        <v>2.5094E-7</v>
      </c>
      <c r="K67" s="19">
        <v>3.0996000000000002E-8</v>
      </c>
      <c r="L67" s="19">
        <v>12.352</v>
      </c>
      <c r="M67" s="18">
        <v>0.74285000000000001</v>
      </c>
      <c r="N67" s="19">
        <v>1.0772E-2</v>
      </c>
      <c r="O67" s="19">
        <v>1.4500999999999999</v>
      </c>
      <c r="P67" s="18">
        <v>9614</v>
      </c>
      <c r="Q67" s="19">
        <v>14.255000000000001</v>
      </c>
      <c r="R67" s="19">
        <v>0.14827000000000001</v>
      </c>
      <c r="S67" s="20">
        <v>1.6542E-12</v>
      </c>
      <c r="T67" s="19">
        <v>3.6436000000000001E-14</v>
      </c>
      <c r="U67" s="19">
        <v>2.2025999999999999</v>
      </c>
      <c r="V67" s="18">
        <v>0.96079000000000003</v>
      </c>
      <c r="W67" s="19">
        <v>1.2723000000000001E-3</v>
      </c>
      <c r="X67" s="19">
        <v>0.13242000000000001</v>
      </c>
      <c r="Z67" s="19">
        <f t="shared" ref="Z67:Z70" si="27">D67</f>
        <v>1.2265999999999999E-7</v>
      </c>
      <c r="AA67" s="18">
        <f t="shared" ref="AA67:AA70" si="28">G67+P67</f>
        <v>9575.85</v>
      </c>
      <c r="AB67" s="19">
        <f t="shared" ref="AB67:AB70" si="29">J67</f>
        <v>2.5094E-7</v>
      </c>
      <c r="AC67" s="19">
        <f t="shared" ref="AC67:AC70" si="30">S67</f>
        <v>1.6542E-12</v>
      </c>
    </row>
    <row r="68" spans="1:29" x14ac:dyDescent="0.45">
      <c r="A68" s="18" t="s">
        <v>147</v>
      </c>
      <c r="B68" s="19">
        <v>1.582E-4</v>
      </c>
      <c r="C68" s="18">
        <v>3.1165000000000002E-2</v>
      </c>
      <c r="D68" s="19">
        <v>1.2365E-7</v>
      </c>
      <c r="E68" s="19">
        <v>1.3507999999999999E-8</v>
      </c>
      <c r="F68" s="19">
        <v>10.923999999999999</v>
      </c>
      <c r="G68" s="18">
        <v>-38.18</v>
      </c>
      <c r="H68" s="18">
        <v>9.9458000000000002</v>
      </c>
      <c r="I68" s="18">
        <v>26.05</v>
      </c>
      <c r="J68" s="19">
        <v>2.5087999999999998E-7</v>
      </c>
      <c r="K68" s="19">
        <v>3.107E-8</v>
      </c>
      <c r="L68" s="19">
        <v>12.384</v>
      </c>
      <c r="M68" s="18">
        <v>0.74309000000000003</v>
      </c>
      <c r="N68" s="19">
        <v>1.0800000000000001E-2</v>
      </c>
      <c r="O68" s="19">
        <v>1.4534</v>
      </c>
      <c r="P68" s="18">
        <v>9625</v>
      </c>
      <c r="Q68" s="19">
        <v>14.236000000000001</v>
      </c>
      <c r="R68" s="19">
        <v>0.14791000000000001</v>
      </c>
      <c r="S68" s="20">
        <v>1.6536999999999999E-12</v>
      </c>
      <c r="T68" s="19">
        <v>3.6362000000000002E-14</v>
      </c>
      <c r="U68" s="19">
        <v>2.1987999999999999</v>
      </c>
      <c r="V68" s="18">
        <v>0.96081000000000005</v>
      </c>
      <c r="W68" s="19">
        <v>1.2700000000000001E-3</v>
      </c>
      <c r="X68" s="19">
        <v>0.13217999999999999</v>
      </c>
      <c r="Z68" s="19">
        <f t="shared" si="27"/>
        <v>1.2365E-7</v>
      </c>
      <c r="AA68" s="18">
        <f t="shared" si="28"/>
        <v>9586.82</v>
      </c>
      <c r="AB68" s="19">
        <f t="shared" si="29"/>
        <v>2.5087999999999998E-7</v>
      </c>
      <c r="AC68" s="19">
        <f t="shared" si="30"/>
        <v>1.6536999999999999E-12</v>
      </c>
    </row>
    <row r="69" spans="1:29" x14ac:dyDescent="0.45">
      <c r="A69" s="18" t="s">
        <v>148</v>
      </c>
      <c r="B69" s="19">
        <v>1.5783E-4</v>
      </c>
      <c r="C69" s="18">
        <v>3.1092999999999999E-2</v>
      </c>
      <c r="D69" s="19">
        <v>1.2202E-7</v>
      </c>
      <c r="E69" s="19">
        <v>1.3484E-8</v>
      </c>
      <c r="F69" s="19">
        <v>11.051</v>
      </c>
      <c r="G69" s="18">
        <v>-37.130000000000003</v>
      </c>
      <c r="H69" s="18">
        <v>9.9245000000000001</v>
      </c>
      <c r="I69" s="18">
        <v>26.728999999999999</v>
      </c>
      <c r="J69" s="19">
        <v>2.4933000000000002E-7</v>
      </c>
      <c r="K69" s="19">
        <v>3.0880000000000003E-8</v>
      </c>
      <c r="L69" s="19">
        <v>12.385</v>
      </c>
      <c r="M69" s="18">
        <v>0.74382000000000004</v>
      </c>
      <c r="N69" s="19">
        <v>1.0800000000000001E-2</v>
      </c>
      <c r="O69" s="19">
        <v>1.452</v>
      </c>
      <c r="P69" s="18">
        <v>9622</v>
      </c>
      <c r="Q69" s="19">
        <v>14.2</v>
      </c>
      <c r="R69" s="19">
        <v>0.14757999999999999</v>
      </c>
      <c r="S69" s="20">
        <v>1.6496999999999999E-12</v>
      </c>
      <c r="T69" s="19">
        <v>3.6207000000000002E-14</v>
      </c>
      <c r="U69" s="19">
        <v>2.1947999999999999</v>
      </c>
      <c r="V69" s="18">
        <v>0.96096000000000004</v>
      </c>
      <c r="W69" s="19">
        <v>1.2676E-3</v>
      </c>
      <c r="X69" s="19">
        <v>0.13191</v>
      </c>
      <c r="Z69" s="19">
        <f t="shared" si="27"/>
        <v>1.2202E-7</v>
      </c>
      <c r="AA69" s="18">
        <f t="shared" si="28"/>
        <v>9584.8700000000008</v>
      </c>
      <c r="AB69" s="19">
        <f t="shared" si="29"/>
        <v>2.4933000000000002E-7</v>
      </c>
      <c r="AC69" s="19">
        <f t="shared" si="30"/>
        <v>1.6496999999999999E-12</v>
      </c>
    </row>
    <row r="70" spans="1:29" x14ac:dyDescent="0.45">
      <c r="A70" s="13" t="s">
        <v>149</v>
      </c>
      <c r="B70" s="21">
        <v>1.5752E-4</v>
      </c>
      <c r="C70" s="13">
        <v>3.1031E-2</v>
      </c>
      <c r="D70" s="21">
        <v>1.2268000000000001E-7</v>
      </c>
      <c r="E70" s="21">
        <v>1.3471E-8</v>
      </c>
      <c r="F70" s="21">
        <v>10.981</v>
      </c>
      <c r="G70" s="13">
        <v>-37.700000000000003</v>
      </c>
      <c r="H70" s="13">
        <v>9.9230999999999998</v>
      </c>
      <c r="I70" s="13">
        <v>26.321000000000002</v>
      </c>
      <c r="J70" s="21">
        <v>2.5087999999999998E-7</v>
      </c>
      <c r="K70" s="21">
        <v>3.1095000000000001E-8</v>
      </c>
      <c r="L70" s="21">
        <v>12.394</v>
      </c>
      <c r="M70" s="13">
        <v>0.74356</v>
      </c>
      <c r="N70" s="21">
        <v>1.0808E-2</v>
      </c>
      <c r="O70" s="21">
        <v>1.4535</v>
      </c>
      <c r="P70" s="13">
        <v>9612</v>
      </c>
      <c r="Q70" s="21">
        <v>14.188000000000001</v>
      </c>
      <c r="R70" s="21">
        <v>0.14760999999999999</v>
      </c>
      <c r="S70" s="30">
        <v>1.6535999999999999E-12</v>
      </c>
      <c r="T70" s="21">
        <v>3.6269000000000003E-14</v>
      </c>
      <c r="U70" s="21">
        <v>2.1932999999999998</v>
      </c>
      <c r="V70" s="13">
        <v>0.96082000000000001</v>
      </c>
      <c r="W70" s="21">
        <v>1.2669000000000001E-3</v>
      </c>
      <c r="X70" s="21">
        <v>0.13186</v>
      </c>
      <c r="Z70" s="21">
        <f t="shared" si="27"/>
        <v>1.2268000000000001E-7</v>
      </c>
      <c r="AA70" s="13">
        <f t="shared" si="28"/>
        <v>9574.2999999999993</v>
      </c>
      <c r="AB70" s="21">
        <f t="shared" si="29"/>
        <v>2.5087999999999998E-7</v>
      </c>
      <c r="AC70" s="21">
        <f t="shared" si="30"/>
        <v>1.6535999999999999E-12</v>
      </c>
    </row>
    <row r="71" spans="1:29" x14ac:dyDescent="0.45">
      <c r="A71" s="28" t="s">
        <v>23</v>
      </c>
      <c r="B71" s="18">
        <f t="shared" ref="B71:X71" si="31">AVERAGE(B66:B70)</f>
        <v>1.58326E-4</v>
      </c>
      <c r="C71" s="18">
        <f t="shared" si="31"/>
        <v>3.1190399999999997E-2</v>
      </c>
      <c r="D71" s="18">
        <f t="shared" si="31"/>
        <v>1.2230199999999998E-7</v>
      </c>
      <c r="E71" s="18">
        <f t="shared" si="31"/>
        <v>1.3514400000000001E-8</v>
      </c>
      <c r="F71" s="18">
        <f t="shared" si="31"/>
        <v>11.051</v>
      </c>
      <c r="G71" s="18">
        <f t="shared" si="31"/>
        <v>-37.314</v>
      </c>
      <c r="H71" s="18">
        <f t="shared" si="31"/>
        <v>9.9492399999999996</v>
      </c>
      <c r="I71" s="18">
        <f t="shared" si="31"/>
        <v>26.685399999999998</v>
      </c>
      <c r="J71" s="18">
        <f t="shared" si="31"/>
        <v>2.5139999999999999E-7</v>
      </c>
      <c r="K71" s="18">
        <f t="shared" si="31"/>
        <v>3.11296E-8</v>
      </c>
      <c r="L71" s="18">
        <f t="shared" si="31"/>
        <v>12.382200000000001</v>
      </c>
      <c r="M71" s="18">
        <f t="shared" si="31"/>
        <v>0.74291400000000007</v>
      </c>
      <c r="N71" s="18">
        <f t="shared" si="31"/>
        <v>1.07984E-2</v>
      </c>
      <c r="O71" s="18">
        <f t="shared" si="31"/>
        <v>1.4535199999999999</v>
      </c>
      <c r="P71" s="18">
        <f t="shared" si="31"/>
        <v>9619.6</v>
      </c>
      <c r="Q71" s="18">
        <f t="shared" si="31"/>
        <v>14.2376</v>
      </c>
      <c r="R71" s="18">
        <f t="shared" si="31"/>
        <v>0.148006</v>
      </c>
      <c r="S71" s="31">
        <f t="shared" si="31"/>
        <v>1.6492999999999998E-12</v>
      </c>
      <c r="T71" s="18">
        <f t="shared" si="31"/>
        <v>3.6284400000000001E-14</v>
      </c>
      <c r="U71" s="18">
        <f t="shared" si="31"/>
        <v>2.2000000000000002</v>
      </c>
      <c r="V71" s="18">
        <f t="shared" si="31"/>
        <v>0.96096000000000004</v>
      </c>
      <c r="W71" s="18">
        <f t="shared" si="31"/>
        <v>1.2706600000000003E-3</v>
      </c>
      <c r="X71" s="18">
        <f t="shared" si="31"/>
        <v>0.13222799999999998</v>
      </c>
      <c r="Z71" s="12">
        <f>AVERAGE(Z66:Z70)</f>
        <v>1.2230199999999998E-7</v>
      </c>
      <c r="AA71" s="12">
        <f>AVERAGE(AA66:AA70)</f>
        <v>9582.2860000000019</v>
      </c>
      <c r="AB71" s="12">
        <f>AVERAGE(AB66:AB70)</f>
        <v>2.5139999999999999E-7</v>
      </c>
      <c r="AC71" s="12">
        <f>AVERAGE(AC66:AC70)</f>
        <v>1.6492999999999998E-12</v>
      </c>
    </row>
    <row r="72" spans="1:29" x14ac:dyDescent="0.45">
      <c r="A72" s="2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T72" s="18"/>
      <c r="U72" s="18"/>
      <c r="V72" s="18"/>
      <c r="W72" s="18"/>
      <c r="X72" s="18"/>
    </row>
    <row r="73" spans="1:29" x14ac:dyDescent="0.45">
      <c r="A73" s="29">
        <v>0.09</v>
      </c>
    </row>
    <row r="74" spans="1:29" x14ac:dyDescent="0.45">
      <c r="A74" s="14" t="s">
        <v>56</v>
      </c>
      <c r="B74" s="14" t="s">
        <v>12</v>
      </c>
      <c r="C74" s="14" t="s">
        <v>13</v>
      </c>
      <c r="D74" s="14" t="s">
        <v>25</v>
      </c>
      <c r="E74" s="14" t="s">
        <v>14</v>
      </c>
      <c r="F74" s="14" t="s">
        <v>15</v>
      </c>
      <c r="G74" s="14" t="s">
        <v>16</v>
      </c>
      <c r="H74" s="14" t="s">
        <v>17</v>
      </c>
      <c r="I74" s="14" t="s">
        <v>18</v>
      </c>
      <c r="J74" s="14" t="s">
        <v>26</v>
      </c>
      <c r="K74" s="14" t="s">
        <v>27</v>
      </c>
      <c r="L74" s="14" t="s">
        <v>28</v>
      </c>
      <c r="M74" s="14" t="s">
        <v>29</v>
      </c>
      <c r="N74" s="14" t="s">
        <v>30</v>
      </c>
      <c r="O74" s="14" t="s">
        <v>31</v>
      </c>
      <c r="P74" s="14" t="s">
        <v>32</v>
      </c>
      <c r="Q74" s="14" t="s">
        <v>19</v>
      </c>
      <c r="R74" s="14" t="s">
        <v>20</v>
      </c>
      <c r="S74" s="14" t="s">
        <v>33</v>
      </c>
      <c r="T74" s="14" t="s">
        <v>34</v>
      </c>
      <c r="U74" s="14" t="s">
        <v>35</v>
      </c>
      <c r="V74" s="14" t="s">
        <v>36</v>
      </c>
      <c r="W74" s="14" t="s">
        <v>37</v>
      </c>
      <c r="X74" s="14" t="s">
        <v>38</v>
      </c>
      <c r="Y74" s="18"/>
      <c r="Z74" s="12" t="s">
        <v>42</v>
      </c>
      <c r="AA74" s="12" t="s">
        <v>41</v>
      </c>
      <c r="AB74" s="12" t="s">
        <v>43</v>
      </c>
      <c r="AC74" s="12" t="s">
        <v>44</v>
      </c>
    </row>
    <row r="75" spans="1:29" x14ac:dyDescent="0.45">
      <c r="A75" s="18" t="s">
        <v>150</v>
      </c>
      <c r="B75" s="19">
        <v>1.6360999999999999E-4</v>
      </c>
      <c r="C75" s="18">
        <v>3.2230000000000002E-2</v>
      </c>
      <c r="D75" s="19">
        <v>1.2037000000000001E-7</v>
      </c>
      <c r="E75" s="19">
        <v>1.3739E-8</v>
      </c>
      <c r="F75" s="19">
        <v>11.414</v>
      </c>
      <c r="G75" s="18">
        <v>-37.75</v>
      </c>
      <c r="H75" s="18">
        <v>10.058</v>
      </c>
      <c r="I75" s="18">
        <v>26.643999999999998</v>
      </c>
      <c r="J75" s="19">
        <v>2.3820999999999999E-7</v>
      </c>
      <c r="K75" s="19">
        <v>2.9956E-8</v>
      </c>
      <c r="L75" s="19">
        <v>12.574999999999999</v>
      </c>
      <c r="M75" s="18">
        <v>0.74609000000000003</v>
      </c>
      <c r="N75" s="19">
        <v>1.0964E-2</v>
      </c>
      <c r="O75" s="19">
        <v>1.4695</v>
      </c>
      <c r="P75" s="18">
        <v>9756</v>
      </c>
      <c r="Q75" s="19">
        <v>14.496</v>
      </c>
      <c r="R75" s="19">
        <v>0.14859</v>
      </c>
      <c r="S75" s="20">
        <v>1.6522999999999999E-12</v>
      </c>
      <c r="T75" s="19">
        <v>3.6769999999999998E-14</v>
      </c>
      <c r="U75" s="19">
        <v>2.2254</v>
      </c>
      <c r="V75" s="18">
        <v>0.96084999999999998</v>
      </c>
      <c r="W75" s="19">
        <v>1.2844E-3</v>
      </c>
      <c r="X75" s="19">
        <v>0.13367000000000001</v>
      </c>
      <c r="Z75" s="16">
        <f>D75</f>
        <v>1.2037000000000001E-7</v>
      </c>
      <c r="AA75" s="15">
        <f>G75+P75</f>
        <v>9718.25</v>
      </c>
      <c r="AB75" s="16">
        <f>J75</f>
        <v>2.3820999999999999E-7</v>
      </c>
      <c r="AC75" s="16">
        <f>S75</f>
        <v>1.6522999999999999E-12</v>
      </c>
    </row>
    <row r="76" spans="1:29" x14ac:dyDescent="0.45">
      <c r="A76" s="18" t="s">
        <v>151</v>
      </c>
      <c r="B76" s="19">
        <v>1.5880000000000001E-4</v>
      </c>
      <c r="C76" s="18">
        <v>3.1282999999999998E-2</v>
      </c>
      <c r="D76" s="19">
        <v>1.2197E-7</v>
      </c>
      <c r="E76" s="19">
        <v>1.3532999999999999E-8</v>
      </c>
      <c r="F76" s="19">
        <v>11.095000000000001</v>
      </c>
      <c r="G76" s="18">
        <v>-39.08</v>
      </c>
      <c r="H76" s="18">
        <v>9.9224999999999994</v>
      </c>
      <c r="I76" s="18">
        <v>25.39</v>
      </c>
      <c r="J76" s="19">
        <v>2.4352E-7</v>
      </c>
      <c r="K76" s="19">
        <v>3.0279999999999997E-8</v>
      </c>
      <c r="L76" s="19">
        <v>12.433999999999999</v>
      </c>
      <c r="M76" s="18">
        <v>0.74465999999999999</v>
      </c>
      <c r="N76" s="19">
        <v>1.0843E-2</v>
      </c>
      <c r="O76" s="19">
        <v>1.4560999999999999</v>
      </c>
      <c r="P76" s="18">
        <v>9738</v>
      </c>
      <c r="Q76" s="19">
        <v>14.292999999999999</v>
      </c>
      <c r="R76" s="19">
        <v>0.14677999999999999</v>
      </c>
      <c r="S76" s="20">
        <v>1.6626E-12</v>
      </c>
      <c r="T76" s="19">
        <v>3.6485000000000002E-14</v>
      </c>
      <c r="U76" s="19">
        <v>2.1945000000000001</v>
      </c>
      <c r="V76" s="18">
        <v>0.96052000000000004</v>
      </c>
      <c r="W76" s="19">
        <v>1.2666999999999999E-3</v>
      </c>
      <c r="X76" s="19">
        <v>0.13188</v>
      </c>
      <c r="Z76" s="19">
        <f t="shared" ref="Z76:Z79" si="32">D76</f>
        <v>1.2197E-7</v>
      </c>
      <c r="AA76" s="18">
        <f t="shared" ref="AA76:AA79" si="33">G76+P76</f>
        <v>9698.92</v>
      </c>
      <c r="AB76" s="19">
        <f t="shared" ref="AB76:AB79" si="34">J76</f>
        <v>2.4352E-7</v>
      </c>
      <c r="AC76" s="19">
        <f t="shared" ref="AC76:AC79" si="35">S76</f>
        <v>1.6626E-12</v>
      </c>
    </row>
    <row r="77" spans="1:29" x14ac:dyDescent="0.45">
      <c r="A77" s="18" t="s">
        <v>152</v>
      </c>
      <c r="B77" s="19">
        <v>1.5954000000000001E-4</v>
      </c>
      <c r="C77" s="18">
        <v>3.1427999999999998E-2</v>
      </c>
      <c r="D77" s="19">
        <v>1.2463E-7</v>
      </c>
      <c r="E77" s="19">
        <v>1.3573E-8</v>
      </c>
      <c r="F77" s="19">
        <v>10.891</v>
      </c>
      <c r="G77" s="18">
        <v>-42.05</v>
      </c>
      <c r="H77" s="18">
        <v>9.9612999999999996</v>
      </c>
      <c r="I77" s="18">
        <v>23.689</v>
      </c>
      <c r="J77" s="19">
        <v>2.4125999999999998E-7</v>
      </c>
      <c r="K77" s="19">
        <v>3.0127999999999997E-8</v>
      </c>
      <c r="L77" s="19">
        <v>12.488</v>
      </c>
      <c r="M77" s="18">
        <v>0.74565999999999999</v>
      </c>
      <c r="N77" s="19">
        <v>1.0888999999999999E-2</v>
      </c>
      <c r="O77" s="19">
        <v>1.4602999999999999</v>
      </c>
      <c r="P77" s="18">
        <v>9745</v>
      </c>
      <c r="Q77" s="19">
        <v>14.337</v>
      </c>
      <c r="R77" s="19">
        <v>0.14712</v>
      </c>
      <c r="S77" s="20">
        <v>1.6740999999999999E-12</v>
      </c>
      <c r="T77" s="19">
        <v>3.6818000000000001E-14</v>
      </c>
      <c r="U77" s="19">
        <v>2.1993</v>
      </c>
      <c r="V77" s="18">
        <v>0.96009999999999995</v>
      </c>
      <c r="W77" s="19">
        <v>1.2696000000000001E-3</v>
      </c>
      <c r="X77" s="19">
        <v>0.13224</v>
      </c>
      <c r="Z77" s="19">
        <f t="shared" si="32"/>
        <v>1.2463E-7</v>
      </c>
      <c r="AA77" s="18">
        <f t="shared" si="33"/>
        <v>9702.9500000000007</v>
      </c>
      <c r="AB77" s="19">
        <f t="shared" si="34"/>
        <v>2.4125999999999998E-7</v>
      </c>
      <c r="AC77" s="19">
        <f t="shared" si="35"/>
        <v>1.6740999999999999E-12</v>
      </c>
    </row>
    <row r="78" spans="1:29" x14ac:dyDescent="0.45">
      <c r="A78" s="18" t="s">
        <v>153</v>
      </c>
      <c r="B78" s="19">
        <v>1.6253E-4</v>
      </c>
      <c r="C78" s="18">
        <v>3.2017999999999998E-2</v>
      </c>
      <c r="D78" s="19">
        <v>1.2223999999999999E-7</v>
      </c>
      <c r="E78" s="19">
        <v>1.3675E-8</v>
      </c>
      <c r="F78" s="19">
        <v>11.186999999999999</v>
      </c>
      <c r="G78" s="18">
        <v>-38.92</v>
      </c>
      <c r="H78" s="18">
        <v>10.023999999999999</v>
      </c>
      <c r="I78" s="18">
        <v>25.754999999999999</v>
      </c>
      <c r="J78" s="19">
        <v>2.4073000000000001E-7</v>
      </c>
      <c r="K78" s="19">
        <v>3.0415999999999999E-8</v>
      </c>
      <c r="L78" s="19">
        <v>12.635</v>
      </c>
      <c r="M78" s="18">
        <v>0.74619999999999997</v>
      </c>
      <c r="N78" s="19">
        <v>1.1016E-2</v>
      </c>
      <c r="O78" s="19">
        <v>1.4762999999999999</v>
      </c>
      <c r="P78" s="18">
        <v>9740</v>
      </c>
      <c r="Q78" s="19">
        <v>14.429</v>
      </c>
      <c r="R78" s="19">
        <v>0.14813999999999999</v>
      </c>
      <c r="S78" s="20">
        <v>1.6598000000000001E-12</v>
      </c>
      <c r="T78" s="19">
        <v>3.6788000000000001E-14</v>
      </c>
      <c r="U78" s="19">
        <v>2.2164000000000001</v>
      </c>
      <c r="V78" s="18">
        <v>0.96060000000000001</v>
      </c>
      <c r="W78" s="19">
        <v>1.2794E-3</v>
      </c>
      <c r="X78" s="19">
        <v>0.13319</v>
      </c>
      <c r="Z78" s="19">
        <f t="shared" si="32"/>
        <v>1.2223999999999999E-7</v>
      </c>
      <c r="AA78" s="18">
        <f t="shared" si="33"/>
        <v>9701.08</v>
      </c>
      <c r="AB78" s="19">
        <f t="shared" si="34"/>
        <v>2.4073000000000001E-7</v>
      </c>
      <c r="AC78" s="19">
        <f t="shared" si="35"/>
        <v>1.6598000000000001E-12</v>
      </c>
    </row>
    <row r="79" spans="1:29" x14ac:dyDescent="0.45">
      <c r="A79" s="13" t="s">
        <v>154</v>
      </c>
      <c r="B79" s="21">
        <v>1.5772E-4</v>
      </c>
      <c r="C79" s="13">
        <v>3.1071000000000001E-2</v>
      </c>
      <c r="D79" s="21">
        <v>1.2468999999999999E-7</v>
      </c>
      <c r="E79" s="21">
        <v>1.3488999999999999E-8</v>
      </c>
      <c r="F79" s="21">
        <v>10.818</v>
      </c>
      <c r="G79" s="13">
        <v>-42.09</v>
      </c>
      <c r="H79" s="13">
        <v>9.9049999999999994</v>
      </c>
      <c r="I79" s="13">
        <v>23.533000000000001</v>
      </c>
      <c r="J79" s="21">
        <v>2.4494000000000002E-7</v>
      </c>
      <c r="K79" s="21">
        <v>3.0436000000000002E-8</v>
      </c>
      <c r="L79" s="21">
        <v>12.426</v>
      </c>
      <c r="M79" s="13">
        <v>0.74446999999999997</v>
      </c>
      <c r="N79" s="21">
        <v>1.0836E-2</v>
      </c>
      <c r="O79" s="21">
        <v>1.4555</v>
      </c>
      <c r="P79" s="13">
        <v>9732</v>
      </c>
      <c r="Q79" s="21">
        <v>14.26</v>
      </c>
      <c r="R79" s="21">
        <v>0.14652999999999999</v>
      </c>
      <c r="S79" s="30">
        <v>1.6829E-12</v>
      </c>
      <c r="T79" s="21">
        <v>3.6833999999999999E-14</v>
      </c>
      <c r="U79" s="21">
        <v>2.1886999999999999</v>
      </c>
      <c r="V79" s="13">
        <v>0.95987999999999996</v>
      </c>
      <c r="W79" s="21">
        <v>1.2635999999999999E-3</v>
      </c>
      <c r="X79" s="21">
        <v>0.13164000000000001</v>
      </c>
      <c r="Z79" s="21">
        <f t="shared" si="32"/>
        <v>1.2468999999999999E-7</v>
      </c>
      <c r="AA79" s="13">
        <f t="shared" si="33"/>
        <v>9689.91</v>
      </c>
      <c r="AB79" s="21">
        <f t="shared" si="34"/>
        <v>2.4494000000000002E-7</v>
      </c>
      <c r="AC79" s="21">
        <f t="shared" si="35"/>
        <v>1.6829E-12</v>
      </c>
    </row>
    <row r="80" spans="1:29" x14ac:dyDescent="0.45">
      <c r="A80" s="28" t="s">
        <v>23</v>
      </c>
      <c r="B80" s="18">
        <f t="shared" ref="B80:X80" si="36">AVERAGE(B75:B79)</f>
        <v>1.6044E-4</v>
      </c>
      <c r="C80" s="18">
        <f t="shared" si="36"/>
        <v>3.1606000000000002E-2</v>
      </c>
      <c r="D80" s="18">
        <f t="shared" si="36"/>
        <v>1.2278000000000002E-7</v>
      </c>
      <c r="E80" s="18">
        <f t="shared" si="36"/>
        <v>1.3601799999999999E-8</v>
      </c>
      <c r="F80" s="18">
        <f t="shared" si="36"/>
        <v>11.081</v>
      </c>
      <c r="G80" s="18">
        <f t="shared" si="36"/>
        <v>-39.978000000000002</v>
      </c>
      <c r="H80" s="18">
        <f t="shared" si="36"/>
        <v>9.9741600000000012</v>
      </c>
      <c r="I80" s="18">
        <f t="shared" si="36"/>
        <v>25.002199999999998</v>
      </c>
      <c r="J80" s="18">
        <f t="shared" si="36"/>
        <v>2.4173199999999998E-7</v>
      </c>
      <c r="K80" s="18">
        <f t="shared" si="36"/>
        <v>3.0243199999999999E-8</v>
      </c>
      <c r="L80" s="18">
        <f t="shared" si="36"/>
        <v>12.5116</v>
      </c>
      <c r="M80" s="18">
        <f t="shared" si="36"/>
        <v>0.74541599999999997</v>
      </c>
      <c r="N80" s="18">
        <f t="shared" si="36"/>
        <v>1.09096E-2</v>
      </c>
      <c r="O80" s="18">
        <f t="shared" si="36"/>
        <v>1.4635400000000001</v>
      </c>
      <c r="P80" s="18">
        <f t="shared" si="36"/>
        <v>9742.2000000000007</v>
      </c>
      <c r="Q80" s="18">
        <f t="shared" si="36"/>
        <v>14.363000000000003</v>
      </c>
      <c r="R80" s="18">
        <f t="shared" si="36"/>
        <v>0.14743200000000001</v>
      </c>
      <c r="S80" s="31">
        <f t="shared" si="36"/>
        <v>1.6663399999999999E-12</v>
      </c>
      <c r="T80" s="18">
        <f t="shared" si="36"/>
        <v>3.6738999999999994E-14</v>
      </c>
      <c r="U80" s="18">
        <f t="shared" si="36"/>
        <v>2.20486</v>
      </c>
      <c r="V80" s="18">
        <f t="shared" si="36"/>
        <v>0.96038999999999997</v>
      </c>
      <c r="W80" s="18">
        <f t="shared" si="36"/>
        <v>1.2727400000000001E-3</v>
      </c>
      <c r="X80" s="18">
        <f t="shared" si="36"/>
        <v>0.132524</v>
      </c>
      <c r="Z80" s="12">
        <f>AVERAGE(Z75:Z79)</f>
        <v>1.2278000000000002E-7</v>
      </c>
      <c r="AA80" s="12">
        <f>AVERAGE(AA75:AA79)</f>
        <v>9702.2219999999998</v>
      </c>
      <c r="AB80" s="12">
        <f>AVERAGE(AB75:AB79)</f>
        <v>2.4173199999999998E-7</v>
      </c>
      <c r="AC80" s="12">
        <f>AVERAGE(AC75:AC79)</f>
        <v>1.6663399999999999E-12</v>
      </c>
    </row>
    <row r="81" spans="1:29" x14ac:dyDescent="0.45">
      <c r="A81" s="2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T81" s="18"/>
      <c r="U81" s="18"/>
      <c r="V81" s="18"/>
      <c r="W81" s="18"/>
      <c r="X81" s="18"/>
    </row>
    <row r="82" spans="1:29" x14ac:dyDescent="0.45">
      <c r="A82" s="29">
        <v>0.1</v>
      </c>
    </row>
    <row r="83" spans="1:29" x14ac:dyDescent="0.45">
      <c r="A83" s="14" t="s">
        <v>56</v>
      </c>
      <c r="B83" s="14" t="s">
        <v>12</v>
      </c>
      <c r="C83" s="14" t="s">
        <v>13</v>
      </c>
      <c r="D83" s="14" t="s">
        <v>25</v>
      </c>
      <c r="E83" s="14" t="s">
        <v>14</v>
      </c>
      <c r="F83" s="14" t="s">
        <v>15</v>
      </c>
      <c r="G83" s="14" t="s">
        <v>16</v>
      </c>
      <c r="H83" s="14" t="s">
        <v>17</v>
      </c>
      <c r="I83" s="14" t="s">
        <v>18</v>
      </c>
      <c r="J83" s="14" t="s">
        <v>26</v>
      </c>
      <c r="K83" s="14" t="s">
        <v>27</v>
      </c>
      <c r="L83" s="14" t="s">
        <v>28</v>
      </c>
      <c r="M83" s="14" t="s">
        <v>29</v>
      </c>
      <c r="N83" s="14" t="s">
        <v>30</v>
      </c>
      <c r="O83" s="14" t="s">
        <v>31</v>
      </c>
      <c r="P83" s="14" t="s">
        <v>32</v>
      </c>
      <c r="Q83" s="14" t="s">
        <v>19</v>
      </c>
      <c r="R83" s="14" t="s">
        <v>20</v>
      </c>
      <c r="S83" s="14" t="s">
        <v>33</v>
      </c>
      <c r="T83" s="14" t="s">
        <v>34</v>
      </c>
      <c r="U83" s="14" t="s">
        <v>35</v>
      </c>
      <c r="V83" s="14" t="s">
        <v>36</v>
      </c>
      <c r="W83" s="14" t="s">
        <v>37</v>
      </c>
      <c r="X83" s="14" t="s">
        <v>38</v>
      </c>
      <c r="Y83" s="18"/>
      <c r="Z83" s="12" t="s">
        <v>42</v>
      </c>
      <c r="AA83" s="12" t="s">
        <v>41</v>
      </c>
      <c r="AB83" s="12" t="s">
        <v>43</v>
      </c>
      <c r="AC83" s="12" t="s">
        <v>44</v>
      </c>
    </row>
    <row r="84" spans="1:29" x14ac:dyDescent="0.45">
      <c r="A84" s="18" t="s">
        <v>155</v>
      </c>
      <c r="B84" s="19">
        <v>1.6543999999999999E-4</v>
      </c>
      <c r="C84" s="18">
        <v>3.2591000000000002E-2</v>
      </c>
      <c r="D84" s="19">
        <v>1.1999999999999999E-7</v>
      </c>
      <c r="E84" s="19">
        <v>1.3785000000000001E-8</v>
      </c>
      <c r="F84" s="19">
        <v>11.488</v>
      </c>
      <c r="G84" s="18">
        <v>-38.32</v>
      </c>
      <c r="H84" s="18">
        <v>10.064</v>
      </c>
      <c r="I84" s="18">
        <v>26.263000000000002</v>
      </c>
      <c r="J84" s="19">
        <v>2.3885E-7</v>
      </c>
      <c r="K84" s="19">
        <v>3.0553000000000002E-8</v>
      </c>
      <c r="L84" s="19">
        <v>12.792</v>
      </c>
      <c r="M84" s="18">
        <v>0.74631000000000003</v>
      </c>
      <c r="N84" s="19">
        <v>1.1153E-2</v>
      </c>
      <c r="O84" s="19">
        <v>1.4944</v>
      </c>
      <c r="P84" s="18">
        <v>9826</v>
      </c>
      <c r="Q84" s="19">
        <v>14.569000000000001</v>
      </c>
      <c r="R84" s="19">
        <v>0.14827000000000001</v>
      </c>
      <c r="S84" s="20">
        <v>1.6546E-12</v>
      </c>
      <c r="T84" s="19">
        <v>3.6867999999999999E-14</v>
      </c>
      <c r="U84" s="19">
        <v>2.2282000000000002</v>
      </c>
      <c r="V84" s="18">
        <v>0.96077000000000001</v>
      </c>
      <c r="W84" s="19">
        <v>1.2855E-3</v>
      </c>
      <c r="X84" s="19">
        <v>0.1338</v>
      </c>
      <c r="Z84" s="16">
        <f>D84</f>
        <v>1.1999999999999999E-7</v>
      </c>
      <c r="AA84" s="15">
        <f>G84+P84</f>
        <v>9787.68</v>
      </c>
      <c r="AB84" s="16">
        <f>J84</f>
        <v>2.3885E-7</v>
      </c>
      <c r="AC84" s="16">
        <f>S84</f>
        <v>1.6546E-12</v>
      </c>
    </row>
    <row r="85" spans="1:29" x14ac:dyDescent="0.45">
      <c r="A85" s="18" t="s">
        <v>156</v>
      </c>
      <c r="B85" s="19">
        <v>1.5729000000000001E-4</v>
      </c>
      <c r="C85" s="18">
        <v>3.0986E-2</v>
      </c>
      <c r="D85" s="19">
        <v>1.2562000000000001E-7</v>
      </c>
      <c r="E85" s="19">
        <v>1.3468E-8</v>
      </c>
      <c r="F85" s="19">
        <v>10.721</v>
      </c>
      <c r="G85" s="18">
        <v>-44.34</v>
      </c>
      <c r="H85" s="18">
        <v>9.8782999999999994</v>
      </c>
      <c r="I85" s="18">
        <v>22.279</v>
      </c>
      <c r="J85" s="19">
        <v>2.4488000000000001E-7</v>
      </c>
      <c r="K85" s="19">
        <v>3.0524999999999997E-8</v>
      </c>
      <c r="L85" s="19">
        <v>12.465</v>
      </c>
      <c r="M85" s="18">
        <v>0.74434999999999996</v>
      </c>
      <c r="N85" s="19">
        <v>1.0871E-2</v>
      </c>
      <c r="O85" s="19">
        <v>1.4604999999999999</v>
      </c>
      <c r="P85" s="18">
        <v>9784</v>
      </c>
      <c r="Q85" s="19">
        <v>14.266</v>
      </c>
      <c r="R85" s="19">
        <v>0.14581</v>
      </c>
      <c r="S85" s="20">
        <v>1.6972000000000001E-12</v>
      </c>
      <c r="T85" s="19">
        <v>3.7034999999999997E-14</v>
      </c>
      <c r="U85" s="19">
        <v>2.1821000000000002</v>
      </c>
      <c r="V85" s="18">
        <v>0.95943000000000001</v>
      </c>
      <c r="W85" s="19">
        <v>1.2596E-3</v>
      </c>
      <c r="X85" s="19">
        <v>0.13128999999999999</v>
      </c>
      <c r="Z85" s="19">
        <f t="shared" ref="Z85:Z88" si="37">D85</f>
        <v>1.2562000000000001E-7</v>
      </c>
      <c r="AA85" s="18">
        <f t="shared" ref="AA85:AA88" si="38">G85+P85</f>
        <v>9739.66</v>
      </c>
      <c r="AB85" s="19">
        <f t="shared" ref="AB85:AB88" si="39">J85</f>
        <v>2.4488000000000001E-7</v>
      </c>
      <c r="AC85" s="19">
        <f t="shared" ref="AC85:AC88" si="40">S85</f>
        <v>1.6972000000000001E-12</v>
      </c>
    </row>
    <row r="86" spans="1:29" x14ac:dyDescent="0.45">
      <c r="A86" s="18" t="s">
        <v>157</v>
      </c>
      <c r="B86" s="19">
        <v>1.5935999999999999E-4</v>
      </c>
      <c r="C86" s="18">
        <v>3.1393999999999998E-2</v>
      </c>
      <c r="D86" s="19">
        <v>1.2482E-7</v>
      </c>
      <c r="E86" s="19">
        <v>1.3551E-8</v>
      </c>
      <c r="F86" s="19">
        <v>10.856</v>
      </c>
      <c r="G86" s="18">
        <v>-43.14</v>
      </c>
      <c r="H86" s="18">
        <v>9.9367000000000001</v>
      </c>
      <c r="I86" s="18">
        <v>23.033999999999999</v>
      </c>
      <c r="J86" s="19">
        <v>2.4181000000000002E-7</v>
      </c>
      <c r="K86" s="19">
        <v>3.0332000000000003E-8</v>
      </c>
      <c r="L86" s="19">
        <v>12.544</v>
      </c>
      <c r="M86" s="18">
        <v>0.74558999999999997</v>
      </c>
      <c r="N86" s="19">
        <v>1.0938E-2</v>
      </c>
      <c r="O86" s="19">
        <v>1.4670000000000001</v>
      </c>
      <c r="P86" s="18">
        <v>9776</v>
      </c>
      <c r="Q86" s="19">
        <v>14.335000000000001</v>
      </c>
      <c r="R86" s="19">
        <v>0.14663000000000001</v>
      </c>
      <c r="S86" s="20">
        <v>1.6876E-12</v>
      </c>
      <c r="T86" s="19">
        <v>3.7043000000000002E-14</v>
      </c>
      <c r="U86" s="19">
        <v>2.1949999999999998</v>
      </c>
      <c r="V86" s="18">
        <v>0.95972000000000002</v>
      </c>
      <c r="W86" s="19">
        <v>1.2669999999999999E-3</v>
      </c>
      <c r="X86" s="19">
        <v>0.13202</v>
      </c>
      <c r="Z86" s="19">
        <f t="shared" si="37"/>
        <v>1.2482E-7</v>
      </c>
      <c r="AA86" s="18">
        <f t="shared" si="38"/>
        <v>9732.86</v>
      </c>
      <c r="AB86" s="19">
        <f t="shared" si="39"/>
        <v>2.4181000000000002E-7</v>
      </c>
      <c r="AC86" s="19">
        <f t="shared" si="40"/>
        <v>1.6876E-12</v>
      </c>
    </row>
    <row r="87" spans="1:29" x14ac:dyDescent="0.45">
      <c r="A87" s="18" t="s">
        <v>158</v>
      </c>
      <c r="B87" s="19">
        <v>1.6569999999999999E-4</v>
      </c>
      <c r="C87" s="18">
        <v>3.2642999999999998E-2</v>
      </c>
      <c r="D87" s="19">
        <v>1.2503E-7</v>
      </c>
      <c r="E87" s="19">
        <v>1.3822E-8</v>
      </c>
      <c r="F87" s="19">
        <v>11.055</v>
      </c>
      <c r="G87" s="18">
        <v>-45.19</v>
      </c>
      <c r="H87" s="18">
        <v>10.146000000000001</v>
      </c>
      <c r="I87" s="18">
        <v>22.452000000000002</v>
      </c>
      <c r="J87" s="19">
        <v>2.3778E-7</v>
      </c>
      <c r="K87" s="19">
        <v>3.0517000000000001E-8</v>
      </c>
      <c r="L87" s="19">
        <v>12.834</v>
      </c>
      <c r="M87" s="18">
        <v>0.74739</v>
      </c>
      <c r="N87" s="19">
        <v>1.119E-2</v>
      </c>
      <c r="O87" s="19">
        <v>1.4972000000000001</v>
      </c>
      <c r="P87" s="18">
        <v>9779</v>
      </c>
      <c r="Q87" s="19">
        <v>14.622999999999999</v>
      </c>
      <c r="R87" s="19">
        <v>0.14953</v>
      </c>
      <c r="S87" s="20">
        <v>1.7114999999999999E-12</v>
      </c>
      <c r="T87" s="19">
        <v>3.8305999999999997E-14</v>
      </c>
      <c r="U87" s="19">
        <v>2.2382</v>
      </c>
      <c r="V87" s="18">
        <v>0.95898000000000005</v>
      </c>
      <c r="W87" s="19">
        <v>1.2921E-3</v>
      </c>
      <c r="X87" s="19">
        <v>0.13474</v>
      </c>
      <c r="Z87" s="19">
        <f t="shared" si="37"/>
        <v>1.2503E-7</v>
      </c>
      <c r="AA87" s="18">
        <f t="shared" si="38"/>
        <v>9733.81</v>
      </c>
      <c r="AB87" s="19">
        <f t="shared" si="39"/>
        <v>2.3778E-7</v>
      </c>
      <c r="AC87" s="19">
        <f t="shared" si="40"/>
        <v>1.7114999999999999E-12</v>
      </c>
    </row>
    <row r="88" spans="1:29" x14ac:dyDescent="0.45">
      <c r="A88" s="13" t="s">
        <v>159</v>
      </c>
      <c r="B88" s="21">
        <v>1.5986E-4</v>
      </c>
      <c r="C88" s="13">
        <v>3.1493E-2</v>
      </c>
      <c r="D88" s="21">
        <v>1.2386E-7</v>
      </c>
      <c r="E88" s="21">
        <v>1.3552E-8</v>
      </c>
      <c r="F88" s="21">
        <v>10.941000000000001</v>
      </c>
      <c r="G88" s="13">
        <v>-40.72</v>
      </c>
      <c r="H88" s="13">
        <v>9.9337</v>
      </c>
      <c r="I88" s="13">
        <v>24.395</v>
      </c>
      <c r="J88" s="21">
        <v>2.3952999999999998E-7</v>
      </c>
      <c r="K88" s="21">
        <v>3.0115000000000002E-8</v>
      </c>
      <c r="L88" s="21">
        <v>12.573</v>
      </c>
      <c r="M88" s="13">
        <v>0.74685000000000001</v>
      </c>
      <c r="N88" s="21">
        <v>1.0961E-2</v>
      </c>
      <c r="O88" s="21">
        <v>1.4676</v>
      </c>
      <c r="P88" s="13">
        <v>9753</v>
      </c>
      <c r="Q88" s="21">
        <v>14.305999999999999</v>
      </c>
      <c r="R88" s="21">
        <v>0.14668</v>
      </c>
      <c r="S88" s="30">
        <v>1.6677000000000001E-12</v>
      </c>
      <c r="T88" s="21">
        <v>3.6621999999999999E-14</v>
      </c>
      <c r="U88" s="21">
        <v>2.1960000000000002</v>
      </c>
      <c r="V88" s="13">
        <v>0.96035000000000004</v>
      </c>
      <c r="W88" s="21">
        <v>1.2675E-3</v>
      </c>
      <c r="X88" s="21">
        <v>0.13197999999999999</v>
      </c>
      <c r="Z88" s="21">
        <f t="shared" si="37"/>
        <v>1.2386E-7</v>
      </c>
      <c r="AA88" s="13">
        <f t="shared" si="38"/>
        <v>9712.2800000000007</v>
      </c>
      <c r="AB88" s="21">
        <f t="shared" si="39"/>
        <v>2.3952999999999998E-7</v>
      </c>
      <c r="AC88" s="21">
        <f t="shared" si="40"/>
        <v>1.6677000000000001E-12</v>
      </c>
    </row>
    <row r="89" spans="1:29" x14ac:dyDescent="0.45">
      <c r="A89" s="28" t="s">
        <v>23</v>
      </c>
      <c r="B89" s="18">
        <f t="shared" ref="B89:X89" si="41">AVERAGE(B84:B88)</f>
        <v>1.6153000000000001E-4</v>
      </c>
      <c r="C89" s="18">
        <f t="shared" si="41"/>
        <v>3.18214E-2</v>
      </c>
      <c r="D89" s="18">
        <f t="shared" si="41"/>
        <v>1.2386599999999998E-7</v>
      </c>
      <c r="E89" s="18">
        <f t="shared" si="41"/>
        <v>1.36356E-8</v>
      </c>
      <c r="F89" s="18">
        <f t="shared" si="41"/>
        <v>11.0122</v>
      </c>
      <c r="G89" s="18">
        <f t="shared" si="41"/>
        <v>-42.341999999999999</v>
      </c>
      <c r="H89" s="18">
        <f t="shared" si="41"/>
        <v>9.9917400000000001</v>
      </c>
      <c r="I89" s="18">
        <f t="shared" si="41"/>
        <v>23.684599999999996</v>
      </c>
      <c r="J89" s="18">
        <f t="shared" si="41"/>
        <v>2.4056999999999999E-7</v>
      </c>
      <c r="K89" s="18">
        <f t="shared" si="41"/>
        <v>3.0408399999999999E-8</v>
      </c>
      <c r="L89" s="18">
        <f t="shared" si="41"/>
        <v>12.6416</v>
      </c>
      <c r="M89" s="18">
        <f t="shared" si="41"/>
        <v>0.74609800000000015</v>
      </c>
      <c r="N89" s="18">
        <f t="shared" si="41"/>
        <v>1.10226E-2</v>
      </c>
      <c r="O89" s="18">
        <f t="shared" si="41"/>
        <v>1.4773400000000001</v>
      </c>
      <c r="P89" s="18">
        <f t="shared" si="41"/>
        <v>9783.6</v>
      </c>
      <c r="Q89" s="18">
        <f t="shared" si="41"/>
        <v>14.4198</v>
      </c>
      <c r="R89" s="18">
        <f t="shared" si="41"/>
        <v>0.14738400000000001</v>
      </c>
      <c r="S89" s="31">
        <f t="shared" si="41"/>
        <v>1.68372E-12</v>
      </c>
      <c r="T89" s="18">
        <f t="shared" si="41"/>
        <v>3.7174799999999995E-14</v>
      </c>
      <c r="U89" s="18">
        <f t="shared" si="41"/>
        <v>2.2078999999999995</v>
      </c>
      <c r="V89" s="18">
        <f t="shared" si="41"/>
        <v>0.95984999999999998</v>
      </c>
      <c r="W89" s="18">
        <f t="shared" si="41"/>
        <v>1.2743399999999999E-3</v>
      </c>
      <c r="X89" s="18">
        <f t="shared" si="41"/>
        <v>0.132766</v>
      </c>
      <c r="Z89" s="12">
        <f>AVERAGE(Z84:Z88)</f>
        <v>1.2386599999999998E-7</v>
      </c>
      <c r="AA89" s="12">
        <f>AVERAGE(AA84:AA88)</f>
        <v>9741.2579999999998</v>
      </c>
      <c r="AB89" s="12">
        <f>AVERAGE(AB84:AB88)</f>
        <v>2.4056999999999999E-7</v>
      </c>
      <c r="AC89" s="12">
        <f>AVERAGE(AC84:AC88)</f>
        <v>1.68372E-12</v>
      </c>
    </row>
    <row r="90" spans="1:29" x14ac:dyDescent="0.45">
      <c r="A90" s="2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T90" s="18"/>
      <c r="U90" s="18"/>
      <c r="V90" s="18"/>
      <c r="W90" s="18"/>
      <c r="X90" s="18"/>
    </row>
    <row r="91" spans="1:29" x14ac:dyDescent="0.45">
      <c r="A91" s="2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T91" s="18"/>
      <c r="U91" s="18"/>
      <c r="V91" s="18"/>
      <c r="W91" s="18"/>
      <c r="X91" s="18"/>
    </row>
    <row r="92" spans="1:29" x14ac:dyDescent="0.45">
      <c r="A92" s="2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T92" s="18"/>
      <c r="U92" s="18"/>
      <c r="V92" s="18"/>
      <c r="W92" s="18"/>
      <c r="X92" s="18"/>
    </row>
    <row r="93" spans="1:29" x14ac:dyDescent="0.45">
      <c r="A93" s="2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T93" s="18"/>
      <c r="U93" s="18"/>
      <c r="V93" s="18"/>
      <c r="W93" s="18"/>
      <c r="X93" s="18"/>
    </row>
    <row r="94" spans="1:29" x14ac:dyDescent="0.45">
      <c r="A94" s="54" t="s">
        <v>47</v>
      </c>
      <c r="B94" s="54"/>
      <c r="C94" s="54"/>
      <c r="D94" s="54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T94" s="18"/>
      <c r="U94" s="18"/>
      <c r="V94" s="18"/>
      <c r="W94" s="18"/>
      <c r="X94" s="18"/>
    </row>
    <row r="95" spans="1:29" x14ac:dyDescent="0.45">
      <c r="A95" s="10" t="s">
        <v>50</v>
      </c>
      <c r="B95" s="33">
        <v>1</v>
      </c>
      <c r="C95" s="33">
        <v>2</v>
      </c>
      <c r="D95" s="33">
        <v>3</v>
      </c>
      <c r="E95" s="33">
        <v>4</v>
      </c>
      <c r="F95" s="33">
        <v>5</v>
      </c>
      <c r="G95" s="33">
        <v>6</v>
      </c>
      <c r="H95" s="33">
        <v>7</v>
      </c>
      <c r="I95" s="33">
        <v>8</v>
      </c>
      <c r="J95" s="33">
        <v>9</v>
      </c>
      <c r="K95" s="33">
        <v>10</v>
      </c>
      <c r="L95" s="33"/>
      <c r="M95" s="32"/>
      <c r="N95" s="32"/>
      <c r="O95" s="18"/>
      <c r="P95" s="18"/>
      <c r="Q95" s="18"/>
      <c r="R95" s="18"/>
      <c r="T95" s="18"/>
      <c r="U95" s="18"/>
      <c r="V95" s="18"/>
      <c r="W95" s="18"/>
      <c r="X95" s="18"/>
    </row>
    <row r="96" spans="1:29" x14ac:dyDescent="0.45">
      <c r="A96" s="10" t="s">
        <v>46</v>
      </c>
      <c r="B96" s="40">
        <f>(B95-1)*40/60</f>
        <v>0</v>
      </c>
      <c r="C96" s="40">
        <f>(C95-1)*7/60</f>
        <v>0.11666666666666667</v>
      </c>
      <c r="D96" s="40">
        <f>(D95-2)*40/60</f>
        <v>0.66666666666666663</v>
      </c>
      <c r="E96" s="40">
        <f t="shared" ref="E96:K96" si="42">(E95-2)*40/60</f>
        <v>1.3333333333333333</v>
      </c>
      <c r="F96" s="40">
        <f t="shared" si="42"/>
        <v>2</v>
      </c>
      <c r="G96" s="40">
        <f t="shared" si="42"/>
        <v>2.6666666666666665</v>
      </c>
      <c r="H96" s="40">
        <f t="shared" si="42"/>
        <v>3.3333333333333335</v>
      </c>
      <c r="I96" s="40">
        <f t="shared" si="42"/>
        <v>4</v>
      </c>
      <c r="J96" s="40">
        <f t="shared" si="42"/>
        <v>4.666666666666667</v>
      </c>
      <c r="K96" s="40">
        <f t="shared" si="42"/>
        <v>5.333333333333333</v>
      </c>
      <c r="L96" s="40"/>
      <c r="M96" s="32"/>
      <c r="N96" s="32"/>
      <c r="O96" s="18"/>
      <c r="P96" s="18"/>
      <c r="Q96" s="18"/>
      <c r="R96" s="18"/>
      <c r="T96" s="18"/>
      <c r="U96" s="18"/>
      <c r="V96" s="18"/>
      <c r="W96" s="18"/>
      <c r="X96" s="18"/>
    </row>
    <row r="97" spans="1:24" x14ac:dyDescent="0.45">
      <c r="A97" s="10" t="s">
        <v>51</v>
      </c>
      <c r="B97" s="34"/>
      <c r="C97" s="34"/>
      <c r="D97" s="34"/>
      <c r="E97" s="34"/>
      <c r="F97" s="34"/>
      <c r="G97" s="34"/>
      <c r="H97" s="34"/>
      <c r="I97" s="45"/>
      <c r="J97" s="46"/>
      <c r="K97" s="34"/>
      <c r="L97" s="34"/>
      <c r="M97" s="32"/>
      <c r="N97" s="32"/>
      <c r="O97" s="18"/>
      <c r="P97" s="18"/>
      <c r="Q97" s="18"/>
      <c r="R97" s="18"/>
      <c r="T97" s="18"/>
      <c r="U97" s="18"/>
      <c r="V97" s="18"/>
      <c r="W97" s="18"/>
      <c r="X97" s="18"/>
    </row>
    <row r="98" spans="1:24" x14ac:dyDescent="0.45">
      <c r="A98" s="10" t="s">
        <v>52</v>
      </c>
      <c r="B98" s="34"/>
      <c r="C98" s="34"/>
      <c r="D98" s="34"/>
      <c r="E98" s="34"/>
      <c r="F98" s="34"/>
      <c r="G98" s="34"/>
      <c r="H98" s="34"/>
      <c r="I98" s="45"/>
      <c r="J98" s="46"/>
      <c r="K98" s="34"/>
      <c r="L98" s="34"/>
      <c r="M98" s="32"/>
      <c r="N98" s="32"/>
      <c r="O98" s="18"/>
      <c r="P98" s="18"/>
      <c r="Q98" s="18"/>
      <c r="R98" s="18"/>
      <c r="T98" s="18"/>
      <c r="U98" s="18"/>
      <c r="V98" s="18"/>
      <c r="W98" s="18"/>
      <c r="X98" s="18"/>
    </row>
    <row r="99" spans="1:24" x14ac:dyDescent="0.45">
      <c r="A99" s="10" t="s">
        <v>53</v>
      </c>
      <c r="B99" s="34">
        <v>400000</v>
      </c>
      <c r="C99" s="34">
        <v>660000</v>
      </c>
      <c r="D99" s="34">
        <v>530000</v>
      </c>
      <c r="E99" s="34">
        <v>680000</v>
      </c>
      <c r="F99" s="34">
        <v>750000</v>
      </c>
      <c r="G99" s="34">
        <v>540000</v>
      </c>
      <c r="H99" s="34">
        <v>510000</v>
      </c>
      <c r="I99" s="45">
        <v>570000</v>
      </c>
      <c r="J99" s="46">
        <v>450000</v>
      </c>
      <c r="K99" s="34">
        <v>490000</v>
      </c>
      <c r="L99" s="34"/>
      <c r="M99" s="32"/>
      <c r="N99" s="32"/>
      <c r="O99" s="18"/>
      <c r="P99" s="18"/>
      <c r="Q99" s="18"/>
      <c r="R99" s="18"/>
      <c r="T99" s="18"/>
      <c r="U99" s="18"/>
      <c r="V99" s="18"/>
      <c r="W99" s="18"/>
      <c r="X99" s="18"/>
    </row>
    <row r="100" spans="1:24" x14ac:dyDescent="0.45">
      <c r="A100" s="10" t="s">
        <v>54</v>
      </c>
      <c r="B100" s="34"/>
      <c r="C100" s="34"/>
      <c r="D100" s="34"/>
      <c r="E100" s="34"/>
      <c r="F100" s="34"/>
      <c r="G100" s="34"/>
      <c r="H100" s="34"/>
      <c r="I100" s="45"/>
      <c r="J100" s="46"/>
      <c r="K100" s="34"/>
      <c r="L100" s="34"/>
      <c r="M100" s="32"/>
      <c r="N100" s="32"/>
      <c r="O100" s="18"/>
      <c r="P100" s="18"/>
      <c r="Q100" s="18"/>
      <c r="R100" s="18"/>
      <c r="T100" s="18"/>
      <c r="U100" s="18"/>
      <c r="V100" s="18"/>
      <c r="W100" s="18"/>
      <c r="X100" s="18"/>
    </row>
    <row r="101" spans="1:24" x14ac:dyDescent="0.45">
      <c r="A101" s="10" t="s">
        <v>55</v>
      </c>
      <c r="B101" s="34"/>
      <c r="C101" s="34"/>
      <c r="D101" s="34"/>
      <c r="E101" s="34"/>
      <c r="F101" s="34"/>
      <c r="G101" s="34"/>
      <c r="H101" s="34"/>
      <c r="I101" s="45"/>
      <c r="J101" s="46"/>
      <c r="K101" s="34"/>
      <c r="L101" s="34"/>
      <c r="M101" s="32"/>
      <c r="N101" s="32"/>
      <c r="O101" s="18"/>
      <c r="P101" s="18"/>
      <c r="Q101" s="18"/>
      <c r="R101" s="18"/>
      <c r="T101" s="18"/>
      <c r="U101" s="18"/>
      <c r="V101" s="18"/>
      <c r="W101" s="18"/>
      <c r="X101" s="18"/>
    </row>
    <row r="102" spans="1:24" x14ac:dyDescent="0.45">
      <c r="A102" s="32" t="s">
        <v>48</v>
      </c>
      <c r="B102" s="34">
        <f>AVERAGE(B97:B101)</f>
        <v>400000</v>
      </c>
      <c r="C102" s="34">
        <f t="shared" ref="C102:J102" si="43">AVERAGE(C97:C101)</f>
        <v>660000</v>
      </c>
      <c r="D102" s="34">
        <f t="shared" si="43"/>
        <v>530000</v>
      </c>
      <c r="E102" s="34">
        <f t="shared" si="43"/>
        <v>680000</v>
      </c>
      <c r="F102" s="34">
        <f t="shared" si="43"/>
        <v>750000</v>
      </c>
      <c r="G102" s="34">
        <f t="shared" si="43"/>
        <v>540000</v>
      </c>
      <c r="H102" s="34">
        <f t="shared" si="43"/>
        <v>510000</v>
      </c>
      <c r="I102" s="34">
        <f t="shared" si="43"/>
        <v>570000</v>
      </c>
      <c r="J102" s="34">
        <f t="shared" si="43"/>
        <v>450000</v>
      </c>
      <c r="K102" s="34">
        <f>AVERAGE(K97:K101)</f>
        <v>490000</v>
      </c>
      <c r="L102" s="34"/>
      <c r="M102" s="32"/>
      <c r="N102" s="32"/>
      <c r="O102" s="18"/>
      <c r="P102" s="18"/>
      <c r="Q102" s="18"/>
      <c r="R102" s="18"/>
      <c r="T102" s="18"/>
      <c r="U102" s="18"/>
      <c r="V102" s="18"/>
      <c r="W102" s="18"/>
      <c r="X102" s="18"/>
    </row>
    <row r="103" spans="1:24" x14ac:dyDescent="0.45">
      <c r="A103" s="28"/>
      <c r="B103" s="19"/>
      <c r="C103" s="19"/>
      <c r="D103" s="19"/>
      <c r="E103" s="19"/>
      <c r="F103" s="19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T103" s="18"/>
      <c r="U103" s="18"/>
      <c r="V103" s="18"/>
      <c r="W103" s="18"/>
      <c r="X103" s="18"/>
    </row>
    <row r="104" spans="1:24" x14ac:dyDescent="0.45">
      <c r="A104" s="28"/>
      <c r="B104" s="19"/>
      <c r="C104" s="19"/>
      <c r="D104" s="19"/>
      <c r="E104" s="19"/>
      <c r="F104" s="19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T104" s="18"/>
      <c r="U104" s="18"/>
      <c r="V104" s="18"/>
      <c r="W104" s="18"/>
      <c r="X104" s="18"/>
    </row>
    <row r="106" spans="1:24" x14ac:dyDescent="0.45">
      <c r="A106" s="35" t="s">
        <v>39</v>
      </c>
    </row>
    <row r="107" spans="1:24" x14ac:dyDescent="0.45">
      <c r="A107" s="36"/>
      <c r="B107" s="55" t="s">
        <v>60</v>
      </c>
      <c r="C107" s="56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7"/>
    </row>
    <row r="108" spans="1:24" x14ac:dyDescent="0.45">
      <c r="A108" s="41" t="s">
        <v>50</v>
      </c>
      <c r="B108" s="33">
        <v>1</v>
      </c>
      <c r="C108" s="33">
        <v>2</v>
      </c>
      <c r="D108" s="33">
        <v>3</v>
      </c>
      <c r="E108" s="33">
        <v>4</v>
      </c>
      <c r="F108" s="33">
        <v>5</v>
      </c>
      <c r="G108" s="33">
        <v>6</v>
      </c>
      <c r="H108" s="33">
        <v>7</v>
      </c>
      <c r="I108" s="33">
        <v>8</v>
      </c>
      <c r="J108" s="33">
        <v>9</v>
      </c>
      <c r="K108" s="33">
        <v>10</v>
      </c>
      <c r="L108" s="33"/>
      <c r="M108" s="47"/>
      <c r="N108" s="48"/>
    </row>
    <row r="109" spans="1:24" x14ac:dyDescent="0.45">
      <c r="A109" s="10" t="s">
        <v>46</v>
      </c>
      <c r="B109" s="40">
        <f>(B108-1)*40/60</f>
        <v>0</v>
      </c>
      <c r="C109" s="40">
        <f>(C108-1)*7/60</f>
        <v>0.11666666666666667</v>
      </c>
      <c r="D109" s="40">
        <f>(D108-2)*40/60</f>
        <v>0.66666666666666663</v>
      </c>
      <c r="E109" s="40">
        <f t="shared" ref="E109:K109" si="44">(E108-2)*40/60</f>
        <v>1.3333333333333333</v>
      </c>
      <c r="F109" s="40">
        <f t="shared" si="44"/>
        <v>2</v>
      </c>
      <c r="G109" s="40">
        <f t="shared" si="44"/>
        <v>2.6666666666666665</v>
      </c>
      <c r="H109" s="40">
        <f t="shared" si="44"/>
        <v>3.3333333333333335</v>
      </c>
      <c r="I109" s="40">
        <f t="shared" si="44"/>
        <v>4</v>
      </c>
      <c r="J109" s="40">
        <f t="shared" si="44"/>
        <v>4.666666666666667</v>
      </c>
      <c r="K109" s="40">
        <f t="shared" si="44"/>
        <v>5.333333333333333</v>
      </c>
      <c r="L109" s="40"/>
      <c r="M109" s="32"/>
      <c r="N109" s="32"/>
    </row>
    <row r="110" spans="1:24" x14ac:dyDescent="0.45">
      <c r="A110" s="33">
        <v>1</v>
      </c>
      <c r="B110" s="42">
        <f>S3</f>
        <v>1.6272E-12</v>
      </c>
      <c r="C110" s="42">
        <f>S12</f>
        <v>1.671E-12</v>
      </c>
      <c r="D110" s="42">
        <f>S21</f>
        <v>1.6555E-12</v>
      </c>
      <c r="E110" s="42">
        <f>S30</f>
        <v>1.6226E-12</v>
      </c>
      <c r="F110" s="42">
        <f>S39</f>
        <v>1.6410999999999999E-12</v>
      </c>
      <c r="G110" s="42">
        <f>S48</f>
        <v>1.6832999999999999E-12</v>
      </c>
      <c r="H110" s="42">
        <f>S57</f>
        <v>1.6383E-12</v>
      </c>
      <c r="I110" s="42">
        <f>S66</f>
        <v>1.6352999999999999E-12</v>
      </c>
      <c r="J110" s="43">
        <f>S75</f>
        <v>1.6522999999999999E-12</v>
      </c>
      <c r="K110" s="42">
        <f>S84</f>
        <v>1.6546E-12</v>
      </c>
      <c r="L110" s="42"/>
      <c r="M110" s="37"/>
      <c r="N110" s="37"/>
    </row>
    <row r="111" spans="1:24" x14ac:dyDescent="0.45">
      <c r="A111" s="33">
        <v>2</v>
      </c>
      <c r="B111" s="42">
        <f>S4</f>
        <v>1.6577000000000001E-12</v>
      </c>
      <c r="C111" s="42">
        <f>S13</f>
        <v>1.6542E-12</v>
      </c>
      <c r="D111" s="42">
        <f>S22</f>
        <v>1.6630000000000001E-12</v>
      </c>
      <c r="E111" s="42">
        <f>S31</f>
        <v>1.6694999999999999E-12</v>
      </c>
      <c r="F111" s="42">
        <f>S40</f>
        <v>1.6447E-12</v>
      </c>
      <c r="G111" s="42">
        <f>S49</f>
        <v>1.6756E-12</v>
      </c>
      <c r="H111" s="42">
        <f>S58</f>
        <v>1.6654999999999999E-12</v>
      </c>
      <c r="I111" s="42">
        <f>S67</f>
        <v>1.6542E-12</v>
      </c>
      <c r="J111" s="43">
        <f>S76</f>
        <v>1.6626E-12</v>
      </c>
      <c r="K111" s="42">
        <f>S85</f>
        <v>1.6972000000000001E-12</v>
      </c>
      <c r="L111" s="42"/>
      <c r="M111" s="37"/>
      <c r="N111" s="37"/>
    </row>
    <row r="112" spans="1:24" x14ac:dyDescent="0.45">
      <c r="A112" s="33">
        <v>3</v>
      </c>
      <c r="B112" s="42">
        <f>S5</f>
        <v>1.6654999999999999E-12</v>
      </c>
      <c r="C112" s="42">
        <f>S14</f>
        <v>1.6656000000000001E-12</v>
      </c>
      <c r="D112" s="42">
        <f>S23</f>
        <v>1.6449E-12</v>
      </c>
      <c r="E112" s="42">
        <f>S32</f>
        <v>1.6896E-12</v>
      </c>
      <c r="F112" s="42">
        <f>S41</f>
        <v>1.6394000000000001E-12</v>
      </c>
      <c r="G112" s="42">
        <f>S50</f>
        <v>1.6421E-12</v>
      </c>
      <c r="H112" s="42">
        <f>S59</f>
        <v>1.6766999999999999E-12</v>
      </c>
      <c r="I112" s="42">
        <f>S68</f>
        <v>1.6536999999999999E-12</v>
      </c>
      <c r="J112" s="43">
        <f>S77</f>
        <v>1.6740999999999999E-12</v>
      </c>
      <c r="K112" s="42">
        <f>S86</f>
        <v>1.6876E-12</v>
      </c>
      <c r="L112" s="42"/>
      <c r="M112" s="37"/>
      <c r="N112" s="37"/>
    </row>
    <row r="113" spans="1:14" x14ac:dyDescent="0.45">
      <c r="A113" s="33">
        <v>4</v>
      </c>
      <c r="B113" s="42">
        <f>S6</f>
        <v>1.6462E-12</v>
      </c>
      <c r="C113" s="42">
        <f>S15</f>
        <v>1.6693E-12</v>
      </c>
      <c r="D113" s="42">
        <f>S24</f>
        <v>1.6466000000000001E-12</v>
      </c>
      <c r="E113" s="42">
        <f>S33</f>
        <v>1.6832999999999999E-12</v>
      </c>
      <c r="F113" s="42">
        <f>S42</f>
        <v>1.6423E-12</v>
      </c>
      <c r="G113" s="42">
        <f>S51</f>
        <v>1.6481E-12</v>
      </c>
      <c r="H113" s="42">
        <f>S60</f>
        <v>1.6551000000000001E-12</v>
      </c>
      <c r="I113" s="42">
        <f>S69</f>
        <v>1.6496999999999999E-12</v>
      </c>
      <c r="J113" s="43">
        <f>S78</f>
        <v>1.6598000000000001E-12</v>
      </c>
      <c r="K113" s="42">
        <f>S87</f>
        <v>1.7114999999999999E-12</v>
      </c>
      <c r="L113" s="42"/>
      <c r="M113" s="37"/>
      <c r="N113" s="37"/>
    </row>
    <row r="114" spans="1:14" x14ac:dyDescent="0.45">
      <c r="A114" s="33">
        <v>5</v>
      </c>
      <c r="B114" s="42">
        <f>S7</f>
        <v>1.6601E-12</v>
      </c>
      <c r="C114" s="49"/>
      <c r="D114" s="42">
        <f>S25</f>
        <v>1.6554E-12</v>
      </c>
      <c r="E114" s="42">
        <f>S34</f>
        <v>1.6552000000000001E-12</v>
      </c>
      <c r="F114" s="42">
        <f>S43</f>
        <v>1.6430999999999999E-12</v>
      </c>
      <c r="G114" s="42">
        <f>S52</f>
        <v>1.6502E-12</v>
      </c>
      <c r="H114" s="42">
        <f>S61</f>
        <v>1.6551000000000001E-12</v>
      </c>
      <c r="I114" s="42">
        <f>S70</f>
        <v>1.6535999999999999E-12</v>
      </c>
      <c r="J114" s="43">
        <f>S79</f>
        <v>1.6829E-12</v>
      </c>
      <c r="K114" s="42">
        <f>S88</f>
        <v>1.6677000000000001E-12</v>
      </c>
      <c r="L114" s="42"/>
      <c r="M114" s="37"/>
      <c r="N114" s="37"/>
    </row>
    <row r="115" spans="1:14" x14ac:dyDescent="0.45">
      <c r="A115" s="33" t="s">
        <v>21</v>
      </c>
      <c r="B115" s="34">
        <f t="shared" ref="B115:K115" si="45">AVERAGE(B110:B114)</f>
        <v>1.6513400000000001E-12</v>
      </c>
      <c r="C115" s="34">
        <f t="shared" si="45"/>
        <v>1.665025E-12</v>
      </c>
      <c r="D115" s="34">
        <f t="shared" si="45"/>
        <v>1.6530800000000001E-12</v>
      </c>
      <c r="E115" s="34">
        <f t="shared" si="45"/>
        <v>1.6640399999999998E-12</v>
      </c>
      <c r="F115" s="34">
        <f t="shared" si="45"/>
        <v>1.6421200000000001E-12</v>
      </c>
      <c r="G115" s="34">
        <f t="shared" si="45"/>
        <v>1.65986E-12</v>
      </c>
      <c r="H115" s="34">
        <f t="shared" si="45"/>
        <v>1.65814E-12</v>
      </c>
      <c r="I115" s="34">
        <f t="shared" si="45"/>
        <v>1.6492999999999998E-12</v>
      </c>
      <c r="J115" s="34">
        <f t="shared" si="45"/>
        <v>1.6663399999999999E-12</v>
      </c>
      <c r="K115" s="34">
        <f t="shared" si="45"/>
        <v>1.68372E-12</v>
      </c>
      <c r="L115" s="34"/>
      <c r="M115" s="32"/>
      <c r="N115" s="32"/>
    </row>
    <row r="116" spans="1:14" x14ac:dyDescent="0.45">
      <c r="A116" s="33" t="s">
        <v>22</v>
      </c>
      <c r="B116" s="34">
        <f t="shared" ref="B116:K116" si="46">STDEV(B110:B114)</f>
        <v>1.5222122059686684E-14</v>
      </c>
      <c r="C116" s="34">
        <f t="shared" si="46"/>
        <v>7.560588601425184E-15</v>
      </c>
      <c r="D116" s="34">
        <f t="shared" si="46"/>
        <v>7.3916845170772926E-15</v>
      </c>
      <c r="E116" s="34">
        <f t="shared" si="46"/>
        <v>2.6690316596099024E-14</v>
      </c>
      <c r="F116" s="34">
        <f t="shared" si="46"/>
        <v>2.0054924582256535E-15</v>
      </c>
      <c r="G116" s="34">
        <f t="shared" si="46"/>
        <v>1.8331748416340405E-14</v>
      </c>
      <c r="H116" s="34">
        <f t="shared" si="46"/>
        <v>1.4236853584974408E-14</v>
      </c>
      <c r="I116" s="34">
        <f t="shared" si="46"/>
        <v>8.031500482475251E-15</v>
      </c>
      <c r="J116" s="34">
        <f t="shared" si="46"/>
        <v>1.212777803226956E-14</v>
      </c>
      <c r="K116" s="34">
        <f t="shared" si="46"/>
        <v>2.2765697880803005E-14</v>
      </c>
      <c r="L116" s="34"/>
      <c r="M116" s="32"/>
      <c r="N116" s="32"/>
    </row>
    <row r="117" spans="1:14" x14ac:dyDescent="0.45">
      <c r="A117" s="33" t="s">
        <v>24</v>
      </c>
      <c r="B117" s="38">
        <f>(B115-$B115)/B115</f>
        <v>0</v>
      </c>
      <c r="C117" s="38">
        <f t="shared" ref="C117:K117" si="47">(C115-$B115)/C115</f>
        <v>8.2190958093721449E-3</v>
      </c>
      <c r="D117" s="38">
        <f>(D115-$B115)/D115</f>
        <v>1.0525806373556936E-3</v>
      </c>
      <c r="E117" s="38">
        <f t="shared" si="47"/>
        <v>7.6320280762480078E-3</v>
      </c>
      <c r="F117" s="38">
        <f t="shared" si="47"/>
        <v>-5.6146932014712898E-3</v>
      </c>
      <c r="G117" s="38">
        <f t="shared" si="47"/>
        <v>5.1329630209775807E-3</v>
      </c>
      <c r="H117" s="38">
        <f t="shared" si="47"/>
        <v>4.1009806168356899E-3</v>
      </c>
      <c r="I117" s="38">
        <f t="shared" si="47"/>
        <v>-1.2368883768873232E-3</v>
      </c>
      <c r="J117" s="38">
        <f t="shared" si="47"/>
        <v>9.0017643458116803E-3</v>
      </c>
      <c r="K117" s="38">
        <f t="shared" si="47"/>
        <v>1.9231226094599999E-2</v>
      </c>
      <c r="L117" s="38"/>
      <c r="M117" s="37"/>
      <c r="N117" s="37"/>
    </row>
    <row r="118" spans="1:14" x14ac:dyDescent="0.45">
      <c r="D118" s="44">
        <f>(D115-$C115)/D115</f>
        <v>-7.2259055823069088E-3</v>
      </c>
      <c r="E118" s="44">
        <f t="shared" ref="E118:K118" si="48">(E115-$C115)/E115</f>
        <v>-5.919328862287695E-4</v>
      </c>
      <c r="F118" s="44">
        <f t="shared" si="48"/>
        <v>-1.3948432514067114E-2</v>
      </c>
      <c r="G118" s="44">
        <f t="shared" si="48"/>
        <v>-3.1117082163556018E-3</v>
      </c>
      <c r="H118" s="44">
        <f t="shared" si="48"/>
        <v>-4.152242874546133E-3</v>
      </c>
      <c r="I118" s="44">
        <f t="shared" si="48"/>
        <v>-9.5343479051719637E-3</v>
      </c>
      <c r="J118" s="44">
        <f t="shared" si="48"/>
        <v>7.8915467431615383E-4</v>
      </c>
      <c r="K118" s="44">
        <f t="shared" si="48"/>
        <v>1.110339011237026E-2</v>
      </c>
      <c r="L118" s="44"/>
    </row>
  </sheetData>
  <mergeCells count="2">
    <mergeCell ref="A94:D94"/>
    <mergeCell ref="B107:N107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C118"/>
  <sheetViews>
    <sheetView topLeftCell="A93" workbookViewId="0">
      <selection activeCell="B115" sqref="B115:K115"/>
    </sheetView>
  </sheetViews>
  <sheetFormatPr defaultColWidth="9.1328125" defaultRowHeight="14.25" x14ac:dyDescent="0.45"/>
  <cols>
    <col min="1" max="1" width="18.73046875" style="12" customWidth="1"/>
    <col min="2" max="5" width="9.1328125" style="12"/>
    <col min="6" max="6" width="9.3984375" style="12" customWidth="1"/>
    <col min="7" max="22" width="9.1328125" style="12"/>
    <col min="23" max="23" width="9.3984375" style="12" customWidth="1"/>
    <col min="24" max="24" width="14.73046875" style="12" bestFit="1" customWidth="1"/>
    <col min="25" max="16384" width="9.1328125" style="12"/>
  </cols>
  <sheetData>
    <row r="1" spans="1:29" x14ac:dyDescent="0.45">
      <c r="A1" s="39">
        <v>1</v>
      </c>
    </row>
    <row r="2" spans="1:29" x14ac:dyDescent="0.45">
      <c r="A2" s="13" t="s">
        <v>56</v>
      </c>
      <c r="B2" s="13" t="s">
        <v>12</v>
      </c>
      <c r="C2" s="13" t="s">
        <v>13</v>
      </c>
      <c r="D2" s="13" t="s">
        <v>25</v>
      </c>
      <c r="E2" s="13" t="s">
        <v>14</v>
      </c>
      <c r="F2" s="13" t="s">
        <v>15</v>
      </c>
      <c r="G2" s="13" t="s">
        <v>16</v>
      </c>
      <c r="H2" s="13" t="s">
        <v>17</v>
      </c>
      <c r="I2" s="13" t="s">
        <v>18</v>
      </c>
      <c r="J2" s="13" t="s">
        <v>26</v>
      </c>
      <c r="K2" s="13" t="s">
        <v>27</v>
      </c>
      <c r="L2" s="13" t="s">
        <v>28</v>
      </c>
      <c r="M2" s="13" t="s">
        <v>29</v>
      </c>
      <c r="N2" s="13" t="s">
        <v>30</v>
      </c>
      <c r="O2" s="13" t="s">
        <v>31</v>
      </c>
      <c r="P2" s="13" t="s">
        <v>32</v>
      </c>
      <c r="Q2" s="13" t="s">
        <v>19</v>
      </c>
      <c r="R2" s="13" t="s">
        <v>20</v>
      </c>
      <c r="S2" s="14" t="s">
        <v>33</v>
      </c>
      <c r="T2" s="13" t="s">
        <v>34</v>
      </c>
      <c r="U2" s="13" t="s">
        <v>35</v>
      </c>
      <c r="V2" s="13" t="s">
        <v>36</v>
      </c>
      <c r="W2" s="13" t="s">
        <v>37</v>
      </c>
      <c r="X2" s="13" t="s">
        <v>38</v>
      </c>
      <c r="Z2" s="12" t="s">
        <v>42</v>
      </c>
      <c r="AA2" s="12" t="s">
        <v>41</v>
      </c>
      <c r="AB2" s="12" t="s">
        <v>43</v>
      </c>
      <c r="AC2" s="12" t="s">
        <v>44</v>
      </c>
    </row>
    <row r="3" spans="1:29" x14ac:dyDescent="0.45">
      <c r="A3" s="15" t="s">
        <v>61</v>
      </c>
      <c r="B3" s="16">
        <v>1.2595999999999999E-4</v>
      </c>
      <c r="C3" s="15">
        <v>2.4563000000000001E-2</v>
      </c>
      <c r="D3" s="16">
        <v>5.7831999999999998E-8</v>
      </c>
      <c r="E3" s="16">
        <v>1.5174999999999999E-8</v>
      </c>
      <c r="F3" s="16">
        <v>26.24</v>
      </c>
      <c r="G3" s="15">
        <v>78.69</v>
      </c>
      <c r="H3" s="15">
        <v>10.007</v>
      </c>
      <c r="I3" s="15">
        <v>12.717000000000001</v>
      </c>
      <c r="J3" s="16">
        <v>2.7809000000000002E-7</v>
      </c>
      <c r="K3" s="16">
        <v>2.6159E-8</v>
      </c>
      <c r="L3" s="16">
        <v>9.4067000000000007</v>
      </c>
      <c r="M3" s="15">
        <v>0.70523000000000002</v>
      </c>
      <c r="N3" s="16">
        <v>8.2310000000000005E-3</v>
      </c>
      <c r="O3" s="16">
        <v>1.1671</v>
      </c>
      <c r="P3" s="15">
        <v>10504</v>
      </c>
      <c r="Q3" s="16">
        <v>14.82</v>
      </c>
      <c r="R3" s="16">
        <v>0.14108999999999999</v>
      </c>
      <c r="S3" s="17">
        <v>1.4125000000000001E-12</v>
      </c>
      <c r="T3" s="16">
        <v>2.9324000000000001E-14</v>
      </c>
      <c r="U3" s="16">
        <v>2.0760000000000001</v>
      </c>
      <c r="V3" s="15">
        <v>0.96970000000000001</v>
      </c>
      <c r="W3" s="16">
        <v>1.2026000000000001E-3</v>
      </c>
      <c r="X3" s="16">
        <v>0.12402000000000001</v>
      </c>
      <c r="Z3" s="16"/>
      <c r="AA3" s="15"/>
      <c r="AB3" s="16"/>
      <c r="AC3" s="16"/>
    </row>
    <row r="4" spans="1:29" x14ac:dyDescent="0.45">
      <c r="A4" s="18" t="s">
        <v>62</v>
      </c>
      <c r="B4" s="19">
        <v>1.2371999999999999E-4</v>
      </c>
      <c r="C4" s="18">
        <v>2.4126000000000002E-2</v>
      </c>
      <c r="D4" s="19">
        <v>6.2201000000000002E-8</v>
      </c>
      <c r="E4" s="19">
        <v>1.5043999999999999E-8</v>
      </c>
      <c r="F4" s="19">
        <v>24.186</v>
      </c>
      <c r="G4" s="18">
        <v>74.88</v>
      </c>
      <c r="H4" s="18">
        <v>9.9419000000000004</v>
      </c>
      <c r="I4" s="18">
        <v>13.276999999999999</v>
      </c>
      <c r="J4" s="19">
        <v>2.7113999999999998E-7</v>
      </c>
      <c r="K4" s="19">
        <v>2.5247999999999999E-8</v>
      </c>
      <c r="L4" s="19">
        <v>9.3117999999999999</v>
      </c>
      <c r="M4" s="18">
        <v>0.70752999999999999</v>
      </c>
      <c r="N4" s="19">
        <v>8.1466000000000004E-3</v>
      </c>
      <c r="O4" s="19">
        <v>1.1514</v>
      </c>
      <c r="P4" s="18">
        <v>10488</v>
      </c>
      <c r="Q4" s="19">
        <v>14.685</v>
      </c>
      <c r="R4" s="19">
        <v>0.14002000000000001</v>
      </c>
      <c r="S4" s="20">
        <v>1.4323000000000001E-12</v>
      </c>
      <c r="T4" s="19">
        <v>2.9494000000000002E-14</v>
      </c>
      <c r="U4" s="19">
        <v>2.0592000000000001</v>
      </c>
      <c r="V4" s="18">
        <v>0.96896000000000004</v>
      </c>
      <c r="W4" s="19">
        <v>1.1931000000000001E-3</v>
      </c>
      <c r="X4" s="19">
        <v>0.12313</v>
      </c>
      <c r="Z4" s="19"/>
      <c r="AA4" s="18"/>
      <c r="AB4" s="19"/>
      <c r="AC4" s="19"/>
    </row>
    <row r="5" spans="1:29" x14ac:dyDescent="0.45">
      <c r="A5" s="18" t="s">
        <v>63</v>
      </c>
      <c r="B5" s="19">
        <v>1.2357000000000001E-4</v>
      </c>
      <c r="C5" s="18">
        <v>2.4094999999999998E-2</v>
      </c>
      <c r="D5" s="19">
        <v>6.1417E-8</v>
      </c>
      <c r="E5" s="19">
        <v>1.5023000000000002E-8</v>
      </c>
      <c r="F5" s="19">
        <v>24.460999999999999</v>
      </c>
      <c r="G5" s="18">
        <v>76.72</v>
      </c>
      <c r="H5" s="18">
        <v>9.9266000000000005</v>
      </c>
      <c r="I5" s="18">
        <v>12.939</v>
      </c>
      <c r="J5" s="19">
        <v>2.6526999999999999E-7</v>
      </c>
      <c r="K5" s="19">
        <v>2.4655999999999999E-8</v>
      </c>
      <c r="L5" s="19">
        <v>9.2947000000000006</v>
      </c>
      <c r="M5" s="18">
        <v>0.70964000000000005</v>
      </c>
      <c r="N5" s="19">
        <v>8.1294999999999996E-3</v>
      </c>
      <c r="O5" s="19">
        <v>1.1456</v>
      </c>
      <c r="P5" s="18">
        <v>10468</v>
      </c>
      <c r="Q5" s="19">
        <v>14.629</v>
      </c>
      <c r="R5" s="19">
        <v>0.13975000000000001</v>
      </c>
      <c r="S5" s="20">
        <v>1.4205000000000001E-12</v>
      </c>
      <c r="T5" s="19">
        <v>2.9207E-14</v>
      </c>
      <c r="U5" s="19">
        <v>2.0560999999999998</v>
      </c>
      <c r="V5" s="18">
        <v>0.96940000000000004</v>
      </c>
      <c r="W5" s="19">
        <v>1.1913E-3</v>
      </c>
      <c r="X5" s="19">
        <v>0.12289</v>
      </c>
      <c r="Z5" s="19"/>
      <c r="AA5" s="18"/>
      <c r="AB5" s="19"/>
      <c r="AC5" s="19"/>
    </row>
    <row r="6" spans="1:29" x14ac:dyDescent="0.45">
      <c r="A6" s="18" t="s">
        <v>64</v>
      </c>
      <c r="B6" s="19">
        <v>1.2410000000000001E-4</v>
      </c>
      <c r="C6" s="18">
        <v>2.4199999999999999E-2</v>
      </c>
      <c r="D6" s="19">
        <v>6.2098000000000005E-8</v>
      </c>
      <c r="E6" s="19">
        <v>1.5063999999999998E-8</v>
      </c>
      <c r="F6" s="19">
        <v>24.257999999999999</v>
      </c>
      <c r="G6" s="18">
        <v>74.87</v>
      </c>
      <c r="H6" s="18">
        <v>9.9684000000000008</v>
      </c>
      <c r="I6" s="18">
        <v>13.314</v>
      </c>
      <c r="J6" s="19">
        <v>2.6024000000000001E-7</v>
      </c>
      <c r="K6" s="19">
        <v>2.4252000000000001E-8</v>
      </c>
      <c r="L6" s="19">
        <v>9.3191000000000006</v>
      </c>
      <c r="M6" s="18">
        <v>0.71153</v>
      </c>
      <c r="N6" s="19">
        <v>8.1492999999999999E-3</v>
      </c>
      <c r="O6" s="19">
        <v>1.1453</v>
      </c>
      <c r="P6" s="18">
        <v>10455</v>
      </c>
      <c r="Q6" s="19">
        <v>14.659000000000001</v>
      </c>
      <c r="R6" s="19">
        <v>0.14021</v>
      </c>
      <c r="S6" s="20">
        <v>1.4347999999999999E-12</v>
      </c>
      <c r="T6" s="19">
        <v>2.9579999999999999E-14</v>
      </c>
      <c r="U6" s="19">
        <v>2.0615999999999999</v>
      </c>
      <c r="V6" s="18">
        <v>0.96886000000000005</v>
      </c>
      <c r="W6" s="19">
        <v>1.1948E-3</v>
      </c>
      <c r="X6" s="19">
        <v>0.12332</v>
      </c>
      <c r="Z6" s="19"/>
      <c r="AA6" s="18"/>
      <c r="AB6" s="19"/>
      <c r="AC6" s="19"/>
    </row>
    <row r="7" spans="1:29" x14ac:dyDescent="0.45">
      <c r="A7" s="18" t="s">
        <v>65</v>
      </c>
      <c r="B7" s="19">
        <v>1.2297999999999999E-4</v>
      </c>
      <c r="C7" s="18">
        <v>2.3980999999999999E-2</v>
      </c>
      <c r="D7" s="19">
        <v>6.1454000000000002E-8</v>
      </c>
      <c r="E7" s="19">
        <v>1.4949E-8</v>
      </c>
      <c r="F7" s="19">
        <v>24.326000000000001</v>
      </c>
      <c r="G7" s="18">
        <v>76.790000000000006</v>
      </c>
      <c r="H7" s="18">
        <v>9.8808000000000007</v>
      </c>
      <c r="I7" s="18">
        <v>12.867000000000001</v>
      </c>
      <c r="J7" s="19">
        <v>2.6352000000000002E-7</v>
      </c>
      <c r="K7" s="19">
        <v>2.4657E-8</v>
      </c>
      <c r="L7" s="19">
        <v>9.3567999999999998</v>
      </c>
      <c r="M7" s="18">
        <v>0.71142000000000005</v>
      </c>
      <c r="N7" s="19">
        <v>8.1828999999999999E-3</v>
      </c>
      <c r="O7" s="19">
        <v>1.1501999999999999</v>
      </c>
      <c r="P7" s="18">
        <v>10455</v>
      </c>
      <c r="Q7" s="19">
        <v>14.538</v>
      </c>
      <c r="R7" s="19">
        <v>0.13905000000000001</v>
      </c>
      <c r="S7" s="20">
        <v>1.4213E-12</v>
      </c>
      <c r="T7" s="19">
        <v>2.9084E-14</v>
      </c>
      <c r="U7" s="19">
        <v>2.0463</v>
      </c>
      <c r="V7" s="18">
        <v>0.96938000000000002</v>
      </c>
      <c r="W7" s="19">
        <v>1.1857E-3</v>
      </c>
      <c r="X7" s="19">
        <v>0.12232</v>
      </c>
      <c r="Z7" s="21"/>
      <c r="AA7" s="13"/>
      <c r="AB7" s="21"/>
      <c r="AC7" s="21"/>
    </row>
    <row r="8" spans="1:29" x14ac:dyDescent="0.45">
      <c r="A8" s="22" t="s">
        <v>23</v>
      </c>
      <c r="B8" s="15">
        <f t="shared" ref="B8:X8" si="0">AVERAGE(B3:B7)</f>
        <v>1.2406599999999999E-4</v>
      </c>
      <c r="C8" s="15">
        <f t="shared" si="0"/>
        <v>2.4192999999999999E-2</v>
      </c>
      <c r="D8" s="15">
        <f t="shared" si="0"/>
        <v>6.1000400000000012E-8</v>
      </c>
      <c r="E8" s="15">
        <f t="shared" si="0"/>
        <v>1.5051E-8</v>
      </c>
      <c r="F8" s="15">
        <f t="shared" si="0"/>
        <v>24.694200000000002</v>
      </c>
      <c r="G8" s="15">
        <f t="shared" si="0"/>
        <v>76.39</v>
      </c>
      <c r="H8" s="15">
        <f t="shared" si="0"/>
        <v>9.9449400000000008</v>
      </c>
      <c r="I8" s="15">
        <f t="shared" si="0"/>
        <v>13.0228</v>
      </c>
      <c r="J8" s="15">
        <f t="shared" si="0"/>
        <v>2.6765199999999999E-7</v>
      </c>
      <c r="K8" s="15">
        <f t="shared" si="0"/>
        <v>2.4994399999999997E-8</v>
      </c>
      <c r="L8" s="15">
        <f t="shared" si="0"/>
        <v>9.3378199999999989</v>
      </c>
      <c r="M8" s="15">
        <f t="shared" si="0"/>
        <v>0.70906999999999987</v>
      </c>
      <c r="N8" s="15">
        <f t="shared" si="0"/>
        <v>8.167859999999999E-3</v>
      </c>
      <c r="O8" s="15">
        <f t="shared" si="0"/>
        <v>1.1519200000000001</v>
      </c>
      <c r="P8" s="15">
        <f t="shared" si="0"/>
        <v>10474</v>
      </c>
      <c r="Q8" s="15">
        <f t="shared" si="0"/>
        <v>14.6662</v>
      </c>
      <c r="R8" s="15">
        <f t="shared" si="0"/>
        <v>0.14002399999999998</v>
      </c>
      <c r="S8" s="23">
        <f t="shared" si="0"/>
        <v>1.4242800000000001E-12</v>
      </c>
      <c r="T8" s="15">
        <f t="shared" si="0"/>
        <v>2.9337799999999996E-14</v>
      </c>
      <c r="U8" s="15">
        <f t="shared" si="0"/>
        <v>2.0598400000000003</v>
      </c>
      <c r="V8" s="15">
        <f t="shared" si="0"/>
        <v>0.96926000000000001</v>
      </c>
      <c r="W8" s="15">
        <f t="shared" si="0"/>
        <v>1.1935000000000001E-3</v>
      </c>
      <c r="X8" s="15">
        <f t="shared" si="0"/>
        <v>0.123136</v>
      </c>
      <c r="Z8" s="12" t="e">
        <f>AVERAGE(Z3:Z7)</f>
        <v>#DIV/0!</v>
      </c>
      <c r="AA8" s="12" t="e">
        <f>AVERAGE(AA3:AA7)</f>
        <v>#DIV/0!</v>
      </c>
      <c r="AB8" s="12" t="e">
        <f>AVERAGE(AB3:AB7)</f>
        <v>#DIV/0!</v>
      </c>
      <c r="AC8" s="12" t="e">
        <f>AVERAGE(AC3:AC7)</f>
        <v>#DIV/0!</v>
      </c>
    </row>
    <row r="10" spans="1:29" x14ac:dyDescent="0.45">
      <c r="A10" s="11">
        <v>2</v>
      </c>
    </row>
    <row r="11" spans="1:29" x14ac:dyDescent="0.45">
      <c r="A11" s="25" t="s">
        <v>56</v>
      </c>
      <c r="B11" s="25" t="s">
        <v>12</v>
      </c>
      <c r="C11" s="25" t="s">
        <v>13</v>
      </c>
      <c r="D11" s="25" t="s">
        <v>25</v>
      </c>
      <c r="E11" s="25" t="s">
        <v>14</v>
      </c>
      <c r="F11" s="25" t="s">
        <v>15</v>
      </c>
      <c r="G11" s="25" t="s">
        <v>16</v>
      </c>
      <c r="H11" s="25" t="s">
        <v>17</v>
      </c>
      <c r="I11" s="25" t="s">
        <v>18</v>
      </c>
      <c r="J11" s="25" t="s">
        <v>26</v>
      </c>
      <c r="K11" s="25" t="s">
        <v>27</v>
      </c>
      <c r="L11" s="25" t="s">
        <v>28</v>
      </c>
      <c r="M11" s="25" t="s">
        <v>29</v>
      </c>
      <c r="N11" s="25" t="s">
        <v>30</v>
      </c>
      <c r="O11" s="25" t="s">
        <v>31</v>
      </c>
      <c r="P11" s="25" t="s">
        <v>32</v>
      </c>
      <c r="Q11" s="25" t="s">
        <v>19</v>
      </c>
      <c r="R11" s="25" t="s">
        <v>20</v>
      </c>
      <c r="S11" s="25" t="s">
        <v>33</v>
      </c>
      <c r="T11" s="25" t="s">
        <v>34</v>
      </c>
      <c r="U11" s="25" t="s">
        <v>35</v>
      </c>
      <c r="V11" s="25" t="s">
        <v>36</v>
      </c>
      <c r="W11" s="25" t="s">
        <v>37</v>
      </c>
      <c r="X11" s="25" t="s">
        <v>38</v>
      </c>
      <c r="Z11" s="12" t="s">
        <v>42</v>
      </c>
      <c r="AA11" s="12" t="s">
        <v>41</v>
      </c>
      <c r="AB11" s="12" t="s">
        <v>43</v>
      </c>
      <c r="AC11" s="12" t="s">
        <v>44</v>
      </c>
    </row>
    <row r="12" spans="1:29" x14ac:dyDescent="0.45">
      <c r="A12" s="15" t="s">
        <v>66</v>
      </c>
      <c r="B12" s="16">
        <v>1.2867E-4</v>
      </c>
      <c r="C12" s="15">
        <v>2.5090999999999999E-2</v>
      </c>
      <c r="D12" s="16">
        <v>5.7912999999999997E-8</v>
      </c>
      <c r="E12" s="16">
        <v>1.5253000000000001E-8</v>
      </c>
      <c r="F12" s="16">
        <v>26.338000000000001</v>
      </c>
      <c r="G12" s="15">
        <v>77.67</v>
      </c>
      <c r="H12" s="15">
        <v>10.045999999999999</v>
      </c>
      <c r="I12" s="15">
        <v>12.933999999999999</v>
      </c>
      <c r="J12" s="16">
        <v>2.4423000000000001E-7</v>
      </c>
      <c r="K12" s="16">
        <v>2.3537000000000001E-8</v>
      </c>
      <c r="L12" s="16">
        <v>9.6372</v>
      </c>
      <c r="M12" s="15">
        <v>0.71825000000000006</v>
      </c>
      <c r="N12" s="16">
        <v>8.4227999999999994E-3</v>
      </c>
      <c r="O12" s="16">
        <v>1.1727000000000001</v>
      </c>
      <c r="P12" s="15">
        <v>10538</v>
      </c>
      <c r="Q12" s="16">
        <v>14.798999999999999</v>
      </c>
      <c r="R12" s="16">
        <v>0.14043</v>
      </c>
      <c r="S12" s="17">
        <v>1.4197000000000001E-12</v>
      </c>
      <c r="T12" s="16">
        <v>2.9517000000000001E-14</v>
      </c>
      <c r="U12" s="16">
        <v>2.0790999999999999</v>
      </c>
      <c r="V12" s="15">
        <v>0.96943000000000001</v>
      </c>
      <c r="W12" s="16">
        <v>1.2042999999999999E-3</v>
      </c>
      <c r="X12" s="16">
        <v>0.12422999999999999</v>
      </c>
      <c r="Z12" s="16"/>
      <c r="AA12" s="15"/>
      <c r="AB12" s="16"/>
      <c r="AC12" s="16"/>
    </row>
    <row r="13" spans="1:29" x14ac:dyDescent="0.45">
      <c r="A13" s="18" t="s">
        <v>67</v>
      </c>
      <c r="B13" s="19">
        <v>1.2658999999999999E-4</v>
      </c>
      <c r="C13" s="18">
        <v>2.4684999999999999E-2</v>
      </c>
      <c r="D13" s="19">
        <v>6.2399000000000002E-8</v>
      </c>
      <c r="E13" s="19">
        <v>1.5159E-8</v>
      </c>
      <c r="F13" s="19">
        <v>24.294</v>
      </c>
      <c r="G13" s="18">
        <v>73.67</v>
      </c>
      <c r="H13" s="18">
        <v>10.012</v>
      </c>
      <c r="I13" s="18">
        <v>13.59</v>
      </c>
      <c r="J13" s="19">
        <v>2.4671000000000002E-7</v>
      </c>
      <c r="K13" s="19">
        <v>2.3549999999999999E-8</v>
      </c>
      <c r="L13" s="19">
        <v>9.5456000000000003</v>
      </c>
      <c r="M13" s="18">
        <v>0.71735000000000004</v>
      </c>
      <c r="N13" s="19">
        <v>8.3434000000000008E-3</v>
      </c>
      <c r="O13" s="19">
        <v>1.1631</v>
      </c>
      <c r="P13" s="18">
        <v>10516</v>
      </c>
      <c r="Q13" s="19">
        <v>14.725</v>
      </c>
      <c r="R13" s="19">
        <v>0.14002000000000001</v>
      </c>
      <c r="S13" s="20">
        <v>1.4395000000000001E-12</v>
      </c>
      <c r="T13" s="19">
        <v>2.9767E-14</v>
      </c>
      <c r="U13" s="19">
        <v>2.0678999999999998</v>
      </c>
      <c r="V13" s="18">
        <v>0.96865000000000001</v>
      </c>
      <c r="W13" s="19">
        <v>1.1982E-3</v>
      </c>
      <c r="X13" s="19">
        <v>0.1237</v>
      </c>
      <c r="Z13" s="19"/>
      <c r="AA13" s="18"/>
      <c r="AB13" s="19"/>
      <c r="AC13" s="19"/>
    </row>
    <row r="14" spans="1:29" x14ac:dyDescent="0.45">
      <c r="A14" s="18" t="s">
        <v>68</v>
      </c>
      <c r="B14" s="19">
        <v>1.2716E-4</v>
      </c>
      <c r="C14" s="18">
        <v>2.4797E-2</v>
      </c>
      <c r="D14" s="19">
        <v>6.3066000000000004E-8</v>
      </c>
      <c r="E14" s="19">
        <v>1.5197E-8</v>
      </c>
      <c r="F14" s="19">
        <v>24.097000000000001</v>
      </c>
      <c r="G14" s="18">
        <v>72.08</v>
      </c>
      <c r="H14" s="18">
        <v>10.054</v>
      </c>
      <c r="I14" s="18">
        <v>13.948</v>
      </c>
      <c r="J14" s="19">
        <v>2.4451000000000001E-7</v>
      </c>
      <c r="K14" s="19">
        <v>2.3403000000000001E-8</v>
      </c>
      <c r="L14" s="19">
        <v>9.5714000000000006</v>
      </c>
      <c r="M14" s="18">
        <v>0.71843999999999997</v>
      </c>
      <c r="N14" s="19">
        <v>8.3656000000000008E-3</v>
      </c>
      <c r="O14" s="19">
        <v>1.1644000000000001</v>
      </c>
      <c r="P14" s="18">
        <v>10492</v>
      </c>
      <c r="Q14" s="19">
        <v>14.754</v>
      </c>
      <c r="R14" s="19">
        <v>0.14061999999999999</v>
      </c>
      <c r="S14" s="20">
        <v>1.4527000000000001E-12</v>
      </c>
      <c r="T14" s="19">
        <v>3.0137999999999999E-14</v>
      </c>
      <c r="U14" s="19">
        <v>2.0746000000000002</v>
      </c>
      <c r="V14" s="18">
        <v>0.96818000000000004</v>
      </c>
      <c r="W14" s="19">
        <v>1.2022999999999999E-3</v>
      </c>
      <c r="X14" s="19">
        <v>0.12418</v>
      </c>
      <c r="Z14" s="19"/>
      <c r="AA14" s="18"/>
      <c r="AB14" s="19"/>
      <c r="AC14" s="19"/>
    </row>
    <row r="15" spans="1:29" x14ac:dyDescent="0.45">
      <c r="A15" s="18" t="s">
        <v>69</v>
      </c>
      <c r="B15" s="19">
        <v>1.2645000000000001E-4</v>
      </c>
      <c r="C15" s="18">
        <v>2.4657999999999999E-2</v>
      </c>
      <c r="D15" s="19">
        <v>6.1444000000000004E-8</v>
      </c>
      <c r="E15" s="19">
        <v>1.5115E-8</v>
      </c>
      <c r="F15" s="19">
        <v>24.6</v>
      </c>
      <c r="G15" s="18">
        <v>76.459999999999994</v>
      </c>
      <c r="H15" s="18">
        <v>9.9735999999999994</v>
      </c>
      <c r="I15" s="18">
        <v>13.044</v>
      </c>
      <c r="J15" s="19">
        <v>2.4635999999999999E-7</v>
      </c>
      <c r="K15" s="19">
        <v>2.3584000000000001E-8</v>
      </c>
      <c r="L15" s="19">
        <v>9.5730000000000004</v>
      </c>
      <c r="M15" s="18">
        <v>0.71811999999999998</v>
      </c>
      <c r="N15" s="19">
        <v>8.3669999999999994E-3</v>
      </c>
      <c r="O15" s="19">
        <v>1.1651</v>
      </c>
      <c r="P15" s="18">
        <v>10500</v>
      </c>
      <c r="Q15" s="19">
        <v>14.654</v>
      </c>
      <c r="R15" s="19">
        <v>0.13955999999999999</v>
      </c>
      <c r="S15" s="20">
        <v>1.4188E-12</v>
      </c>
      <c r="T15" s="19">
        <v>2.9261999999999999E-14</v>
      </c>
      <c r="U15" s="19">
        <v>2.0623999999999998</v>
      </c>
      <c r="V15" s="18">
        <v>0.96943000000000001</v>
      </c>
      <c r="W15" s="19">
        <v>1.1949E-3</v>
      </c>
      <c r="X15" s="19">
        <v>0.12325999999999999</v>
      </c>
      <c r="Z15" s="19"/>
      <c r="AA15" s="18"/>
      <c r="AB15" s="19"/>
      <c r="AC15" s="19"/>
    </row>
    <row r="16" spans="1:29" x14ac:dyDescent="0.45">
      <c r="A16" s="18" t="s">
        <v>70</v>
      </c>
      <c r="B16" s="19">
        <v>1.2642E-4</v>
      </c>
      <c r="C16" s="18">
        <v>2.4652E-2</v>
      </c>
      <c r="D16" s="19">
        <v>6.2427999999999995E-8</v>
      </c>
      <c r="E16" s="19">
        <v>1.5093999999999999E-8</v>
      </c>
      <c r="F16" s="19">
        <v>24.178000000000001</v>
      </c>
      <c r="G16" s="18">
        <v>74.98</v>
      </c>
      <c r="H16" s="18">
        <v>9.9786999999999999</v>
      </c>
      <c r="I16" s="18">
        <v>13.308</v>
      </c>
      <c r="J16" s="19">
        <v>2.4369999999999999E-7</v>
      </c>
      <c r="K16" s="19">
        <v>2.3493999999999998E-8</v>
      </c>
      <c r="L16" s="19">
        <v>9.6404999999999994</v>
      </c>
      <c r="M16" s="18">
        <v>0.72021999999999997</v>
      </c>
      <c r="N16" s="19">
        <v>8.4244000000000003E-3</v>
      </c>
      <c r="O16" s="19">
        <v>1.1697</v>
      </c>
      <c r="P16" s="18">
        <v>10468</v>
      </c>
      <c r="Q16" s="19">
        <v>14.614000000000001</v>
      </c>
      <c r="R16" s="19">
        <v>0.13961000000000001</v>
      </c>
      <c r="S16" s="20">
        <v>1.4320999999999999E-12</v>
      </c>
      <c r="T16" s="19">
        <v>2.9513999999999998E-14</v>
      </c>
      <c r="U16" s="19">
        <v>2.0609000000000002</v>
      </c>
      <c r="V16" s="18">
        <v>0.96894999999999998</v>
      </c>
      <c r="W16" s="19">
        <v>1.1942999999999999E-3</v>
      </c>
      <c r="X16" s="19">
        <v>0.12325999999999999</v>
      </c>
      <c r="Z16" s="21"/>
      <c r="AA16" s="13"/>
      <c r="AB16" s="21"/>
      <c r="AC16" s="21"/>
    </row>
    <row r="17" spans="1:29" x14ac:dyDescent="0.45">
      <c r="A17" s="22" t="s">
        <v>23</v>
      </c>
      <c r="B17" s="15">
        <f t="shared" ref="B17:X17" si="1">AVERAGE(B12:B16)</f>
        <v>1.2705800000000002E-4</v>
      </c>
      <c r="C17" s="15">
        <f t="shared" si="1"/>
        <v>2.4776599999999999E-2</v>
      </c>
      <c r="D17" s="15">
        <f t="shared" si="1"/>
        <v>6.1449999999999998E-8</v>
      </c>
      <c r="E17" s="15">
        <f t="shared" si="1"/>
        <v>1.5163600000000001E-8</v>
      </c>
      <c r="F17" s="15">
        <f t="shared" si="1"/>
        <v>24.7014</v>
      </c>
      <c r="G17" s="15">
        <f t="shared" si="1"/>
        <v>74.972000000000008</v>
      </c>
      <c r="H17" s="15">
        <f t="shared" si="1"/>
        <v>10.01286</v>
      </c>
      <c r="I17" s="15">
        <f t="shared" si="1"/>
        <v>13.364800000000002</v>
      </c>
      <c r="J17" s="15">
        <f t="shared" si="1"/>
        <v>2.4510200000000005E-7</v>
      </c>
      <c r="K17" s="15">
        <f t="shared" si="1"/>
        <v>2.35136E-8</v>
      </c>
      <c r="L17" s="15">
        <f t="shared" si="1"/>
        <v>9.5935400000000008</v>
      </c>
      <c r="M17" s="15">
        <f t="shared" si="1"/>
        <v>0.718476</v>
      </c>
      <c r="N17" s="15">
        <f t="shared" si="1"/>
        <v>8.3846400000000005E-3</v>
      </c>
      <c r="O17" s="15">
        <f t="shared" si="1"/>
        <v>1.167</v>
      </c>
      <c r="P17" s="15">
        <f t="shared" si="1"/>
        <v>10502.8</v>
      </c>
      <c r="Q17" s="15">
        <f t="shared" si="1"/>
        <v>14.709200000000001</v>
      </c>
      <c r="R17" s="15">
        <f t="shared" si="1"/>
        <v>0.14004800000000001</v>
      </c>
      <c r="S17" s="23">
        <f t="shared" si="1"/>
        <v>1.4325600000000001E-12</v>
      </c>
      <c r="T17" s="15">
        <f t="shared" si="1"/>
        <v>2.9639599999999997E-14</v>
      </c>
      <c r="U17" s="15">
        <f t="shared" si="1"/>
        <v>2.0689800000000003</v>
      </c>
      <c r="V17" s="15">
        <f t="shared" si="1"/>
        <v>0.96892800000000001</v>
      </c>
      <c r="W17" s="15">
        <f t="shared" si="1"/>
        <v>1.1988000000000001E-3</v>
      </c>
      <c r="X17" s="15">
        <f t="shared" si="1"/>
        <v>0.123726</v>
      </c>
      <c r="Z17" s="12" t="e">
        <f>AVERAGE(Z12:Z16)</f>
        <v>#DIV/0!</v>
      </c>
      <c r="AA17" s="12" t="e">
        <f>AVERAGE(AA12:AA16)</f>
        <v>#DIV/0!</v>
      </c>
      <c r="AB17" s="12" t="e">
        <f>AVERAGE(AB12:AB16)</f>
        <v>#DIV/0!</v>
      </c>
      <c r="AC17" s="12" t="e">
        <f>AVERAGE(AC12:AC16)</f>
        <v>#DIV/0!</v>
      </c>
    </row>
    <row r="19" spans="1:29" x14ac:dyDescent="0.45">
      <c r="A19" s="24">
        <v>0.03</v>
      </c>
    </row>
    <row r="20" spans="1:29" x14ac:dyDescent="0.45">
      <c r="A20" s="13" t="s">
        <v>56</v>
      </c>
      <c r="B20" s="13" t="s">
        <v>12</v>
      </c>
      <c r="C20" s="13" t="s">
        <v>13</v>
      </c>
      <c r="D20" s="13" t="s">
        <v>25</v>
      </c>
      <c r="E20" s="13" t="s">
        <v>14</v>
      </c>
      <c r="F20" s="13" t="s">
        <v>15</v>
      </c>
      <c r="G20" s="13" t="s">
        <v>16</v>
      </c>
      <c r="H20" s="13" t="s">
        <v>17</v>
      </c>
      <c r="I20" s="13" t="s">
        <v>18</v>
      </c>
      <c r="J20" s="13" t="s">
        <v>26</v>
      </c>
      <c r="K20" s="13" t="s">
        <v>27</v>
      </c>
      <c r="L20" s="13" t="s">
        <v>28</v>
      </c>
      <c r="M20" s="13" t="s">
        <v>29</v>
      </c>
      <c r="N20" s="13" t="s">
        <v>30</v>
      </c>
      <c r="O20" s="13" t="s">
        <v>31</v>
      </c>
      <c r="P20" s="13" t="s">
        <v>32</v>
      </c>
      <c r="Q20" s="13" t="s">
        <v>19</v>
      </c>
      <c r="R20" s="13" t="s">
        <v>20</v>
      </c>
      <c r="S20" s="14" t="s">
        <v>33</v>
      </c>
      <c r="T20" s="13" t="s">
        <v>34</v>
      </c>
      <c r="U20" s="13" t="s">
        <v>35</v>
      </c>
      <c r="V20" s="13" t="s">
        <v>36</v>
      </c>
      <c r="W20" s="13" t="s">
        <v>37</v>
      </c>
      <c r="X20" s="13" t="s">
        <v>38</v>
      </c>
      <c r="Z20" s="12" t="s">
        <v>42</v>
      </c>
      <c r="AA20" s="12" t="s">
        <v>41</v>
      </c>
      <c r="AB20" s="12" t="s">
        <v>43</v>
      </c>
      <c r="AC20" s="12" t="s">
        <v>44</v>
      </c>
    </row>
    <row r="21" spans="1:29" x14ac:dyDescent="0.45">
      <c r="A21" s="12" t="s">
        <v>71</v>
      </c>
      <c r="B21" s="26">
        <v>1.2737E-4</v>
      </c>
      <c r="C21" s="12">
        <v>2.4837000000000001E-2</v>
      </c>
      <c r="D21" s="26">
        <v>5.6902000000000002E-8</v>
      </c>
      <c r="E21" s="26">
        <v>1.5138E-8</v>
      </c>
      <c r="F21" s="12">
        <v>26.603999999999999</v>
      </c>
      <c r="G21" s="12">
        <v>81.22</v>
      </c>
      <c r="H21" s="12">
        <v>9.9847999999999999</v>
      </c>
      <c r="I21" s="12">
        <v>12.294</v>
      </c>
      <c r="J21" s="26">
        <v>2.4727999999999997E-7</v>
      </c>
      <c r="K21" s="26">
        <v>2.3901E-8</v>
      </c>
      <c r="L21" s="12">
        <v>9.6655999999999995</v>
      </c>
      <c r="M21" s="12">
        <v>0.71887000000000001</v>
      </c>
      <c r="N21" s="12">
        <v>8.4469000000000002E-3</v>
      </c>
      <c r="O21" s="12">
        <v>1.175</v>
      </c>
      <c r="P21" s="12">
        <v>10467</v>
      </c>
      <c r="Q21" s="12">
        <v>14.641</v>
      </c>
      <c r="R21" s="12">
        <v>0.13988</v>
      </c>
      <c r="S21" s="20">
        <v>1.4013000000000001E-12</v>
      </c>
      <c r="T21" s="26">
        <v>2.8957000000000001E-14</v>
      </c>
      <c r="U21" s="12">
        <v>2.0663999999999998</v>
      </c>
      <c r="V21" s="12">
        <v>0.97011000000000003</v>
      </c>
      <c r="W21" s="12">
        <v>1.1972E-3</v>
      </c>
      <c r="X21" s="12">
        <v>0.12341000000000001</v>
      </c>
      <c r="Z21" s="16">
        <f>D21</f>
        <v>5.6902000000000002E-8</v>
      </c>
      <c r="AA21" s="15">
        <f>G21+P21</f>
        <v>10548.22</v>
      </c>
      <c r="AB21" s="16">
        <f>J21</f>
        <v>2.4727999999999997E-7</v>
      </c>
      <c r="AC21" s="16">
        <f>S21</f>
        <v>1.4013000000000001E-12</v>
      </c>
    </row>
    <row r="22" spans="1:29" x14ac:dyDescent="0.45">
      <c r="A22" s="12" t="s">
        <v>72</v>
      </c>
      <c r="B22" s="26">
        <v>1.2847999999999999E-4</v>
      </c>
      <c r="C22" s="12">
        <v>2.5054E-2</v>
      </c>
      <c r="D22" s="26">
        <v>5.9497E-8</v>
      </c>
      <c r="E22" s="26">
        <v>1.5226E-8</v>
      </c>
      <c r="F22" s="12">
        <v>25.591000000000001</v>
      </c>
      <c r="G22" s="12">
        <v>77.27</v>
      </c>
      <c r="H22" s="12">
        <v>10.073</v>
      </c>
      <c r="I22" s="12">
        <v>13.036</v>
      </c>
      <c r="J22" s="26">
        <v>2.4134000000000002E-7</v>
      </c>
      <c r="K22" s="26">
        <v>2.3432999999999999E-8</v>
      </c>
      <c r="L22" s="12">
        <v>9.7095000000000002</v>
      </c>
      <c r="M22" s="12">
        <v>0.72130000000000005</v>
      </c>
      <c r="N22" s="12">
        <v>8.4834999999999997E-3</v>
      </c>
      <c r="O22" s="12">
        <v>1.1760999999999999</v>
      </c>
      <c r="P22" s="12">
        <v>10440</v>
      </c>
      <c r="Q22" s="12">
        <v>14.717000000000001</v>
      </c>
      <c r="R22" s="12">
        <v>0.14097000000000001</v>
      </c>
      <c r="S22" s="20">
        <v>1.4292E-12</v>
      </c>
      <c r="T22" s="26">
        <v>2.9713000000000003E-14</v>
      </c>
      <c r="U22" s="12">
        <v>2.0790000000000002</v>
      </c>
      <c r="V22" s="12">
        <v>0.96904999999999997</v>
      </c>
      <c r="W22" s="12">
        <v>1.2049999999999999E-3</v>
      </c>
      <c r="X22" s="12">
        <v>0.12435</v>
      </c>
      <c r="Z22" s="19">
        <f t="shared" ref="Z22:Z25" si="2">D22</f>
        <v>5.9497E-8</v>
      </c>
      <c r="AA22" s="18">
        <f t="shared" ref="AA22:AA25" si="3">G22+P22</f>
        <v>10517.27</v>
      </c>
      <c r="AB22" s="19">
        <f t="shared" ref="AB22:AB25" si="4">J22</f>
        <v>2.4134000000000002E-7</v>
      </c>
      <c r="AC22" s="19">
        <f t="shared" ref="AC22:AC25" si="5">S22</f>
        <v>1.4292E-12</v>
      </c>
    </row>
    <row r="23" spans="1:29" x14ac:dyDescent="0.45">
      <c r="A23" s="12" t="s">
        <v>73</v>
      </c>
      <c r="B23" s="26">
        <v>1.2609000000000001E-4</v>
      </c>
      <c r="C23" s="12">
        <v>2.4587999999999999E-2</v>
      </c>
      <c r="D23" s="26">
        <v>6.2212000000000001E-8</v>
      </c>
      <c r="E23" s="26">
        <v>1.5075999999999999E-8</v>
      </c>
      <c r="F23" s="12">
        <v>24.233000000000001</v>
      </c>
      <c r="G23" s="12">
        <v>76.77</v>
      </c>
      <c r="H23" s="12">
        <v>9.9748000000000001</v>
      </c>
      <c r="I23" s="12">
        <v>12.993</v>
      </c>
      <c r="J23" s="26">
        <v>2.4140999999999999E-7</v>
      </c>
      <c r="K23" s="26">
        <v>2.3209E-8</v>
      </c>
      <c r="L23" s="12">
        <v>9.6138999999999992</v>
      </c>
      <c r="M23" s="12">
        <v>0.72133000000000003</v>
      </c>
      <c r="N23" s="12">
        <v>8.3998000000000007E-3</v>
      </c>
      <c r="O23" s="12">
        <v>1.1645000000000001</v>
      </c>
      <c r="P23" s="12">
        <v>10434</v>
      </c>
      <c r="Q23" s="12">
        <v>14.566000000000001</v>
      </c>
      <c r="R23" s="12">
        <v>0.1396</v>
      </c>
      <c r="S23" s="20">
        <v>1.4212E-12</v>
      </c>
      <c r="T23" s="26">
        <v>2.9259000000000003E-14</v>
      </c>
      <c r="U23" s="12">
        <v>2.0588000000000002</v>
      </c>
      <c r="V23" s="12">
        <v>0.96931999999999996</v>
      </c>
      <c r="W23" s="12">
        <v>1.1933E-3</v>
      </c>
      <c r="X23" s="12">
        <v>0.12311</v>
      </c>
      <c r="Z23" s="19">
        <f t="shared" si="2"/>
        <v>6.2212000000000001E-8</v>
      </c>
      <c r="AA23" s="18">
        <f t="shared" si="3"/>
        <v>10510.77</v>
      </c>
      <c r="AB23" s="19">
        <f t="shared" si="4"/>
        <v>2.4140999999999999E-7</v>
      </c>
      <c r="AC23" s="19">
        <f t="shared" si="5"/>
        <v>1.4212E-12</v>
      </c>
    </row>
    <row r="24" spans="1:29" x14ac:dyDescent="0.45">
      <c r="A24" s="12" t="s">
        <v>74</v>
      </c>
      <c r="B24" s="26">
        <v>1.2580999999999999E-4</v>
      </c>
      <c r="C24" s="12">
        <v>2.4532000000000002E-2</v>
      </c>
      <c r="D24" s="26">
        <v>6.2310999999999995E-8</v>
      </c>
      <c r="E24" s="26">
        <v>1.5054E-8</v>
      </c>
      <c r="F24" s="12">
        <v>24.158999999999999</v>
      </c>
      <c r="G24" s="12">
        <v>76.819999999999993</v>
      </c>
      <c r="H24" s="12">
        <v>9.9693000000000005</v>
      </c>
      <c r="I24" s="12">
        <v>12.977</v>
      </c>
      <c r="J24" s="26">
        <v>2.3953999999999999E-7</v>
      </c>
      <c r="K24" s="26">
        <v>2.3050999999999999E-8</v>
      </c>
      <c r="L24" s="12">
        <v>9.6229999999999993</v>
      </c>
      <c r="M24" s="12">
        <v>0.72250999999999999</v>
      </c>
      <c r="N24" s="12">
        <v>8.4071000000000007E-3</v>
      </c>
      <c r="O24" s="12">
        <v>1.1636</v>
      </c>
      <c r="P24" s="12">
        <v>10414</v>
      </c>
      <c r="Q24" s="12">
        <v>14.528</v>
      </c>
      <c r="R24" s="12">
        <v>0.13950000000000001</v>
      </c>
      <c r="S24" s="20">
        <v>1.4217000000000001E-12</v>
      </c>
      <c r="T24" s="26">
        <v>2.9231000000000002E-14</v>
      </c>
      <c r="U24" s="12">
        <v>2.0560999999999998</v>
      </c>
      <c r="V24" s="12">
        <v>0.96928999999999998</v>
      </c>
      <c r="W24" s="12">
        <v>1.1918E-3</v>
      </c>
      <c r="X24" s="12">
        <v>0.12296</v>
      </c>
      <c r="Z24" s="19">
        <f t="shared" si="2"/>
        <v>6.2310999999999995E-8</v>
      </c>
      <c r="AA24" s="18">
        <f t="shared" si="3"/>
        <v>10490.82</v>
      </c>
      <c r="AB24" s="19">
        <f t="shared" si="4"/>
        <v>2.3953999999999999E-7</v>
      </c>
      <c r="AC24" s="19">
        <f t="shared" si="5"/>
        <v>1.4217000000000001E-12</v>
      </c>
    </row>
    <row r="25" spans="1:29" x14ac:dyDescent="0.45">
      <c r="A25" s="12" t="s">
        <v>75</v>
      </c>
      <c r="B25" s="26">
        <v>1.2826999999999999E-4</v>
      </c>
      <c r="C25" s="12">
        <v>2.5014000000000002E-2</v>
      </c>
      <c r="D25" s="26">
        <v>6.2114999999999997E-8</v>
      </c>
      <c r="E25" s="26">
        <v>1.5198000000000001E-8</v>
      </c>
      <c r="F25" s="12">
        <v>24.468</v>
      </c>
      <c r="G25" s="12">
        <v>74.64</v>
      </c>
      <c r="H25" s="12">
        <v>10.079000000000001</v>
      </c>
      <c r="I25" s="12">
        <v>13.503</v>
      </c>
      <c r="J25" s="26">
        <v>2.3615000000000001E-7</v>
      </c>
      <c r="K25" s="26">
        <v>2.3053999999999999E-8</v>
      </c>
      <c r="L25" s="12">
        <v>9.7623999999999995</v>
      </c>
      <c r="M25" s="12">
        <v>0.72431999999999996</v>
      </c>
      <c r="N25" s="12">
        <v>8.5278000000000003E-3</v>
      </c>
      <c r="O25" s="12">
        <v>1.1774</v>
      </c>
      <c r="P25" s="12">
        <v>10406</v>
      </c>
      <c r="Q25" s="12">
        <v>14.666</v>
      </c>
      <c r="R25" s="12">
        <v>0.14094000000000001</v>
      </c>
      <c r="S25" s="20">
        <v>1.4451999999999999E-12</v>
      </c>
      <c r="T25" s="26">
        <v>3.0003999999999998E-14</v>
      </c>
      <c r="U25" s="12">
        <v>2.0760999999999998</v>
      </c>
      <c r="V25" s="12">
        <v>0.96845000000000003</v>
      </c>
      <c r="W25" s="12">
        <v>1.2037E-3</v>
      </c>
      <c r="X25" s="12">
        <v>0.12429</v>
      </c>
      <c r="Z25" s="21">
        <f t="shared" si="2"/>
        <v>6.2114999999999997E-8</v>
      </c>
      <c r="AA25" s="13">
        <f t="shared" si="3"/>
        <v>10480.64</v>
      </c>
      <c r="AB25" s="21">
        <f t="shared" si="4"/>
        <v>2.3615000000000001E-7</v>
      </c>
      <c r="AC25" s="21">
        <f t="shared" si="5"/>
        <v>1.4451999999999999E-12</v>
      </c>
    </row>
    <row r="26" spans="1:29" x14ac:dyDescent="0.45">
      <c r="A26" s="22" t="s">
        <v>23</v>
      </c>
      <c r="B26" s="15">
        <f t="shared" ref="B26:X26" si="6">AVERAGE(B21:B25)</f>
        <v>1.2720399999999998E-4</v>
      </c>
      <c r="C26" s="15">
        <f t="shared" si="6"/>
        <v>2.4805000000000001E-2</v>
      </c>
      <c r="D26" s="15">
        <f t="shared" si="6"/>
        <v>6.0607400000000003E-8</v>
      </c>
      <c r="E26" s="15">
        <f t="shared" si="6"/>
        <v>1.5138400000000001E-8</v>
      </c>
      <c r="F26" s="15">
        <f t="shared" si="6"/>
        <v>25.010999999999999</v>
      </c>
      <c r="G26" s="15">
        <f t="shared" si="6"/>
        <v>77.343999999999994</v>
      </c>
      <c r="H26" s="15">
        <f t="shared" si="6"/>
        <v>10.016180000000002</v>
      </c>
      <c r="I26" s="15">
        <f t="shared" si="6"/>
        <v>12.960599999999999</v>
      </c>
      <c r="J26" s="15">
        <f t="shared" si="6"/>
        <v>2.4114400000000001E-7</v>
      </c>
      <c r="K26" s="15">
        <f t="shared" si="6"/>
        <v>2.3329599999999999E-8</v>
      </c>
      <c r="L26" s="15">
        <f t="shared" si="6"/>
        <v>9.6748799999999981</v>
      </c>
      <c r="M26" s="15">
        <f t="shared" si="6"/>
        <v>0.72166600000000003</v>
      </c>
      <c r="N26" s="15">
        <f t="shared" si="6"/>
        <v>8.4530200000000003E-3</v>
      </c>
      <c r="O26" s="15">
        <f t="shared" si="6"/>
        <v>1.1713200000000001</v>
      </c>
      <c r="P26" s="15">
        <f t="shared" si="6"/>
        <v>10432.200000000001</v>
      </c>
      <c r="Q26" s="15">
        <f t="shared" si="6"/>
        <v>14.6236</v>
      </c>
      <c r="R26" s="15">
        <f t="shared" si="6"/>
        <v>0.140178</v>
      </c>
      <c r="S26" s="23">
        <f t="shared" si="6"/>
        <v>1.4237199999999999E-12</v>
      </c>
      <c r="T26" s="15">
        <f t="shared" si="6"/>
        <v>2.9432800000000008E-14</v>
      </c>
      <c r="U26" s="15">
        <f t="shared" si="6"/>
        <v>2.0672800000000002</v>
      </c>
      <c r="V26" s="15">
        <f t="shared" si="6"/>
        <v>0.96924399999999999</v>
      </c>
      <c r="W26" s="15">
        <f t="shared" si="6"/>
        <v>1.1982000000000002E-3</v>
      </c>
      <c r="X26" s="15">
        <f t="shared" si="6"/>
        <v>0.123624</v>
      </c>
      <c r="Z26" s="12">
        <f>AVERAGE(Z21:Z25)</f>
        <v>6.0607400000000003E-8</v>
      </c>
      <c r="AA26" s="12">
        <f>AVERAGE(AA21:AA25)</f>
        <v>10509.544</v>
      </c>
      <c r="AB26" s="12">
        <f>AVERAGE(AB21:AB25)</f>
        <v>2.4114400000000001E-7</v>
      </c>
      <c r="AC26" s="12">
        <f>AVERAGE(AC21:AC25)</f>
        <v>1.4237199999999999E-12</v>
      </c>
    </row>
    <row r="28" spans="1:29" x14ac:dyDescent="0.45">
      <c r="A28" s="27">
        <v>4</v>
      </c>
    </row>
    <row r="29" spans="1:29" x14ac:dyDescent="0.45">
      <c r="A29" s="14" t="s">
        <v>56</v>
      </c>
      <c r="B29" s="14" t="s">
        <v>12</v>
      </c>
      <c r="C29" s="14" t="s">
        <v>13</v>
      </c>
      <c r="D29" s="14" t="s">
        <v>25</v>
      </c>
      <c r="E29" s="14" t="s">
        <v>14</v>
      </c>
      <c r="F29" s="14" t="s">
        <v>15</v>
      </c>
      <c r="G29" s="14" t="s">
        <v>16</v>
      </c>
      <c r="H29" s="14" t="s">
        <v>17</v>
      </c>
      <c r="I29" s="14" t="s">
        <v>18</v>
      </c>
      <c r="J29" s="14" t="s">
        <v>26</v>
      </c>
      <c r="K29" s="14" t="s">
        <v>27</v>
      </c>
      <c r="L29" s="14" t="s">
        <v>28</v>
      </c>
      <c r="M29" s="14" t="s">
        <v>29</v>
      </c>
      <c r="N29" s="14" t="s">
        <v>30</v>
      </c>
      <c r="O29" s="14" t="s">
        <v>31</v>
      </c>
      <c r="P29" s="14" t="s">
        <v>32</v>
      </c>
      <c r="Q29" s="14" t="s">
        <v>19</v>
      </c>
      <c r="R29" s="14" t="s">
        <v>20</v>
      </c>
      <c r="S29" s="14" t="s">
        <v>33</v>
      </c>
      <c r="T29" s="14" t="s">
        <v>34</v>
      </c>
      <c r="U29" s="14" t="s">
        <v>35</v>
      </c>
      <c r="V29" s="14" t="s">
        <v>36</v>
      </c>
      <c r="W29" s="14" t="s">
        <v>37</v>
      </c>
      <c r="X29" s="14" t="s">
        <v>38</v>
      </c>
      <c r="Z29" s="12" t="s">
        <v>42</v>
      </c>
      <c r="AA29" s="12" t="s">
        <v>41</v>
      </c>
      <c r="AB29" s="12" t="s">
        <v>43</v>
      </c>
      <c r="AC29" s="12" t="s">
        <v>44</v>
      </c>
    </row>
    <row r="30" spans="1:29" x14ac:dyDescent="0.45">
      <c r="A30" s="18" t="s">
        <v>76</v>
      </c>
      <c r="B30" s="19">
        <v>1.2666000000000001E-4</v>
      </c>
      <c r="C30" s="18">
        <v>2.4698999999999999E-2</v>
      </c>
      <c r="D30" s="19">
        <v>5.7542E-8</v>
      </c>
      <c r="E30" s="19">
        <v>1.5090000000000001E-8</v>
      </c>
      <c r="F30" s="19">
        <v>26.224</v>
      </c>
      <c r="G30" s="18">
        <v>82.1</v>
      </c>
      <c r="H30" s="18">
        <v>9.9925999999999995</v>
      </c>
      <c r="I30" s="18">
        <v>12.170999999999999</v>
      </c>
      <c r="J30" s="19">
        <v>2.3612E-7</v>
      </c>
      <c r="K30" s="19">
        <v>2.2761000000000001E-8</v>
      </c>
      <c r="L30" s="19">
        <v>9.6395999999999997</v>
      </c>
      <c r="M30" s="18">
        <v>0.72421000000000002</v>
      </c>
      <c r="N30" s="19">
        <v>8.4197999999999999E-3</v>
      </c>
      <c r="O30" s="19">
        <v>1.1626000000000001</v>
      </c>
      <c r="P30" s="18">
        <v>10364</v>
      </c>
      <c r="Q30" s="19">
        <v>14.513</v>
      </c>
      <c r="R30" s="19">
        <v>0.14002999999999999</v>
      </c>
      <c r="S30" s="20">
        <v>1.4011999999999999E-12</v>
      </c>
      <c r="T30" s="19">
        <v>2.8900000000000002E-14</v>
      </c>
      <c r="U30" s="19">
        <v>2.0625</v>
      </c>
      <c r="V30" s="18">
        <v>0.97009000000000001</v>
      </c>
      <c r="W30" s="19">
        <v>1.1957000000000001E-3</v>
      </c>
      <c r="X30" s="19">
        <v>0.12325999999999999</v>
      </c>
      <c r="Z30" s="16">
        <f>D30</f>
        <v>5.7542E-8</v>
      </c>
      <c r="AA30" s="15">
        <f>G30+P30</f>
        <v>10446.1</v>
      </c>
      <c r="AB30" s="16">
        <f>J30</f>
        <v>2.3612E-7</v>
      </c>
      <c r="AC30" s="16">
        <f>S30</f>
        <v>1.4011999999999999E-12</v>
      </c>
    </row>
    <row r="31" spans="1:29" x14ac:dyDescent="0.45">
      <c r="A31" s="18" t="s">
        <v>77</v>
      </c>
      <c r="B31" s="19">
        <v>1.2605E-4</v>
      </c>
      <c r="C31" s="18">
        <v>2.4579E-2</v>
      </c>
      <c r="D31" s="19">
        <v>5.8855E-8</v>
      </c>
      <c r="E31" s="19">
        <v>1.5046000000000001E-8</v>
      </c>
      <c r="F31" s="19">
        <v>25.565000000000001</v>
      </c>
      <c r="G31" s="18">
        <v>81.3</v>
      </c>
      <c r="H31" s="18">
        <v>9.9740000000000002</v>
      </c>
      <c r="I31" s="18">
        <v>12.268000000000001</v>
      </c>
      <c r="J31" s="19">
        <v>2.3153000000000001E-7</v>
      </c>
      <c r="K31" s="19">
        <v>2.2302E-8</v>
      </c>
      <c r="L31" s="19">
        <v>9.6324000000000005</v>
      </c>
      <c r="M31" s="18">
        <v>0.72638999999999998</v>
      </c>
      <c r="N31" s="19">
        <v>8.4118000000000005E-3</v>
      </c>
      <c r="O31" s="19">
        <v>1.1579999999999999</v>
      </c>
      <c r="P31" s="18">
        <v>10345</v>
      </c>
      <c r="Q31" s="19">
        <v>14.45</v>
      </c>
      <c r="R31" s="19">
        <v>0.13968</v>
      </c>
      <c r="S31" s="20">
        <v>1.4059000000000001E-12</v>
      </c>
      <c r="T31" s="19">
        <v>2.8913999999999999E-14</v>
      </c>
      <c r="U31" s="19">
        <v>2.0566</v>
      </c>
      <c r="V31" s="18">
        <v>0.96991000000000005</v>
      </c>
      <c r="W31" s="19">
        <v>1.1925E-3</v>
      </c>
      <c r="X31" s="19">
        <v>0.12295</v>
      </c>
      <c r="Z31" s="19">
        <f t="shared" ref="Z31:Z34" si="7">D31</f>
        <v>5.8855E-8</v>
      </c>
      <c r="AA31" s="18">
        <f t="shared" ref="AA31:AA34" si="8">G31+P31</f>
        <v>10426.299999999999</v>
      </c>
      <c r="AB31" s="19">
        <f t="shared" ref="AB31:AB34" si="9">J31</f>
        <v>2.3153000000000001E-7</v>
      </c>
      <c r="AC31" s="19">
        <f t="shared" ref="AC31:AC34" si="10">S31</f>
        <v>1.4059000000000001E-12</v>
      </c>
    </row>
    <row r="32" spans="1:29" x14ac:dyDescent="0.45">
      <c r="A32" s="18" t="s">
        <v>78</v>
      </c>
      <c r="B32" s="19">
        <v>1.2583000000000001E-4</v>
      </c>
      <c r="C32" s="18">
        <v>2.4537E-2</v>
      </c>
      <c r="D32" s="19">
        <v>6.0572999999999996E-8</v>
      </c>
      <c r="E32" s="19">
        <v>1.5017000000000001E-8</v>
      </c>
      <c r="F32" s="19">
        <v>24.792000000000002</v>
      </c>
      <c r="G32" s="18">
        <v>79.239999999999995</v>
      </c>
      <c r="H32" s="18">
        <v>9.9611999999999998</v>
      </c>
      <c r="I32" s="18">
        <v>12.571</v>
      </c>
      <c r="J32" s="19">
        <v>2.3199E-7</v>
      </c>
      <c r="K32" s="19">
        <v>2.2518E-8</v>
      </c>
      <c r="L32" s="19">
        <v>9.7065000000000001</v>
      </c>
      <c r="M32" s="18">
        <v>0.72707999999999995</v>
      </c>
      <c r="N32" s="19">
        <v>8.4764000000000003E-3</v>
      </c>
      <c r="O32" s="19">
        <v>1.1657999999999999</v>
      </c>
      <c r="P32" s="18">
        <v>10353</v>
      </c>
      <c r="Q32" s="19">
        <v>14.426</v>
      </c>
      <c r="R32" s="19">
        <v>0.13933999999999999</v>
      </c>
      <c r="S32" s="20">
        <v>1.4152000000000001E-12</v>
      </c>
      <c r="T32" s="19">
        <v>2.9034999999999999E-14</v>
      </c>
      <c r="U32" s="19">
        <v>2.0516999999999999</v>
      </c>
      <c r="V32" s="18">
        <v>0.96953</v>
      </c>
      <c r="W32" s="19">
        <v>1.1896999999999999E-3</v>
      </c>
      <c r="X32" s="19">
        <v>0.12271</v>
      </c>
      <c r="Z32" s="19">
        <f t="shared" si="7"/>
        <v>6.0572999999999996E-8</v>
      </c>
      <c r="AA32" s="18">
        <f t="shared" si="8"/>
        <v>10432.24</v>
      </c>
      <c r="AB32" s="19">
        <f t="shared" si="9"/>
        <v>2.3199E-7</v>
      </c>
      <c r="AC32" s="19">
        <f t="shared" si="10"/>
        <v>1.4152000000000001E-12</v>
      </c>
    </row>
    <row r="33" spans="1:29" x14ac:dyDescent="0.45">
      <c r="A33" s="18" t="s">
        <v>79</v>
      </c>
      <c r="B33" s="19">
        <v>1.2687000000000001E-4</v>
      </c>
      <c r="C33" s="18">
        <v>2.4740999999999999E-2</v>
      </c>
      <c r="D33" s="19">
        <v>6.3583999999999995E-8</v>
      </c>
      <c r="E33" s="19">
        <v>1.5103E-8</v>
      </c>
      <c r="F33" s="19">
        <v>23.753</v>
      </c>
      <c r="G33" s="18">
        <v>75.81</v>
      </c>
      <c r="H33" s="18">
        <v>10.032</v>
      </c>
      <c r="I33" s="18">
        <v>13.233000000000001</v>
      </c>
      <c r="J33" s="19">
        <v>2.2609000000000001E-7</v>
      </c>
      <c r="K33" s="19">
        <v>2.1964999999999998E-8</v>
      </c>
      <c r="L33" s="19">
        <v>9.7151999999999994</v>
      </c>
      <c r="M33" s="18">
        <v>0.72897999999999996</v>
      </c>
      <c r="N33" s="19">
        <v>8.4825999999999999E-3</v>
      </c>
      <c r="O33" s="19">
        <v>1.1636</v>
      </c>
      <c r="P33" s="18">
        <v>10356</v>
      </c>
      <c r="Q33" s="19">
        <v>14.51</v>
      </c>
      <c r="R33" s="19">
        <v>0.14011000000000001</v>
      </c>
      <c r="S33" s="20">
        <v>1.4336000000000001E-12</v>
      </c>
      <c r="T33" s="19">
        <v>2.9566000000000001E-14</v>
      </c>
      <c r="U33" s="19">
        <v>2.0623999999999998</v>
      </c>
      <c r="V33" s="18">
        <v>0.96882000000000001</v>
      </c>
      <c r="W33" s="19">
        <v>1.1961000000000001E-3</v>
      </c>
      <c r="X33" s="19">
        <v>0.12346</v>
      </c>
      <c r="Z33" s="19">
        <f t="shared" si="7"/>
        <v>6.3583999999999995E-8</v>
      </c>
      <c r="AA33" s="18">
        <f t="shared" si="8"/>
        <v>10431.81</v>
      </c>
      <c r="AB33" s="19">
        <f t="shared" si="9"/>
        <v>2.2609000000000001E-7</v>
      </c>
      <c r="AC33" s="19">
        <f t="shared" si="10"/>
        <v>1.4336000000000001E-12</v>
      </c>
    </row>
    <row r="34" spans="1:29" x14ac:dyDescent="0.45">
      <c r="A34" s="28" t="s">
        <v>80</v>
      </c>
      <c r="B34" s="19">
        <v>1.2756000000000001E-4</v>
      </c>
      <c r="C34" s="18">
        <v>2.4872999999999999E-2</v>
      </c>
      <c r="D34" s="19">
        <v>6.2510999999999996E-8</v>
      </c>
      <c r="E34" s="19">
        <v>1.5142999999999999E-8</v>
      </c>
      <c r="F34" s="18">
        <v>24.225000000000001</v>
      </c>
      <c r="G34" s="18">
        <v>74.58</v>
      </c>
      <c r="H34" s="18">
        <v>10.07</v>
      </c>
      <c r="I34" s="18">
        <v>13.502000000000001</v>
      </c>
      <c r="J34" s="19">
        <v>2.2165E-7</v>
      </c>
      <c r="K34" s="19">
        <v>2.1664000000000001E-8</v>
      </c>
      <c r="L34" s="18">
        <v>9.7739999999999991</v>
      </c>
      <c r="M34" s="18">
        <v>0.73118000000000005</v>
      </c>
      <c r="N34" s="18">
        <v>8.5328000000000001E-3</v>
      </c>
      <c r="O34" s="18">
        <v>1.167</v>
      </c>
      <c r="P34" s="18">
        <v>10349</v>
      </c>
      <c r="Q34" s="18">
        <v>14.54</v>
      </c>
      <c r="R34" s="18">
        <v>0.14050000000000001</v>
      </c>
      <c r="S34" s="20">
        <v>1.4504E-12</v>
      </c>
      <c r="T34" s="19">
        <v>2.9986999999999998E-14</v>
      </c>
      <c r="U34" s="18">
        <v>2.0674999999999999</v>
      </c>
      <c r="V34" s="18">
        <v>0.96821999999999997</v>
      </c>
      <c r="W34" s="18">
        <v>1.1992000000000001E-3</v>
      </c>
      <c r="X34" s="18">
        <v>0.12386</v>
      </c>
      <c r="Z34" s="21">
        <f t="shared" si="7"/>
        <v>6.2510999999999996E-8</v>
      </c>
      <c r="AA34" s="13">
        <f t="shared" si="8"/>
        <v>10423.58</v>
      </c>
      <c r="AB34" s="21">
        <f t="shared" si="9"/>
        <v>2.2165E-7</v>
      </c>
      <c r="AC34" s="21">
        <f t="shared" si="10"/>
        <v>1.4504E-12</v>
      </c>
    </row>
    <row r="35" spans="1:29" x14ac:dyDescent="0.45">
      <c r="A35" s="22" t="s">
        <v>23</v>
      </c>
      <c r="B35" s="15">
        <f t="shared" ref="B35:X35" si="11">AVERAGE(B30:B34)</f>
        <v>1.26594E-4</v>
      </c>
      <c r="C35" s="15">
        <f t="shared" si="11"/>
        <v>2.4685800000000001E-2</v>
      </c>
      <c r="D35" s="15">
        <f t="shared" si="11"/>
        <v>6.0613000000000002E-8</v>
      </c>
      <c r="E35" s="15">
        <f t="shared" si="11"/>
        <v>1.5079799999999999E-8</v>
      </c>
      <c r="F35" s="15">
        <f t="shared" si="11"/>
        <v>24.911799999999999</v>
      </c>
      <c r="G35" s="15">
        <f t="shared" si="11"/>
        <v>78.605999999999995</v>
      </c>
      <c r="H35" s="15">
        <f t="shared" si="11"/>
        <v>10.00596</v>
      </c>
      <c r="I35" s="15">
        <f t="shared" si="11"/>
        <v>12.748999999999999</v>
      </c>
      <c r="J35" s="15">
        <f t="shared" si="11"/>
        <v>2.2947599999999998E-7</v>
      </c>
      <c r="K35" s="15">
        <f t="shared" si="11"/>
        <v>2.2242000000000002E-8</v>
      </c>
      <c r="L35" s="15">
        <f t="shared" si="11"/>
        <v>9.6935399999999987</v>
      </c>
      <c r="M35" s="15">
        <f t="shared" si="11"/>
        <v>0.72756799999999999</v>
      </c>
      <c r="N35" s="15">
        <f t="shared" si="11"/>
        <v>8.4646800000000005E-3</v>
      </c>
      <c r="O35" s="15">
        <f t="shared" si="11"/>
        <v>1.1633999999999998</v>
      </c>
      <c r="P35" s="15">
        <f t="shared" si="11"/>
        <v>10353.4</v>
      </c>
      <c r="Q35" s="15">
        <f t="shared" si="11"/>
        <v>14.487799999999998</v>
      </c>
      <c r="R35" s="15">
        <f t="shared" si="11"/>
        <v>0.13993200000000003</v>
      </c>
      <c r="S35" s="23">
        <f t="shared" si="11"/>
        <v>1.4212599999999999E-12</v>
      </c>
      <c r="T35" s="15">
        <f t="shared" si="11"/>
        <v>2.9280399999999994E-14</v>
      </c>
      <c r="U35" s="15">
        <f t="shared" si="11"/>
        <v>2.0601399999999996</v>
      </c>
      <c r="V35" s="15">
        <f t="shared" si="11"/>
        <v>0.96931400000000001</v>
      </c>
      <c r="W35" s="15">
        <f t="shared" si="11"/>
        <v>1.1946400000000001E-3</v>
      </c>
      <c r="X35" s="15">
        <f t="shared" si="11"/>
        <v>0.123248</v>
      </c>
      <c r="Z35" s="12">
        <f>AVERAGE(Z30:Z34)</f>
        <v>6.0613000000000002E-8</v>
      </c>
      <c r="AA35" s="12">
        <f>AVERAGE(AA30:AA34)</f>
        <v>10432.005999999999</v>
      </c>
      <c r="AB35" s="12">
        <f>AVERAGE(AB30:AB34)</f>
        <v>2.2947599999999998E-7</v>
      </c>
      <c r="AC35" s="12">
        <f>AVERAGE(AC30:AC34)</f>
        <v>1.4212599999999999E-12</v>
      </c>
    </row>
    <row r="37" spans="1:29" x14ac:dyDescent="0.45">
      <c r="A37" s="29">
        <v>0.05</v>
      </c>
    </row>
    <row r="38" spans="1:29" x14ac:dyDescent="0.45">
      <c r="A38" s="14" t="s">
        <v>56</v>
      </c>
      <c r="B38" s="14" t="s">
        <v>12</v>
      </c>
      <c r="C38" s="14" t="s">
        <v>13</v>
      </c>
      <c r="D38" s="14" t="s">
        <v>25</v>
      </c>
      <c r="E38" s="14" t="s">
        <v>14</v>
      </c>
      <c r="F38" s="14" t="s">
        <v>15</v>
      </c>
      <c r="G38" s="14" t="s">
        <v>16</v>
      </c>
      <c r="H38" s="14" t="s">
        <v>17</v>
      </c>
      <c r="I38" s="14" t="s">
        <v>18</v>
      </c>
      <c r="J38" s="14" t="s">
        <v>26</v>
      </c>
      <c r="K38" s="14" t="s">
        <v>27</v>
      </c>
      <c r="L38" s="14" t="s">
        <v>28</v>
      </c>
      <c r="M38" s="14" t="s">
        <v>29</v>
      </c>
      <c r="N38" s="14" t="s">
        <v>30</v>
      </c>
      <c r="O38" s="14" t="s">
        <v>31</v>
      </c>
      <c r="P38" s="14" t="s">
        <v>32</v>
      </c>
      <c r="Q38" s="14" t="s">
        <v>19</v>
      </c>
      <c r="R38" s="14" t="s">
        <v>20</v>
      </c>
      <c r="S38" s="14" t="s">
        <v>33</v>
      </c>
      <c r="T38" s="14" t="s">
        <v>34</v>
      </c>
      <c r="U38" s="14" t="s">
        <v>35</v>
      </c>
      <c r="V38" s="14" t="s">
        <v>36</v>
      </c>
      <c r="W38" s="14" t="s">
        <v>37</v>
      </c>
      <c r="X38" s="14" t="s">
        <v>38</v>
      </c>
      <c r="Y38" s="18"/>
      <c r="Z38" s="12" t="s">
        <v>42</v>
      </c>
      <c r="AA38" s="12" t="s">
        <v>41</v>
      </c>
      <c r="AB38" s="12" t="s">
        <v>43</v>
      </c>
      <c r="AC38" s="12" t="s">
        <v>44</v>
      </c>
    </row>
    <row r="39" spans="1:29" x14ac:dyDescent="0.45">
      <c r="A39" s="18" t="s">
        <v>81</v>
      </c>
      <c r="B39" s="19">
        <v>1.25E-4</v>
      </c>
      <c r="C39" s="18">
        <v>2.4375000000000001E-2</v>
      </c>
      <c r="D39" s="19">
        <v>5.6945999999999999E-8</v>
      </c>
      <c r="E39" s="19">
        <v>1.5014000000000001E-8</v>
      </c>
      <c r="F39" s="19">
        <v>26.364999999999998</v>
      </c>
      <c r="G39" s="18">
        <v>83.81</v>
      </c>
      <c r="H39" s="18">
        <v>9.9763000000000002</v>
      </c>
      <c r="I39" s="18">
        <v>11.903</v>
      </c>
      <c r="J39" s="19">
        <v>2.3027999999999999E-7</v>
      </c>
      <c r="K39" s="19">
        <v>2.1944999999999999E-8</v>
      </c>
      <c r="L39" s="19">
        <v>9.5297000000000001</v>
      </c>
      <c r="M39" s="18">
        <v>0.72689000000000004</v>
      </c>
      <c r="N39" s="19">
        <v>8.3210000000000003E-3</v>
      </c>
      <c r="O39" s="19">
        <v>1.1447000000000001</v>
      </c>
      <c r="P39" s="18">
        <v>10277</v>
      </c>
      <c r="Q39" s="19">
        <v>14.385999999999999</v>
      </c>
      <c r="R39" s="19">
        <v>0.13997999999999999</v>
      </c>
      <c r="S39" s="20">
        <v>1.4002E-12</v>
      </c>
      <c r="T39" s="19">
        <v>2.8768E-14</v>
      </c>
      <c r="U39" s="19">
        <v>2.0546000000000002</v>
      </c>
      <c r="V39" s="18">
        <v>0.97011000000000003</v>
      </c>
      <c r="W39" s="19">
        <v>1.1917E-3</v>
      </c>
      <c r="X39" s="19">
        <v>0.12284</v>
      </c>
      <c r="Z39" s="16">
        <f>D39</f>
        <v>5.6945999999999999E-8</v>
      </c>
      <c r="AA39" s="15">
        <f>G39+P39</f>
        <v>10360.81</v>
      </c>
      <c r="AB39" s="16">
        <f>J39</f>
        <v>2.3027999999999999E-7</v>
      </c>
      <c r="AC39" s="16">
        <f>S39</f>
        <v>1.4002E-12</v>
      </c>
    </row>
    <row r="40" spans="1:29" x14ac:dyDescent="0.45">
      <c r="A40" s="18" t="s">
        <v>82</v>
      </c>
      <c r="B40" s="19">
        <v>1.2432E-4</v>
      </c>
      <c r="C40" s="18">
        <v>2.4242E-2</v>
      </c>
      <c r="D40" s="19">
        <v>5.8891000000000001E-8</v>
      </c>
      <c r="E40" s="19">
        <v>1.4996999999999999E-8</v>
      </c>
      <c r="F40" s="19">
        <v>25.466000000000001</v>
      </c>
      <c r="G40" s="18">
        <v>82.25</v>
      </c>
      <c r="H40" s="18">
        <v>9.9747000000000003</v>
      </c>
      <c r="I40" s="18">
        <v>12.127000000000001</v>
      </c>
      <c r="J40" s="19">
        <v>2.2758999999999999E-7</v>
      </c>
      <c r="K40" s="19">
        <v>2.1495999999999999E-8</v>
      </c>
      <c r="L40" s="19">
        <v>9.4451000000000001</v>
      </c>
      <c r="M40" s="18">
        <v>0.72735000000000005</v>
      </c>
      <c r="N40" s="19">
        <v>8.2466999999999992E-3</v>
      </c>
      <c r="O40" s="19">
        <v>1.1337999999999999</v>
      </c>
      <c r="P40" s="18">
        <v>10268</v>
      </c>
      <c r="Q40" s="19">
        <v>14.369</v>
      </c>
      <c r="R40" s="19">
        <v>0.13994000000000001</v>
      </c>
      <c r="S40" s="20">
        <v>1.4061E-12</v>
      </c>
      <c r="T40" s="19">
        <v>2.8862000000000002E-14</v>
      </c>
      <c r="U40" s="19">
        <v>2.0526</v>
      </c>
      <c r="V40" s="18">
        <v>0.96987000000000001</v>
      </c>
      <c r="W40" s="19">
        <v>1.1907E-3</v>
      </c>
      <c r="X40" s="19">
        <v>0.12277</v>
      </c>
      <c r="Z40" s="19">
        <f t="shared" ref="Z40:Z43" si="12">D40</f>
        <v>5.8891000000000001E-8</v>
      </c>
      <c r="AA40" s="18">
        <f t="shared" ref="AA40:AA43" si="13">G40+P40</f>
        <v>10350.25</v>
      </c>
      <c r="AB40" s="19">
        <f t="shared" ref="AB40:AB43" si="14">J40</f>
        <v>2.2758999999999999E-7</v>
      </c>
      <c r="AC40" s="19">
        <f t="shared" ref="AC40:AC43" si="15">S40</f>
        <v>1.4061E-12</v>
      </c>
    </row>
    <row r="41" spans="1:29" x14ac:dyDescent="0.45">
      <c r="A41" s="18" t="s">
        <v>83</v>
      </c>
      <c r="B41" s="19">
        <v>1.2645000000000001E-4</v>
      </c>
      <c r="C41" s="18">
        <v>2.4657999999999999E-2</v>
      </c>
      <c r="D41" s="19">
        <v>6.0215E-8</v>
      </c>
      <c r="E41" s="19">
        <v>1.51E-8</v>
      </c>
      <c r="F41" s="19">
        <v>25.077000000000002</v>
      </c>
      <c r="G41" s="18">
        <v>79.62</v>
      </c>
      <c r="H41" s="18">
        <v>10.058</v>
      </c>
      <c r="I41" s="18">
        <v>12.632999999999999</v>
      </c>
      <c r="J41" s="19">
        <v>2.2189000000000001E-7</v>
      </c>
      <c r="K41" s="19">
        <v>2.1346999999999999E-8</v>
      </c>
      <c r="L41" s="19">
        <v>9.6204999999999998</v>
      </c>
      <c r="M41" s="18">
        <v>0.73085</v>
      </c>
      <c r="N41" s="19">
        <v>8.3981999999999998E-3</v>
      </c>
      <c r="O41" s="19">
        <v>1.1491</v>
      </c>
      <c r="P41" s="18">
        <v>10261</v>
      </c>
      <c r="Q41" s="19">
        <v>14.449</v>
      </c>
      <c r="R41" s="19">
        <v>0.14080999999999999</v>
      </c>
      <c r="S41" s="20">
        <v>1.4217000000000001E-12</v>
      </c>
      <c r="T41" s="19">
        <v>2.9365000000000003E-14</v>
      </c>
      <c r="U41" s="19">
        <v>2.0655000000000001</v>
      </c>
      <c r="V41" s="18">
        <v>0.96926999999999996</v>
      </c>
      <c r="W41" s="19">
        <v>1.1984999999999999E-3</v>
      </c>
      <c r="X41" s="19">
        <v>0.12365</v>
      </c>
      <c r="Z41" s="19">
        <f t="shared" si="12"/>
        <v>6.0215E-8</v>
      </c>
      <c r="AA41" s="18">
        <f t="shared" si="13"/>
        <v>10340.620000000001</v>
      </c>
      <c r="AB41" s="19">
        <f t="shared" si="14"/>
        <v>2.2189000000000001E-7</v>
      </c>
      <c r="AC41" s="19">
        <f t="shared" si="15"/>
        <v>1.4217000000000001E-12</v>
      </c>
    </row>
    <row r="42" spans="1:29" x14ac:dyDescent="0.45">
      <c r="A42" s="18" t="s">
        <v>84</v>
      </c>
      <c r="B42" s="19">
        <v>1.2541000000000001E-4</v>
      </c>
      <c r="C42" s="18">
        <v>2.4455000000000001E-2</v>
      </c>
      <c r="D42" s="19">
        <v>6.1345999999999999E-8</v>
      </c>
      <c r="E42" s="19">
        <v>1.503E-8</v>
      </c>
      <c r="F42" s="19">
        <v>24.5</v>
      </c>
      <c r="G42" s="18">
        <v>78.42</v>
      </c>
      <c r="H42" s="18">
        <v>10.015000000000001</v>
      </c>
      <c r="I42" s="18">
        <v>12.771000000000001</v>
      </c>
      <c r="J42" s="19">
        <v>2.1897999999999999E-7</v>
      </c>
      <c r="K42" s="19">
        <v>2.1054999999999999E-8</v>
      </c>
      <c r="L42" s="19">
        <v>9.6150000000000002</v>
      </c>
      <c r="M42" s="18">
        <v>0.73238999999999999</v>
      </c>
      <c r="N42" s="19">
        <v>8.3925000000000007E-3</v>
      </c>
      <c r="O42" s="19">
        <v>1.1458999999999999</v>
      </c>
      <c r="P42" s="18">
        <v>10265</v>
      </c>
      <c r="Q42" s="19">
        <v>14.377000000000001</v>
      </c>
      <c r="R42" s="19">
        <v>0.14005999999999999</v>
      </c>
      <c r="S42" s="20">
        <v>1.4284000000000001E-12</v>
      </c>
      <c r="T42" s="19">
        <v>2.9350999999999999E-14</v>
      </c>
      <c r="U42" s="19">
        <v>2.0548000000000002</v>
      </c>
      <c r="V42" s="18">
        <v>0.96899999999999997</v>
      </c>
      <c r="W42" s="19">
        <v>1.1923999999999999E-3</v>
      </c>
      <c r="X42" s="19">
        <v>0.12305000000000001</v>
      </c>
      <c r="Z42" s="19">
        <f t="shared" si="12"/>
        <v>6.1345999999999999E-8</v>
      </c>
      <c r="AA42" s="18">
        <f t="shared" si="13"/>
        <v>10343.42</v>
      </c>
      <c r="AB42" s="19">
        <f t="shared" si="14"/>
        <v>2.1897999999999999E-7</v>
      </c>
      <c r="AC42" s="19">
        <f t="shared" si="15"/>
        <v>1.4284000000000001E-12</v>
      </c>
    </row>
    <row r="43" spans="1:29" x14ac:dyDescent="0.45">
      <c r="A43" s="13" t="s">
        <v>85</v>
      </c>
      <c r="B43" s="21">
        <v>1.2402E-4</v>
      </c>
      <c r="C43" s="13">
        <v>2.4183E-2</v>
      </c>
      <c r="D43" s="21">
        <v>6.0781999999999995E-8</v>
      </c>
      <c r="E43" s="21">
        <v>1.4920000000000001E-8</v>
      </c>
      <c r="F43" s="21">
        <v>24.547000000000001</v>
      </c>
      <c r="G43" s="13">
        <v>80.7</v>
      </c>
      <c r="H43" s="13">
        <v>9.9425000000000008</v>
      </c>
      <c r="I43" s="13">
        <v>12.32</v>
      </c>
      <c r="J43" s="21">
        <v>2.2289999999999999E-7</v>
      </c>
      <c r="K43" s="21">
        <v>2.1395999999999998E-8</v>
      </c>
      <c r="L43" s="21">
        <v>9.5989000000000004</v>
      </c>
      <c r="M43" s="13">
        <v>0.73158000000000001</v>
      </c>
      <c r="N43" s="21">
        <v>8.3788000000000005E-3</v>
      </c>
      <c r="O43" s="21">
        <v>1.1453</v>
      </c>
      <c r="P43" s="13">
        <v>10236</v>
      </c>
      <c r="Q43" s="21">
        <v>14.259</v>
      </c>
      <c r="R43" s="21">
        <v>0.13930000000000001</v>
      </c>
      <c r="S43" s="30">
        <v>1.4148E-12</v>
      </c>
      <c r="T43" s="21">
        <v>2.8891999999999997E-14</v>
      </c>
      <c r="U43" s="21">
        <v>2.0421</v>
      </c>
      <c r="V43" s="13">
        <v>0.96953</v>
      </c>
      <c r="W43" s="21">
        <v>1.1850000000000001E-3</v>
      </c>
      <c r="X43" s="21">
        <v>0.12222</v>
      </c>
      <c r="Z43" s="21">
        <f t="shared" si="12"/>
        <v>6.0781999999999995E-8</v>
      </c>
      <c r="AA43" s="13">
        <f t="shared" si="13"/>
        <v>10316.700000000001</v>
      </c>
      <c r="AB43" s="21">
        <f t="shared" si="14"/>
        <v>2.2289999999999999E-7</v>
      </c>
      <c r="AC43" s="21">
        <f t="shared" si="15"/>
        <v>1.4148E-12</v>
      </c>
    </row>
    <row r="44" spans="1:29" x14ac:dyDescent="0.45">
      <c r="A44" s="28" t="s">
        <v>23</v>
      </c>
      <c r="B44" s="18">
        <f t="shared" ref="B44:X44" si="16">AVERAGE(B39:B43)</f>
        <v>1.2504000000000001E-4</v>
      </c>
      <c r="C44" s="18">
        <f t="shared" si="16"/>
        <v>2.4382600000000001E-2</v>
      </c>
      <c r="D44" s="18">
        <f t="shared" si="16"/>
        <v>5.9635999999999992E-8</v>
      </c>
      <c r="E44" s="18">
        <f t="shared" si="16"/>
        <v>1.50122E-8</v>
      </c>
      <c r="F44" s="18">
        <f t="shared" si="16"/>
        <v>25.190999999999999</v>
      </c>
      <c r="G44" s="18">
        <f t="shared" si="16"/>
        <v>80.960000000000008</v>
      </c>
      <c r="H44" s="18">
        <f t="shared" si="16"/>
        <v>9.9933000000000014</v>
      </c>
      <c r="I44" s="18">
        <f t="shared" si="16"/>
        <v>12.3508</v>
      </c>
      <c r="J44" s="18">
        <f t="shared" si="16"/>
        <v>2.24328E-7</v>
      </c>
      <c r="K44" s="18">
        <f t="shared" si="16"/>
        <v>2.14478E-8</v>
      </c>
      <c r="L44" s="18">
        <f t="shared" si="16"/>
        <v>9.5618400000000001</v>
      </c>
      <c r="M44" s="18">
        <f t="shared" si="16"/>
        <v>0.72981200000000002</v>
      </c>
      <c r="N44" s="18">
        <f t="shared" si="16"/>
        <v>8.3474399999999994E-3</v>
      </c>
      <c r="O44" s="18">
        <f t="shared" si="16"/>
        <v>1.1437599999999999</v>
      </c>
      <c r="P44" s="18">
        <f t="shared" si="16"/>
        <v>10261.4</v>
      </c>
      <c r="Q44" s="18">
        <f t="shared" si="16"/>
        <v>14.368</v>
      </c>
      <c r="R44" s="18">
        <f t="shared" si="16"/>
        <v>0.140018</v>
      </c>
      <c r="S44" s="31">
        <f t="shared" si="16"/>
        <v>1.41424E-12</v>
      </c>
      <c r="T44" s="18">
        <f t="shared" si="16"/>
        <v>2.9047600000000003E-14</v>
      </c>
      <c r="U44" s="18">
        <f t="shared" si="16"/>
        <v>2.0539200000000002</v>
      </c>
      <c r="V44" s="18">
        <f t="shared" si="16"/>
        <v>0.96955600000000008</v>
      </c>
      <c r="W44" s="18">
        <f t="shared" si="16"/>
        <v>1.19166E-3</v>
      </c>
      <c r="X44" s="18">
        <f t="shared" si="16"/>
        <v>0.122906</v>
      </c>
      <c r="Z44" s="12">
        <f>AVERAGE(Z39:Z43)</f>
        <v>5.9635999999999992E-8</v>
      </c>
      <c r="AA44" s="12">
        <f>AVERAGE(AA39:AA43)</f>
        <v>10342.36</v>
      </c>
      <c r="AB44" s="12">
        <f>AVERAGE(AB39:AB43)</f>
        <v>2.24328E-7</v>
      </c>
      <c r="AC44" s="12">
        <f>AVERAGE(AC39:AC43)</f>
        <v>1.41424E-12</v>
      </c>
    </row>
    <row r="45" spans="1:29" x14ac:dyDescent="0.45">
      <c r="A45" s="2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T45" s="18"/>
      <c r="U45" s="18"/>
      <c r="V45" s="18"/>
      <c r="W45" s="18"/>
      <c r="X45" s="18"/>
    </row>
    <row r="46" spans="1:29" x14ac:dyDescent="0.45">
      <c r="A46" s="29">
        <v>0.06</v>
      </c>
    </row>
    <row r="47" spans="1:29" x14ac:dyDescent="0.45">
      <c r="A47" s="14" t="s">
        <v>56</v>
      </c>
      <c r="B47" s="14" t="s">
        <v>12</v>
      </c>
      <c r="C47" s="14" t="s">
        <v>13</v>
      </c>
      <c r="D47" s="14" t="s">
        <v>25</v>
      </c>
      <c r="E47" s="14" t="s">
        <v>14</v>
      </c>
      <c r="F47" s="14" t="s">
        <v>15</v>
      </c>
      <c r="G47" s="14" t="s">
        <v>16</v>
      </c>
      <c r="H47" s="14" t="s">
        <v>17</v>
      </c>
      <c r="I47" s="14" t="s">
        <v>18</v>
      </c>
      <c r="J47" s="14" t="s">
        <v>26</v>
      </c>
      <c r="K47" s="14" t="s">
        <v>27</v>
      </c>
      <c r="L47" s="14" t="s">
        <v>28</v>
      </c>
      <c r="M47" s="14" t="s">
        <v>29</v>
      </c>
      <c r="N47" s="14" t="s">
        <v>30</v>
      </c>
      <c r="O47" s="14" t="s">
        <v>31</v>
      </c>
      <c r="P47" s="14" t="s">
        <v>32</v>
      </c>
      <c r="Q47" s="14" t="s">
        <v>19</v>
      </c>
      <c r="R47" s="14" t="s">
        <v>20</v>
      </c>
      <c r="S47" s="14" t="s">
        <v>33</v>
      </c>
      <c r="T47" s="14" t="s">
        <v>34</v>
      </c>
      <c r="U47" s="14" t="s">
        <v>35</v>
      </c>
      <c r="V47" s="14" t="s">
        <v>36</v>
      </c>
      <c r="W47" s="14" t="s">
        <v>37</v>
      </c>
      <c r="X47" s="14" t="s">
        <v>38</v>
      </c>
      <c r="Y47" s="18"/>
      <c r="Z47" s="12" t="s">
        <v>42</v>
      </c>
      <c r="AA47" s="12" t="s">
        <v>41</v>
      </c>
      <c r="AB47" s="12" t="s">
        <v>43</v>
      </c>
      <c r="AC47" s="12" t="s">
        <v>44</v>
      </c>
    </row>
    <row r="48" spans="1:29" x14ac:dyDescent="0.45">
      <c r="A48" s="18" t="s">
        <v>86</v>
      </c>
      <c r="B48" s="19">
        <v>1.2316000000000001E-4</v>
      </c>
      <c r="C48" s="18">
        <v>2.4015999999999999E-2</v>
      </c>
      <c r="D48" s="19">
        <v>5.8085E-8</v>
      </c>
      <c r="E48" s="19">
        <v>1.4928E-8</v>
      </c>
      <c r="F48" s="19">
        <v>25.7</v>
      </c>
      <c r="G48" s="18">
        <v>84.08</v>
      </c>
      <c r="H48" s="18">
        <v>9.9644999999999992</v>
      </c>
      <c r="I48" s="18">
        <v>11.851000000000001</v>
      </c>
      <c r="J48" s="19">
        <v>2.2378999999999999E-7</v>
      </c>
      <c r="K48" s="19">
        <v>2.0984000000000001E-8</v>
      </c>
      <c r="L48" s="19">
        <v>9.3765999999999998</v>
      </c>
      <c r="M48" s="18">
        <v>0.72974000000000006</v>
      </c>
      <c r="N48" s="19">
        <v>8.1852999999999995E-3</v>
      </c>
      <c r="O48" s="19">
        <v>1.1216999999999999</v>
      </c>
      <c r="P48" s="18">
        <v>10166</v>
      </c>
      <c r="Q48" s="19">
        <v>14.249000000000001</v>
      </c>
      <c r="R48" s="19">
        <v>0.14016000000000001</v>
      </c>
      <c r="S48" s="20">
        <v>1.4017E-12</v>
      </c>
      <c r="T48" s="19">
        <v>2.8703000000000003E-14</v>
      </c>
      <c r="U48" s="19">
        <v>2.0476999999999999</v>
      </c>
      <c r="V48" s="18">
        <v>0.97004999999999997</v>
      </c>
      <c r="W48" s="19">
        <v>1.1885999999999999E-3</v>
      </c>
      <c r="X48" s="19">
        <v>0.12253</v>
      </c>
      <c r="Z48" s="16">
        <f>D48</f>
        <v>5.8085E-8</v>
      </c>
      <c r="AA48" s="15">
        <f>G48+P48</f>
        <v>10250.08</v>
      </c>
      <c r="AB48" s="16">
        <f>J48</f>
        <v>2.2378999999999999E-7</v>
      </c>
      <c r="AC48" s="16">
        <f>S48</f>
        <v>1.4017E-12</v>
      </c>
    </row>
    <row r="49" spans="1:29" x14ac:dyDescent="0.45">
      <c r="A49" s="18" t="s">
        <v>87</v>
      </c>
      <c r="B49" s="19">
        <v>1.2352000000000001E-4</v>
      </c>
      <c r="C49" s="18">
        <v>2.4086E-2</v>
      </c>
      <c r="D49" s="19">
        <v>6.0557000000000004E-8</v>
      </c>
      <c r="E49" s="19">
        <v>1.494E-8</v>
      </c>
      <c r="F49" s="19">
        <v>24.670999999999999</v>
      </c>
      <c r="G49" s="18">
        <v>81.99</v>
      </c>
      <c r="H49" s="18">
        <v>9.9901</v>
      </c>
      <c r="I49" s="18">
        <v>12.185</v>
      </c>
      <c r="J49" s="19">
        <v>2.2251E-7</v>
      </c>
      <c r="K49" s="19">
        <v>2.0998E-8</v>
      </c>
      <c r="L49" s="19">
        <v>9.4368999999999996</v>
      </c>
      <c r="M49" s="18">
        <v>0.73104999999999998</v>
      </c>
      <c r="N49" s="19">
        <v>8.2372000000000001E-3</v>
      </c>
      <c r="O49" s="19">
        <v>1.1268</v>
      </c>
      <c r="P49" s="18">
        <v>10144</v>
      </c>
      <c r="Q49" s="19">
        <v>14.252000000000001</v>
      </c>
      <c r="R49" s="19">
        <v>0.14050000000000001</v>
      </c>
      <c r="S49" s="20">
        <v>1.4122999999999999E-12</v>
      </c>
      <c r="T49" s="19">
        <v>2.8953999999999998E-14</v>
      </c>
      <c r="U49" s="19">
        <v>2.0501</v>
      </c>
      <c r="V49" s="18">
        <v>0.96962999999999999</v>
      </c>
      <c r="W49" s="19">
        <v>1.1903E-3</v>
      </c>
      <c r="X49" s="19">
        <v>0.12275999999999999</v>
      </c>
      <c r="Z49" s="19">
        <f t="shared" ref="Z49:Z52" si="17">D49</f>
        <v>6.0557000000000004E-8</v>
      </c>
      <c r="AA49" s="18">
        <f t="shared" ref="AA49:AA52" si="18">G49+P49</f>
        <v>10225.99</v>
      </c>
      <c r="AB49" s="19">
        <f t="shared" ref="AB49:AB52" si="19">J49</f>
        <v>2.2251E-7</v>
      </c>
      <c r="AC49" s="19">
        <f t="shared" ref="AC49:AC52" si="20">S49</f>
        <v>1.4122999999999999E-12</v>
      </c>
    </row>
    <row r="50" spans="1:29" x14ac:dyDescent="0.45">
      <c r="A50" s="18" t="s">
        <v>88</v>
      </c>
      <c r="B50" s="19">
        <v>1.2339999999999999E-4</v>
      </c>
      <c r="C50" s="18">
        <v>2.4062E-2</v>
      </c>
      <c r="D50" s="19">
        <v>6.0058999999999995E-8</v>
      </c>
      <c r="E50" s="19">
        <v>1.4915999999999999E-8</v>
      </c>
      <c r="F50" s="19">
        <v>24.835999999999999</v>
      </c>
      <c r="G50" s="18">
        <v>81.95</v>
      </c>
      <c r="H50" s="18">
        <v>9.9763000000000002</v>
      </c>
      <c r="I50" s="18">
        <v>12.173999999999999</v>
      </c>
      <c r="J50" s="19">
        <v>2.2028000000000001E-7</v>
      </c>
      <c r="K50" s="19">
        <v>2.0866E-8</v>
      </c>
      <c r="L50" s="19">
        <v>9.4725000000000001</v>
      </c>
      <c r="M50" s="18">
        <v>0.73253999999999997</v>
      </c>
      <c r="N50" s="19">
        <v>8.2670999999999994E-3</v>
      </c>
      <c r="O50" s="19">
        <v>1.1286</v>
      </c>
      <c r="P50" s="18">
        <v>10137</v>
      </c>
      <c r="Q50" s="19">
        <v>14.215</v>
      </c>
      <c r="R50" s="19">
        <v>0.14022999999999999</v>
      </c>
      <c r="S50" s="20">
        <v>1.4122E-12</v>
      </c>
      <c r="T50" s="19">
        <v>2.8900999999999998E-14</v>
      </c>
      <c r="U50" s="19">
        <v>2.0465</v>
      </c>
      <c r="V50" s="18">
        <v>0.96963999999999995</v>
      </c>
      <c r="W50" s="19">
        <v>1.1881999999999999E-3</v>
      </c>
      <c r="X50" s="19">
        <v>0.12254</v>
      </c>
      <c r="Z50" s="19">
        <f t="shared" si="17"/>
        <v>6.0058999999999995E-8</v>
      </c>
      <c r="AA50" s="18">
        <f t="shared" si="18"/>
        <v>10218.950000000001</v>
      </c>
      <c r="AB50" s="19">
        <f t="shared" si="19"/>
        <v>2.2028000000000001E-7</v>
      </c>
      <c r="AC50" s="19">
        <f t="shared" si="20"/>
        <v>1.4122E-12</v>
      </c>
    </row>
    <row r="51" spans="1:29" x14ac:dyDescent="0.45">
      <c r="A51" s="18" t="s">
        <v>89</v>
      </c>
      <c r="B51" s="19">
        <v>1.2354E-4</v>
      </c>
      <c r="C51" s="18">
        <v>2.4091000000000001E-2</v>
      </c>
      <c r="D51" s="19">
        <v>5.8484999999999997E-8</v>
      </c>
      <c r="E51" s="19">
        <v>1.4906000000000001E-8</v>
      </c>
      <c r="F51" s="19">
        <v>25.486999999999998</v>
      </c>
      <c r="G51" s="18">
        <v>84.77</v>
      </c>
      <c r="H51" s="18">
        <v>9.9666999999999994</v>
      </c>
      <c r="I51" s="18">
        <v>11.757</v>
      </c>
      <c r="J51" s="19">
        <v>2.2273000000000001E-7</v>
      </c>
      <c r="K51" s="19">
        <v>2.1217999999999998E-8</v>
      </c>
      <c r="L51" s="19">
        <v>9.5263000000000009</v>
      </c>
      <c r="M51" s="18">
        <v>0.73229999999999995</v>
      </c>
      <c r="N51" s="19">
        <v>8.3142000000000008E-3</v>
      </c>
      <c r="O51" s="19">
        <v>1.1354</v>
      </c>
      <c r="P51" s="18">
        <v>10124</v>
      </c>
      <c r="Q51" s="19">
        <v>14.192</v>
      </c>
      <c r="R51" s="19">
        <v>0.14018</v>
      </c>
      <c r="S51" s="20">
        <v>1.399E-12</v>
      </c>
      <c r="T51" s="19">
        <v>2.8611999999999997E-14</v>
      </c>
      <c r="U51" s="19">
        <v>2.0451999999999999</v>
      </c>
      <c r="V51" s="18">
        <v>0.97011999999999998</v>
      </c>
      <c r="W51" s="19">
        <v>1.1875E-3</v>
      </c>
      <c r="X51" s="19">
        <v>0.12241</v>
      </c>
      <c r="Z51" s="19">
        <f t="shared" si="17"/>
        <v>5.8484999999999997E-8</v>
      </c>
      <c r="AA51" s="18">
        <f t="shared" si="18"/>
        <v>10208.77</v>
      </c>
      <c r="AB51" s="19">
        <f t="shared" si="19"/>
        <v>2.2273000000000001E-7</v>
      </c>
      <c r="AC51" s="19">
        <f t="shared" si="20"/>
        <v>1.399E-12</v>
      </c>
    </row>
    <row r="52" spans="1:29" x14ac:dyDescent="0.45">
      <c r="A52" s="13" t="s">
        <v>90</v>
      </c>
      <c r="B52" s="21">
        <v>1.2422999999999999E-4</v>
      </c>
      <c r="C52" s="13">
        <v>2.4225E-2</v>
      </c>
      <c r="D52" s="21">
        <v>5.8403999999999998E-8</v>
      </c>
      <c r="E52" s="21">
        <v>1.4953000000000002E-8</v>
      </c>
      <c r="F52" s="21">
        <v>25.603000000000002</v>
      </c>
      <c r="G52" s="13">
        <v>84.83</v>
      </c>
      <c r="H52" s="13">
        <v>10.006</v>
      </c>
      <c r="I52" s="13">
        <v>11.795</v>
      </c>
      <c r="J52" s="21">
        <v>2.1976999999999999E-7</v>
      </c>
      <c r="K52" s="21">
        <v>2.0984000000000001E-8</v>
      </c>
      <c r="L52" s="21">
        <v>9.5481999999999996</v>
      </c>
      <c r="M52" s="13">
        <v>0.73362000000000005</v>
      </c>
      <c r="N52" s="21">
        <v>8.3323000000000008E-3</v>
      </c>
      <c r="O52" s="21">
        <v>1.1357999999999999</v>
      </c>
      <c r="P52" s="13">
        <v>10109</v>
      </c>
      <c r="Q52" s="21">
        <v>14.222</v>
      </c>
      <c r="R52" s="21">
        <v>0.14069000000000001</v>
      </c>
      <c r="S52" s="30">
        <v>1.4005999999999999E-12</v>
      </c>
      <c r="T52" s="21">
        <v>2.8730999999999998E-14</v>
      </c>
      <c r="U52" s="21">
        <v>2.0512999999999999</v>
      </c>
      <c r="V52" s="13">
        <v>0.97004999999999997</v>
      </c>
      <c r="W52" s="21">
        <v>1.1911999999999999E-3</v>
      </c>
      <c r="X52" s="21">
        <v>0.12280000000000001</v>
      </c>
      <c r="Z52" s="21">
        <f t="shared" si="17"/>
        <v>5.8403999999999998E-8</v>
      </c>
      <c r="AA52" s="13">
        <f t="shared" si="18"/>
        <v>10193.83</v>
      </c>
      <c r="AB52" s="21">
        <f t="shared" si="19"/>
        <v>2.1976999999999999E-7</v>
      </c>
      <c r="AC52" s="21">
        <f t="shared" si="20"/>
        <v>1.4005999999999999E-12</v>
      </c>
    </row>
    <row r="53" spans="1:29" x14ac:dyDescent="0.45">
      <c r="A53" s="28" t="s">
        <v>23</v>
      </c>
      <c r="B53" s="18">
        <f t="shared" ref="B53:X53" si="21">AVERAGE(B48:B52)</f>
        <v>1.2356999999999998E-4</v>
      </c>
      <c r="C53" s="18">
        <f t="shared" si="21"/>
        <v>2.4095999999999999E-2</v>
      </c>
      <c r="D53" s="18">
        <f t="shared" si="21"/>
        <v>5.9118E-8</v>
      </c>
      <c r="E53" s="18">
        <f t="shared" si="21"/>
        <v>1.4928599999999999E-8</v>
      </c>
      <c r="F53" s="18">
        <f t="shared" si="21"/>
        <v>25.259399999999999</v>
      </c>
      <c r="G53" s="18">
        <f t="shared" si="21"/>
        <v>83.523999999999987</v>
      </c>
      <c r="H53" s="18">
        <f t="shared" si="21"/>
        <v>9.9807199999999998</v>
      </c>
      <c r="I53" s="18">
        <f t="shared" si="21"/>
        <v>11.952400000000001</v>
      </c>
      <c r="J53" s="18">
        <f t="shared" si="21"/>
        <v>2.2181600000000001E-7</v>
      </c>
      <c r="K53" s="18">
        <f t="shared" si="21"/>
        <v>2.1009999999999998E-8</v>
      </c>
      <c r="L53" s="18">
        <f t="shared" si="21"/>
        <v>9.4721000000000011</v>
      </c>
      <c r="M53" s="18">
        <f t="shared" si="21"/>
        <v>0.73185</v>
      </c>
      <c r="N53" s="18">
        <f t="shared" si="21"/>
        <v>8.2672200000000005E-3</v>
      </c>
      <c r="O53" s="18">
        <f t="shared" si="21"/>
        <v>1.1296599999999999</v>
      </c>
      <c r="P53" s="18">
        <f t="shared" si="21"/>
        <v>10136</v>
      </c>
      <c r="Q53" s="18">
        <f t="shared" si="21"/>
        <v>14.225999999999999</v>
      </c>
      <c r="R53" s="18">
        <f t="shared" si="21"/>
        <v>0.14035199999999998</v>
      </c>
      <c r="S53" s="31">
        <f t="shared" si="21"/>
        <v>1.4051599999999998E-12</v>
      </c>
      <c r="T53" s="18">
        <f t="shared" si="21"/>
        <v>2.87802E-14</v>
      </c>
      <c r="U53" s="18">
        <f t="shared" si="21"/>
        <v>2.0481599999999998</v>
      </c>
      <c r="V53" s="18">
        <f t="shared" si="21"/>
        <v>0.96989800000000004</v>
      </c>
      <c r="W53" s="18">
        <f t="shared" si="21"/>
        <v>1.1891599999999999E-3</v>
      </c>
      <c r="X53" s="18">
        <f t="shared" si="21"/>
        <v>0.12260800000000001</v>
      </c>
      <c r="Z53" s="12">
        <f>AVERAGE(Z48:Z52)</f>
        <v>5.9118E-8</v>
      </c>
      <c r="AA53" s="12">
        <f>AVERAGE(AA48:AA52)</f>
        <v>10219.524000000001</v>
      </c>
      <c r="AB53" s="12">
        <f>AVERAGE(AB48:AB52)</f>
        <v>2.2181600000000001E-7</v>
      </c>
      <c r="AC53" s="12">
        <f>AVERAGE(AC48:AC52)</f>
        <v>1.4051599999999998E-12</v>
      </c>
    </row>
    <row r="54" spans="1:29" x14ac:dyDescent="0.45">
      <c r="A54" s="2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T54" s="18"/>
      <c r="U54" s="18"/>
      <c r="V54" s="18"/>
      <c r="W54" s="18"/>
      <c r="X54" s="18"/>
    </row>
    <row r="55" spans="1:29" x14ac:dyDescent="0.45">
      <c r="A55" s="29">
        <v>7.0000000000000007E-2</v>
      </c>
    </row>
    <row r="56" spans="1:29" x14ac:dyDescent="0.45">
      <c r="A56" s="14" t="s">
        <v>56</v>
      </c>
      <c r="B56" s="14" t="s">
        <v>12</v>
      </c>
      <c r="C56" s="14" t="s">
        <v>13</v>
      </c>
      <c r="D56" s="14" t="s">
        <v>25</v>
      </c>
      <c r="E56" s="14" t="s">
        <v>14</v>
      </c>
      <c r="F56" s="14" t="s">
        <v>15</v>
      </c>
      <c r="G56" s="14" t="s">
        <v>16</v>
      </c>
      <c r="H56" s="14" t="s">
        <v>17</v>
      </c>
      <c r="I56" s="14" t="s">
        <v>18</v>
      </c>
      <c r="J56" s="14" t="s">
        <v>26</v>
      </c>
      <c r="K56" s="14" t="s">
        <v>27</v>
      </c>
      <c r="L56" s="14" t="s">
        <v>28</v>
      </c>
      <c r="M56" s="14" t="s">
        <v>29</v>
      </c>
      <c r="N56" s="14" t="s">
        <v>30</v>
      </c>
      <c r="O56" s="14" t="s">
        <v>31</v>
      </c>
      <c r="P56" s="14" t="s">
        <v>32</v>
      </c>
      <c r="Q56" s="14" t="s">
        <v>19</v>
      </c>
      <c r="R56" s="14" t="s">
        <v>20</v>
      </c>
      <c r="S56" s="14" t="s">
        <v>33</v>
      </c>
      <c r="T56" s="14" t="s">
        <v>34</v>
      </c>
      <c r="U56" s="14" t="s">
        <v>35</v>
      </c>
      <c r="V56" s="14" t="s">
        <v>36</v>
      </c>
      <c r="W56" s="14" t="s">
        <v>37</v>
      </c>
      <c r="X56" s="14" t="s">
        <v>38</v>
      </c>
      <c r="Y56" s="18"/>
      <c r="Z56" s="12" t="s">
        <v>42</v>
      </c>
      <c r="AA56" s="12" t="s">
        <v>41</v>
      </c>
      <c r="AB56" s="12" t="s">
        <v>43</v>
      </c>
      <c r="AC56" s="12" t="s">
        <v>44</v>
      </c>
    </row>
    <row r="57" spans="1:29" x14ac:dyDescent="0.45">
      <c r="A57" s="18" t="s">
        <v>91</v>
      </c>
      <c r="B57" s="19">
        <v>1.2464E-4</v>
      </c>
      <c r="C57" s="18">
        <v>2.4305E-2</v>
      </c>
      <c r="D57" s="19">
        <v>5.798E-8</v>
      </c>
      <c r="E57" s="19">
        <v>1.5031999999999999E-8</v>
      </c>
      <c r="F57" s="19">
        <v>25.925999999999998</v>
      </c>
      <c r="G57" s="18">
        <v>84.14</v>
      </c>
      <c r="H57" s="18">
        <v>10.066000000000001</v>
      </c>
      <c r="I57" s="18">
        <v>11.962999999999999</v>
      </c>
      <c r="J57" s="19">
        <v>2.1366E-7</v>
      </c>
      <c r="K57" s="19">
        <v>2.0026E-8</v>
      </c>
      <c r="L57" s="19">
        <v>9.3727999999999998</v>
      </c>
      <c r="M57" s="18">
        <v>0.73411000000000004</v>
      </c>
      <c r="N57" s="19">
        <v>8.1782999999999995E-3</v>
      </c>
      <c r="O57" s="19">
        <v>1.1140000000000001</v>
      </c>
      <c r="P57" s="18">
        <v>10088</v>
      </c>
      <c r="Q57" s="19">
        <v>14.292999999999999</v>
      </c>
      <c r="R57" s="19">
        <v>0.14168</v>
      </c>
      <c r="S57" s="20">
        <v>1.4042E-12</v>
      </c>
      <c r="T57" s="19">
        <v>2.8987000000000002E-14</v>
      </c>
      <c r="U57" s="19">
        <v>2.0642999999999998</v>
      </c>
      <c r="V57" s="18">
        <v>0.96994999999999998</v>
      </c>
      <c r="W57" s="19">
        <v>1.1988000000000001E-3</v>
      </c>
      <c r="X57" s="19">
        <v>0.12359000000000001</v>
      </c>
      <c r="Z57" s="16">
        <f>D57</f>
        <v>5.798E-8</v>
      </c>
      <c r="AA57" s="15">
        <f>G57+P57</f>
        <v>10172.14</v>
      </c>
      <c r="AB57" s="16">
        <f>J57</f>
        <v>2.1366E-7</v>
      </c>
      <c r="AC57" s="16">
        <f>S57</f>
        <v>1.4042E-12</v>
      </c>
    </row>
    <row r="58" spans="1:29" x14ac:dyDescent="0.45">
      <c r="A58" s="18" t="s">
        <v>92</v>
      </c>
      <c r="B58" s="19">
        <v>1.2259E-4</v>
      </c>
      <c r="C58" s="18">
        <v>2.3904000000000002E-2</v>
      </c>
      <c r="D58" s="19">
        <v>6.0979000000000006E-8</v>
      </c>
      <c r="E58" s="19">
        <v>1.4905E-8</v>
      </c>
      <c r="F58" s="19">
        <v>24.443000000000001</v>
      </c>
      <c r="G58" s="18">
        <v>81.760000000000005</v>
      </c>
      <c r="H58" s="18">
        <v>9.9961000000000002</v>
      </c>
      <c r="I58" s="18">
        <v>12.226000000000001</v>
      </c>
      <c r="J58" s="19">
        <v>2.1558E-7</v>
      </c>
      <c r="K58" s="19">
        <v>2.0169E-8</v>
      </c>
      <c r="L58" s="19">
        <v>9.3557000000000006</v>
      </c>
      <c r="M58" s="18">
        <v>0.73407999999999995</v>
      </c>
      <c r="N58" s="19">
        <v>8.1635000000000006E-3</v>
      </c>
      <c r="O58" s="19">
        <v>1.1121000000000001</v>
      </c>
      <c r="P58" s="18">
        <v>10081</v>
      </c>
      <c r="Q58" s="19">
        <v>14.18</v>
      </c>
      <c r="R58" s="19">
        <v>0.14066000000000001</v>
      </c>
      <c r="S58" s="20">
        <v>1.4162999999999999E-12</v>
      </c>
      <c r="T58" s="19">
        <v>2.8987999999999999E-14</v>
      </c>
      <c r="U58" s="19">
        <v>2.0467</v>
      </c>
      <c r="V58" s="18">
        <v>0.96945999999999999</v>
      </c>
      <c r="W58" s="19">
        <v>1.1888999999999999E-3</v>
      </c>
      <c r="X58" s="19">
        <v>0.12264</v>
      </c>
      <c r="Z58" s="19">
        <f t="shared" ref="Z58:Z61" si="22">D58</f>
        <v>6.0979000000000006E-8</v>
      </c>
      <c r="AA58" s="18">
        <f t="shared" ref="AA58:AA61" si="23">G58+P58</f>
        <v>10162.76</v>
      </c>
      <c r="AB58" s="19">
        <f t="shared" ref="AB58:AB61" si="24">J58</f>
        <v>2.1558E-7</v>
      </c>
      <c r="AC58" s="19">
        <f t="shared" ref="AC58:AC61" si="25">S58</f>
        <v>1.4162999999999999E-12</v>
      </c>
    </row>
    <row r="59" spans="1:29" x14ac:dyDescent="0.45">
      <c r="A59" s="18" t="s">
        <v>93</v>
      </c>
      <c r="B59" s="19">
        <v>1.2375E-4</v>
      </c>
      <c r="C59" s="18">
        <v>2.4131E-2</v>
      </c>
      <c r="D59" s="19">
        <v>5.9971000000000001E-8</v>
      </c>
      <c r="E59" s="19">
        <v>1.4961999999999999E-8</v>
      </c>
      <c r="F59" s="19">
        <v>24.949000000000002</v>
      </c>
      <c r="G59" s="18">
        <v>82.73</v>
      </c>
      <c r="H59" s="18">
        <v>10.032999999999999</v>
      </c>
      <c r="I59" s="18">
        <v>12.127000000000001</v>
      </c>
      <c r="J59" s="19">
        <v>2.1512000000000001E-7</v>
      </c>
      <c r="K59" s="19">
        <v>2.0256E-8</v>
      </c>
      <c r="L59" s="19">
        <v>9.4161000000000001</v>
      </c>
      <c r="M59" s="18">
        <v>0.73460999999999999</v>
      </c>
      <c r="N59" s="19">
        <v>8.2161999999999999E-3</v>
      </c>
      <c r="O59" s="19">
        <v>1.1184000000000001</v>
      </c>
      <c r="P59" s="18">
        <v>10071</v>
      </c>
      <c r="Q59" s="19">
        <v>14.222</v>
      </c>
      <c r="R59" s="19">
        <v>0.14122000000000001</v>
      </c>
      <c r="S59" s="20">
        <v>1.4107E-12</v>
      </c>
      <c r="T59" s="19">
        <v>2.8989999999999998E-14</v>
      </c>
      <c r="U59" s="19">
        <v>2.0550000000000002</v>
      </c>
      <c r="V59" s="18">
        <v>0.96967999999999999</v>
      </c>
      <c r="W59" s="19">
        <v>1.1937E-3</v>
      </c>
      <c r="X59" s="19">
        <v>0.1231</v>
      </c>
      <c r="Z59" s="19">
        <f t="shared" si="22"/>
        <v>5.9971000000000001E-8</v>
      </c>
      <c r="AA59" s="18">
        <f t="shared" si="23"/>
        <v>10153.73</v>
      </c>
      <c r="AB59" s="19">
        <f t="shared" si="24"/>
        <v>2.1512000000000001E-7</v>
      </c>
      <c r="AC59" s="19">
        <f t="shared" si="25"/>
        <v>1.4107E-12</v>
      </c>
    </row>
    <row r="60" spans="1:29" x14ac:dyDescent="0.45">
      <c r="A60" s="18" t="s">
        <v>94</v>
      </c>
      <c r="B60" s="19">
        <v>1.2389000000000001E-4</v>
      </c>
      <c r="C60" s="18">
        <v>2.4157999999999999E-2</v>
      </c>
      <c r="D60" s="19">
        <v>5.9898999999999999E-8</v>
      </c>
      <c r="E60" s="19">
        <v>1.4947999999999999E-8</v>
      </c>
      <c r="F60" s="19">
        <v>24.954999999999998</v>
      </c>
      <c r="G60" s="18">
        <v>83.55</v>
      </c>
      <c r="H60" s="18">
        <v>10.023999999999999</v>
      </c>
      <c r="I60" s="18">
        <v>11.997999999999999</v>
      </c>
      <c r="J60" s="19">
        <v>2.1638999999999999E-7</v>
      </c>
      <c r="K60" s="19">
        <v>2.0570000000000002E-8</v>
      </c>
      <c r="L60" s="19">
        <v>9.5060000000000002</v>
      </c>
      <c r="M60" s="18">
        <v>0.73509000000000002</v>
      </c>
      <c r="N60" s="19">
        <v>8.2944000000000004E-3</v>
      </c>
      <c r="O60" s="19">
        <v>1.1284000000000001</v>
      </c>
      <c r="P60" s="18">
        <v>10073</v>
      </c>
      <c r="Q60" s="19">
        <v>14.202</v>
      </c>
      <c r="R60" s="19">
        <v>0.14099</v>
      </c>
      <c r="S60" s="20">
        <v>1.4070999999999999E-12</v>
      </c>
      <c r="T60" s="19">
        <v>2.8872999999999997E-14</v>
      </c>
      <c r="U60" s="19">
        <v>2.052</v>
      </c>
      <c r="V60" s="18">
        <v>0.96977999999999998</v>
      </c>
      <c r="W60" s="19">
        <v>1.1919000000000001E-3</v>
      </c>
      <c r="X60" s="19">
        <v>0.1229</v>
      </c>
      <c r="Z60" s="19">
        <f t="shared" si="22"/>
        <v>5.9898999999999999E-8</v>
      </c>
      <c r="AA60" s="18">
        <f t="shared" si="23"/>
        <v>10156.549999999999</v>
      </c>
      <c r="AB60" s="19">
        <f t="shared" si="24"/>
        <v>2.1638999999999999E-7</v>
      </c>
      <c r="AC60" s="19">
        <f t="shared" si="25"/>
        <v>1.4070999999999999E-12</v>
      </c>
    </row>
    <row r="61" spans="1:29" x14ac:dyDescent="0.45">
      <c r="A61" s="13" t="s">
        <v>95</v>
      </c>
      <c r="B61" s="21">
        <v>1.2391999999999999E-4</v>
      </c>
      <c r="C61" s="13">
        <v>2.4164999999999999E-2</v>
      </c>
      <c r="D61" s="21">
        <v>5.8414000000000003E-8</v>
      </c>
      <c r="E61" s="21">
        <v>1.4922E-8</v>
      </c>
      <c r="F61" s="21">
        <v>25.545000000000002</v>
      </c>
      <c r="G61" s="13">
        <v>83.76</v>
      </c>
      <c r="H61" s="13">
        <v>10.009</v>
      </c>
      <c r="I61" s="13">
        <v>11.95</v>
      </c>
      <c r="J61" s="21">
        <v>2.1537E-7</v>
      </c>
      <c r="K61" s="21">
        <v>2.0552000000000001E-8</v>
      </c>
      <c r="L61" s="21">
        <v>9.5426000000000002</v>
      </c>
      <c r="M61" s="13">
        <v>0.73609999999999998</v>
      </c>
      <c r="N61" s="21">
        <v>8.3256000000000007E-3</v>
      </c>
      <c r="O61" s="21">
        <v>1.131</v>
      </c>
      <c r="P61" s="13">
        <v>10054</v>
      </c>
      <c r="Q61" s="21">
        <v>14.17</v>
      </c>
      <c r="R61" s="21">
        <v>0.14094000000000001</v>
      </c>
      <c r="S61" s="30">
        <v>1.4135E-12</v>
      </c>
      <c r="T61" s="21">
        <v>2.8987999999999999E-14</v>
      </c>
      <c r="U61" s="21">
        <v>2.0508000000000002</v>
      </c>
      <c r="V61" s="13">
        <v>0.96962000000000004</v>
      </c>
      <c r="W61" s="21">
        <v>1.1913E-3</v>
      </c>
      <c r="X61" s="21">
        <v>0.12286</v>
      </c>
      <c r="Z61" s="21">
        <f t="shared" si="22"/>
        <v>5.8414000000000003E-8</v>
      </c>
      <c r="AA61" s="13">
        <f t="shared" si="23"/>
        <v>10137.76</v>
      </c>
      <c r="AB61" s="21">
        <f t="shared" si="24"/>
        <v>2.1537E-7</v>
      </c>
      <c r="AC61" s="21">
        <f t="shared" si="25"/>
        <v>1.4135E-12</v>
      </c>
    </row>
    <row r="62" spans="1:29" x14ac:dyDescent="0.45">
      <c r="A62" s="28" t="s">
        <v>23</v>
      </c>
      <c r="B62" s="18">
        <f t="shared" ref="B62:X62" si="26">AVERAGE(B57:B61)</f>
        <v>1.2375800000000002E-4</v>
      </c>
      <c r="C62" s="18">
        <f t="shared" si="26"/>
        <v>2.4132599999999997E-2</v>
      </c>
      <c r="D62" s="18">
        <f t="shared" si="26"/>
        <v>5.9448600000000003E-8</v>
      </c>
      <c r="E62" s="18">
        <f t="shared" si="26"/>
        <v>1.4953799999999999E-8</v>
      </c>
      <c r="F62" s="18">
        <f t="shared" si="26"/>
        <v>25.163599999999999</v>
      </c>
      <c r="G62" s="18">
        <f t="shared" si="26"/>
        <v>83.188000000000002</v>
      </c>
      <c r="H62" s="18">
        <f t="shared" si="26"/>
        <v>10.02562</v>
      </c>
      <c r="I62" s="18">
        <f t="shared" si="26"/>
        <v>12.0528</v>
      </c>
      <c r="J62" s="18">
        <f t="shared" si="26"/>
        <v>2.1522399999999997E-7</v>
      </c>
      <c r="K62" s="18">
        <f t="shared" si="26"/>
        <v>2.0314599999999998E-8</v>
      </c>
      <c r="L62" s="18">
        <f t="shared" si="26"/>
        <v>9.4386399999999995</v>
      </c>
      <c r="M62" s="18">
        <f t="shared" si="26"/>
        <v>0.73479799999999995</v>
      </c>
      <c r="N62" s="18">
        <f t="shared" si="26"/>
        <v>8.2356000000000009E-3</v>
      </c>
      <c r="O62" s="18">
        <f t="shared" si="26"/>
        <v>1.1207800000000001</v>
      </c>
      <c r="P62" s="18">
        <f t="shared" si="26"/>
        <v>10073.4</v>
      </c>
      <c r="Q62" s="18">
        <f t="shared" si="26"/>
        <v>14.213399999999998</v>
      </c>
      <c r="R62" s="18">
        <f t="shared" si="26"/>
        <v>0.14109800000000003</v>
      </c>
      <c r="S62" s="31">
        <f t="shared" si="26"/>
        <v>1.4103600000000001E-12</v>
      </c>
      <c r="T62" s="18">
        <f t="shared" si="26"/>
        <v>2.8965199999999995E-14</v>
      </c>
      <c r="U62" s="18">
        <f t="shared" si="26"/>
        <v>2.05376</v>
      </c>
      <c r="V62" s="18">
        <f t="shared" si="26"/>
        <v>0.96969799999999995</v>
      </c>
      <c r="W62" s="18">
        <f t="shared" si="26"/>
        <v>1.1929200000000001E-3</v>
      </c>
      <c r="X62" s="18">
        <f t="shared" si="26"/>
        <v>0.123018</v>
      </c>
      <c r="Z62" s="12">
        <f>AVERAGE(Z57:Z61)</f>
        <v>5.9448600000000003E-8</v>
      </c>
      <c r="AA62" s="12">
        <f>AVERAGE(AA57:AA61)</f>
        <v>10156.588</v>
      </c>
      <c r="AB62" s="12">
        <f>AVERAGE(AB57:AB61)</f>
        <v>2.1522399999999997E-7</v>
      </c>
      <c r="AC62" s="12">
        <f>AVERAGE(AC57:AC61)</f>
        <v>1.4103600000000001E-12</v>
      </c>
    </row>
    <row r="63" spans="1:29" x14ac:dyDescent="0.45">
      <c r="A63" s="2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T63" s="18"/>
      <c r="U63" s="18"/>
      <c r="V63" s="18"/>
      <c r="W63" s="18"/>
      <c r="X63" s="18"/>
    </row>
    <row r="64" spans="1:29" x14ac:dyDescent="0.45">
      <c r="A64" s="29">
        <v>0.08</v>
      </c>
    </row>
    <row r="65" spans="1:29" x14ac:dyDescent="0.45">
      <c r="A65" s="14" t="s">
        <v>56</v>
      </c>
      <c r="B65" s="14" t="s">
        <v>12</v>
      </c>
      <c r="C65" s="14" t="s">
        <v>13</v>
      </c>
      <c r="D65" s="14" t="s">
        <v>25</v>
      </c>
      <c r="E65" s="14" t="s">
        <v>14</v>
      </c>
      <c r="F65" s="14" t="s">
        <v>15</v>
      </c>
      <c r="G65" s="14" t="s">
        <v>16</v>
      </c>
      <c r="H65" s="14" t="s">
        <v>17</v>
      </c>
      <c r="I65" s="14" t="s">
        <v>18</v>
      </c>
      <c r="J65" s="14" t="s">
        <v>26</v>
      </c>
      <c r="K65" s="14" t="s">
        <v>27</v>
      </c>
      <c r="L65" s="14" t="s">
        <v>28</v>
      </c>
      <c r="M65" s="14" t="s">
        <v>29</v>
      </c>
      <c r="N65" s="14" t="s">
        <v>30</v>
      </c>
      <c r="O65" s="14" t="s">
        <v>31</v>
      </c>
      <c r="P65" s="14" t="s">
        <v>32</v>
      </c>
      <c r="Q65" s="14" t="s">
        <v>19</v>
      </c>
      <c r="R65" s="14" t="s">
        <v>20</v>
      </c>
      <c r="S65" s="14" t="s">
        <v>33</v>
      </c>
      <c r="T65" s="14" t="s">
        <v>34</v>
      </c>
      <c r="U65" s="14" t="s">
        <v>35</v>
      </c>
      <c r="V65" s="14" t="s">
        <v>36</v>
      </c>
      <c r="W65" s="14" t="s">
        <v>37</v>
      </c>
      <c r="X65" s="14" t="s">
        <v>38</v>
      </c>
      <c r="Y65" s="18"/>
      <c r="Z65" s="12" t="s">
        <v>42</v>
      </c>
      <c r="AA65" s="12" t="s">
        <v>41</v>
      </c>
      <c r="AB65" s="12" t="s">
        <v>43</v>
      </c>
      <c r="AC65" s="12" t="s">
        <v>44</v>
      </c>
    </row>
    <row r="66" spans="1:29" x14ac:dyDescent="0.45">
      <c r="A66" s="18" t="s">
        <v>96</v>
      </c>
      <c r="B66" s="19">
        <v>1.2548999999999999E-4</v>
      </c>
      <c r="C66" s="18">
        <v>2.4469999999999999E-2</v>
      </c>
      <c r="D66" s="19">
        <v>5.4692999999999999E-8</v>
      </c>
      <c r="E66" s="19">
        <v>1.503E-8</v>
      </c>
      <c r="F66" s="19">
        <v>27.481000000000002</v>
      </c>
      <c r="G66" s="18">
        <v>87.08</v>
      </c>
      <c r="H66" s="18">
        <v>10.02</v>
      </c>
      <c r="I66" s="18">
        <v>11.507</v>
      </c>
      <c r="J66" s="19">
        <v>2.1117999999999999E-7</v>
      </c>
      <c r="K66" s="19">
        <v>2.0078E-8</v>
      </c>
      <c r="L66" s="19">
        <v>9.5075000000000003</v>
      </c>
      <c r="M66" s="18">
        <v>0.73551999999999995</v>
      </c>
      <c r="N66" s="19">
        <v>8.2950999999999997E-3</v>
      </c>
      <c r="O66" s="19">
        <v>1.1277999999999999</v>
      </c>
      <c r="P66" s="18">
        <v>10169</v>
      </c>
      <c r="Q66" s="19">
        <v>14.294</v>
      </c>
      <c r="R66" s="19">
        <v>0.14055999999999999</v>
      </c>
      <c r="S66" s="20">
        <v>1.3926999999999999E-12</v>
      </c>
      <c r="T66" s="19">
        <v>2.8671999999999999E-14</v>
      </c>
      <c r="U66" s="19">
        <v>2.0587</v>
      </c>
      <c r="V66" s="18">
        <v>0.97040000000000004</v>
      </c>
      <c r="W66" s="19">
        <v>1.1949E-3</v>
      </c>
      <c r="X66" s="19">
        <v>0.12313</v>
      </c>
      <c r="Z66" s="16">
        <f>D66</f>
        <v>5.4692999999999999E-8</v>
      </c>
      <c r="AA66" s="15">
        <f>G66+P66</f>
        <v>10256.08</v>
      </c>
      <c r="AB66" s="16">
        <f>J66</f>
        <v>2.1117999999999999E-7</v>
      </c>
      <c r="AC66" s="16">
        <f>S66</f>
        <v>1.3926999999999999E-12</v>
      </c>
    </row>
    <row r="67" spans="1:29" x14ac:dyDescent="0.45">
      <c r="A67" s="18" t="s">
        <v>97</v>
      </c>
      <c r="B67" s="19">
        <v>1.2548999999999999E-4</v>
      </c>
      <c r="C67" s="18">
        <v>2.4469999999999999E-2</v>
      </c>
      <c r="D67" s="19">
        <v>5.4692999999999999E-8</v>
      </c>
      <c r="E67" s="19">
        <v>1.503E-8</v>
      </c>
      <c r="F67" s="19">
        <v>27.481000000000002</v>
      </c>
      <c r="G67" s="18">
        <v>87.08</v>
      </c>
      <c r="H67" s="18">
        <v>10.02</v>
      </c>
      <c r="I67" s="18">
        <v>11.507</v>
      </c>
      <c r="J67" s="19">
        <v>2.1117999999999999E-7</v>
      </c>
      <c r="K67" s="19">
        <v>2.0078E-8</v>
      </c>
      <c r="L67" s="19">
        <v>9.5075000000000003</v>
      </c>
      <c r="M67" s="18">
        <v>0.73551999999999995</v>
      </c>
      <c r="N67" s="19">
        <v>8.2950999999999997E-3</v>
      </c>
      <c r="O67" s="19">
        <v>1.1277999999999999</v>
      </c>
      <c r="P67" s="18">
        <v>10169</v>
      </c>
      <c r="Q67" s="19">
        <v>14.294</v>
      </c>
      <c r="R67" s="19">
        <v>0.14055999999999999</v>
      </c>
      <c r="S67" s="20">
        <v>1.3926999999999999E-12</v>
      </c>
      <c r="T67" s="19">
        <v>2.8671999999999999E-14</v>
      </c>
      <c r="U67" s="19">
        <v>2.0587</v>
      </c>
      <c r="V67" s="18">
        <v>0.97040000000000004</v>
      </c>
      <c r="W67" s="19">
        <v>1.1949E-3</v>
      </c>
      <c r="X67" s="19">
        <v>0.12313</v>
      </c>
      <c r="Z67" s="19">
        <f t="shared" ref="Z67:Z70" si="27">D67</f>
        <v>5.4692999999999999E-8</v>
      </c>
      <c r="AA67" s="18">
        <f t="shared" ref="AA67:AA70" si="28">G67+P67</f>
        <v>10256.08</v>
      </c>
      <c r="AB67" s="19">
        <f t="shared" ref="AB67:AB70" si="29">J67</f>
        <v>2.1117999999999999E-7</v>
      </c>
      <c r="AC67" s="19">
        <f t="shared" ref="AC67:AC70" si="30">S67</f>
        <v>1.3926999999999999E-12</v>
      </c>
    </row>
    <row r="68" spans="1:29" x14ac:dyDescent="0.45">
      <c r="A68" s="18" t="s">
        <v>98</v>
      </c>
      <c r="B68" s="19">
        <v>1.2595999999999999E-4</v>
      </c>
      <c r="C68" s="18">
        <v>2.4562E-2</v>
      </c>
      <c r="D68" s="19">
        <v>5.6815999999999997E-8</v>
      </c>
      <c r="E68" s="19">
        <v>1.5075000000000001E-8</v>
      </c>
      <c r="F68" s="19">
        <v>26.533000000000001</v>
      </c>
      <c r="G68" s="18">
        <v>85.36</v>
      </c>
      <c r="H68" s="18">
        <v>10.07</v>
      </c>
      <c r="I68" s="18">
        <v>11.797000000000001</v>
      </c>
      <c r="J68" s="19">
        <v>2.1103E-7</v>
      </c>
      <c r="K68" s="19">
        <v>2.0249000000000002E-8</v>
      </c>
      <c r="L68" s="19">
        <v>9.5952999999999999</v>
      </c>
      <c r="M68" s="18">
        <v>0.73648000000000002</v>
      </c>
      <c r="N68" s="19">
        <v>8.3713999999999993E-3</v>
      </c>
      <c r="O68" s="19">
        <v>1.1367</v>
      </c>
      <c r="P68" s="18">
        <v>10165</v>
      </c>
      <c r="Q68" s="19">
        <v>14.332000000000001</v>
      </c>
      <c r="R68" s="19">
        <v>0.14099</v>
      </c>
      <c r="S68" s="20">
        <v>1.4017999999999999E-12</v>
      </c>
      <c r="T68" s="19">
        <v>2.8902999999999998E-14</v>
      </c>
      <c r="U68" s="19">
        <v>2.0617999999999999</v>
      </c>
      <c r="V68" s="18">
        <v>0.96994000000000002</v>
      </c>
      <c r="W68" s="19">
        <v>1.1969999999999999E-3</v>
      </c>
      <c r="X68" s="19">
        <v>0.12341000000000001</v>
      </c>
      <c r="Z68" s="19">
        <f t="shared" si="27"/>
        <v>5.6815999999999997E-8</v>
      </c>
      <c r="AA68" s="18">
        <f t="shared" si="28"/>
        <v>10250.36</v>
      </c>
      <c r="AB68" s="19">
        <f t="shared" si="29"/>
        <v>2.1103E-7</v>
      </c>
      <c r="AC68" s="19">
        <f t="shared" si="30"/>
        <v>1.4017999999999999E-12</v>
      </c>
    </row>
    <row r="69" spans="1:29" x14ac:dyDescent="0.45">
      <c r="A69" s="18" t="s">
        <v>99</v>
      </c>
      <c r="B69" s="19">
        <v>1.2556000000000001E-4</v>
      </c>
      <c r="C69" s="18">
        <v>2.4483999999999999E-2</v>
      </c>
      <c r="D69" s="19">
        <v>5.8076999999999998E-8</v>
      </c>
      <c r="E69" s="19">
        <v>1.5007E-8</v>
      </c>
      <c r="F69" s="19">
        <v>25.84</v>
      </c>
      <c r="G69" s="18">
        <v>84.27</v>
      </c>
      <c r="H69" s="18">
        <v>10.022</v>
      </c>
      <c r="I69" s="18">
        <v>11.893000000000001</v>
      </c>
      <c r="J69" s="19">
        <v>2.1243999999999999E-7</v>
      </c>
      <c r="K69" s="19">
        <v>2.0479999999999999E-8</v>
      </c>
      <c r="L69" s="19">
        <v>9.6403999999999996</v>
      </c>
      <c r="M69" s="18">
        <v>0.73658999999999997</v>
      </c>
      <c r="N69" s="19">
        <v>8.4104999999999996E-3</v>
      </c>
      <c r="O69" s="19">
        <v>1.1417999999999999</v>
      </c>
      <c r="P69" s="18">
        <v>10160</v>
      </c>
      <c r="Q69" s="19">
        <v>14.272</v>
      </c>
      <c r="R69" s="19">
        <v>0.14047000000000001</v>
      </c>
      <c r="S69" s="20">
        <v>1.4063999999999999E-12</v>
      </c>
      <c r="T69" s="19">
        <v>2.8904999999999998E-14</v>
      </c>
      <c r="U69" s="19">
        <v>2.0552000000000001</v>
      </c>
      <c r="V69" s="18">
        <v>0.96984000000000004</v>
      </c>
      <c r="W69" s="19">
        <v>1.1931000000000001E-3</v>
      </c>
      <c r="X69" s="19">
        <v>0.12302</v>
      </c>
      <c r="Z69" s="19">
        <f t="shared" si="27"/>
        <v>5.8076999999999998E-8</v>
      </c>
      <c r="AA69" s="18">
        <f t="shared" si="28"/>
        <v>10244.27</v>
      </c>
      <c r="AB69" s="19">
        <f t="shared" si="29"/>
        <v>2.1243999999999999E-7</v>
      </c>
      <c r="AC69" s="19">
        <f t="shared" si="30"/>
        <v>1.4063999999999999E-12</v>
      </c>
    </row>
    <row r="70" spans="1:29" x14ac:dyDescent="0.45">
      <c r="A70" s="13" t="s">
        <v>100</v>
      </c>
      <c r="B70" s="21">
        <v>1.2561000000000001E-4</v>
      </c>
      <c r="C70" s="13">
        <v>2.4493000000000001E-2</v>
      </c>
      <c r="D70" s="21">
        <v>5.7923000000000002E-8</v>
      </c>
      <c r="E70" s="21">
        <v>1.5005000000000001E-8</v>
      </c>
      <c r="F70" s="21">
        <v>25.905000000000001</v>
      </c>
      <c r="G70" s="13">
        <v>84.16</v>
      </c>
      <c r="H70" s="13">
        <v>10.023</v>
      </c>
      <c r="I70" s="13">
        <v>11.909000000000001</v>
      </c>
      <c r="J70" s="21">
        <v>2.1138999999999999E-7</v>
      </c>
      <c r="K70" s="21">
        <v>2.0399E-8</v>
      </c>
      <c r="L70" s="21">
        <v>9.6499000000000006</v>
      </c>
      <c r="M70" s="13">
        <v>0.73721000000000003</v>
      </c>
      <c r="N70" s="21">
        <v>8.4185000000000006E-3</v>
      </c>
      <c r="O70" s="21">
        <v>1.1418999999999999</v>
      </c>
      <c r="P70" s="13">
        <v>10154</v>
      </c>
      <c r="Q70" s="21">
        <v>14.263999999999999</v>
      </c>
      <c r="R70" s="21">
        <v>0.14047999999999999</v>
      </c>
      <c r="S70" s="30">
        <v>1.4073000000000001E-12</v>
      </c>
      <c r="T70" s="21">
        <v>2.8921999999999998E-14</v>
      </c>
      <c r="U70" s="21">
        <v>2.0550999999999999</v>
      </c>
      <c r="V70" s="13">
        <v>0.96982000000000002</v>
      </c>
      <c r="W70" s="21">
        <v>1.1931999999999999E-3</v>
      </c>
      <c r="X70" s="21">
        <v>0.12303</v>
      </c>
      <c r="Z70" s="21">
        <f t="shared" si="27"/>
        <v>5.7923000000000002E-8</v>
      </c>
      <c r="AA70" s="13">
        <f t="shared" si="28"/>
        <v>10238.16</v>
      </c>
      <c r="AB70" s="21">
        <f t="shared" si="29"/>
        <v>2.1138999999999999E-7</v>
      </c>
      <c r="AC70" s="21">
        <f t="shared" si="30"/>
        <v>1.4073000000000001E-12</v>
      </c>
    </row>
    <row r="71" spans="1:29" x14ac:dyDescent="0.45">
      <c r="A71" s="28" t="s">
        <v>23</v>
      </c>
      <c r="B71" s="18">
        <f t="shared" ref="B71:X71" si="31">AVERAGE(B66:B70)</f>
        <v>1.2562200000000001E-4</v>
      </c>
      <c r="C71" s="18">
        <f t="shared" si="31"/>
        <v>2.4495799999999998E-2</v>
      </c>
      <c r="D71" s="18">
        <f t="shared" si="31"/>
        <v>5.6440399999999996E-8</v>
      </c>
      <c r="E71" s="18">
        <f t="shared" si="31"/>
        <v>1.50294E-8</v>
      </c>
      <c r="F71" s="18">
        <f t="shared" si="31"/>
        <v>26.648000000000003</v>
      </c>
      <c r="G71" s="18">
        <f t="shared" si="31"/>
        <v>85.589999999999989</v>
      </c>
      <c r="H71" s="18">
        <f t="shared" si="31"/>
        <v>10.031000000000001</v>
      </c>
      <c r="I71" s="18">
        <f t="shared" si="31"/>
        <v>11.7226</v>
      </c>
      <c r="J71" s="18">
        <f t="shared" si="31"/>
        <v>2.11444E-7</v>
      </c>
      <c r="K71" s="18">
        <f t="shared" si="31"/>
        <v>2.02568E-8</v>
      </c>
      <c r="L71" s="18">
        <f t="shared" si="31"/>
        <v>9.5801200000000009</v>
      </c>
      <c r="M71" s="18">
        <f t="shared" si="31"/>
        <v>0.73626400000000003</v>
      </c>
      <c r="N71" s="18">
        <f t="shared" si="31"/>
        <v>8.3581200000000001E-3</v>
      </c>
      <c r="O71" s="18">
        <f t="shared" si="31"/>
        <v>1.1351999999999998</v>
      </c>
      <c r="P71" s="18">
        <f t="shared" si="31"/>
        <v>10163.4</v>
      </c>
      <c r="Q71" s="18">
        <f t="shared" si="31"/>
        <v>14.2912</v>
      </c>
      <c r="R71" s="18">
        <f t="shared" si="31"/>
        <v>0.14061200000000001</v>
      </c>
      <c r="S71" s="31">
        <f t="shared" si="31"/>
        <v>1.40018E-12</v>
      </c>
      <c r="T71" s="18">
        <f t="shared" si="31"/>
        <v>2.88148E-14</v>
      </c>
      <c r="U71" s="18">
        <f t="shared" si="31"/>
        <v>2.0579000000000001</v>
      </c>
      <c r="V71" s="18">
        <f t="shared" si="31"/>
        <v>0.97008000000000005</v>
      </c>
      <c r="W71" s="18">
        <f t="shared" si="31"/>
        <v>1.19462E-3</v>
      </c>
      <c r="X71" s="18">
        <f t="shared" si="31"/>
        <v>0.123144</v>
      </c>
      <c r="Z71" s="12">
        <f>AVERAGE(Z66:Z70)</f>
        <v>5.6440399999999996E-8</v>
      </c>
      <c r="AA71" s="12">
        <f>AVERAGE(AA66:AA70)</f>
        <v>10248.99</v>
      </c>
      <c r="AB71" s="12">
        <f>AVERAGE(AB66:AB70)</f>
        <v>2.11444E-7</v>
      </c>
      <c r="AC71" s="12">
        <f>AVERAGE(AC66:AC70)</f>
        <v>1.40018E-12</v>
      </c>
    </row>
    <row r="72" spans="1:29" x14ac:dyDescent="0.45">
      <c r="A72" s="2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T72" s="18"/>
      <c r="U72" s="18"/>
      <c r="V72" s="18"/>
      <c r="W72" s="18"/>
      <c r="X72" s="18"/>
    </row>
    <row r="73" spans="1:29" x14ac:dyDescent="0.45">
      <c r="A73" s="29">
        <v>0.09</v>
      </c>
    </row>
    <row r="74" spans="1:29" x14ac:dyDescent="0.45">
      <c r="A74" s="14" t="s">
        <v>56</v>
      </c>
      <c r="B74" s="14" t="s">
        <v>12</v>
      </c>
      <c r="C74" s="14" t="s">
        <v>13</v>
      </c>
      <c r="D74" s="14" t="s">
        <v>25</v>
      </c>
      <c r="E74" s="14" t="s">
        <v>14</v>
      </c>
      <c r="F74" s="14" t="s">
        <v>15</v>
      </c>
      <c r="G74" s="14" t="s">
        <v>16</v>
      </c>
      <c r="H74" s="14" t="s">
        <v>17</v>
      </c>
      <c r="I74" s="14" t="s">
        <v>18</v>
      </c>
      <c r="J74" s="14" t="s">
        <v>26</v>
      </c>
      <c r="K74" s="14" t="s">
        <v>27</v>
      </c>
      <c r="L74" s="14" t="s">
        <v>28</v>
      </c>
      <c r="M74" s="14" t="s">
        <v>29</v>
      </c>
      <c r="N74" s="14" t="s">
        <v>30</v>
      </c>
      <c r="O74" s="14" t="s">
        <v>31</v>
      </c>
      <c r="P74" s="14" t="s">
        <v>32</v>
      </c>
      <c r="Q74" s="14" t="s">
        <v>19</v>
      </c>
      <c r="R74" s="14" t="s">
        <v>20</v>
      </c>
      <c r="S74" s="14" t="s">
        <v>33</v>
      </c>
      <c r="T74" s="14" t="s">
        <v>34</v>
      </c>
      <c r="U74" s="14" t="s">
        <v>35</v>
      </c>
      <c r="V74" s="14" t="s">
        <v>36</v>
      </c>
      <c r="W74" s="14" t="s">
        <v>37</v>
      </c>
      <c r="X74" s="14" t="s">
        <v>38</v>
      </c>
      <c r="Y74" s="18"/>
      <c r="Z74" s="12" t="s">
        <v>42</v>
      </c>
      <c r="AA74" s="12" t="s">
        <v>41</v>
      </c>
      <c r="AB74" s="12" t="s">
        <v>43</v>
      </c>
      <c r="AC74" s="12" t="s">
        <v>44</v>
      </c>
    </row>
    <row r="75" spans="1:29" x14ac:dyDescent="0.45">
      <c r="A75" s="18" t="s">
        <v>101</v>
      </c>
      <c r="B75" s="19">
        <v>1.2910999999999999E-4</v>
      </c>
      <c r="C75" s="18">
        <v>2.5176E-2</v>
      </c>
      <c r="D75" s="19">
        <v>5.5567999999999998E-8</v>
      </c>
      <c r="E75" s="19">
        <v>1.5221999999999999E-8</v>
      </c>
      <c r="F75" s="19">
        <v>27.393000000000001</v>
      </c>
      <c r="G75" s="18">
        <v>82.68</v>
      </c>
      <c r="H75" s="18">
        <v>10.096</v>
      </c>
      <c r="I75" s="18">
        <v>12.211</v>
      </c>
      <c r="J75" s="19">
        <v>1.9935E-7</v>
      </c>
      <c r="K75" s="19">
        <v>1.9420999999999999E-8</v>
      </c>
      <c r="L75" s="19">
        <v>9.7422000000000004</v>
      </c>
      <c r="M75" s="18">
        <v>0.73999000000000004</v>
      </c>
      <c r="N75" s="19">
        <v>8.4980000000000003E-3</v>
      </c>
      <c r="O75" s="19">
        <v>1.1484000000000001</v>
      </c>
      <c r="P75" s="18">
        <v>10342</v>
      </c>
      <c r="Q75" s="19">
        <v>14.509</v>
      </c>
      <c r="R75" s="19">
        <v>0.14029</v>
      </c>
      <c r="S75" s="20">
        <v>1.4113000000000001E-12</v>
      </c>
      <c r="T75" s="19">
        <v>2.9246000000000002E-14</v>
      </c>
      <c r="U75" s="19">
        <v>2.0722999999999998</v>
      </c>
      <c r="V75" s="18">
        <v>0.96962999999999999</v>
      </c>
      <c r="W75" s="19">
        <v>1.2019000000000001E-3</v>
      </c>
      <c r="X75" s="19">
        <v>0.12395</v>
      </c>
      <c r="Z75" s="16">
        <f>D75</f>
        <v>5.5567999999999998E-8</v>
      </c>
      <c r="AA75" s="15">
        <f>G75+P75</f>
        <v>10424.68</v>
      </c>
      <c r="AB75" s="16">
        <f>J75</f>
        <v>1.9935E-7</v>
      </c>
      <c r="AC75" s="16">
        <f>S75</f>
        <v>1.4113000000000001E-12</v>
      </c>
    </row>
    <row r="76" spans="1:29" x14ac:dyDescent="0.45">
      <c r="A76" s="18" t="s">
        <v>102</v>
      </c>
      <c r="B76" s="19">
        <v>1.2663E-4</v>
      </c>
      <c r="C76" s="18">
        <v>2.4691999999999999E-2</v>
      </c>
      <c r="D76" s="19">
        <v>5.5928999999999997E-8</v>
      </c>
      <c r="E76" s="19">
        <v>1.5066000000000001E-8</v>
      </c>
      <c r="F76" s="19">
        <v>26.937999999999999</v>
      </c>
      <c r="G76" s="18">
        <v>83.61</v>
      </c>
      <c r="H76" s="18">
        <v>10.007</v>
      </c>
      <c r="I76" s="18">
        <v>11.968999999999999</v>
      </c>
      <c r="J76" s="19">
        <v>2.0447999999999999E-7</v>
      </c>
      <c r="K76" s="19">
        <v>1.9779000000000001E-8</v>
      </c>
      <c r="L76" s="19">
        <v>9.6728000000000005</v>
      </c>
      <c r="M76" s="18">
        <v>0.73845000000000005</v>
      </c>
      <c r="N76" s="19">
        <v>8.4381000000000005E-3</v>
      </c>
      <c r="O76" s="19">
        <v>1.1427</v>
      </c>
      <c r="P76" s="18">
        <v>10297</v>
      </c>
      <c r="Q76" s="19">
        <v>14.356</v>
      </c>
      <c r="R76" s="19">
        <v>0.13941999999999999</v>
      </c>
      <c r="S76" s="20">
        <v>1.4080000000000001E-12</v>
      </c>
      <c r="T76" s="19">
        <v>2.8929E-14</v>
      </c>
      <c r="U76" s="19">
        <v>2.0546000000000002</v>
      </c>
      <c r="V76" s="18">
        <v>0.96977999999999998</v>
      </c>
      <c r="W76" s="19">
        <v>1.1919000000000001E-3</v>
      </c>
      <c r="X76" s="19">
        <v>0.1229</v>
      </c>
      <c r="Z76" s="19">
        <f t="shared" ref="Z76:Z79" si="32">D76</f>
        <v>5.5928999999999997E-8</v>
      </c>
      <c r="AA76" s="18">
        <f t="shared" ref="AA76:AA79" si="33">G76+P76</f>
        <v>10380.61</v>
      </c>
      <c r="AB76" s="19">
        <f t="shared" ref="AB76:AB79" si="34">J76</f>
        <v>2.0447999999999999E-7</v>
      </c>
      <c r="AC76" s="19">
        <f t="shared" ref="AC76:AC79" si="35">S76</f>
        <v>1.4080000000000001E-12</v>
      </c>
    </row>
    <row r="77" spans="1:29" x14ac:dyDescent="0.45">
      <c r="A77" s="18" t="s">
        <v>103</v>
      </c>
      <c r="B77" s="19">
        <v>1.2805999999999999E-4</v>
      </c>
      <c r="C77" s="18">
        <v>2.4971E-2</v>
      </c>
      <c r="D77" s="19">
        <v>5.9828999999999999E-8</v>
      </c>
      <c r="E77" s="19">
        <v>1.5189000000000001E-8</v>
      </c>
      <c r="F77" s="19">
        <v>25.387</v>
      </c>
      <c r="G77" s="18">
        <v>78.930000000000007</v>
      </c>
      <c r="H77" s="18">
        <v>10.116</v>
      </c>
      <c r="I77" s="18">
        <v>12.816000000000001</v>
      </c>
      <c r="J77" s="19">
        <v>2.0064999999999999E-7</v>
      </c>
      <c r="K77" s="19">
        <v>1.9604000000000001E-8</v>
      </c>
      <c r="L77" s="19">
        <v>9.7702000000000009</v>
      </c>
      <c r="M77" s="18">
        <v>0.74061999999999995</v>
      </c>
      <c r="N77" s="19">
        <v>8.5222000000000006E-3</v>
      </c>
      <c r="O77" s="19">
        <v>1.1507000000000001</v>
      </c>
      <c r="P77" s="18">
        <v>10302</v>
      </c>
      <c r="Q77" s="19">
        <v>14.472</v>
      </c>
      <c r="R77" s="19">
        <v>0.14047999999999999</v>
      </c>
      <c r="S77" s="20">
        <v>1.4307E-12</v>
      </c>
      <c r="T77" s="19">
        <v>2.9575000000000003E-14</v>
      </c>
      <c r="U77" s="19">
        <v>2.0672000000000001</v>
      </c>
      <c r="V77" s="18">
        <v>0.96879000000000004</v>
      </c>
      <c r="W77" s="19">
        <v>1.1996000000000001E-3</v>
      </c>
      <c r="X77" s="19">
        <v>0.12382</v>
      </c>
      <c r="Z77" s="19">
        <f t="shared" si="32"/>
        <v>5.9828999999999999E-8</v>
      </c>
      <c r="AA77" s="18">
        <f t="shared" si="33"/>
        <v>10380.93</v>
      </c>
      <c r="AB77" s="19">
        <f t="shared" si="34"/>
        <v>2.0064999999999999E-7</v>
      </c>
      <c r="AC77" s="19">
        <f t="shared" si="35"/>
        <v>1.4307E-12</v>
      </c>
    </row>
    <row r="78" spans="1:29" x14ac:dyDescent="0.45">
      <c r="A78" s="18" t="s">
        <v>104</v>
      </c>
      <c r="B78" s="19">
        <v>1.2663999999999999E-4</v>
      </c>
      <c r="C78" s="18">
        <v>2.4695000000000002E-2</v>
      </c>
      <c r="D78" s="19">
        <v>5.8608999999999999E-8</v>
      </c>
      <c r="E78" s="19">
        <v>1.5078000000000001E-8</v>
      </c>
      <c r="F78" s="19">
        <v>25.725999999999999</v>
      </c>
      <c r="G78" s="18">
        <v>81.02</v>
      </c>
      <c r="H78" s="18">
        <v>10.029</v>
      </c>
      <c r="I78" s="18">
        <v>12.378</v>
      </c>
      <c r="J78" s="19">
        <v>2.0340000000000001E-7</v>
      </c>
      <c r="K78" s="19">
        <v>1.9814999999999999E-8</v>
      </c>
      <c r="L78" s="19">
        <v>9.7418999999999993</v>
      </c>
      <c r="M78" s="18">
        <v>0.73963999999999996</v>
      </c>
      <c r="N78" s="19">
        <v>8.4977999999999998E-3</v>
      </c>
      <c r="O78" s="19">
        <v>1.1489</v>
      </c>
      <c r="P78" s="18">
        <v>10307</v>
      </c>
      <c r="Q78" s="19">
        <v>14.367000000000001</v>
      </c>
      <c r="R78" s="19">
        <v>0.13938999999999999</v>
      </c>
      <c r="S78" s="20">
        <v>1.4186E-12</v>
      </c>
      <c r="T78" s="19">
        <v>2.9123000000000002E-14</v>
      </c>
      <c r="U78" s="19">
        <v>2.0529000000000002</v>
      </c>
      <c r="V78" s="18">
        <v>0.96926999999999996</v>
      </c>
      <c r="W78" s="19">
        <v>1.1911000000000001E-3</v>
      </c>
      <c r="X78" s="19">
        <v>0.12289</v>
      </c>
      <c r="Z78" s="19">
        <f t="shared" si="32"/>
        <v>5.8608999999999999E-8</v>
      </c>
      <c r="AA78" s="18">
        <f t="shared" si="33"/>
        <v>10388.02</v>
      </c>
      <c r="AB78" s="19">
        <f t="shared" si="34"/>
        <v>2.0340000000000001E-7</v>
      </c>
      <c r="AC78" s="19">
        <f t="shared" si="35"/>
        <v>1.4186E-12</v>
      </c>
    </row>
    <row r="79" spans="1:29" x14ac:dyDescent="0.45">
      <c r="A79" s="13" t="s">
        <v>105</v>
      </c>
      <c r="B79" s="21">
        <v>1.2731999999999999E-4</v>
      </c>
      <c r="C79" s="13">
        <v>2.4826000000000001E-2</v>
      </c>
      <c r="D79" s="21">
        <v>5.9598000000000002E-8</v>
      </c>
      <c r="E79" s="21">
        <v>1.5098000000000001E-8</v>
      </c>
      <c r="F79" s="21">
        <v>25.332999999999998</v>
      </c>
      <c r="G79" s="13">
        <v>79.62</v>
      </c>
      <c r="H79" s="13">
        <v>10.047000000000001</v>
      </c>
      <c r="I79" s="13">
        <v>12.619</v>
      </c>
      <c r="J79" s="21">
        <v>2.0256000000000001E-7</v>
      </c>
      <c r="K79" s="21">
        <v>1.9826000000000002E-8</v>
      </c>
      <c r="L79" s="21">
        <v>9.7876999999999992</v>
      </c>
      <c r="M79" s="13">
        <v>0.74029999999999996</v>
      </c>
      <c r="N79" s="21">
        <v>8.5377999999999999E-3</v>
      </c>
      <c r="O79" s="21">
        <v>1.1533</v>
      </c>
      <c r="P79" s="13">
        <v>10299</v>
      </c>
      <c r="Q79" s="21">
        <v>14.388</v>
      </c>
      <c r="R79" s="21">
        <v>0.13969999999999999</v>
      </c>
      <c r="S79" s="30">
        <v>1.4267E-12</v>
      </c>
      <c r="T79" s="21">
        <v>2.9356999999999998E-14</v>
      </c>
      <c r="U79" s="21">
        <v>2.0577000000000001</v>
      </c>
      <c r="V79" s="13">
        <v>0.96901999999999999</v>
      </c>
      <c r="W79" s="21">
        <v>1.1938999999999999E-3</v>
      </c>
      <c r="X79" s="21">
        <v>0.12321</v>
      </c>
      <c r="Z79" s="21">
        <f t="shared" si="32"/>
        <v>5.9598000000000002E-8</v>
      </c>
      <c r="AA79" s="13">
        <f t="shared" si="33"/>
        <v>10378.620000000001</v>
      </c>
      <c r="AB79" s="21">
        <f t="shared" si="34"/>
        <v>2.0256000000000001E-7</v>
      </c>
      <c r="AC79" s="21">
        <f t="shared" si="35"/>
        <v>1.4267E-12</v>
      </c>
    </row>
    <row r="80" spans="1:29" x14ac:dyDescent="0.45">
      <c r="A80" s="28" t="s">
        <v>23</v>
      </c>
      <c r="B80" s="18">
        <f t="shared" ref="B80:X80" si="36">AVERAGE(B75:B79)</f>
        <v>1.2755199999999999E-4</v>
      </c>
      <c r="C80" s="18">
        <f t="shared" si="36"/>
        <v>2.4871999999999998E-2</v>
      </c>
      <c r="D80" s="18">
        <f t="shared" si="36"/>
        <v>5.7906600000000002E-8</v>
      </c>
      <c r="E80" s="18">
        <f t="shared" si="36"/>
        <v>1.51306E-8</v>
      </c>
      <c r="F80" s="18">
        <f t="shared" si="36"/>
        <v>26.155399999999997</v>
      </c>
      <c r="G80" s="18">
        <f t="shared" si="36"/>
        <v>81.171999999999997</v>
      </c>
      <c r="H80" s="18">
        <f t="shared" si="36"/>
        <v>10.059000000000001</v>
      </c>
      <c r="I80" s="18">
        <f t="shared" si="36"/>
        <v>12.3986</v>
      </c>
      <c r="J80" s="18">
        <f t="shared" si="36"/>
        <v>2.0208799999999998E-7</v>
      </c>
      <c r="K80" s="18">
        <f t="shared" si="36"/>
        <v>1.9689000000000002E-8</v>
      </c>
      <c r="L80" s="18">
        <f t="shared" si="36"/>
        <v>9.7429600000000001</v>
      </c>
      <c r="M80" s="18">
        <f t="shared" si="36"/>
        <v>0.73980000000000001</v>
      </c>
      <c r="N80" s="18">
        <f t="shared" si="36"/>
        <v>8.4987800000000009E-3</v>
      </c>
      <c r="O80" s="18">
        <f t="shared" si="36"/>
        <v>1.1488</v>
      </c>
      <c r="P80" s="18">
        <f t="shared" si="36"/>
        <v>10309.4</v>
      </c>
      <c r="Q80" s="18">
        <f t="shared" si="36"/>
        <v>14.418400000000002</v>
      </c>
      <c r="R80" s="18">
        <f t="shared" si="36"/>
        <v>0.13985599999999998</v>
      </c>
      <c r="S80" s="31">
        <f t="shared" si="36"/>
        <v>1.4190599999999998E-12</v>
      </c>
      <c r="T80" s="18">
        <f t="shared" si="36"/>
        <v>2.9246000000000002E-14</v>
      </c>
      <c r="U80" s="18">
        <f t="shared" si="36"/>
        <v>2.06094</v>
      </c>
      <c r="V80" s="18">
        <f t="shared" si="36"/>
        <v>0.96929799999999988</v>
      </c>
      <c r="W80" s="18">
        <f t="shared" si="36"/>
        <v>1.19568E-3</v>
      </c>
      <c r="X80" s="18">
        <f t="shared" si="36"/>
        <v>0.12335400000000001</v>
      </c>
      <c r="Z80" s="12">
        <f>AVERAGE(Z75:Z79)</f>
        <v>5.7906600000000002E-8</v>
      </c>
      <c r="AA80" s="12">
        <f>AVERAGE(AA75:AA79)</f>
        <v>10390.572000000002</v>
      </c>
      <c r="AB80" s="12">
        <f>AVERAGE(AB75:AB79)</f>
        <v>2.0208799999999998E-7</v>
      </c>
      <c r="AC80" s="12">
        <f>AVERAGE(AC75:AC79)</f>
        <v>1.4190599999999998E-12</v>
      </c>
    </row>
    <row r="81" spans="1:29" x14ac:dyDescent="0.45">
      <c r="A81" s="2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T81" s="18"/>
      <c r="U81" s="18"/>
      <c r="V81" s="18"/>
      <c r="W81" s="18"/>
      <c r="X81" s="18"/>
    </row>
    <row r="82" spans="1:29" x14ac:dyDescent="0.45">
      <c r="A82" s="29">
        <v>0.1</v>
      </c>
    </row>
    <row r="83" spans="1:29" x14ac:dyDescent="0.45">
      <c r="A83" s="14" t="s">
        <v>56</v>
      </c>
      <c r="B83" s="14" t="s">
        <v>12</v>
      </c>
      <c r="C83" s="14" t="s">
        <v>13</v>
      </c>
      <c r="D83" s="14" t="s">
        <v>25</v>
      </c>
      <c r="E83" s="14" t="s">
        <v>14</v>
      </c>
      <c r="F83" s="14" t="s">
        <v>15</v>
      </c>
      <c r="G83" s="14" t="s">
        <v>16</v>
      </c>
      <c r="H83" s="14" t="s">
        <v>17</v>
      </c>
      <c r="I83" s="14" t="s">
        <v>18</v>
      </c>
      <c r="J83" s="14" t="s">
        <v>26</v>
      </c>
      <c r="K83" s="14" t="s">
        <v>27</v>
      </c>
      <c r="L83" s="14" t="s">
        <v>28</v>
      </c>
      <c r="M83" s="14" t="s">
        <v>29</v>
      </c>
      <c r="N83" s="14" t="s">
        <v>30</v>
      </c>
      <c r="O83" s="14" t="s">
        <v>31</v>
      </c>
      <c r="P83" s="14" t="s">
        <v>32</v>
      </c>
      <c r="Q83" s="14" t="s">
        <v>19</v>
      </c>
      <c r="R83" s="14" t="s">
        <v>20</v>
      </c>
      <c r="S83" s="14" t="s">
        <v>33</v>
      </c>
      <c r="T83" s="14" t="s">
        <v>34</v>
      </c>
      <c r="U83" s="14" t="s">
        <v>35</v>
      </c>
      <c r="V83" s="14" t="s">
        <v>36</v>
      </c>
      <c r="W83" s="14" t="s">
        <v>37</v>
      </c>
      <c r="X83" s="14" t="s">
        <v>38</v>
      </c>
      <c r="Y83" s="18"/>
      <c r="Z83" s="12" t="s">
        <v>42</v>
      </c>
      <c r="AA83" s="12" t="s">
        <v>41</v>
      </c>
      <c r="AB83" s="12" t="s">
        <v>43</v>
      </c>
      <c r="AC83" s="12" t="s">
        <v>44</v>
      </c>
    </row>
    <row r="84" spans="1:29" x14ac:dyDescent="0.45">
      <c r="A84" s="18" t="s">
        <v>106</v>
      </c>
      <c r="B84" s="19">
        <v>1.3081E-4</v>
      </c>
      <c r="C84" s="18">
        <v>2.5507999999999999E-2</v>
      </c>
      <c r="D84" s="19">
        <v>5.8324E-8</v>
      </c>
      <c r="E84" s="19">
        <v>1.5351E-8</v>
      </c>
      <c r="F84" s="19">
        <v>26.32</v>
      </c>
      <c r="G84" s="18">
        <v>81.239999999999995</v>
      </c>
      <c r="H84" s="18">
        <v>10.193</v>
      </c>
      <c r="I84" s="18">
        <v>12.547000000000001</v>
      </c>
      <c r="J84" s="19">
        <v>1.9997999999999999E-7</v>
      </c>
      <c r="K84" s="19">
        <v>1.9639999999999999E-8</v>
      </c>
      <c r="L84" s="19">
        <v>9.8209999999999997</v>
      </c>
      <c r="M84" s="18">
        <v>0.73982999999999999</v>
      </c>
      <c r="N84" s="19">
        <v>8.5663000000000007E-3</v>
      </c>
      <c r="O84" s="19">
        <v>1.1578999999999999</v>
      </c>
      <c r="P84" s="18">
        <v>10348</v>
      </c>
      <c r="Q84" s="19">
        <v>14.635999999999999</v>
      </c>
      <c r="R84" s="19">
        <v>0.14144000000000001</v>
      </c>
      <c r="S84" s="20">
        <v>1.4142999999999999E-12</v>
      </c>
      <c r="T84" s="19">
        <v>2.9515999999999998E-14</v>
      </c>
      <c r="U84" s="19">
        <v>2.0870000000000002</v>
      </c>
      <c r="V84" s="18">
        <v>0.96940999999999999</v>
      </c>
      <c r="W84" s="19">
        <v>1.2106E-3</v>
      </c>
      <c r="X84" s="19">
        <v>0.12488</v>
      </c>
      <c r="Z84" s="16">
        <f>D84</f>
        <v>5.8324E-8</v>
      </c>
      <c r="AA84" s="15">
        <f>G84+P84</f>
        <v>10429.24</v>
      </c>
      <c r="AB84" s="16">
        <f>J84</f>
        <v>1.9997999999999999E-7</v>
      </c>
      <c r="AC84" s="16">
        <f>S84</f>
        <v>1.4142999999999999E-12</v>
      </c>
    </row>
    <row r="85" spans="1:29" x14ac:dyDescent="0.45">
      <c r="A85" s="18" t="s">
        <v>107</v>
      </c>
      <c r="B85" s="19">
        <v>1.2655000000000001E-4</v>
      </c>
      <c r="C85" s="18">
        <v>2.4677000000000001E-2</v>
      </c>
      <c r="D85" s="19">
        <v>5.8639E-8</v>
      </c>
      <c r="E85" s="19">
        <v>1.5078000000000001E-8</v>
      </c>
      <c r="F85" s="19">
        <v>25.713000000000001</v>
      </c>
      <c r="G85" s="18">
        <v>81.06</v>
      </c>
      <c r="H85" s="18">
        <v>10.023</v>
      </c>
      <c r="I85" s="18">
        <v>12.365</v>
      </c>
      <c r="J85" s="19">
        <v>2.0505E-7</v>
      </c>
      <c r="K85" s="19">
        <v>1.9954000000000001E-8</v>
      </c>
      <c r="L85" s="19">
        <v>9.7312999999999992</v>
      </c>
      <c r="M85" s="18">
        <v>0.73856999999999995</v>
      </c>
      <c r="N85" s="19">
        <v>8.4895999999999999E-3</v>
      </c>
      <c r="O85" s="19">
        <v>1.1495</v>
      </c>
      <c r="P85" s="18">
        <v>10329</v>
      </c>
      <c r="Q85" s="19">
        <v>14.385</v>
      </c>
      <c r="R85" s="19">
        <v>0.13927</v>
      </c>
      <c r="S85" s="20">
        <v>1.4208E-12</v>
      </c>
      <c r="T85" s="19">
        <v>2.9161000000000002E-14</v>
      </c>
      <c r="U85" s="19">
        <v>2.0524</v>
      </c>
      <c r="V85" s="18">
        <v>0.96919</v>
      </c>
      <c r="W85" s="19">
        <v>1.1907E-3</v>
      </c>
      <c r="X85" s="19">
        <v>0.12286</v>
      </c>
      <c r="Z85" s="19">
        <f t="shared" ref="Z85:Z88" si="37">D85</f>
        <v>5.8639E-8</v>
      </c>
      <c r="AA85" s="18">
        <f t="shared" ref="AA85:AA88" si="38">G85+P85</f>
        <v>10410.06</v>
      </c>
      <c r="AB85" s="19">
        <f t="shared" ref="AB85:AB88" si="39">J85</f>
        <v>2.0505E-7</v>
      </c>
      <c r="AC85" s="19">
        <f t="shared" ref="AC85:AC88" si="40">S85</f>
        <v>1.4208E-12</v>
      </c>
    </row>
    <row r="86" spans="1:29" x14ac:dyDescent="0.45">
      <c r="A86" s="18" t="s">
        <v>108</v>
      </c>
      <c r="B86" s="19">
        <v>1.2896000000000001E-4</v>
      </c>
      <c r="C86" s="18">
        <v>2.5148E-2</v>
      </c>
      <c r="D86" s="19">
        <v>5.6124E-8</v>
      </c>
      <c r="E86" s="19">
        <v>1.5192999999999999E-8</v>
      </c>
      <c r="F86" s="19">
        <v>27.07</v>
      </c>
      <c r="G86" s="18">
        <v>83.46</v>
      </c>
      <c r="H86" s="18">
        <v>10.087</v>
      </c>
      <c r="I86" s="18">
        <v>12.086</v>
      </c>
      <c r="J86" s="19">
        <v>2.0431000000000001E-7</v>
      </c>
      <c r="K86" s="19">
        <v>2.0134E-8</v>
      </c>
      <c r="L86" s="19">
        <v>9.8545999999999996</v>
      </c>
      <c r="M86" s="18">
        <v>0.73928000000000005</v>
      </c>
      <c r="N86" s="19">
        <v>8.5965999999999994E-3</v>
      </c>
      <c r="O86" s="19">
        <v>1.1628000000000001</v>
      </c>
      <c r="P86" s="18">
        <v>10328</v>
      </c>
      <c r="Q86" s="19">
        <v>14.48</v>
      </c>
      <c r="R86" s="19">
        <v>0.14019999999999999</v>
      </c>
      <c r="S86" s="20">
        <v>1.4096E-12</v>
      </c>
      <c r="T86" s="19">
        <v>2.9154E-14</v>
      </c>
      <c r="U86" s="19">
        <v>2.0682</v>
      </c>
      <c r="V86" s="18">
        <v>0.96965000000000001</v>
      </c>
      <c r="W86" s="19">
        <v>1.1996000000000001E-3</v>
      </c>
      <c r="X86" s="19">
        <v>0.12371</v>
      </c>
      <c r="Z86" s="19">
        <f t="shared" si="37"/>
        <v>5.6124E-8</v>
      </c>
      <c r="AA86" s="18">
        <f t="shared" si="38"/>
        <v>10411.459999999999</v>
      </c>
      <c r="AB86" s="19">
        <f t="shared" si="39"/>
        <v>2.0431000000000001E-7</v>
      </c>
      <c r="AC86" s="19">
        <f t="shared" si="40"/>
        <v>1.4096E-12</v>
      </c>
    </row>
    <row r="87" spans="1:29" x14ac:dyDescent="0.45">
      <c r="A87" s="18" t="s">
        <v>109</v>
      </c>
      <c r="B87" s="19">
        <v>1.2836999999999999E-4</v>
      </c>
      <c r="C87" s="18">
        <v>2.5033E-2</v>
      </c>
      <c r="D87" s="19">
        <v>5.875E-8</v>
      </c>
      <c r="E87" s="19">
        <v>1.5157000000000001E-8</v>
      </c>
      <c r="F87" s="19">
        <v>25.798999999999999</v>
      </c>
      <c r="G87" s="18">
        <v>80.81</v>
      </c>
      <c r="H87" s="18">
        <v>10.071</v>
      </c>
      <c r="I87" s="18">
        <v>12.462999999999999</v>
      </c>
      <c r="J87" s="19">
        <v>2.0359000000000001E-7</v>
      </c>
      <c r="K87" s="19">
        <v>2.0071999999999999E-8</v>
      </c>
      <c r="L87" s="19">
        <v>9.859</v>
      </c>
      <c r="M87" s="18">
        <v>0.73980999999999997</v>
      </c>
      <c r="N87" s="19">
        <v>8.6E-3</v>
      </c>
      <c r="O87" s="19">
        <v>1.1625000000000001</v>
      </c>
      <c r="P87" s="18">
        <v>10335</v>
      </c>
      <c r="Q87" s="19">
        <v>14.454000000000001</v>
      </c>
      <c r="R87" s="19">
        <v>0.13985</v>
      </c>
      <c r="S87" s="20">
        <v>1.422E-12</v>
      </c>
      <c r="T87" s="19">
        <v>2.9335999999999999E-14</v>
      </c>
      <c r="U87" s="19">
        <v>2.0630000000000002</v>
      </c>
      <c r="V87" s="18">
        <v>0.96916999999999998</v>
      </c>
      <c r="W87" s="19">
        <v>1.1967E-3</v>
      </c>
      <c r="X87" s="19">
        <v>0.12348000000000001</v>
      </c>
      <c r="Z87" s="19">
        <f t="shared" si="37"/>
        <v>5.875E-8</v>
      </c>
      <c r="AA87" s="18">
        <f t="shared" si="38"/>
        <v>10415.81</v>
      </c>
      <c r="AB87" s="19">
        <f t="shared" si="39"/>
        <v>2.0359000000000001E-7</v>
      </c>
      <c r="AC87" s="19">
        <f t="shared" si="40"/>
        <v>1.422E-12</v>
      </c>
    </row>
    <row r="88" spans="1:29" x14ac:dyDescent="0.45">
      <c r="A88" s="13" t="s">
        <v>110</v>
      </c>
      <c r="B88" s="21">
        <v>1.2935E-4</v>
      </c>
      <c r="C88" s="13">
        <v>2.5224E-2</v>
      </c>
      <c r="D88" s="21">
        <v>5.791E-8</v>
      </c>
      <c r="E88" s="21">
        <v>1.5192000000000001E-8</v>
      </c>
      <c r="F88" s="21">
        <v>26.234000000000002</v>
      </c>
      <c r="G88" s="13">
        <v>81.760000000000005</v>
      </c>
      <c r="H88" s="13">
        <v>10.093999999999999</v>
      </c>
      <c r="I88" s="13">
        <v>12.346</v>
      </c>
      <c r="J88" s="21">
        <v>2.0163000000000001E-7</v>
      </c>
      <c r="K88" s="21">
        <v>1.9935E-8</v>
      </c>
      <c r="L88" s="21">
        <v>9.8869000000000007</v>
      </c>
      <c r="M88" s="13">
        <v>0.74087999999999998</v>
      </c>
      <c r="N88" s="21">
        <v>8.6236999999999998E-3</v>
      </c>
      <c r="O88" s="21">
        <v>1.1639999999999999</v>
      </c>
      <c r="P88" s="13">
        <v>10309</v>
      </c>
      <c r="Q88" s="21">
        <v>14.468</v>
      </c>
      <c r="R88" s="21">
        <v>0.14033999999999999</v>
      </c>
      <c r="S88" s="30">
        <v>1.4146000000000001E-12</v>
      </c>
      <c r="T88" s="21">
        <v>2.9282999999999999E-14</v>
      </c>
      <c r="U88" s="21">
        <v>2.0701000000000001</v>
      </c>
      <c r="V88" s="13">
        <v>0.96950000000000003</v>
      </c>
      <c r="W88" s="21">
        <v>1.2007999999999999E-3</v>
      </c>
      <c r="X88" s="21">
        <v>0.12386</v>
      </c>
      <c r="Z88" s="21">
        <f t="shared" si="37"/>
        <v>5.791E-8</v>
      </c>
      <c r="AA88" s="13">
        <f t="shared" si="38"/>
        <v>10390.76</v>
      </c>
      <c r="AB88" s="21">
        <f t="shared" si="39"/>
        <v>2.0163000000000001E-7</v>
      </c>
      <c r="AC88" s="21">
        <f t="shared" si="40"/>
        <v>1.4146000000000001E-12</v>
      </c>
    </row>
    <row r="89" spans="1:29" x14ac:dyDescent="0.45">
      <c r="A89" s="28" t="s">
        <v>23</v>
      </c>
      <c r="B89" s="18">
        <f t="shared" ref="B89:X89" si="41">AVERAGE(B84:B88)</f>
        <v>1.2880799999999998E-4</v>
      </c>
      <c r="C89" s="18">
        <f t="shared" si="41"/>
        <v>2.5118000000000001E-2</v>
      </c>
      <c r="D89" s="18">
        <f t="shared" si="41"/>
        <v>5.7949399999999993E-8</v>
      </c>
      <c r="E89" s="18">
        <f t="shared" si="41"/>
        <v>1.5194199999999998E-8</v>
      </c>
      <c r="F89" s="18">
        <f t="shared" si="41"/>
        <v>26.227200000000003</v>
      </c>
      <c r="G89" s="18">
        <f t="shared" si="41"/>
        <v>81.665999999999997</v>
      </c>
      <c r="H89" s="18">
        <f t="shared" si="41"/>
        <v>10.0936</v>
      </c>
      <c r="I89" s="18">
        <f t="shared" si="41"/>
        <v>12.3614</v>
      </c>
      <c r="J89" s="18">
        <f t="shared" si="41"/>
        <v>2.0291200000000004E-7</v>
      </c>
      <c r="K89" s="18">
        <f t="shared" si="41"/>
        <v>1.9947E-8</v>
      </c>
      <c r="L89" s="18">
        <f t="shared" si="41"/>
        <v>9.8305600000000002</v>
      </c>
      <c r="M89" s="18">
        <f t="shared" si="41"/>
        <v>0.73967399999999994</v>
      </c>
      <c r="N89" s="18">
        <f t="shared" si="41"/>
        <v>8.5752399999999996E-3</v>
      </c>
      <c r="O89" s="18">
        <f t="shared" si="41"/>
        <v>1.1593399999999998</v>
      </c>
      <c r="P89" s="18">
        <f t="shared" si="41"/>
        <v>10329.799999999999</v>
      </c>
      <c r="Q89" s="18">
        <f t="shared" si="41"/>
        <v>14.4846</v>
      </c>
      <c r="R89" s="18">
        <f t="shared" si="41"/>
        <v>0.14022000000000001</v>
      </c>
      <c r="S89" s="31">
        <f t="shared" si="41"/>
        <v>1.4162600000000001E-12</v>
      </c>
      <c r="T89" s="18">
        <f t="shared" si="41"/>
        <v>2.9289999999999994E-14</v>
      </c>
      <c r="U89" s="18">
        <f t="shared" si="41"/>
        <v>2.0681400000000001</v>
      </c>
      <c r="V89" s="18">
        <f t="shared" si="41"/>
        <v>0.96938400000000013</v>
      </c>
      <c r="W89" s="18">
        <f t="shared" si="41"/>
        <v>1.1996800000000003E-3</v>
      </c>
      <c r="X89" s="18">
        <f t="shared" si="41"/>
        <v>0.12375799999999999</v>
      </c>
      <c r="Z89" s="12">
        <f>AVERAGE(Z84:Z88)</f>
        <v>5.7949399999999993E-8</v>
      </c>
      <c r="AA89" s="12">
        <f>AVERAGE(AA84:AA88)</f>
        <v>10411.466</v>
      </c>
      <c r="AB89" s="12">
        <f>AVERAGE(AB84:AB88)</f>
        <v>2.0291200000000004E-7</v>
      </c>
      <c r="AC89" s="12">
        <f>AVERAGE(AC84:AC88)</f>
        <v>1.4162600000000001E-12</v>
      </c>
    </row>
    <row r="90" spans="1:29" x14ac:dyDescent="0.45">
      <c r="A90" s="2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T90" s="18"/>
      <c r="U90" s="18"/>
      <c r="V90" s="18"/>
      <c r="W90" s="18"/>
      <c r="X90" s="18"/>
    </row>
    <row r="91" spans="1:29" x14ac:dyDescent="0.45">
      <c r="A91" s="2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T91" s="18"/>
      <c r="U91" s="18"/>
      <c r="V91" s="18"/>
      <c r="W91" s="18"/>
      <c r="X91" s="18"/>
    </row>
    <row r="92" spans="1:29" x14ac:dyDescent="0.45">
      <c r="A92" s="2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T92" s="18"/>
      <c r="U92" s="18"/>
      <c r="V92" s="18"/>
      <c r="W92" s="18"/>
      <c r="X92" s="18"/>
    </row>
    <row r="93" spans="1:29" x14ac:dyDescent="0.45">
      <c r="A93" s="2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T93" s="18"/>
      <c r="U93" s="18"/>
      <c r="V93" s="18"/>
      <c r="W93" s="18"/>
      <c r="X93" s="18"/>
    </row>
    <row r="94" spans="1:29" x14ac:dyDescent="0.45">
      <c r="A94" s="54" t="s">
        <v>47</v>
      </c>
      <c r="B94" s="54"/>
      <c r="C94" s="54"/>
      <c r="D94" s="54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T94" s="18"/>
      <c r="U94" s="18"/>
      <c r="V94" s="18"/>
      <c r="W94" s="18"/>
      <c r="X94" s="18"/>
    </row>
    <row r="95" spans="1:29" x14ac:dyDescent="0.45">
      <c r="A95" s="10" t="s">
        <v>50</v>
      </c>
      <c r="B95" s="33">
        <v>1</v>
      </c>
      <c r="C95" s="33">
        <v>2</v>
      </c>
      <c r="D95" s="33">
        <v>3</v>
      </c>
      <c r="E95" s="33">
        <v>4</v>
      </c>
      <c r="F95" s="33">
        <v>5</v>
      </c>
      <c r="G95" s="33">
        <v>6</v>
      </c>
      <c r="H95" s="33">
        <v>7</v>
      </c>
      <c r="I95" s="33">
        <v>8</v>
      </c>
      <c r="J95" s="33">
        <v>9</v>
      </c>
      <c r="K95" s="33">
        <v>10</v>
      </c>
      <c r="L95" s="33"/>
      <c r="M95" s="32"/>
      <c r="N95" s="32"/>
      <c r="O95" s="18"/>
      <c r="P95" s="18"/>
      <c r="Q95" s="18"/>
      <c r="R95" s="18"/>
      <c r="T95" s="18"/>
      <c r="U95" s="18"/>
      <c r="V95" s="18"/>
      <c r="W95" s="18"/>
      <c r="X95" s="18"/>
    </row>
    <row r="96" spans="1:29" x14ac:dyDescent="0.45">
      <c r="A96" s="10" t="s">
        <v>46</v>
      </c>
      <c r="B96" s="40">
        <f>(B95-1)*40/60</f>
        <v>0</v>
      </c>
      <c r="C96" s="40">
        <f>(C95-1)*7/60</f>
        <v>0.11666666666666667</v>
      </c>
      <c r="D96" s="40">
        <f>(D95-2)*40/60</f>
        <v>0.66666666666666663</v>
      </c>
      <c r="E96" s="40">
        <f t="shared" ref="E96:K96" si="42">(E95-2)*40/60</f>
        <v>1.3333333333333333</v>
      </c>
      <c r="F96" s="40">
        <f t="shared" si="42"/>
        <v>2</v>
      </c>
      <c r="G96" s="40">
        <f t="shared" si="42"/>
        <v>2.6666666666666665</v>
      </c>
      <c r="H96" s="40">
        <f t="shared" si="42"/>
        <v>3.3333333333333335</v>
      </c>
      <c r="I96" s="40">
        <f t="shared" si="42"/>
        <v>4</v>
      </c>
      <c r="J96" s="40">
        <f t="shared" si="42"/>
        <v>4.666666666666667</v>
      </c>
      <c r="K96" s="40">
        <f t="shared" si="42"/>
        <v>5.333333333333333</v>
      </c>
      <c r="L96" s="40"/>
      <c r="M96" s="32"/>
      <c r="N96" s="32"/>
      <c r="O96" s="18"/>
      <c r="P96" s="18"/>
      <c r="Q96" s="18"/>
      <c r="R96" s="18"/>
      <c r="T96" s="18"/>
      <c r="U96" s="18"/>
      <c r="V96" s="18"/>
      <c r="W96" s="18"/>
      <c r="X96" s="18"/>
    </row>
    <row r="97" spans="1:24" x14ac:dyDescent="0.45">
      <c r="A97" s="10" t="s">
        <v>51</v>
      </c>
      <c r="B97" s="34"/>
      <c r="C97" s="34"/>
      <c r="D97" s="34"/>
      <c r="E97" s="34"/>
      <c r="F97" s="34"/>
      <c r="G97" s="34"/>
      <c r="H97" s="34"/>
      <c r="I97" s="45"/>
      <c r="J97" s="46"/>
      <c r="K97" s="34"/>
      <c r="L97" s="34"/>
      <c r="M97" s="32"/>
      <c r="N97" s="32"/>
      <c r="O97" s="18"/>
      <c r="P97" s="18"/>
      <c r="Q97" s="18"/>
      <c r="R97" s="18"/>
      <c r="T97" s="18"/>
      <c r="U97" s="18"/>
      <c r="V97" s="18"/>
      <c r="W97" s="18"/>
      <c r="X97" s="18"/>
    </row>
    <row r="98" spans="1:24" x14ac:dyDescent="0.45">
      <c r="A98" s="10" t="s">
        <v>52</v>
      </c>
      <c r="B98" s="34"/>
      <c r="C98" s="34"/>
      <c r="D98" s="34"/>
      <c r="E98" s="34"/>
      <c r="F98" s="34"/>
      <c r="G98" s="34"/>
      <c r="H98" s="34"/>
      <c r="I98" s="45"/>
      <c r="J98" s="46"/>
      <c r="K98" s="34"/>
      <c r="L98" s="34"/>
      <c r="M98" s="32"/>
      <c r="N98" s="32"/>
      <c r="O98" s="18"/>
      <c r="P98" s="18"/>
      <c r="Q98" s="18"/>
      <c r="R98" s="18"/>
      <c r="T98" s="18"/>
      <c r="U98" s="18"/>
      <c r="V98" s="18"/>
      <c r="W98" s="18"/>
      <c r="X98" s="18"/>
    </row>
    <row r="99" spans="1:24" x14ac:dyDescent="0.45">
      <c r="A99" s="10" t="s">
        <v>53</v>
      </c>
      <c r="B99" s="34">
        <v>400000</v>
      </c>
      <c r="C99" s="34">
        <v>660000</v>
      </c>
      <c r="D99" s="34">
        <v>530000</v>
      </c>
      <c r="E99" s="34">
        <v>680000</v>
      </c>
      <c r="F99" s="34">
        <v>750000</v>
      </c>
      <c r="G99" s="34">
        <v>540000</v>
      </c>
      <c r="H99" s="34">
        <v>510000</v>
      </c>
      <c r="I99" s="45">
        <v>570000</v>
      </c>
      <c r="J99" s="46">
        <v>450000</v>
      </c>
      <c r="K99" s="34">
        <v>490000</v>
      </c>
      <c r="L99" s="34"/>
      <c r="M99" s="32"/>
      <c r="N99" s="32"/>
      <c r="O99" s="18"/>
      <c r="P99" s="18"/>
      <c r="Q99" s="18"/>
      <c r="R99" s="18"/>
      <c r="T99" s="18"/>
      <c r="U99" s="18"/>
      <c r="V99" s="18"/>
      <c r="W99" s="18"/>
      <c r="X99" s="18"/>
    </row>
    <row r="100" spans="1:24" x14ac:dyDescent="0.45">
      <c r="A100" s="10" t="s">
        <v>54</v>
      </c>
      <c r="B100" s="34"/>
      <c r="C100" s="34"/>
      <c r="D100" s="34"/>
      <c r="E100" s="34"/>
      <c r="F100" s="34"/>
      <c r="G100" s="34"/>
      <c r="H100" s="34"/>
      <c r="I100" s="45"/>
      <c r="J100" s="46"/>
      <c r="K100" s="34"/>
      <c r="L100" s="34"/>
      <c r="M100" s="32"/>
      <c r="N100" s="32"/>
      <c r="O100" s="18"/>
      <c r="P100" s="18"/>
      <c r="Q100" s="18"/>
      <c r="R100" s="18"/>
      <c r="T100" s="18"/>
      <c r="U100" s="18"/>
      <c r="V100" s="18"/>
      <c r="W100" s="18"/>
      <c r="X100" s="18"/>
    </row>
    <row r="101" spans="1:24" x14ac:dyDescent="0.45">
      <c r="A101" s="10" t="s">
        <v>55</v>
      </c>
      <c r="B101" s="34"/>
      <c r="C101" s="34"/>
      <c r="D101" s="34"/>
      <c r="E101" s="34"/>
      <c r="F101" s="34"/>
      <c r="G101" s="34"/>
      <c r="H101" s="34"/>
      <c r="I101" s="45"/>
      <c r="J101" s="46"/>
      <c r="K101" s="34"/>
      <c r="L101" s="34"/>
      <c r="M101" s="32"/>
      <c r="N101" s="32"/>
      <c r="O101" s="18"/>
      <c r="P101" s="18"/>
      <c r="Q101" s="18"/>
      <c r="R101" s="18"/>
      <c r="T101" s="18"/>
      <c r="U101" s="18"/>
      <c r="V101" s="18"/>
      <c r="W101" s="18"/>
      <c r="X101" s="18"/>
    </row>
    <row r="102" spans="1:24" x14ac:dyDescent="0.45">
      <c r="A102" s="32" t="s">
        <v>48</v>
      </c>
      <c r="B102" s="34">
        <f>AVERAGE(B97:B101)</f>
        <v>400000</v>
      </c>
      <c r="C102" s="34">
        <f t="shared" ref="C102:J102" si="43">AVERAGE(C97:C101)</f>
        <v>660000</v>
      </c>
      <c r="D102" s="34">
        <f t="shared" si="43"/>
        <v>530000</v>
      </c>
      <c r="E102" s="34">
        <f t="shared" si="43"/>
        <v>680000</v>
      </c>
      <c r="F102" s="34">
        <f t="shared" si="43"/>
        <v>750000</v>
      </c>
      <c r="G102" s="34">
        <f t="shared" si="43"/>
        <v>540000</v>
      </c>
      <c r="H102" s="34">
        <f t="shared" si="43"/>
        <v>510000</v>
      </c>
      <c r="I102" s="34">
        <f t="shared" si="43"/>
        <v>570000</v>
      </c>
      <c r="J102" s="34">
        <f t="shared" si="43"/>
        <v>450000</v>
      </c>
      <c r="K102" s="34">
        <f>AVERAGE(K97:K101)</f>
        <v>490000</v>
      </c>
      <c r="L102" s="34"/>
      <c r="M102" s="32"/>
      <c r="N102" s="32"/>
      <c r="O102" s="18"/>
      <c r="P102" s="18"/>
      <c r="Q102" s="18"/>
      <c r="R102" s="18"/>
      <c r="T102" s="18"/>
      <c r="U102" s="18"/>
      <c r="V102" s="18"/>
      <c r="W102" s="18"/>
      <c r="X102" s="18"/>
    </row>
    <row r="103" spans="1:24" x14ac:dyDescent="0.45">
      <c r="A103" s="28"/>
      <c r="B103" s="19"/>
      <c r="C103" s="19"/>
      <c r="D103" s="19"/>
      <c r="E103" s="19"/>
      <c r="F103" s="19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T103" s="18"/>
      <c r="U103" s="18"/>
      <c r="V103" s="18"/>
      <c r="W103" s="18"/>
      <c r="X103" s="18"/>
    </row>
    <row r="104" spans="1:24" x14ac:dyDescent="0.45">
      <c r="A104" s="28"/>
      <c r="B104" s="19"/>
      <c r="C104" s="19"/>
      <c r="D104" s="19"/>
      <c r="E104" s="19"/>
      <c r="F104" s="19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T104" s="18"/>
      <c r="U104" s="18"/>
      <c r="V104" s="18"/>
      <c r="W104" s="18"/>
      <c r="X104" s="18"/>
    </row>
    <row r="106" spans="1:24" x14ac:dyDescent="0.45">
      <c r="A106" s="35" t="s">
        <v>39</v>
      </c>
    </row>
    <row r="107" spans="1:24" x14ac:dyDescent="0.45">
      <c r="A107" s="36"/>
      <c r="B107" s="55" t="s">
        <v>60</v>
      </c>
      <c r="C107" s="56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7"/>
    </row>
    <row r="108" spans="1:24" x14ac:dyDescent="0.45">
      <c r="A108" s="41" t="s">
        <v>50</v>
      </c>
      <c r="B108" s="33">
        <v>1</v>
      </c>
      <c r="C108" s="33">
        <v>2</v>
      </c>
      <c r="D108" s="33">
        <v>3</v>
      </c>
      <c r="E108" s="33">
        <v>4</v>
      </c>
      <c r="F108" s="33">
        <v>5</v>
      </c>
      <c r="G108" s="33">
        <v>6</v>
      </c>
      <c r="H108" s="33">
        <v>7</v>
      </c>
      <c r="I108" s="33">
        <v>8</v>
      </c>
      <c r="J108" s="33">
        <v>9</v>
      </c>
      <c r="K108" s="33">
        <v>10</v>
      </c>
      <c r="L108" s="33"/>
      <c r="M108" s="47"/>
      <c r="N108" s="48"/>
    </row>
    <row r="109" spans="1:24" x14ac:dyDescent="0.45">
      <c r="A109" s="10" t="s">
        <v>46</v>
      </c>
      <c r="B109" s="40">
        <f>(B108-1)*40/60</f>
        <v>0</v>
      </c>
      <c r="C109" s="40">
        <f>(C108-1)*7/60</f>
        <v>0.11666666666666667</v>
      </c>
      <c r="D109" s="40">
        <f>(D108-2)*40/60</f>
        <v>0.66666666666666663</v>
      </c>
      <c r="E109" s="40">
        <f t="shared" ref="E109:K109" si="44">(E108-2)*40/60</f>
        <v>1.3333333333333333</v>
      </c>
      <c r="F109" s="40">
        <f t="shared" si="44"/>
        <v>2</v>
      </c>
      <c r="G109" s="40">
        <f t="shared" si="44"/>
        <v>2.6666666666666665</v>
      </c>
      <c r="H109" s="40">
        <f t="shared" si="44"/>
        <v>3.3333333333333335</v>
      </c>
      <c r="I109" s="40">
        <f t="shared" si="44"/>
        <v>4</v>
      </c>
      <c r="J109" s="40">
        <f t="shared" si="44"/>
        <v>4.666666666666667</v>
      </c>
      <c r="K109" s="40">
        <f t="shared" si="44"/>
        <v>5.333333333333333</v>
      </c>
      <c r="L109" s="40"/>
      <c r="M109" s="32"/>
      <c r="N109" s="32"/>
    </row>
    <row r="110" spans="1:24" x14ac:dyDescent="0.45">
      <c r="A110" s="33">
        <v>1</v>
      </c>
      <c r="B110" s="42">
        <f>S3</f>
        <v>1.4125000000000001E-12</v>
      </c>
      <c r="C110" s="42">
        <f>S12</f>
        <v>1.4197000000000001E-12</v>
      </c>
      <c r="D110" s="42">
        <f>S21</f>
        <v>1.4013000000000001E-12</v>
      </c>
      <c r="E110" s="42">
        <f>S30</f>
        <v>1.4011999999999999E-12</v>
      </c>
      <c r="F110" s="42">
        <f>S39</f>
        <v>1.4002E-12</v>
      </c>
      <c r="G110" s="42">
        <f>S48</f>
        <v>1.4017E-12</v>
      </c>
      <c r="H110" s="42">
        <f>S57</f>
        <v>1.4042E-12</v>
      </c>
      <c r="I110" s="42">
        <f>S66</f>
        <v>1.3926999999999999E-12</v>
      </c>
      <c r="J110" s="43">
        <f>S75</f>
        <v>1.4113000000000001E-12</v>
      </c>
      <c r="K110" s="42">
        <f>S84</f>
        <v>1.4142999999999999E-12</v>
      </c>
      <c r="L110" s="42"/>
      <c r="M110" s="37"/>
      <c r="N110" s="37"/>
    </row>
    <row r="111" spans="1:24" x14ac:dyDescent="0.45">
      <c r="A111" s="33">
        <v>2</v>
      </c>
      <c r="B111" s="42">
        <f>S4</f>
        <v>1.4323000000000001E-12</v>
      </c>
      <c r="C111" s="42">
        <f>S13</f>
        <v>1.4395000000000001E-12</v>
      </c>
      <c r="D111" s="42">
        <f>S22</f>
        <v>1.4292E-12</v>
      </c>
      <c r="E111" s="42">
        <f>S31</f>
        <v>1.4059000000000001E-12</v>
      </c>
      <c r="F111" s="42">
        <f>S40</f>
        <v>1.4061E-12</v>
      </c>
      <c r="G111" s="42">
        <f>S49</f>
        <v>1.4122999999999999E-12</v>
      </c>
      <c r="H111" s="42">
        <f>S58</f>
        <v>1.4162999999999999E-12</v>
      </c>
      <c r="I111" s="42">
        <f>S67</f>
        <v>1.3926999999999999E-12</v>
      </c>
      <c r="J111" s="43">
        <f>S76</f>
        <v>1.4080000000000001E-12</v>
      </c>
      <c r="K111" s="42">
        <f>S85</f>
        <v>1.4208E-12</v>
      </c>
      <c r="L111" s="42"/>
      <c r="M111" s="37"/>
      <c r="N111" s="37"/>
    </row>
    <row r="112" spans="1:24" x14ac:dyDescent="0.45">
      <c r="A112" s="33">
        <v>3</v>
      </c>
      <c r="B112" s="42">
        <f>S5</f>
        <v>1.4205000000000001E-12</v>
      </c>
      <c r="C112" s="42">
        <f>S14</f>
        <v>1.4527000000000001E-12</v>
      </c>
      <c r="D112" s="42">
        <f>S23</f>
        <v>1.4212E-12</v>
      </c>
      <c r="E112" s="42">
        <f>S32</f>
        <v>1.4152000000000001E-12</v>
      </c>
      <c r="F112" s="42">
        <f>S41</f>
        <v>1.4217000000000001E-12</v>
      </c>
      <c r="G112" s="42">
        <f>S50</f>
        <v>1.4122E-12</v>
      </c>
      <c r="H112" s="42">
        <f>S59</f>
        <v>1.4107E-12</v>
      </c>
      <c r="I112" s="42">
        <f>S68</f>
        <v>1.4017999999999999E-12</v>
      </c>
      <c r="J112" s="43">
        <f>S77</f>
        <v>1.4307E-12</v>
      </c>
      <c r="K112" s="42">
        <f>S86</f>
        <v>1.4096E-12</v>
      </c>
      <c r="L112" s="42"/>
      <c r="M112" s="37"/>
      <c r="N112" s="37"/>
    </row>
    <row r="113" spans="1:14" x14ac:dyDescent="0.45">
      <c r="A113" s="33">
        <v>4</v>
      </c>
      <c r="B113" s="42">
        <f>S6</f>
        <v>1.4347999999999999E-12</v>
      </c>
      <c r="C113" s="42">
        <f>S15</f>
        <v>1.4188E-12</v>
      </c>
      <c r="D113" s="42">
        <f>S24</f>
        <v>1.4217000000000001E-12</v>
      </c>
      <c r="E113" s="42">
        <f>S33</f>
        <v>1.4336000000000001E-12</v>
      </c>
      <c r="F113" s="42">
        <f>S42</f>
        <v>1.4284000000000001E-12</v>
      </c>
      <c r="G113" s="42">
        <f>S51</f>
        <v>1.399E-12</v>
      </c>
      <c r="H113" s="42">
        <f>S60</f>
        <v>1.4070999999999999E-12</v>
      </c>
      <c r="I113" s="42">
        <f>S69</f>
        <v>1.4063999999999999E-12</v>
      </c>
      <c r="J113" s="43">
        <f>S78</f>
        <v>1.4186E-12</v>
      </c>
      <c r="K113" s="42">
        <f>S87</f>
        <v>1.422E-12</v>
      </c>
      <c r="L113" s="42"/>
      <c r="M113" s="37"/>
      <c r="N113" s="37"/>
    </row>
    <row r="114" spans="1:14" x14ac:dyDescent="0.45">
      <c r="A114" s="33">
        <v>5</v>
      </c>
      <c r="B114" s="42">
        <f>S7</f>
        <v>1.4213E-12</v>
      </c>
      <c r="C114" s="42">
        <f>S16</f>
        <v>1.4320999999999999E-12</v>
      </c>
      <c r="D114" s="42">
        <f>S25</f>
        <v>1.4451999999999999E-12</v>
      </c>
      <c r="E114" s="42">
        <f>S34</f>
        <v>1.4504E-12</v>
      </c>
      <c r="F114" s="42">
        <f>S43</f>
        <v>1.4148E-12</v>
      </c>
      <c r="G114" s="42">
        <f>S52</f>
        <v>1.4005999999999999E-12</v>
      </c>
      <c r="H114" s="42">
        <f>S61</f>
        <v>1.4135E-12</v>
      </c>
      <c r="I114" s="42">
        <f>S70</f>
        <v>1.4073000000000001E-12</v>
      </c>
      <c r="J114" s="43">
        <f>S79</f>
        <v>1.4267E-12</v>
      </c>
      <c r="K114" s="42">
        <f>S88</f>
        <v>1.4146000000000001E-12</v>
      </c>
      <c r="L114" s="42"/>
      <c r="M114" s="37"/>
      <c r="N114" s="37"/>
    </row>
    <row r="115" spans="1:14" x14ac:dyDescent="0.45">
      <c r="A115" s="33" t="s">
        <v>21</v>
      </c>
      <c r="B115" s="34">
        <f t="shared" ref="B115:K115" si="45">AVERAGE(B110:B114)</f>
        <v>1.4242800000000001E-12</v>
      </c>
      <c r="C115" s="34">
        <f t="shared" si="45"/>
        <v>1.4325600000000001E-12</v>
      </c>
      <c r="D115" s="34">
        <f t="shared" si="45"/>
        <v>1.4237199999999999E-12</v>
      </c>
      <c r="E115" s="34">
        <f t="shared" si="45"/>
        <v>1.4212599999999999E-12</v>
      </c>
      <c r="F115" s="34">
        <f t="shared" si="45"/>
        <v>1.41424E-12</v>
      </c>
      <c r="G115" s="34">
        <f t="shared" si="45"/>
        <v>1.4051599999999998E-12</v>
      </c>
      <c r="H115" s="34">
        <f t="shared" si="45"/>
        <v>1.4103600000000001E-12</v>
      </c>
      <c r="I115" s="34">
        <f t="shared" si="45"/>
        <v>1.40018E-12</v>
      </c>
      <c r="J115" s="34">
        <f t="shared" si="45"/>
        <v>1.4190599999999998E-12</v>
      </c>
      <c r="K115" s="34">
        <f t="shared" si="45"/>
        <v>1.4162600000000001E-12</v>
      </c>
      <c r="L115" s="34"/>
      <c r="M115" s="32"/>
      <c r="N115" s="32"/>
    </row>
    <row r="116" spans="1:14" x14ac:dyDescent="0.45">
      <c r="A116" s="33" t="s">
        <v>22</v>
      </c>
      <c r="B116" s="34">
        <f t="shared" ref="B116:K116" si="46">STDEV(B110:B114)</f>
        <v>9.1777993004858802E-15</v>
      </c>
      <c r="C116" s="34">
        <f t="shared" si="46"/>
        <v>1.4218931042803481E-14</v>
      </c>
      <c r="D116" s="34">
        <f t="shared" si="46"/>
        <v>1.5846987095343963E-14</v>
      </c>
      <c r="E116" s="34">
        <f t="shared" si="46"/>
        <v>2.0472371626169734E-14</v>
      </c>
      <c r="F116" s="34">
        <f t="shared" si="46"/>
        <v>1.1400131578188049E-14</v>
      </c>
      <c r="G116" s="34">
        <f t="shared" si="46"/>
        <v>6.543164372075641E-15</v>
      </c>
      <c r="H116" s="34">
        <f t="shared" si="46"/>
        <v>4.84334595088972E-15</v>
      </c>
      <c r="I116" s="34">
        <f t="shared" si="46"/>
        <v>7.1398179248493927E-15</v>
      </c>
      <c r="J116" s="34">
        <f t="shared" si="46"/>
        <v>9.7032468792667063E-15</v>
      </c>
      <c r="K116" s="34">
        <f t="shared" si="46"/>
        <v>5.1115555362335668E-15</v>
      </c>
      <c r="L116" s="34"/>
      <c r="M116" s="32"/>
      <c r="N116" s="32"/>
    </row>
    <row r="117" spans="1:14" x14ac:dyDescent="0.45">
      <c r="A117" s="33" t="s">
        <v>24</v>
      </c>
      <c r="B117" s="38">
        <f>(B115-$B115)/B115</f>
        <v>0</v>
      </c>
      <c r="C117" s="38">
        <f t="shared" ref="C117:K117" si="47">(C115-$B115)/C115</f>
        <v>5.7798626235550628E-3</v>
      </c>
      <c r="D117" s="38">
        <f>(D115-$B115)/D115</f>
        <v>-3.9333576826914782E-4</v>
      </c>
      <c r="E117" s="38">
        <f t="shared" si="47"/>
        <v>-2.1248751108172486E-3</v>
      </c>
      <c r="F117" s="38">
        <f t="shared" si="47"/>
        <v>-7.0992193687068857E-3</v>
      </c>
      <c r="G117" s="38">
        <f t="shared" si="47"/>
        <v>-1.360699137464789E-2</v>
      </c>
      <c r="H117" s="38">
        <f t="shared" si="47"/>
        <v>-9.8698204713690164E-3</v>
      </c>
      <c r="I117" s="38">
        <f t="shared" si="47"/>
        <v>-1.7212072733505741E-2</v>
      </c>
      <c r="J117" s="38">
        <f t="shared" si="47"/>
        <v>-3.6784913957128348E-3</v>
      </c>
      <c r="K117" s="38">
        <f t="shared" si="47"/>
        <v>-5.6628020278762375E-3</v>
      </c>
      <c r="L117" s="38"/>
      <c r="M117" s="37"/>
      <c r="N117" s="37"/>
    </row>
    <row r="118" spans="1:14" x14ac:dyDescent="0.45">
      <c r="D118" s="44">
        <f>(D115-$C115)/D115</f>
        <v>-6.2090860562471501E-3</v>
      </c>
      <c r="E118" s="44">
        <f t="shared" ref="E118:K118" si="48">(E115-$C115)/E115</f>
        <v>-7.9506916398126761E-3</v>
      </c>
      <c r="F118" s="44">
        <f t="shared" si="48"/>
        <v>-1.295395406720222E-2</v>
      </c>
      <c r="G118" s="44">
        <f t="shared" si="48"/>
        <v>-1.9499558769108336E-2</v>
      </c>
      <c r="H118" s="44">
        <f t="shared" si="48"/>
        <v>-1.5740661958648889E-2</v>
      </c>
      <c r="I118" s="44">
        <f t="shared" si="48"/>
        <v>-2.3125598137382415E-2</v>
      </c>
      <c r="J118" s="44">
        <f t="shared" si="48"/>
        <v>-9.5133398164984548E-3</v>
      </c>
      <c r="K118" s="44">
        <f t="shared" si="48"/>
        <v>-1.1509186166381908E-2</v>
      </c>
      <c r="L118" s="44"/>
    </row>
  </sheetData>
  <mergeCells count="2">
    <mergeCell ref="A94:D94"/>
    <mergeCell ref="B107:N107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Experiment information</vt:lpstr>
      <vt:lpstr>channel 1</vt:lpstr>
      <vt:lpstr>channel 2</vt:lpstr>
      <vt:lpstr>channel 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2017-12-22T02:13:55Z</dcterms:modified>
</cp:coreProperties>
</file>