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A4CF1C1B-2B27-4D1B-80C5-DD8D82F07EEC}" xr6:coauthVersionLast="47" xr6:coauthVersionMax="47" xr10:uidLastSave="{00000000-0000-0000-0000-000000000000}"/>
  <bookViews>
    <workbookView xWindow="-28920" yWindow="7470" windowWidth="29040" windowHeight="15720" activeTab="1" xr2:uid="{00000000-000D-0000-FFFF-FFFF00000000}"/>
  </bookViews>
  <sheets>
    <sheet name="Experiment information" sheetId="1" r:id="rId1"/>
    <sheet name="channel 1" sheetId="23" r:id="rId2"/>
    <sheet name="channel 2" sheetId="21" r:id="rId3"/>
    <sheet name="channel 3 " sheetId="24" r:id="rId4"/>
    <sheet name="Sheet1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8" i="24" l="1"/>
  <c r="K118" i="24"/>
  <c r="J118" i="24"/>
  <c r="I118" i="24"/>
  <c r="H118" i="24"/>
  <c r="G118" i="24"/>
  <c r="F118" i="24"/>
  <c r="E118" i="24"/>
  <c r="D118" i="24"/>
  <c r="C118" i="24"/>
  <c r="B118" i="24"/>
  <c r="L105" i="24"/>
  <c r="K105" i="24"/>
  <c r="J105" i="24"/>
  <c r="I105" i="24"/>
  <c r="H105" i="24"/>
  <c r="G105" i="24"/>
  <c r="F105" i="24"/>
  <c r="E105" i="24"/>
  <c r="D105" i="24"/>
  <c r="C105" i="24"/>
  <c r="B105" i="24"/>
  <c r="L118" i="21"/>
  <c r="K118" i="21"/>
  <c r="J118" i="21"/>
  <c r="I118" i="21"/>
  <c r="H118" i="21"/>
  <c r="G118" i="21"/>
  <c r="F118" i="21"/>
  <c r="E118" i="21"/>
  <c r="D118" i="21"/>
  <c r="C118" i="21"/>
  <c r="B118" i="21"/>
  <c r="L105" i="21"/>
  <c r="K105" i="21"/>
  <c r="J105" i="21"/>
  <c r="I105" i="21"/>
  <c r="H105" i="21"/>
  <c r="G105" i="21"/>
  <c r="F105" i="21"/>
  <c r="E105" i="21"/>
  <c r="D105" i="21"/>
  <c r="C105" i="21"/>
  <c r="B105" i="21"/>
  <c r="L118" i="23"/>
  <c r="K118" i="23"/>
  <c r="J118" i="23"/>
  <c r="I118" i="23"/>
  <c r="H118" i="23"/>
  <c r="G118" i="23"/>
  <c r="F118" i="23"/>
  <c r="E118" i="23"/>
  <c r="D118" i="23"/>
  <c r="C118" i="23"/>
  <c r="B118" i="23"/>
  <c r="L105" i="23"/>
  <c r="K105" i="23"/>
  <c r="J105" i="23"/>
  <c r="I105" i="23"/>
  <c r="H105" i="23"/>
  <c r="G105" i="23"/>
  <c r="F105" i="23"/>
  <c r="E105" i="23"/>
  <c r="D105" i="23"/>
  <c r="C105" i="23"/>
  <c r="B105" i="23"/>
  <c r="L111" i="24" l="1"/>
  <c r="K111" i="24"/>
  <c r="J111" i="24"/>
  <c r="I111" i="24"/>
  <c r="H111" i="24"/>
  <c r="G111" i="24"/>
  <c r="F111" i="24"/>
  <c r="E111" i="24"/>
  <c r="D111" i="24"/>
  <c r="C111" i="24"/>
  <c r="B111" i="24"/>
  <c r="L111" i="21"/>
  <c r="K111" i="21"/>
  <c r="J111" i="21"/>
  <c r="I111" i="21"/>
  <c r="H111" i="21"/>
  <c r="G111" i="21"/>
  <c r="F111" i="21"/>
  <c r="E111" i="21"/>
  <c r="D111" i="21"/>
  <c r="C111" i="21"/>
  <c r="B111" i="21"/>
  <c r="C111" i="23" l="1"/>
  <c r="D111" i="23"/>
  <c r="E111" i="23"/>
  <c r="F111" i="23"/>
  <c r="G111" i="23"/>
  <c r="H111" i="23"/>
  <c r="I111" i="23"/>
  <c r="J111" i="23"/>
  <c r="K111" i="23"/>
  <c r="L111" i="23"/>
  <c r="B111" i="23"/>
  <c r="X98" i="24" l="1"/>
  <c r="W98" i="24"/>
  <c r="V98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AC97" i="24"/>
  <c r="AB97" i="24"/>
  <c r="AA97" i="24"/>
  <c r="Z97" i="24"/>
  <c r="AC96" i="24"/>
  <c r="AB96" i="24"/>
  <c r="AA96" i="24"/>
  <c r="Z96" i="24"/>
  <c r="AC95" i="24"/>
  <c r="AB95" i="24"/>
  <c r="AA95" i="24"/>
  <c r="Z95" i="24"/>
  <c r="AC94" i="24"/>
  <c r="AB94" i="24"/>
  <c r="AA94" i="24"/>
  <c r="Z94" i="24"/>
  <c r="AC93" i="24"/>
  <c r="AB93" i="24"/>
  <c r="AB98" i="24" s="1"/>
  <c r="AA93" i="24"/>
  <c r="AA98" i="24" s="1"/>
  <c r="Z93" i="24"/>
  <c r="Z98" i="24" s="1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AC88" i="24"/>
  <c r="AB88" i="24"/>
  <c r="AA88" i="24"/>
  <c r="Z88" i="24"/>
  <c r="AC87" i="24"/>
  <c r="AB87" i="24"/>
  <c r="AA87" i="24"/>
  <c r="Z87" i="24"/>
  <c r="AC86" i="24"/>
  <c r="AC89" i="24" s="1"/>
  <c r="AB86" i="24"/>
  <c r="AA86" i="24"/>
  <c r="Z86" i="24"/>
  <c r="AC85" i="24"/>
  <c r="AB85" i="24"/>
  <c r="AA85" i="24"/>
  <c r="Z85" i="24"/>
  <c r="AC84" i="24"/>
  <c r="AB84" i="24"/>
  <c r="AA84" i="24"/>
  <c r="Z84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B80" i="24" s="1"/>
  <c r="AA76" i="24"/>
  <c r="Z76" i="24"/>
  <c r="AC75" i="24"/>
  <c r="AB75" i="24"/>
  <c r="AA75" i="24"/>
  <c r="Z75" i="24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C71" i="24" s="1"/>
  <c r="AB66" i="24"/>
  <c r="AB71" i="24" s="1"/>
  <c r="AA66" i="24"/>
  <c r="Z66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B57" i="24"/>
  <c r="AA57" i="24"/>
  <c r="AA62" i="24" s="1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C53" i="24" s="1"/>
  <c r="AB50" i="24"/>
  <c r="AA50" i="24"/>
  <c r="Z50" i="24"/>
  <c r="AC49" i="24"/>
  <c r="AB49" i="24"/>
  <c r="AA49" i="24"/>
  <c r="Z49" i="24"/>
  <c r="AC48" i="24"/>
  <c r="AB48" i="24"/>
  <c r="AA48" i="24"/>
  <c r="Z48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B44" i="24" s="1"/>
  <c r="AA40" i="24"/>
  <c r="Z40" i="24"/>
  <c r="AC39" i="24"/>
  <c r="AB39" i="24"/>
  <c r="AA39" i="24"/>
  <c r="Z39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B32" i="24"/>
  <c r="AA32" i="24"/>
  <c r="Z32" i="24"/>
  <c r="AC31" i="24"/>
  <c r="AB31" i="24"/>
  <c r="AA31" i="24"/>
  <c r="Z31" i="24"/>
  <c r="AC30" i="24"/>
  <c r="AC35" i="24" s="1"/>
  <c r="AB30" i="24"/>
  <c r="AA30" i="24"/>
  <c r="AA35" i="24" s="1"/>
  <c r="Z30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B21" i="24"/>
  <c r="AA21" i="24"/>
  <c r="AA26" i="24" s="1"/>
  <c r="Z21" i="24"/>
  <c r="Z26" i="24" s="1"/>
  <c r="AC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B12" i="24"/>
  <c r="AA12" i="24"/>
  <c r="Z12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B8" i="24" s="1"/>
  <c r="AA4" i="24"/>
  <c r="Z4" i="24"/>
  <c r="AC3" i="24"/>
  <c r="AB3" i="24"/>
  <c r="AA3" i="24"/>
  <c r="Z3" i="24"/>
  <c r="L123" i="24"/>
  <c r="K123" i="24"/>
  <c r="J123" i="24"/>
  <c r="I123" i="24"/>
  <c r="H123" i="24"/>
  <c r="G123" i="24"/>
  <c r="F123" i="24"/>
  <c r="E123" i="24"/>
  <c r="D123" i="24"/>
  <c r="C123" i="24"/>
  <c r="B123" i="24"/>
  <c r="L122" i="24"/>
  <c r="K122" i="24"/>
  <c r="J122" i="24"/>
  <c r="I122" i="24"/>
  <c r="H122" i="24"/>
  <c r="G122" i="24"/>
  <c r="F122" i="24"/>
  <c r="E122" i="24"/>
  <c r="D122" i="24"/>
  <c r="C122" i="24"/>
  <c r="B122" i="24"/>
  <c r="L121" i="24"/>
  <c r="K121" i="24"/>
  <c r="J121" i="24"/>
  <c r="I121" i="24"/>
  <c r="H121" i="24"/>
  <c r="G121" i="24"/>
  <c r="F121" i="24"/>
  <c r="E121" i="24"/>
  <c r="D121" i="24"/>
  <c r="C121" i="24"/>
  <c r="B121" i="24"/>
  <c r="L120" i="24"/>
  <c r="K120" i="24"/>
  <c r="J120" i="24"/>
  <c r="I120" i="24"/>
  <c r="H120" i="24"/>
  <c r="G120" i="24"/>
  <c r="F120" i="24"/>
  <c r="F124" i="24" s="1"/>
  <c r="E120" i="24"/>
  <c r="E124" i="24" s="1"/>
  <c r="D120" i="24"/>
  <c r="C120" i="24"/>
  <c r="B120" i="24"/>
  <c r="L119" i="24"/>
  <c r="K119" i="24"/>
  <c r="K124" i="24" s="1"/>
  <c r="J119" i="24"/>
  <c r="I119" i="24"/>
  <c r="H119" i="24"/>
  <c r="G119" i="24"/>
  <c r="F119" i="24"/>
  <c r="E119" i="24"/>
  <c r="D119" i="24"/>
  <c r="C119" i="24"/>
  <c r="B119" i="24"/>
  <c r="L123" i="23"/>
  <c r="K123" i="23"/>
  <c r="J123" i="23"/>
  <c r="I123" i="23"/>
  <c r="H123" i="23"/>
  <c r="G123" i="23"/>
  <c r="F123" i="23"/>
  <c r="E123" i="23"/>
  <c r="D123" i="23"/>
  <c r="C123" i="23"/>
  <c r="B123" i="23"/>
  <c r="L122" i="23"/>
  <c r="K122" i="23"/>
  <c r="J122" i="23"/>
  <c r="I122" i="23"/>
  <c r="H122" i="23"/>
  <c r="G122" i="23"/>
  <c r="F122" i="23"/>
  <c r="E122" i="23"/>
  <c r="D122" i="23"/>
  <c r="C122" i="23"/>
  <c r="B122" i="23"/>
  <c r="L121" i="23"/>
  <c r="K121" i="23"/>
  <c r="J121" i="23"/>
  <c r="I121" i="23"/>
  <c r="H121" i="23"/>
  <c r="G121" i="23"/>
  <c r="F121" i="23"/>
  <c r="E121" i="23"/>
  <c r="E125" i="23" s="1"/>
  <c r="D121" i="23"/>
  <c r="C121" i="23"/>
  <c r="C124" i="23" s="1"/>
  <c r="B121" i="23"/>
  <c r="L120" i="23"/>
  <c r="K120" i="23"/>
  <c r="J120" i="23"/>
  <c r="I120" i="23"/>
  <c r="H120" i="23"/>
  <c r="G120" i="23"/>
  <c r="F120" i="23"/>
  <c r="E120" i="23"/>
  <c r="D120" i="23"/>
  <c r="C120" i="23"/>
  <c r="B120" i="23"/>
  <c r="L119" i="23"/>
  <c r="K119" i="23"/>
  <c r="K124" i="23" s="1"/>
  <c r="J119" i="23"/>
  <c r="J125" i="23" s="1"/>
  <c r="I119" i="23"/>
  <c r="I125" i="23" s="1"/>
  <c r="H119" i="23"/>
  <c r="H124" i="23" s="1"/>
  <c r="G119" i="23"/>
  <c r="F119" i="23"/>
  <c r="F125" i="23" s="1"/>
  <c r="E119" i="23"/>
  <c r="D119" i="23"/>
  <c r="D124" i="23" s="1"/>
  <c r="C119" i="23"/>
  <c r="B119" i="23"/>
  <c r="X98" i="23"/>
  <c r="W98" i="23"/>
  <c r="V98" i="23"/>
  <c r="U98" i="23"/>
  <c r="T98" i="23"/>
  <c r="S98" i="23"/>
  <c r="R98" i="23"/>
  <c r="Q98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D98" i="23"/>
  <c r="C98" i="23"/>
  <c r="B98" i="23"/>
  <c r="AC97" i="23"/>
  <c r="AB97" i="23"/>
  <c r="AA97" i="23"/>
  <c r="Z97" i="23"/>
  <c r="AC96" i="23"/>
  <c r="AB96" i="23"/>
  <c r="AA96" i="23"/>
  <c r="Z96" i="23"/>
  <c r="AC95" i="23"/>
  <c r="AB95" i="23"/>
  <c r="AA95" i="23"/>
  <c r="Z95" i="23"/>
  <c r="AC94" i="23"/>
  <c r="AB94" i="23"/>
  <c r="AA94" i="23"/>
  <c r="Z94" i="23"/>
  <c r="AC93" i="23"/>
  <c r="AC98" i="23" s="1"/>
  <c r="AB93" i="23"/>
  <c r="AB98" i="23" s="1"/>
  <c r="AA93" i="23"/>
  <c r="AA98" i="23" s="1"/>
  <c r="Z93" i="23"/>
  <c r="X89" i="23"/>
  <c r="W89" i="23"/>
  <c r="V89" i="23"/>
  <c r="U89" i="23"/>
  <c r="T89" i="23"/>
  <c r="S89" i="23"/>
  <c r="R89" i="23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D89" i="23"/>
  <c r="C89" i="23"/>
  <c r="B89" i="23"/>
  <c r="AC88" i="23"/>
  <c r="AB88" i="23"/>
  <c r="AA88" i="23"/>
  <c r="Z88" i="23"/>
  <c r="AC87" i="23"/>
  <c r="AB87" i="23"/>
  <c r="AA87" i="23"/>
  <c r="Z87" i="23"/>
  <c r="AC86" i="23"/>
  <c r="AB86" i="23"/>
  <c r="AA86" i="23"/>
  <c r="Z86" i="23"/>
  <c r="AC85" i="23"/>
  <c r="AB85" i="23"/>
  <c r="AA85" i="23"/>
  <c r="Z85" i="23"/>
  <c r="AC84" i="23"/>
  <c r="AC89" i="23" s="1"/>
  <c r="AB84" i="23"/>
  <c r="AB89" i="23" s="1"/>
  <c r="AA84" i="23"/>
  <c r="Z84" i="23"/>
  <c r="Z89" i="23" s="1"/>
  <c r="X80" i="23"/>
  <c r="W80" i="23"/>
  <c r="V80" i="23"/>
  <c r="U80" i="23"/>
  <c r="T80" i="23"/>
  <c r="S80" i="23"/>
  <c r="R80" i="23"/>
  <c r="Q80" i="23"/>
  <c r="P80" i="23"/>
  <c r="O80" i="23"/>
  <c r="N80" i="23"/>
  <c r="M80" i="23"/>
  <c r="L80" i="23"/>
  <c r="K80" i="23"/>
  <c r="J80" i="23"/>
  <c r="I80" i="23"/>
  <c r="H80" i="23"/>
  <c r="G80" i="23"/>
  <c r="F80" i="23"/>
  <c r="E80" i="23"/>
  <c r="D80" i="23"/>
  <c r="C80" i="23"/>
  <c r="B80" i="23"/>
  <c r="AC79" i="23"/>
  <c r="AB79" i="23"/>
  <c r="AA79" i="23"/>
  <c r="Z79" i="23"/>
  <c r="AC78" i="23"/>
  <c r="AB78" i="23"/>
  <c r="AA78" i="23"/>
  <c r="Z78" i="23"/>
  <c r="AC77" i="23"/>
  <c r="AB77" i="23"/>
  <c r="AA77" i="23"/>
  <c r="Z77" i="23"/>
  <c r="AC76" i="23"/>
  <c r="AB76" i="23"/>
  <c r="AA76" i="23"/>
  <c r="Z76" i="23"/>
  <c r="AC75" i="23"/>
  <c r="AB75" i="23"/>
  <c r="AB80" i="23" s="1"/>
  <c r="AA75" i="23"/>
  <c r="AA80" i="23" s="1"/>
  <c r="Z75" i="23"/>
  <c r="Z80" i="23" s="1"/>
  <c r="AB71" i="23"/>
  <c r="X71" i="23"/>
  <c r="W71" i="23"/>
  <c r="V71" i="23"/>
  <c r="U71" i="23"/>
  <c r="T71" i="23"/>
  <c r="S71" i="23"/>
  <c r="R71" i="23"/>
  <c r="Q71" i="23"/>
  <c r="P71" i="23"/>
  <c r="O71" i="23"/>
  <c r="N71" i="23"/>
  <c r="M71" i="23"/>
  <c r="L71" i="23"/>
  <c r="K71" i="23"/>
  <c r="J71" i="23"/>
  <c r="I71" i="23"/>
  <c r="H71" i="23"/>
  <c r="G71" i="23"/>
  <c r="F71" i="23"/>
  <c r="E71" i="23"/>
  <c r="D71" i="23"/>
  <c r="C71" i="23"/>
  <c r="B71" i="23"/>
  <c r="AC70" i="23"/>
  <c r="AB70" i="23"/>
  <c r="AA70" i="23"/>
  <c r="Z70" i="23"/>
  <c r="AC69" i="23"/>
  <c r="AB69" i="23"/>
  <c r="AA69" i="23"/>
  <c r="Z69" i="23"/>
  <c r="AC68" i="23"/>
  <c r="AB68" i="23"/>
  <c r="AA68" i="23"/>
  <c r="Z68" i="23"/>
  <c r="AC67" i="23"/>
  <c r="AB67" i="23"/>
  <c r="AA67" i="23"/>
  <c r="Z67" i="23"/>
  <c r="AC66" i="23"/>
  <c r="AB66" i="23"/>
  <c r="AA66" i="23"/>
  <c r="Z66" i="23"/>
  <c r="Z62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D62" i="23"/>
  <c r="C62" i="23"/>
  <c r="B62" i="23"/>
  <c r="AC61" i="23"/>
  <c r="AB61" i="23"/>
  <c r="AA61" i="23"/>
  <c r="Z61" i="23"/>
  <c r="AC60" i="23"/>
  <c r="AB60" i="23"/>
  <c r="AA60" i="23"/>
  <c r="Z60" i="23"/>
  <c r="AC59" i="23"/>
  <c r="AB59" i="23"/>
  <c r="AA59" i="23"/>
  <c r="Z59" i="23"/>
  <c r="AC58" i="23"/>
  <c r="AB58" i="23"/>
  <c r="AA58" i="23"/>
  <c r="AA62" i="23" s="1"/>
  <c r="Z58" i="23"/>
  <c r="AC57" i="23"/>
  <c r="AC62" i="23" s="1"/>
  <c r="AB57" i="23"/>
  <c r="AA57" i="23"/>
  <c r="Z57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J53" i="23"/>
  <c r="I53" i="23"/>
  <c r="H53" i="23"/>
  <c r="G53" i="23"/>
  <c r="F53" i="23"/>
  <c r="E53" i="23"/>
  <c r="D53" i="23"/>
  <c r="C53" i="23"/>
  <c r="B53" i="23"/>
  <c r="AC52" i="23"/>
  <c r="AB52" i="23"/>
  <c r="AA52" i="23"/>
  <c r="Z52" i="23"/>
  <c r="AC51" i="23"/>
  <c r="AB51" i="23"/>
  <c r="AA51" i="23"/>
  <c r="Z51" i="23"/>
  <c r="AC50" i="23"/>
  <c r="AB50" i="23"/>
  <c r="AA50" i="23"/>
  <c r="Z50" i="23"/>
  <c r="AC49" i="23"/>
  <c r="AB49" i="23"/>
  <c r="AA49" i="23"/>
  <c r="Z49" i="23"/>
  <c r="Z53" i="23" s="1"/>
  <c r="AC48" i="23"/>
  <c r="AB48" i="23"/>
  <c r="AB53" i="23" s="1"/>
  <c r="AA48" i="23"/>
  <c r="AA53" i="23" s="1"/>
  <c r="Z48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D44" i="23"/>
  <c r="C44" i="23"/>
  <c r="B44" i="23"/>
  <c r="AC43" i="23"/>
  <c r="AB43" i="23"/>
  <c r="AA43" i="23"/>
  <c r="Z43" i="23"/>
  <c r="AC42" i="23"/>
  <c r="AB42" i="23"/>
  <c r="AA42" i="23"/>
  <c r="Z42" i="23"/>
  <c r="AC41" i="23"/>
  <c r="AB41" i="23"/>
  <c r="AA41" i="23"/>
  <c r="Z41" i="23"/>
  <c r="AC40" i="23"/>
  <c r="AB40" i="23"/>
  <c r="AA40" i="23"/>
  <c r="Z40" i="23"/>
  <c r="AC39" i="23"/>
  <c r="AC44" i="23" s="1"/>
  <c r="AB39" i="23"/>
  <c r="AB44" i="23" s="1"/>
  <c r="AA39" i="23"/>
  <c r="AA44" i="23" s="1"/>
  <c r="Z39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D35" i="23"/>
  <c r="C35" i="23"/>
  <c r="B35" i="23"/>
  <c r="AC34" i="23"/>
  <c r="AB34" i="23"/>
  <c r="AA34" i="23"/>
  <c r="Z34" i="23"/>
  <c r="AC33" i="23"/>
  <c r="AB33" i="23"/>
  <c r="AA33" i="23"/>
  <c r="Z33" i="23"/>
  <c r="AC32" i="23"/>
  <c r="AB32" i="23"/>
  <c r="AA32" i="23"/>
  <c r="Z32" i="23"/>
  <c r="AC31" i="23"/>
  <c r="AB31" i="23"/>
  <c r="AA31" i="23"/>
  <c r="Z31" i="23"/>
  <c r="AC30" i="23"/>
  <c r="AB30" i="23"/>
  <c r="AB35" i="23" s="1"/>
  <c r="AA30" i="23"/>
  <c r="AA35" i="23" s="1"/>
  <c r="Z30" i="23"/>
  <c r="Z35" i="23" s="1"/>
  <c r="AC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D26" i="23"/>
  <c r="C26" i="23"/>
  <c r="B26" i="23"/>
  <c r="AC25" i="23"/>
  <c r="AB25" i="23"/>
  <c r="AA25" i="23"/>
  <c r="Z25" i="23"/>
  <c r="AC24" i="23"/>
  <c r="AB24" i="23"/>
  <c r="AA24" i="23"/>
  <c r="Z24" i="23"/>
  <c r="AC23" i="23"/>
  <c r="AB23" i="23"/>
  <c r="AA23" i="23"/>
  <c r="Z23" i="23"/>
  <c r="AC22" i="23"/>
  <c r="AB22" i="23"/>
  <c r="AA22" i="23"/>
  <c r="Z22" i="23"/>
  <c r="AC21" i="23"/>
  <c r="AB21" i="23"/>
  <c r="AA21" i="23"/>
  <c r="Z21" i="23"/>
  <c r="Z26" i="23" s="1"/>
  <c r="AA17" i="23"/>
  <c r="Z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AC16" i="23"/>
  <c r="AB16" i="23"/>
  <c r="AA16" i="23"/>
  <c r="Z16" i="23"/>
  <c r="AC15" i="23"/>
  <c r="AB15" i="23"/>
  <c r="AA15" i="23"/>
  <c r="Z15" i="23"/>
  <c r="AC14" i="23"/>
  <c r="AB14" i="23"/>
  <c r="AA14" i="23"/>
  <c r="Z14" i="23"/>
  <c r="AC13" i="23"/>
  <c r="AC17" i="23" s="1"/>
  <c r="AB13" i="23"/>
  <c r="AB17" i="23" s="1"/>
  <c r="AA13" i="23"/>
  <c r="Z13" i="23"/>
  <c r="AC12" i="23"/>
  <c r="AB12" i="23"/>
  <c r="AA12" i="23"/>
  <c r="Z12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7" i="23"/>
  <c r="AB7" i="23"/>
  <c r="AA7" i="23"/>
  <c r="Z7" i="23"/>
  <c r="AC6" i="23"/>
  <c r="AB6" i="23"/>
  <c r="AA6" i="23"/>
  <c r="Z6" i="23"/>
  <c r="AC5" i="23"/>
  <c r="AB5" i="23"/>
  <c r="AA5" i="23"/>
  <c r="Z5" i="23"/>
  <c r="AC4" i="23"/>
  <c r="AB4" i="23"/>
  <c r="AA4" i="23"/>
  <c r="AA8" i="23" s="1"/>
  <c r="Z4" i="23"/>
  <c r="Z8" i="23" s="1"/>
  <c r="AC3" i="23"/>
  <c r="AC8" i="23" s="1"/>
  <c r="AB3" i="23"/>
  <c r="AA3" i="23"/>
  <c r="Z3" i="23"/>
  <c r="C119" i="21"/>
  <c r="L120" i="21"/>
  <c r="L121" i="21"/>
  <c r="L122" i="21"/>
  <c r="L123" i="21"/>
  <c r="L119" i="21"/>
  <c r="L125" i="21" s="1"/>
  <c r="K120" i="21"/>
  <c r="K121" i="21"/>
  <c r="K122" i="21"/>
  <c r="K123" i="21"/>
  <c r="K119" i="21"/>
  <c r="K125" i="21" s="1"/>
  <c r="J120" i="21"/>
  <c r="J121" i="21"/>
  <c r="J122" i="21"/>
  <c r="J123" i="21"/>
  <c r="I120" i="21"/>
  <c r="I121" i="21"/>
  <c r="I122" i="21"/>
  <c r="I123" i="21"/>
  <c r="H120" i="21"/>
  <c r="H121" i="21"/>
  <c r="H122" i="21"/>
  <c r="H123" i="21"/>
  <c r="G120" i="21"/>
  <c r="G121" i="21"/>
  <c r="G122" i="21"/>
  <c r="G123" i="21"/>
  <c r="G119" i="21"/>
  <c r="F120" i="21"/>
  <c r="F121" i="21"/>
  <c r="F122" i="21"/>
  <c r="F123" i="21"/>
  <c r="E120" i="21"/>
  <c r="E121" i="21"/>
  <c r="E122" i="21"/>
  <c r="E123" i="21"/>
  <c r="D120" i="21"/>
  <c r="D121" i="21"/>
  <c r="D122" i="21"/>
  <c r="D123" i="21"/>
  <c r="C120" i="21"/>
  <c r="C121" i="21"/>
  <c r="C122" i="21"/>
  <c r="C123" i="21"/>
  <c r="B120" i="21"/>
  <c r="B121" i="21"/>
  <c r="B122" i="21"/>
  <c r="B123" i="21"/>
  <c r="B119" i="21"/>
  <c r="Z87" i="21"/>
  <c r="AA87" i="21"/>
  <c r="AB87" i="21"/>
  <c r="AC87" i="21"/>
  <c r="J119" i="21"/>
  <c r="I119" i="21"/>
  <c r="H119" i="21"/>
  <c r="F119" i="21"/>
  <c r="E119" i="21"/>
  <c r="D119" i="21"/>
  <c r="X98" i="21"/>
  <c r="W98" i="21"/>
  <c r="V98" i="21"/>
  <c r="U98" i="21"/>
  <c r="T98" i="21"/>
  <c r="S98" i="21"/>
  <c r="R98" i="21"/>
  <c r="Q98" i="21"/>
  <c r="P98" i="21"/>
  <c r="O98" i="21"/>
  <c r="N98" i="21"/>
  <c r="M98" i="21"/>
  <c r="L98" i="21"/>
  <c r="K98" i="21"/>
  <c r="J98" i="21"/>
  <c r="I98" i="21"/>
  <c r="H98" i="21"/>
  <c r="G98" i="21"/>
  <c r="F98" i="21"/>
  <c r="E98" i="21"/>
  <c r="D98" i="21"/>
  <c r="C98" i="21"/>
  <c r="B98" i="21"/>
  <c r="AC97" i="21"/>
  <c r="AB97" i="21"/>
  <c r="AA97" i="21"/>
  <c r="Z97" i="21"/>
  <c r="AC96" i="21"/>
  <c r="AB96" i="21"/>
  <c r="AA96" i="21"/>
  <c r="Z96" i="21"/>
  <c r="AC95" i="21"/>
  <c r="AB95" i="21"/>
  <c r="AA95" i="21"/>
  <c r="Z95" i="21"/>
  <c r="AC94" i="21"/>
  <c r="AB94" i="21"/>
  <c r="AA94" i="21"/>
  <c r="Z94" i="21"/>
  <c r="AC93" i="21"/>
  <c r="AB93" i="21"/>
  <c r="AA93" i="21"/>
  <c r="AA98" i="21" s="1"/>
  <c r="Z93" i="21"/>
  <c r="Z98" i="21" s="1"/>
  <c r="X89" i="21"/>
  <c r="W89" i="21"/>
  <c r="V89" i="21"/>
  <c r="U89" i="21"/>
  <c r="T89" i="21"/>
  <c r="S89" i="21"/>
  <c r="R89" i="21"/>
  <c r="Q89" i="21"/>
  <c r="P89" i="21"/>
  <c r="O89" i="21"/>
  <c r="N89" i="21"/>
  <c r="M89" i="21"/>
  <c r="L89" i="21"/>
  <c r="K89" i="21"/>
  <c r="J89" i="21"/>
  <c r="I89" i="21"/>
  <c r="H89" i="21"/>
  <c r="G89" i="21"/>
  <c r="F89" i="21"/>
  <c r="E89" i="21"/>
  <c r="D89" i="21"/>
  <c r="C89" i="21"/>
  <c r="B89" i="21"/>
  <c r="AC88" i="21"/>
  <c r="AB88" i="21"/>
  <c r="AA88" i="21"/>
  <c r="Z88" i="21"/>
  <c r="AC86" i="21"/>
  <c r="AB86" i="21"/>
  <c r="AA86" i="21"/>
  <c r="Z86" i="21"/>
  <c r="AC85" i="21"/>
  <c r="AB85" i="21"/>
  <c r="AA85" i="21"/>
  <c r="Z85" i="21"/>
  <c r="AC84" i="21"/>
  <c r="AB84" i="21"/>
  <c r="AA84" i="21"/>
  <c r="AA89" i="21" s="1"/>
  <c r="Z84" i="21"/>
  <c r="X80" i="21"/>
  <c r="W80" i="21"/>
  <c r="V80" i="21"/>
  <c r="U80" i="21"/>
  <c r="T80" i="21"/>
  <c r="S80" i="21"/>
  <c r="R80" i="21"/>
  <c r="Q80" i="21"/>
  <c r="P80" i="21"/>
  <c r="O80" i="21"/>
  <c r="N80" i="21"/>
  <c r="M80" i="21"/>
  <c r="L80" i="21"/>
  <c r="K80" i="21"/>
  <c r="J80" i="21"/>
  <c r="I80" i="21"/>
  <c r="H80" i="21"/>
  <c r="G80" i="21"/>
  <c r="F80" i="21"/>
  <c r="E80" i="21"/>
  <c r="D80" i="21"/>
  <c r="C80" i="21"/>
  <c r="B80" i="21"/>
  <c r="AC79" i="21"/>
  <c r="AB79" i="21"/>
  <c r="AA79" i="21"/>
  <c r="Z79" i="21"/>
  <c r="AC78" i="21"/>
  <c r="AB78" i="21"/>
  <c r="AA78" i="21"/>
  <c r="Z78" i="21"/>
  <c r="AC77" i="21"/>
  <c r="AB77" i="21"/>
  <c r="AA77" i="21"/>
  <c r="Z77" i="21"/>
  <c r="AC76" i="21"/>
  <c r="AB76" i="21"/>
  <c r="AA76" i="21"/>
  <c r="Z76" i="21"/>
  <c r="AC75" i="21"/>
  <c r="AC80" i="21" s="1"/>
  <c r="AB75" i="21"/>
  <c r="AB80" i="21" s="1"/>
  <c r="AA75" i="21"/>
  <c r="AA80" i="21" s="1"/>
  <c r="Z75" i="21"/>
  <c r="X71" i="21"/>
  <c r="W71" i="21"/>
  <c r="V71" i="21"/>
  <c r="U71" i="21"/>
  <c r="T71" i="21"/>
  <c r="S71" i="21"/>
  <c r="R71" i="21"/>
  <c r="Q71" i="21"/>
  <c r="P71" i="21"/>
  <c r="O71" i="21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AC70" i="21"/>
  <c r="AB70" i="21"/>
  <c r="AA70" i="21"/>
  <c r="Z70" i="21"/>
  <c r="AC69" i="21"/>
  <c r="AB69" i="21"/>
  <c r="AA69" i="21"/>
  <c r="Z69" i="21"/>
  <c r="AC68" i="21"/>
  <c r="AB68" i="21"/>
  <c r="AA68" i="21"/>
  <c r="Z68" i="21"/>
  <c r="AC67" i="21"/>
  <c r="AB67" i="21"/>
  <c r="AA67" i="21"/>
  <c r="Z67" i="21"/>
  <c r="AC66" i="21"/>
  <c r="AB66" i="21"/>
  <c r="AA66" i="21"/>
  <c r="Z66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C62" i="21"/>
  <c r="B62" i="21"/>
  <c r="AC61" i="21"/>
  <c r="AB61" i="21"/>
  <c r="AA61" i="21"/>
  <c r="Z61" i="21"/>
  <c r="AC60" i="21"/>
  <c r="AB60" i="21"/>
  <c r="AA60" i="21"/>
  <c r="Z60" i="21"/>
  <c r="AC59" i="21"/>
  <c r="AB59" i="21"/>
  <c r="AA59" i="21"/>
  <c r="Z59" i="21"/>
  <c r="AC58" i="21"/>
  <c r="AB58" i="21"/>
  <c r="AA58" i="21"/>
  <c r="Z58" i="21"/>
  <c r="AC57" i="21"/>
  <c r="AB57" i="21"/>
  <c r="AB62" i="21" s="1"/>
  <c r="AA57" i="21"/>
  <c r="Z57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C52" i="21"/>
  <c r="AB52" i="21"/>
  <c r="AA52" i="21"/>
  <c r="Z52" i="21"/>
  <c r="AC51" i="21"/>
  <c r="AB51" i="21"/>
  <c r="AA51" i="21"/>
  <c r="Z51" i="21"/>
  <c r="AC50" i="21"/>
  <c r="AB50" i="21"/>
  <c r="AA50" i="21"/>
  <c r="Z50" i="21"/>
  <c r="AC49" i="21"/>
  <c r="AB49" i="21"/>
  <c r="AA49" i="21"/>
  <c r="Z49" i="21"/>
  <c r="AC48" i="21"/>
  <c r="AB48" i="21"/>
  <c r="AB53" i="21" s="1"/>
  <c r="AA48" i="21"/>
  <c r="Z48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C43" i="21"/>
  <c r="AB43" i="21"/>
  <c r="AA43" i="21"/>
  <c r="Z43" i="21"/>
  <c r="AC42" i="21"/>
  <c r="AB42" i="21"/>
  <c r="AA42" i="21"/>
  <c r="Z42" i="21"/>
  <c r="AC41" i="21"/>
  <c r="AB41" i="21"/>
  <c r="AA41" i="21"/>
  <c r="Z41" i="21"/>
  <c r="AC40" i="21"/>
  <c r="AB40" i="21"/>
  <c r="AA40" i="21"/>
  <c r="Z40" i="21"/>
  <c r="AC39" i="21"/>
  <c r="AB39" i="21"/>
  <c r="AA39" i="21"/>
  <c r="Z39" i="21"/>
  <c r="X35" i="21"/>
  <c r="W35" i="21"/>
  <c r="V35" i="21"/>
  <c r="U35" i="21"/>
  <c r="T35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C34" i="21"/>
  <c r="AB34" i="21"/>
  <c r="AA34" i="21"/>
  <c r="Z34" i="21"/>
  <c r="AC33" i="21"/>
  <c r="AB33" i="21"/>
  <c r="AA33" i="21"/>
  <c r="Z33" i="21"/>
  <c r="AC32" i="21"/>
  <c r="AB32" i="21"/>
  <c r="AA32" i="21"/>
  <c r="Z32" i="21"/>
  <c r="AC31" i="21"/>
  <c r="AB31" i="21"/>
  <c r="AA31" i="21"/>
  <c r="Z31" i="21"/>
  <c r="AC30" i="21"/>
  <c r="AC35" i="21" s="1"/>
  <c r="AB30" i="21"/>
  <c r="AA30" i="21"/>
  <c r="Z30" i="21"/>
  <c r="X26" i="21"/>
  <c r="W26" i="21"/>
  <c r="V26" i="21"/>
  <c r="U26" i="21"/>
  <c r="T26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C25" i="21"/>
  <c r="AB25" i="21"/>
  <c r="AA25" i="21"/>
  <c r="Z25" i="21"/>
  <c r="AC24" i="21"/>
  <c r="AB24" i="21"/>
  <c r="AA24" i="21"/>
  <c r="Z24" i="21"/>
  <c r="AC23" i="21"/>
  <c r="AB23" i="21"/>
  <c r="AA23" i="21"/>
  <c r="Z23" i="21"/>
  <c r="AC22" i="21"/>
  <c r="AB22" i="21"/>
  <c r="AA22" i="21"/>
  <c r="Z22" i="21"/>
  <c r="AC21" i="21"/>
  <c r="AC26" i="21" s="1"/>
  <c r="AB21" i="21"/>
  <c r="AA21" i="21"/>
  <c r="Z21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C16" i="21"/>
  <c r="AB16" i="21"/>
  <c r="AA16" i="21"/>
  <c r="Z16" i="21"/>
  <c r="AC15" i="21"/>
  <c r="AB15" i="21"/>
  <c r="AA15" i="21"/>
  <c r="Z15" i="21"/>
  <c r="AC14" i="21"/>
  <c r="AB14" i="21"/>
  <c r="AA14" i="21"/>
  <c r="Z14" i="21"/>
  <c r="AC13" i="21"/>
  <c r="AB13" i="21"/>
  <c r="AA13" i="21"/>
  <c r="Z13" i="21"/>
  <c r="AC12" i="21"/>
  <c r="AB12" i="21"/>
  <c r="AA12" i="21"/>
  <c r="Z12" i="21"/>
  <c r="Z17" i="21" s="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7" i="21"/>
  <c r="AB7" i="21"/>
  <c r="AA7" i="21"/>
  <c r="Z7" i="21"/>
  <c r="AC6" i="21"/>
  <c r="AB6" i="21"/>
  <c r="AA6" i="21"/>
  <c r="Z6" i="21"/>
  <c r="AC5" i="21"/>
  <c r="AB5" i="21"/>
  <c r="AA5" i="21"/>
  <c r="Z5" i="21"/>
  <c r="AC4" i="21"/>
  <c r="AB4" i="21"/>
  <c r="AA4" i="21"/>
  <c r="Z4" i="21"/>
  <c r="AC3" i="21"/>
  <c r="AB3" i="21"/>
  <c r="AA3" i="21"/>
  <c r="Z3" i="21"/>
  <c r="AC53" i="23" l="1"/>
  <c r="E124" i="23"/>
  <c r="E127" i="23" s="1"/>
  <c r="L124" i="24"/>
  <c r="F125" i="24"/>
  <c r="AC8" i="24"/>
  <c r="AC44" i="24"/>
  <c r="AC62" i="21"/>
  <c r="Z98" i="23"/>
  <c r="D127" i="23"/>
  <c r="Z26" i="21"/>
  <c r="AC89" i="21"/>
  <c r="AA26" i="21"/>
  <c r="Z53" i="21"/>
  <c r="B124" i="24"/>
  <c r="B126" i="24" s="1"/>
  <c r="G125" i="24"/>
  <c r="Z35" i="24"/>
  <c r="Z71" i="24"/>
  <c r="AB26" i="21"/>
  <c r="AA53" i="21"/>
  <c r="Z80" i="21"/>
  <c r="Z44" i="23"/>
  <c r="AA89" i="23"/>
  <c r="G124" i="23"/>
  <c r="G127" i="23" s="1"/>
  <c r="AA71" i="24"/>
  <c r="Z44" i="21"/>
  <c r="K127" i="23"/>
  <c r="AB17" i="21"/>
  <c r="AA44" i="21"/>
  <c r="Z71" i="21"/>
  <c r="AC98" i="21"/>
  <c r="AC35" i="23"/>
  <c r="AC80" i="23"/>
  <c r="L125" i="23"/>
  <c r="C124" i="24"/>
  <c r="AB26" i="24"/>
  <c r="AB62" i="24"/>
  <c r="AC98" i="24"/>
  <c r="AA17" i="21"/>
  <c r="AC17" i="21"/>
  <c r="B124" i="23"/>
  <c r="D126" i="23" s="1"/>
  <c r="AC44" i="21"/>
  <c r="AB71" i="21"/>
  <c r="L124" i="21"/>
  <c r="AB26" i="23"/>
  <c r="AA71" i="23"/>
  <c r="E125" i="24"/>
  <c r="J124" i="24"/>
  <c r="Z17" i="24"/>
  <c r="Z53" i="24"/>
  <c r="AA89" i="24"/>
  <c r="C125" i="23"/>
  <c r="AB44" i="21"/>
  <c r="AA71" i="21"/>
  <c r="Z71" i="23"/>
  <c r="Z8" i="21"/>
  <c r="AC71" i="21"/>
  <c r="K124" i="21"/>
  <c r="D125" i="23"/>
  <c r="AA17" i="24"/>
  <c r="AA53" i="24"/>
  <c r="AB89" i="24"/>
  <c r="H127" i="23"/>
  <c r="D124" i="24"/>
  <c r="AA8" i="21"/>
  <c r="AC71" i="23"/>
  <c r="G124" i="24"/>
  <c r="AB17" i="24"/>
  <c r="AB53" i="24"/>
  <c r="AB35" i="24"/>
  <c r="K125" i="24"/>
  <c r="AA26" i="23"/>
  <c r="AC26" i="24"/>
  <c r="Z89" i="24"/>
  <c r="AB8" i="21"/>
  <c r="AA35" i="21"/>
  <c r="Z62" i="21"/>
  <c r="AB8" i="23"/>
  <c r="AB62" i="23"/>
  <c r="H124" i="24"/>
  <c r="H126" i="24" s="1"/>
  <c r="B125" i="24"/>
  <c r="Z80" i="24"/>
  <c r="AC53" i="21"/>
  <c r="J125" i="24"/>
  <c r="AB98" i="21"/>
  <c r="G125" i="23"/>
  <c r="AC62" i="24"/>
  <c r="AC8" i="21"/>
  <c r="AB35" i="21"/>
  <c r="AA62" i="21"/>
  <c r="Z89" i="21"/>
  <c r="B125" i="23"/>
  <c r="L124" i="23"/>
  <c r="L127" i="23" s="1"/>
  <c r="I125" i="24"/>
  <c r="C125" i="24"/>
  <c r="Z8" i="24"/>
  <c r="Z44" i="24"/>
  <c r="AA80" i="24"/>
  <c r="AA8" i="24"/>
  <c r="AA44" i="24"/>
  <c r="AC80" i="24"/>
  <c r="K125" i="23"/>
  <c r="J124" i="23"/>
  <c r="J127" i="23" s="1"/>
  <c r="I124" i="23"/>
  <c r="I127" i="23" s="1"/>
  <c r="H125" i="23"/>
  <c r="F124" i="23"/>
  <c r="F127" i="23" s="1"/>
  <c r="K126" i="23"/>
  <c r="C126" i="23"/>
  <c r="J126" i="23"/>
  <c r="B126" i="23"/>
  <c r="E126" i="23"/>
  <c r="I126" i="23"/>
  <c r="I124" i="24"/>
  <c r="I127" i="24" s="1"/>
  <c r="F127" i="24"/>
  <c r="G126" i="24"/>
  <c r="G127" i="24"/>
  <c r="K126" i="24"/>
  <c r="K127" i="24"/>
  <c r="J126" i="24"/>
  <c r="J127" i="24"/>
  <c r="D126" i="24"/>
  <c r="D127" i="24"/>
  <c r="H127" i="24"/>
  <c r="L127" i="24"/>
  <c r="L126" i="24"/>
  <c r="E127" i="24"/>
  <c r="D125" i="24"/>
  <c r="H125" i="24"/>
  <c r="L125" i="24"/>
  <c r="Z35" i="21"/>
  <c r="E124" i="21"/>
  <c r="AB89" i="21"/>
  <c r="H125" i="21"/>
  <c r="D125" i="21"/>
  <c r="G125" i="21"/>
  <c r="C125" i="21"/>
  <c r="I125" i="21"/>
  <c r="J125" i="21"/>
  <c r="I124" i="21"/>
  <c r="H124" i="21"/>
  <c r="F125" i="21"/>
  <c r="E125" i="21"/>
  <c r="D124" i="21"/>
  <c r="B125" i="21"/>
  <c r="B124" i="21"/>
  <c r="B126" i="21" s="1"/>
  <c r="F124" i="21"/>
  <c r="J124" i="21"/>
  <c r="C124" i="21"/>
  <c r="G124" i="21"/>
  <c r="G126" i="23" l="1"/>
  <c r="L126" i="21"/>
  <c r="L127" i="21"/>
  <c r="F127" i="21"/>
  <c r="G127" i="21"/>
  <c r="E127" i="21"/>
  <c r="L126" i="23"/>
  <c r="H126" i="23"/>
  <c r="K127" i="21"/>
  <c r="K126" i="21"/>
  <c r="J127" i="21"/>
  <c r="C126" i="24"/>
  <c r="H127" i="21"/>
  <c r="D127" i="21"/>
  <c r="D126" i="21"/>
  <c r="I127" i="21"/>
  <c r="E126" i="24"/>
  <c r="F126" i="24"/>
  <c r="F126" i="23"/>
  <c r="I126" i="24"/>
  <c r="G126" i="21"/>
  <c r="C126" i="21"/>
  <c r="I126" i="21"/>
  <c r="J126" i="21"/>
  <c r="E126" i="21"/>
  <c r="F126" i="21"/>
  <c r="H126" i="21"/>
</calcChain>
</file>

<file path=xl/sharedStrings.xml><?xml version="1.0" encoding="utf-8"?>
<sst xmlns="http://schemas.openxmlformats.org/spreadsheetml/2006/main" count="1189" uniqueCount="227">
  <si>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</si>
  <si>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</si>
  <si>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</si>
  <si>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</si>
  <si>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</si>
  <si>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</si>
  <si>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</si>
  <si>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</si>
  <si>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</si>
  <si>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</si>
  <si>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</si>
  <si>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</si>
  <si>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</si>
  <si>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</si>
  <si>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</si>
  <si>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</si>
  <si>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</si>
  <si>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</si>
  <si>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</si>
  <si>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</si>
  <si>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</si>
  <si>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</si>
  <si>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</si>
  <si>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</si>
  <si>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</si>
  <si>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</si>
  <si>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</si>
  <si>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</si>
  <si>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</si>
  <si>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</si>
  <si>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</si>
  <si>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</si>
  <si>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</si>
  <si>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</si>
  <si>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</si>
  <si>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</si>
  <si>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</si>
  <si>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</si>
  <si>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</si>
  <si>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</si>
  <si>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</si>
  <si>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</si>
  <si>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</si>
  <si>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</si>
  <si>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</si>
  <si>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</si>
  <si>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</si>
  <si>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</si>
  <si>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</si>
  <si>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</si>
  <si>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</si>
  <si>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</si>
  <si>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</si>
  <si>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</si>
  <si>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</si>
  <si>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</si>
  <si>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</si>
  <si>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D:\Google Drive\Research\data\Saureus-growth-MNP 11082017\3\1-3- (1).txt</t>
  </si>
  <si>
    <t>D:\Google Drive\Research\data\Saureus-growth-MNP 11082017\3\1-3- (2).txt</t>
  </si>
  <si>
    <t>D:\Google Drive\Research\data\Saureus-growth-MNP 11082017\3\1-3- (3).txt</t>
  </si>
  <si>
    <t>D:\Google Drive\Research\data\Saureus-growth-MNP 11082017\3\1-3- (4).txt</t>
  </si>
  <si>
    <t>D:\Google Drive\Research\data\Saureus-growth-MNP 11082017\3\1-3- (5).txt</t>
  </si>
  <si>
    <t>D:\Google Drive\Research\data\Saureus-growth-MNP 11082017\3\2-3- (1).txt</t>
  </si>
  <si>
    <t>D:\Google Drive\Research\data\Saureus-growth-MNP 11082017\3\2-3- (2).txt</t>
  </si>
  <si>
    <t>D:\Google Drive\Research\data\Saureus-growth-MNP 11082017\3\2-3- (3).txt</t>
  </si>
  <si>
    <t>D:\Google Drive\Research\data\Saureus-growth-MNP 11082017\3\2-3- (4).txt</t>
  </si>
  <si>
    <t>D:\Google Drive\Research\data\Saureus-growth-MNP 11082017\3\2-3- (5).txt</t>
  </si>
  <si>
    <t>D:\Google Drive\Research\data\Saureus-growth-MNP 11082017\3\3-3- (1).txt</t>
  </si>
  <si>
    <t>D:\Google Drive\Research\data\Saureus-growth-MNP 11082017\3\3-3- (2).txt</t>
  </si>
  <si>
    <t>D:\Google Drive\Research\data\Saureus-growth-MNP 11082017\3\3-3- (3).txt</t>
  </si>
  <si>
    <t>D:\Google Drive\Research\data\Saureus-growth-MNP 11082017\3\3-3- (4).txt</t>
  </si>
  <si>
    <t>D:\Google Drive\Research\data\Saureus-growth-MNP 11082017\3\3-3- (5).txt</t>
  </si>
  <si>
    <t>D:\Google Drive\Research\data\Saureus-growth-MNP 11082017\3\4-3- (1).txt</t>
  </si>
  <si>
    <t>D:\Google Drive\Research\data\Saureus-growth-MNP 11082017\3\4-3- (2).txt</t>
  </si>
  <si>
    <t>D:\Google Drive\Research\data\Saureus-growth-MNP 11082017\3\4-3- (3).txt</t>
  </si>
  <si>
    <t>D:\Google Drive\Research\data\Saureus-growth-MNP 11082017\3\4-3- (4).txt</t>
  </si>
  <si>
    <t>D:\Google Drive\Research\data\Saureus-growth-MNP 11082017\3\4-3- (5).txt</t>
  </si>
  <si>
    <t>D:\Google Drive\Research\data\Saureus-growth-MNP 11082017\3\5-3- (1).txt</t>
  </si>
  <si>
    <t>D:\Google Drive\Research\data\Saureus-growth-MNP 11082017\3\5-3- (2).txt</t>
  </si>
  <si>
    <t>D:\Google Drive\Research\data\Saureus-growth-MNP 11082017\3\5-3- (3).txt</t>
  </si>
  <si>
    <t>D:\Google Drive\Research\data\Saureus-growth-MNP 11082017\3\5-3- (4).txt</t>
  </si>
  <si>
    <t>D:\Google Drive\Research\data\Saureus-growth-MNP 11082017\3\5-3- (5).txt</t>
  </si>
  <si>
    <t>D:\Google Drive\Research\data\Saureus-growth-MNP 11082017\3\6-3- (1).txt</t>
  </si>
  <si>
    <t>D:\Google Drive\Research\data\Saureus-growth-MNP 11082017\3\6-3- (2).txt</t>
  </si>
  <si>
    <t>D:\Google Drive\Research\data\Saureus-growth-MNP 11082017\3\6-3- (3).txt</t>
  </si>
  <si>
    <t>D:\Google Drive\Research\data\Saureus-growth-MNP 11082017\3\6-3- (4).txt</t>
  </si>
  <si>
    <t>D:\Google Drive\Research\data\Saureus-growth-MNP 11082017\3\6-3- (5).txt</t>
  </si>
  <si>
    <t>D:\Google Drive\Research\data\Saureus-growth-MNP 11082017\3\7-3- (1).txt</t>
  </si>
  <si>
    <t>D:\Google Drive\Research\data\Saureus-growth-MNP 11082017\3\7-3- (2).txt</t>
  </si>
  <si>
    <t>D:\Google Drive\Research\data\Saureus-growth-MNP 11082017\3\7-3- (3).txt</t>
  </si>
  <si>
    <t>D:\Google Drive\Research\data\Saureus-growth-MNP 11082017\3\7-3- (4).txt</t>
  </si>
  <si>
    <t>D:\Google Drive\Research\data\Saureus-growth-MNP 11082017\3\7-3- (5).txt</t>
  </si>
  <si>
    <t>D:\Google Drive\Research\data\Saureus-growth-MNP 11082017\3\8-3- (1).txt</t>
  </si>
  <si>
    <t>D:\Google Drive\Research\data\Saureus-growth-MNP 11082017\3\8-3- (2).txt</t>
  </si>
  <si>
    <t>D:\Google Drive\Research\data\Saureus-growth-MNP 11082017\3\8-3- (3).txt</t>
  </si>
  <si>
    <t>D:\Google Drive\Research\data\Saureus-growth-MNP 11082017\3\8-3- (4).txt</t>
  </si>
  <si>
    <t>D:\Google Drive\Research\data\Saureus-growth-MNP 11082017\3\8-3- (5).txt</t>
  </si>
  <si>
    <t>D:\Google Drive\Research\data\Saureus-growth-MNP 11082017\3\9-3- (1).txt</t>
  </si>
  <si>
    <t>D:\Google Drive\Research\data\Saureus-growth-MNP 11082017\3\9-3- (2).txt</t>
  </si>
  <si>
    <t>D:\Google Drive\Research\data\Saureus-growth-MNP 11082017\3\9-3- (3).txt</t>
  </si>
  <si>
    <t>D:\Google Drive\Research\data\Saureus-growth-MNP 11082017\3\9-3- (4).txt</t>
  </si>
  <si>
    <t>D:\Google Drive\Research\data\Saureus-growth-MNP 11082017\3\9-3- (5).txt</t>
  </si>
  <si>
    <t>D:\Google Drive\Research\data\Saureus-growth-MNP 11082017\3\10-3- (1).txt</t>
  </si>
  <si>
    <t>D:\Google Drive\Research\data\Saureus-growth-MNP 11082017\3\10-3- (2).txt</t>
  </si>
  <si>
    <t>D:\Google Drive\Research\data\Saureus-growth-MNP 11082017\3\10-3- (3).txt</t>
  </si>
  <si>
    <t>D:\Google Drive\Research\data\Saureus-growth-MNP 11082017\3\10-3- (4).txt</t>
  </si>
  <si>
    <t>D:\Google Drive\Research\data\Saureus-growth-MNP 11082017\3\10-3- (5).txt</t>
  </si>
  <si>
    <t>D:\Google Drive\Research\data\Saureus-growth-MNP 11082017\3\11-3- (1).txt</t>
  </si>
  <si>
    <t>D:\Google Drive\Research\data\Saureus-growth-MNP 11082017\3\11-3- (2).txt</t>
  </si>
  <si>
    <t>D:\Google Drive\Research\data\Saureus-growth-MNP 11082017\3\11-3- (3).txt</t>
  </si>
  <si>
    <t>D:\Google Drive\Research\data\Saureus-growth-MNP 11082017\3\11-3- (4).txt</t>
  </si>
  <si>
    <t>D:\Google Drive\Research\data\Saureus-growth-MNP 11082017\3\11-3- (5).txt</t>
  </si>
  <si>
    <t>D:\Google Drive\Research\data\Saureus-growth-MNP 11082017\2\1-2-1.TXT</t>
  </si>
  <si>
    <t>D:\Google Drive\Research\data\Saureus-growth-MNP 11082017\2\1-2-2.TXT</t>
  </si>
  <si>
    <t>D:\Google Drive\Research\data\Saureus-growth-MNP 11082017\2\1-2-3.TXT</t>
  </si>
  <si>
    <t>D:\Google Drive\Research\data\Saureus-growth-MNP 11082017\2\1-2-4.TXT</t>
  </si>
  <si>
    <t>D:\Google Drive\Research\data\Saureus-growth-MNP 11082017\2\1-2-5.TXT</t>
  </si>
  <si>
    <t>D:\Google Drive\Research\data\Saureus-growth-MNP 11082017\2\2-2-1.TXT</t>
  </si>
  <si>
    <t>D:\Google Drive\Research\data\Saureus-growth-MNP 11082017\2\2-2-2.TXT</t>
  </si>
  <si>
    <t>D:\Google Drive\Research\data\Saureus-growth-MNP 11082017\2\2-2-3.TXT</t>
  </si>
  <si>
    <t>D:\Google Drive\Research\data\Saureus-growth-MNP 11082017\2\2-2-4.TXT</t>
  </si>
  <si>
    <t>D:\Google Drive\Research\data\Saureus-growth-MNP 11082017\2\2-2-5.TXT</t>
  </si>
  <si>
    <t>D:\Google Drive\Research\data\Saureus-growth-MNP 11082017\2\3-2-1.TXT</t>
  </si>
  <si>
    <t>D:\Google Drive\Research\data\Saureus-growth-MNP 11082017\2\3-2-2.TXT</t>
  </si>
  <si>
    <t>D:\Google Drive\Research\data\Saureus-growth-MNP 11082017\2\3-2-3.TXT</t>
  </si>
  <si>
    <t>D:\Google Drive\Research\data\Saureus-growth-MNP 11082017\2\3-2-4.TXT</t>
  </si>
  <si>
    <t>D:\Google Drive\Research\data\Saureus-growth-MNP 11082017\2\3-2-5.TXT</t>
  </si>
  <si>
    <t>D:\Google Drive\Research\data\Saureus-growth-MNP 11082017\2\4-2-1.TXT</t>
  </si>
  <si>
    <t>D:\Google Drive\Research\data\Saureus-growth-MNP 11082017\2\4-2-2.TXT</t>
  </si>
  <si>
    <t>D:\Google Drive\Research\data\Saureus-growth-MNP 11082017\2\4-2-3.TXT</t>
  </si>
  <si>
    <t>D:\Google Drive\Research\data\Saureus-growth-MNP 11082017\2\4-2-4.TXT</t>
  </si>
  <si>
    <t>D:\Google Drive\Research\data\Saureus-growth-MNP 11082017\2\4-2-5.TXT</t>
  </si>
  <si>
    <t>D:\Google Drive\Research\data\Saureus-growth-MNP 11082017\2\5-2-1.TXT</t>
  </si>
  <si>
    <t>D:\Google Drive\Research\data\Saureus-growth-MNP 11082017\2\5-2-2.TXT</t>
  </si>
  <si>
    <t>D:\Google Drive\Research\data\Saureus-growth-MNP 11082017\2\5-2-3.TXT</t>
  </si>
  <si>
    <t>D:\Google Drive\Research\data\Saureus-growth-MNP 11082017\2\5-2-4.TXT</t>
  </si>
  <si>
    <t>D:\Google Drive\Research\data\Saureus-growth-MNP 11082017\2\5-2-5.TXT</t>
  </si>
  <si>
    <t>D:\Google Drive\Research\data\Saureus-growth-MNP 11082017\2\6-2-1.TXT</t>
  </si>
  <si>
    <t>D:\Google Drive\Research\data\Saureus-growth-MNP 11082017\2\6-2-2.TXT</t>
  </si>
  <si>
    <t>D:\Google Drive\Research\data\Saureus-growth-MNP 11082017\2\6-2-3.TXT</t>
  </si>
  <si>
    <t>D:\Google Drive\Research\data\Saureus-growth-MNP 11082017\2\6-2-4.TXT</t>
  </si>
  <si>
    <t>D:\Google Drive\Research\data\Saureus-growth-MNP 11082017\2\6-2-5.TXT</t>
  </si>
  <si>
    <t>D:\Google Drive\Research\data\Saureus-growth-MNP 11082017\2\7-2-1.TXT</t>
  </si>
  <si>
    <t>D:\Google Drive\Research\data\Saureus-growth-MNP 11082017\2\7-2-2.TXT</t>
  </si>
  <si>
    <t>D:\Google Drive\Research\data\Saureus-growth-MNP 11082017\2\7-2-3.TXT</t>
  </si>
  <si>
    <t>D:\Google Drive\Research\data\Saureus-growth-MNP 11082017\2\7-2-4.TXT</t>
  </si>
  <si>
    <t>D:\Google Drive\Research\data\Saureus-growth-MNP 11082017\2\7-2-5.TXT</t>
  </si>
  <si>
    <t>D:\Google Drive\Research\data\Saureus-growth-MNP 11082017\2\8-2-1.TXT</t>
  </si>
  <si>
    <t>D:\Google Drive\Research\data\Saureus-growth-MNP 11082017\2\8-2-2.TXT</t>
  </si>
  <si>
    <t>D:\Google Drive\Research\data\Saureus-growth-MNP 11082017\2\8-2-3.TXT</t>
  </si>
  <si>
    <t>D:\Google Drive\Research\data\Saureus-growth-MNP 11082017\2\8-2-4.TXT</t>
  </si>
  <si>
    <t>D:\Google Drive\Research\data\Saureus-growth-MNP 11082017\2\8-2-5.TXT</t>
  </si>
  <si>
    <t>D:\Google Drive\Research\data\Saureus-growth-MNP 11082017\2\9-2-1.TXT</t>
  </si>
  <si>
    <t>D:\Google Drive\Research\data\Saureus-growth-MNP 11082017\2\9-2-2.TXT</t>
  </si>
  <si>
    <t>D:\Google Drive\Research\data\Saureus-growth-MNP 11082017\2\9-2-3.TXT</t>
  </si>
  <si>
    <t>D:\Google Drive\Research\data\Saureus-growth-MNP 11082017\2\9-2-4.TXT</t>
  </si>
  <si>
    <t>D:\Google Drive\Research\data\Saureus-growth-MNP 11082017\2\9-2-5.TXT</t>
  </si>
  <si>
    <t>D:\Google Drive\Research\data\Saureus-growth-MNP 11082017\2\10-2-1.TXT</t>
  </si>
  <si>
    <t>D:\Google Drive\Research\data\Saureus-growth-MNP 11082017\2\10-2-2.TXT</t>
  </si>
  <si>
    <t>D:\Google Drive\Research\data\Saureus-growth-MNP 11082017\2\10-2-3.TXT</t>
  </si>
  <si>
    <t>D:\Google Drive\Research\data\Saureus-growth-MNP 11082017\2\10-2-5.TXT</t>
  </si>
  <si>
    <t>D:\Google Drive\Research\data\Saureus-growth-MNP 11082017\2\10-2-4.TXT</t>
  </si>
  <si>
    <t>D:\Google Drive\Research\data\Saureus-growth-MNP 11082017\2\11-2-1.TXT</t>
  </si>
  <si>
    <t>D:\Google Drive\Research\data\Saureus-growth-MNP 11082017\2\11-2-2.TXT</t>
  </si>
  <si>
    <t>D:\Google Drive\Research\data\Saureus-growth-MNP 11082017\2\11-2-3.TXT</t>
  </si>
  <si>
    <t>D:\Google Drive\Research\data\Saureus-growth-MNP 11082017\2\11-2-4.TXT</t>
  </si>
  <si>
    <t>D:\Google Drive\Research\data\Saureus-growth-MNP 11082017\2\11-2-5.TXT</t>
  </si>
  <si>
    <t>D:\Google Drive\Research\data\Saureus-growth-MNP 11082017\1\1-1-1.TXT</t>
  </si>
  <si>
    <t>D:\Google Drive\Research\data\Saureus-growth-MNP 11082017\1\1-1-2.TXT</t>
  </si>
  <si>
    <t>D:\Google Drive\Research\data\Saureus-growth-MNP 11082017\1\1-1-3.TXT</t>
  </si>
  <si>
    <t>D:\Google Drive\Research\data\Saureus-growth-MNP 11082017\1\1-1-4.TXT</t>
  </si>
  <si>
    <t>D:\Google Drive\Research\data\Saureus-growth-MNP 11082017\1\1-1-5.TXT</t>
  </si>
  <si>
    <t>D:\Google Drive\Research\data\Saureus-growth-MNP 11082017\1\2-1-1.TXT</t>
  </si>
  <si>
    <t>D:\Google Drive\Research\data\Saureus-growth-MNP 11082017\1\2-1-2.TXT</t>
  </si>
  <si>
    <t>D:\Google Drive\Research\data\Saureus-growth-MNP 11082017\1\2-1-3.TXT</t>
  </si>
  <si>
    <t>D:\Google Drive\Research\data\Saureus-growth-MNP 11082017\1\2-1-4.TXT</t>
  </si>
  <si>
    <t>D:\Google Drive\Research\data\Saureus-growth-MNP 11082017\1\2-1-5.TXT</t>
  </si>
  <si>
    <t>D:\Google Drive\Research\data\Saureus-growth-MNP 11082017\1\3-1-1.TXT</t>
  </si>
  <si>
    <t>D:\Google Drive\Research\data\Saureus-growth-MNP 11082017\1\3-1-2.TXT</t>
  </si>
  <si>
    <t>D:\Google Drive\Research\data\Saureus-growth-MNP 11082017\1\3-1-3.TXT</t>
  </si>
  <si>
    <t>D:\Google Drive\Research\data\Saureus-growth-MNP 11082017\1\3-1-4.TXT</t>
  </si>
  <si>
    <t>D:\Google Drive\Research\data\Saureus-growth-MNP 11082017\1\3-1-5.TXT</t>
  </si>
  <si>
    <t>D:\Google Drive\Research\data\Saureus-growth-MNP 11082017\1\4-1-1.TXT</t>
  </si>
  <si>
    <t>D:\Google Drive\Research\data\Saureus-growth-MNP 11082017\1\4-1-2.TXT</t>
  </si>
  <si>
    <t>D:\Google Drive\Research\data\Saureus-growth-MNP 11082017\1\4-1-3.TXT</t>
  </si>
  <si>
    <t>D:\Google Drive\Research\data\Saureus-growth-MNP 11082017\1\4-1-4.TXT</t>
  </si>
  <si>
    <t>D:\Google Drive\Research\data\Saureus-growth-MNP 11082017\1\4-1-5.TXT</t>
  </si>
  <si>
    <t>D:\Google Drive\Research\data\Saureus-growth-MNP 11082017\1\5-1-1.TXT</t>
  </si>
  <si>
    <t>D:\Google Drive\Research\data\Saureus-growth-MNP 11082017\1\5-1-2.TXT</t>
  </si>
  <si>
    <t>D:\Google Drive\Research\data\Saureus-growth-MNP 11082017\1\5-1-3.TXT</t>
  </si>
  <si>
    <t>D:\Google Drive\Research\data\Saureus-growth-MNP 11082017\1\5-1-4.TXT</t>
  </si>
  <si>
    <t>D:\Google Drive\Research\data\Saureus-growth-MNP 11082017\1\5-1-5.TXT</t>
  </si>
  <si>
    <t>D:\Google Drive\Research\data\Saureus-growth-MNP 11082017\1\6-1-1.TXT</t>
  </si>
  <si>
    <t>D:\Google Drive\Research\data\Saureus-growth-MNP 11082017\1\6-1-2.TXT</t>
  </si>
  <si>
    <t>D:\Google Drive\Research\data\Saureus-growth-MNP 11082017\1\6-1-4.TXT</t>
  </si>
  <si>
    <t>D:\Google Drive\Research\data\Saureus-growth-MNP 11082017\1\6-1-5.TXT</t>
  </si>
  <si>
    <t>D:\Google Drive\Research\data\Saureus-growth-MNP 11082017\1\6-1-6.TXT</t>
  </si>
  <si>
    <t>D:\Google Drive\Research\data\Saureus-growth-MNP 11082017\1\7-1-1.TXT</t>
  </si>
  <si>
    <t>D:\Google Drive\Research\data\Saureus-growth-MNP 11082017\1\7-1-2.TXT</t>
  </si>
  <si>
    <t>D:\Google Drive\Research\data\Saureus-growth-MNP 11082017\1\7-1-3.TXT</t>
  </si>
  <si>
    <t>D:\Google Drive\Research\data\Saureus-growth-MNP 11082017\1\7-1-4.TXT</t>
  </si>
  <si>
    <t>D:\Google Drive\Research\data\Saureus-growth-MNP 11082017\1\7-1-5.TXT</t>
  </si>
  <si>
    <t>D:\Google Drive\Research\data\Saureus-growth-MNP 11082017\1\8-1-1.TXT</t>
  </si>
  <si>
    <t>D:\Google Drive\Research\data\Saureus-growth-MNP 11082017\1\8-1-2.TXT</t>
  </si>
  <si>
    <t>D:\Google Drive\Research\data\Saureus-growth-MNP 11082017\1\8-1-3.TXT</t>
  </si>
  <si>
    <t>D:\Google Drive\Research\data\Saureus-growth-MNP 11082017\1\8-1-4.TXT</t>
  </si>
  <si>
    <t>D:\Google Drive\Research\data\Saureus-growth-MNP 11082017\1\8-1-5.TXT</t>
  </si>
  <si>
    <t>D:\Google Drive\Research\data\Saureus-growth-MNP 11082017\1\9-1-1.TXT</t>
  </si>
  <si>
    <t>D:\Google Drive\Research\data\Saureus-growth-MNP 11082017\1\9-1-2.TXT</t>
  </si>
  <si>
    <t>D:\Google Drive\Research\data\Saureus-growth-MNP 11082017\1\9-1-3.TXT</t>
  </si>
  <si>
    <t>D:\Google Drive\Research\data\Saureus-growth-MNP 11082017\1\9-1-4.TXT</t>
  </si>
  <si>
    <t>D:\Google Drive\Research\data\Saureus-growth-MNP 11082017\1\9-1-5.TXT</t>
  </si>
  <si>
    <t>D:\Google Drive\Research\data\Saureus-growth-MNP 11082017\1\10-1-1.TXT</t>
  </si>
  <si>
    <t>D:\Google Drive\Research\data\Saureus-growth-MNP 11082017\1\10-1-2.TXT</t>
  </si>
  <si>
    <t>D:\Google Drive\Research\data\Saureus-growth-MNP 11082017\1\10-1-3.TXT</t>
  </si>
  <si>
    <t>D:\Google Drive\Research\data\Saureus-growth-MNP 11082017\1\10-1-4.TXT</t>
  </si>
  <si>
    <t>D:\Google Drive\Research\data\Saureus-growth-MNP 11082017\1\10-1-5.TXT</t>
  </si>
  <si>
    <t>D:\Google Drive\Research\data\Saureus-growth-MNP 11082017\1\11-1-1.TXT</t>
  </si>
  <si>
    <t>D:\Google Drive\Research\data\Saureus-growth-MNP 11082017\1\11-1-2.TXT</t>
  </si>
  <si>
    <t>D:\Google Drive\Research\data\Saureus-growth-MNP 11082017\1\11-1-3.TXT</t>
  </si>
  <si>
    <t>D:\Google Drive\Research\data\Saureus-growth-MNP 11082017\1\11-1-4.TXT</t>
  </si>
  <si>
    <t>D:\Google Drive\Research\data\Saureus-growth-MNP 11082017\1\11-1-5.TXT</t>
  </si>
  <si>
    <t>5x10^3/ml growth test with MNPs (10mg/ml)</t>
  </si>
  <si>
    <t>Mueller Hinton Media</t>
  </si>
  <si>
    <t>Bulk Capacitance</t>
  </si>
  <si>
    <t>40 minutes per reading (0-/0+,  6.0 hours, 11points)</t>
  </si>
  <si>
    <t>zview fitting 1e4 to 1e8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</si>
</sst>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9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" fontId="1" fillId="0" borderId="10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0" xfId="0" applyNumberFormat="1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1'!$B$119:$N$119</c:f>
              <c:numCache>
                <c:formatCode>0.00E+00</c:formatCode>
                <c:ptCount val="13"/>
                <c:pt idx="0">
                  <c:v>1.6541E-12</c:v>
                </c:pt>
                <c:pt idx="1">
                  <c:v>1.696E-12</c:v>
                </c:pt>
                <c:pt idx="2">
                  <c:v>1.729E-12</c:v>
                </c:pt>
                <c:pt idx="3">
                  <c:v>1.7645E-12</c:v>
                </c:pt>
                <c:pt idx="4">
                  <c:v>1.8041999999999999E-12</c:v>
                </c:pt>
                <c:pt idx="5">
                  <c:v>1.8083000000000001E-12</c:v>
                </c:pt>
                <c:pt idx="6">
                  <c:v>1.8332999999999999E-12</c:v>
                </c:pt>
                <c:pt idx="7">
                  <c:v>1.8481000000000002E-12</c:v>
                </c:pt>
                <c:pt idx="8">
                  <c:v>1.8553999999999999E-12</c:v>
                </c:pt>
                <c:pt idx="9">
                  <c:v>1.8483000000000001E-12</c:v>
                </c:pt>
                <c:pt idx="10">
                  <c:v>1.8741999999999998E-12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1-437E-9A67-31CD890AFC8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1'!$B$120:$N$120</c:f>
              <c:numCache>
                <c:formatCode>0.00E+00</c:formatCode>
                <c:ptCount val="13"/>
                <c:pt idx="0">
                  <c:v>1.6743E-12</c:v>
                </c:pt>
                <c:pt idx="1">
                  <c:v>1.7133999999999999E-12</c:v>
                </c:pt>
                <c:pt idx="2">
                  <c:v>1.7504000000000001E-12</c:v>
                </c:pt>
                <c:pt idx="3">
                  <c:v>1.787E-12</c:v>
                </c:pt>
                <c:pt idx="4">
                  <c:v>1.8098E-12</c:v>
                </c:pt>
                <c:pt idx="5">
                  <c:v>1.8304E-12</c:v>
                </c:pt>
                <c:pt idx="6">
                  <c:v>1.8404000000000001E-12</c:v>
                </c:pt>
                <c:pt idx="7">
                  <c:v>1.8445000000000001E-12</c:v>
                </c:pt>
                <c:pt idx="8">
                  <c:v>1.8530999999999998E-12</c:v>
                </c:pt>
                <c:pt idx="9">
                  <c:v>1.8632999999999999E-12</c:v>
                </c:pt>
                <c:pt idx="10">
                  <c:v>1.8761000000000001E-12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1-437E-9A67-31CD890AFC8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1'!$B$121:$N$121</c:f>
              <c:numCache>
                <c:formatCode>0.00E+00</c:formatCode>
                <c:ptCount val="13"/>
                <c:pt idx="0">
                  <c:v>1.6791E-12</c:v>
                </c:pt>
                <c:pt idx="1">
                  <c:v>1.7189000000000001E-12</c:v>
                </c:pt>
                <c:pt idx="2">
                  <c:v>1.7604000000000001E-12</c:v>
                </c:pt>
                <c:pt idx="3">
                  <c:v>1.8011000000000001E-12</c:v>
                </c:pt>
                <c:pt idx="4">
                  <c:v>1.8258000000000002E-12</c:v>
                </c:pt>
                <c:pt idx="5">
                  <c:v>1.8405000000000001E-12</c:v>
                </c:pt>
                <c:pt idx="6">
                  <c:v>1.8531999999999998E-12</c:v>
                </c:pt>
                <c:pt idx="7">
                  <c:v>1.8317999999999999E-12</c:v>
                </c:pt>
                <c:pt idx="8">
                  <c:v>1.8539E-12</c:v>
                </c:pt>
                <c:pt idx="9">
                  <c:v>1.8700999999999999E-12</c:v>
                </c:pt>
                <c:pt idx="10">
                  <c:v>1.8803999999999999E-12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1-437E-9A67-31CD890AFC86}"/>
            </c:ext>
          </c:extLst>
        </c:ser>
        <c:ser>
          <c:idx val="3"/>
          <c:order val="3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1'!$B$122:$N$122</c:f>
              <c:numCache>
                <c:formatCode>0.00E+00</c:formatCode>
                <c:ptCount val="13"/>
                <c:pt idx="0">
                  <c:v>1.6835E-12</c:v>
                </c:pt>
                <c:pt idx="1">
                  <c:v>1.7399000000000001E-12</c:v>
                </c:pt>
                <c:pt idx="2">
                  <c:v>1.7693999999999999E-12</c:v>
                </c:pt>
                <c:pt idx="3">
                  <c:v>1.8093999999999999E-12</c:v>
                </c:pt>
                <c:pt idx="4">
                  <c:v>1.8305999999999999E-12</c:v>
                </c:pt>
                <c:pt idx="5">
                  <c:v>1.8349000000000002E-12</c:v>
                </c:pt>
                <c:pt idx="6">
                  <c:v>1.8513E-12</c:v>
                </c:pt>
                <c:pt idx="7">
                  <c:v>1.8632E-12</c:v>
                </c:pt>
                <c:pt idx="8">
                  <c:v>1.8580999999999999E-12</c:v>
                </c:pt>
                <c:pt idx="9">
                  <c:v>1.8755999999999998E-12</c:v>
                </c:pt>
                <c:pt idx="10">
                  <c:v>1.8705000000000002E-12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1-437E-9A67-31CD890AFC8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1'!$B$123:$N$123</c:f>
              <c:numCache>
                <c:formatCode>0.00E+00</c:formatCode>
                <c:ptCount val="13"/>
                <c:pt idx="0">
                  <c:v>1.6928E-12</c:v>
                </c:pt>
                <c:pt idx="1">
                  <c:v>1.7462999999999999E-12</c:v>
                </c:pt>
                <c:pt idx="2">
                  <c:v>1.7682000000000001E-12</c:v>
                </c:pt>
                <c:pt idx="3">
                  <c:v>1.8136000000000001E-12</c:v>
                </c:pt>
                <c:pt idx="4">
                  <c:v>1.8292999999999999E-12</c:v>
                </c:pt>
                <c:pt idx="5">
                  <c:v>1.8606999999999999E-12</c:v>
                </c:pt>
                <c:pt idx="6">
                  <c:v>1.8607999999999999E-12</c:v>
                </c:pt>
                <c:pt idx="7">
                  <c:v>1.8698999999999999E-12</c:v>
                </c:pt>
                <c:pt idx="8">
                  <c:v>1.8553999999999999E-12</c:v>
                </c:pt>
                <c:pt idx="9">
                  <c:v>1.8728999999999998E-12</c:v>
                </c:pt>
                <c:pt idx="10">
                  <c:v>1.8784000000000002E-12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1-437E-9A67-31CD890AFC8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D1-437E-9A67-31CD890A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2.0000000000000012E-12"/>
          <c:min val="1.6000000000000011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General</c:formatCode>
                  <c:ptCount val="13"/>
                  <c:pt idx="0">
                    <c:v>1.4384992179351378E-14</c:v>
                  </c:pt>
                  <c:pt idx="1">
                    <c:v>2.0410903948625096E-14</c:v>
                  </c:pt>
                  <c:pt idx="2">
                    <c:v>1.6634061440309753E-14</c:v>
                  </c:pt>
                  <c:pt idx="3">
                    <c:v>1.9904195537624738E-14</c:v>
                  </c:pt>
                  <c:pt idx="4">
                    <c:v>1.2105288100660795E-14</c:v>
                  </c:pt>
                  <c:pt idx="5">
                    <c:v>1.8873208524254651E-14</c:v>
                  </c:pt>
                  <c:pt idx="6">
                    <c:v>1.0902064024761522E-14</c:v>
                  </c:pt>
                  <c:pt idx="7">
                    <c:v>1.5199506570938397E-14</c:v>
                  </c:pt>
                  <c:pt idx="8">
                    <c:v>1.9097120201747797E-15</c:v>
                  </c:pt>
                  <c:pt idx="9">
                    <c:v>1.0921904595810993E-14</c:v>
                  </c:pt>
                  <c:pt idx="10">
                    <c:v>3.8271399242776307E-15</c:v>
                  </c:pt>
                </c:numCache>
              </c:numRef>
            </c:plus>
            <c:minus>
              <c:numRef>
                <c:f>'channel 1'!$B$125:$N$125</c:f>
                <c:numCache>
                  <c:formatCode>General</c:formatCode>
                  <c:ptCount val="13"/>
                  <c:pt idx="0">
                    <c:v>1.4384992179351378E-14</c:v>
                  </c:pt>
                  <c:pt idx="1">
                    <c:v>2.0410903948625096E-14</c:v>
                  </c:pt>
                  <c:pt idx="2">
                    <c:v>1.6634061440309753E-14</c:v>
                  </c:pt>
                  <c:pt idx="3">
                    <c:v>1.9904195537624738E-14</c:v>
                  </c:pt>
                  <c:pt idx="4">
                    <c:v>1.2105288100660795E-14</c:v>
                  </c:pt>
                  <c:pt idx="5">
                    <c:v>1.8873208524254651E-14</c:v>
                  </c:pt>
                  <c:pt idx="6">
                    <c:v>1.0902064024761522E-14</c:v>
                  </c:pt>
                  <c:pt idx="7">
                    <c:v>1.5199506570938397E-14</c:v>
                  </c:pt>
                  <c:pt idx="8">
                    <c:v>1.9097120201747797E-15</c:v>
                  </c:pt>
                  <c:pt idx="9">
                    <c:v>1.0921904595810993E-14</c:v>
                  </c:pt>
                  <c:pt idx="10">
                    <c:v>3.8271399242776307E-15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1.6767600000000002E-12</c:v>
                </c:pt>
                <c:pt idx="1">
                  <c:v>1.7228999999999999E-12</c:v>
                </c:pt>
                <c:pt idx="2">
                  <c:v>1.7554800000000001E-12</c:v>
                </c:pt>
                <c:pt idx="3">
                  <c:v>1.7951199999999997E-12</c:v>
                </c:pt>
                <c:pt idx="4">
                  <c:v>1.81994E-12</c:v>
                </c:pt>
                <c:pt idx="5">
                  <c:v>1.8349600000000001E-12</c:v>
                </c:pt>
                <c:pt idx="6">
                  <c:v>1.8477999999999999E-12</c:v>
                </c:pt>
                <c:pt idx="7">
                  <c:v>1.8514999999999999E-12</c:v>
                </c:pt>
                <c:pt idx="8">
                  <c:v>1.8551799999999998E-12</c:v>
                </c:pt>
                <c:pt idx="9">
                  <c:v>1.86604E-12</c:v>
                </c:pt>
                <c:pt idx="10">
                  <c:v>1.8759200000000004E-12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1'!$B$111:$L$111</c:f>
              <c:numCache>
                <c:formatCode>0.00E+00</c:formatCode>
                <c:ptCount val="11"/>
                <c:pt idx="0">
                  <c:v>15000</c:v>
                </c:pt>
                <c:pt idx="1">
                  <c:v>40000</c:v>
                </c:pt>
                <c:pt idx="2">
                  <c:v>100000</c:v>
                </c:pt>
                <c:pt idx="3">
                  <c:v>410000</c:v>
                </c:pt>
                <c:pt idx="4">
                  <c:v>1000000</c:v>
                </c:pt>
                <c:pt idx="5">
                  <c:v>3000000</c:v>
                </c:pt>
                <c:pt idx="6">
                  <c:v>12800000</c:v>
                </c:pt>
                <c:pt idx="7">
                  <c:v>32000000</c:v>
                </c:pt>
                <c:pt idx="8">
                  <c:v>57000000</c:v>
                </c:pt>
                <c:pt idx="9">
                  <c:v>148000000</c:v>
                </c:pt>
                <c:pt idx="10">
                  <c:v>640000000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4-48D9-8982-61F26C0C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2.0000000000000012E-12"/>
          <c:min val="1.6000000000000011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60631991949546504"/>
          <c:y val="0.62924577136191306"/>
          <c:w val="0.1992356006189123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2'!$B$119:$N$119</c:f>
              <c:numCache>
                <c:formatCode>0.00E+00</c:formatCode>
                <c:ptCount val="13"/>
                <c:pt idx="0">
                  <c:v>1.47E-12</c:v>
                </c:pt>
                <c:pt idx="1">
                  <c:v>1.4463E-12</c:v>
                </c:pt>
                <c:pt idx="2">
                  <c:v>1.4746E-12</c:v>
                </c:pt>
                <c:pt idx="3">
                  <c:v>1.4968E-12</c:v>
                </c:pt>
                <c:pt idx="4">
                  <c:v>1.5364E-12</c:v>
                </c:pt>
                <c:pt idx="5">
                  <c:v>1.547E-12</c:v>
                </c:pt>
                <c:pt idx="6">
                  <c:v>1.5746999999999999E-12</c:v>
                </c:pt>
                <c:pt idx="7">
                  <c:v>1.5789000000000001E-12</c:v>
                </c:pt>
                <c:pt idx="8">
                  <c:v>1.5884999999999999E-12</c:v>
                </c:pt>
                <c:pt idx="9">
                  <c:v>1.5825E-12</c:v>
                </c:pt>
                <c:pt idx="10">
                  <c:v>1.5819E-12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1-424F-9BE8-EA6240C2BD4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2'!$B$120:$N$120</c:f>
              <c:numCache>
                <c:formatCode>0.00E+00</c:formatCode>
                <c:ptCount val="13"/>
                <c:pt idx="0">
                  <c:v>1.5174E-12</c:v>
                </c:pt>
                <c:pt idx="1">
                  <c:v>1.4774999999999999E-12</c:v>
                </c:pt>
                <c:pt idx="2">
                  <c:v>1.5129999999999999E-12</c:v>
                </c:pt>
                <c:pt idx="3">
                  <c:v>1.4968E-12</c:v>
                </c:pt>
                <c:pt idx="4">
                  <c:v>1.5529999999999999E-12</c:v>
                </c:pt>
                <c:pt idx="5">
                  <c:v>1.5679E-12</c:v>
                </c:pt>
                <c:pt idx="6">
                  <c:v>1.5834000000000001E-12</c:v>
                </c:pt>
                <c:pt idx="7">
                  <c:v>1.5883E-12</c:v>
                </c:pt>
                <c:pt idx="8">
                  <c:v>1.6490999999999999E-12</c:v>
                </c:pt>
                <c:pt idx="9">
                  <c:v>1.6347000000000001E-12</c:v>
                </c:pt>
                <c:pt idx="10">
                  <c:v>1.6527E-12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1-424F-9BE8-EA6240C2BD4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2'!$B$121:$N$121</c:f>
              <c:numCache>
                <c:formatCode>0.00E+00</c:formatCode>
                <c:ptCount val="13"/>
                <c:pt idx="0">
                  <c:v>1.5207E-12</c:v>
                </c:pt>
                <c:pt idx="1">
                  <c:v>1.499E-12</c:v>
                </c:pt>
                <c:pt idx="2">
                  <c:v>1.5387000000000001E-12</c:v>
                </c:pt>
                <c:pt idx="3">
                  <c:v>1.5252E-12</c:v>
                </c:pt>
                <c:pt idx="4">
                  <c:v>1.5462E-12</c:v>
                </c:pt>
                <c:pt idx="5">
                  <c:v>1.5679E-12</c:v>
                </c:pt>
                <c:pt idx="6">
                  <c:v>1.5900000000000001E-12</c:v>
                </c:pt>
                <c:pt idx="7">
                  <c:v>1.5746E-12</c:v>
                </c:pt>
                <c:pt idx="8">
                  <c:v>1.6082E-12</c:v>
                </c:pt>
                <c:pt idx="9">
                  <c:v>1.6242000000000001E-12</c:v>
                </c:pt>
                <c:pt idx="10">
                  <c:v>1.6331E-12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1-424F-9BE8-EA6240C2BD4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2'!$B$122:$N$122</c:f>
              <c:numCache>
                <c:formatCode>0.00E+00</c:formatCode>
                <c:ptCount val="13"/>
                <c:pt idx="0">
                  <c:v>1.5205E-12</c:v>
                </c:pt>
                <c:pt idx="1">
                  <c:v>1.5153E-12</c:v>
                </c:pt>
                <c:pt idx="2">
                  <c:v>1.5391E-12</c:v>
                </c:pt>
                <c:pt idx="3">
                  <c:v>1.5271E-12</c:v>
                </c:pt>
                <c:pt idx="4">
                  <c:v>1.5746E-12</c:v>
                </c:pt>
                <c:pt idx="5">
                  <c:v>1.5773999999999999E-12</c:v>
                </c:pt>
                <c:pt idx="6">
                  <c:v>1.6078000000000001E-12</c:v>
                </c:pt>
                <c:pt idx="7">
                  <c:v>1.5869E-12</c:v>
                </c:pt>
                <c:pt idx="8">
                  <c:v>1.6029E-12</c:v>
                </c:pt>
                <c:pt idx="9">
                  <c:v>1.6206E-12</c:v>
                </c:pt>
                <c:pt idx="10">
                  <c:v>1.6364999999999999E-12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1-424F-9BE8-EA6240C2BD4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2'!$B$123:$N$123</c:f>
              <c:numCache>
                <c:formatCode>0.00E+00</c:formatCode>
                <c:ptCount val="13"/>
                <c:pt idx="0">
                  <c:v>1.5311E-12</c:v>
                </c:pt>
                <c:pt idx="1">
                  <c:v>1.5258E-12</c:v>
                </c:pt>
                <c:pt idx="2">
                  <c:v>1.543E-12</c:v>
                </c:pt>
                <c:pt idx="3">
                  <c:v>1.5391999999999999E-12</c:v>
                </c:pt>
                <c:pt idx="4">
                  <c:v>1.5780999999999999E-12</c:v>
                </c:pt>
                <c:pt idx="5">
                  <c:v>1.5824E-12</c:v>
                </c:pt>
                <c:pt idx="6">
                  <c:v>1.6207E-12</c:v>
                </c:pt>
                <c:pt idx="7">
                  <c:v>1.5875000000000001E-12</c:v>
                </c:pt>
                <c:pt idx="8">
                  <c:v>1.6038000000000001E-12</c:v>
                </c:pt>
                <c:pt idx="9">
                  <c:v>1.6281000000000001E-12</c:v>
                </c:pt>
                <c:pt idx="10">
                  <c:v>1.6260999999999999E-12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1-424F-9BE8-EA6240C2BD4C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1-424F-9BE8-EA6240C2B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General</c:formatCode>
                  <c:ptCount val="13"/>
                  <c:pt idx="0">
                    <c:v>2.4009852144484357E-14</c:v>
                  </c:pt>
                  <c:pt idx="1">
                    <c:v>3.1741250763005555E-14</c:v>
                  </c:pt>
                  <c:pt idx="2">
                    <c:v>2.8894411224318119E-14</c:v>
                  </c:pt>
                  <c:pt idx="3">
                    <c:v>1.9223475232121758E-14</c:v>
                  </c:pt>
                  <c:pt idx="4">
                    <c:v>1.8095524308513388E-14</c:v>
                  </c:pt>
                  <c:pt idx="5">
                    <c:v>1.3559019138566032E-14</c:v>
                  </c:pt>
                  <c:pt idx="6">
                    <c:v>1.8677981689679418E-14</c:v>
                  </c:pt>
                  <c:pt idx="7">
                    <c:v>6.136611442807843E-15</c:v>
                  </c:pt>
                  <c:pt idx="8">
                    <c:v>2.2813921188607599E-14</c:v>
                  </c:pt>
                  <c:pt idx="9">
                    <c:v>2.0532583860780941E-14</c:v>
                  </c:pt>
                  <c:pt idx="10">
                    <c:v>2.654407655202947E-14</c:v>
                  </c:pt>
                </c:numCache>
              </c:numRef>
            </c:plus>
            <c:minus>
              <c:numRef>
                <c:f>'channel 2'!$B$125:$N$125</c:f>
                <c:numCache>
                  <c:formatCode>General</c:formatCode>
                  <c:ptCount val="13"/>
                  <c:pt idx="0">
                    <c:v>2.4009852144484357E-14</c:v>
                  </c:pt>
                  <c:pt idx="1">
                    <c:v>3.1741250763005555E-14</c:v>
                  </c:pt>
                  <c:pt idx="2">
                    <c:v>2.8894411224318119E-14</c:v>
                  </c:pt>
                  <c:pt idx="3">
                    <c:v>1.9223475232121758E-14</c:v>
                  </c:pt>
                  <c:pt idx="4">
                    <c:v>1.8095524308513388E-14</c:v>
                  </c:pt>
                  <c:pt idx="5">
                    <c:v>1.3559019138566032E-14</c:v>
                  </c:pt>
                  <c:pt idx="6">
                    <c:v>1.8677981689679418E-14</c:v>
                  </c:pt>
                  <c:pt idx="7">
                    <c:v>6.136611442807843E-15</c:v>
                  </c:pt>
                  <c:pt idx="8">
                    <c:v>2.2813921188607599E-14</c:v>
                  </c:pt>
                  <c:pt idx="9">
                    <c:v>2.0532583860780941E-14</c:v>
                  </c:pt>
                  <c:pt idx="10">
                    <c:v>2.654407655202947E-14</c:v>
                  </c:pt>
                </c:numCache>
              </c:numRef>
            </c:minus>
          </c:errBars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2'!$B$124:$N$124</c:f>
              <c:numCache>
                <c:formatCode>0.00E+00</c:formatCode>
                <c:ptCount val="13"/>
                <c:pt idx="0">
                  <c:v>1.5119400000000001E-12</c:v>
                </c:pt>
                <c:pt idx="1">
                  <c:v>1.49278E-12</c:v>
                </c:pt>
                <c:pt idx="2">
                  <c:v>1.52168E-12</c:v>
                </c:pt>
                <c:pt idx="3">
                  <c:v>1.5170199999999999E-12</c:v>
                </c:pt>
                <c:pt idx="4">
                  <c:v>1.55766E-12</c:v>
                </c:pt>
                <c:pt idx="5">
                  <c:v>1.5685200000000001E-12</c:v>
                </c:pt>
                <c:pt idx="6">
                  <c:v>1.5953199999999999E-12</c:v>
                </c:pt>
                <c:pt idx="7">
                  <c:v>1.58324E-12</c:v>
                </c:pt>
                <c:pt idx="8">
                  <c:v>1.6104999999999999E-12</c:v>
                </c:pt>
                <c:pt idx="9">
                  <c:v>1.6180199999999998E-12</c:v>
                </c:pt>
                <c:pt idx="10">
                  <c:v>1.62606E-12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6-469A-B8E5-69B40EB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2'!$A$103:$D$103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  <c:pt idx="0">
                  <c:v>15000</c:v>
                </c:pt>
                <c:pt idx="1">
                  <c:v>40000</c:v>
                </c:pt>
                <c:pt idx="2">
                  <c:v>100000</c:v>
                </c:pt>
                <c:pt idx="3">
                  <c:v>410000</c:v>
                </c:pt>
                <c:pt idx="4">
                  <c:v>1000000</c:v>
                </c:pt>
                <c:pt idx="5">
                  <c:v>3000000</c:v>
                </c:pt>
                <c:pt idx="6">
                  <c:v>12800000</c:v>
                </c:pt>
                <c:pt idx="7">
                  <c:v>32000000</c:v>
                </c:pt>
                <c:pt idx="8">
                  <c:v>57000000</c:v>
                </c:pt>
                <c:pt idx="9">
                  <c:v>148000000</c:v>
                </c:pt>
                <c:pt idx="10">
                  <c:v>640000000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B6-469A-B8E5-69B40EB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536791148660329"/>
          <c:y val="0.6523939195100612"/>
          <c:w val="0.2023980710555756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'!$B$119:$L$119</c:f>
              <c:numCache>
                <c:formatCode>0.00E+00</c:formatCode>
                <c:ptCount val="11"/>
                <c:pt idx="0">
                  <c:v>1.3566000000000001E-12</c:v>
                </c:pt>
                <c:pt idx="1">
                  <c:v>1.3719E-12</c:v>
                </c:pt>
                <c:pt idx="2">
                  <c:v>1.3880999999999999E-12</c:v>
                </c:pt>
                <c:pt idx="3">
                  <c:v>1.3607E-12</c:v>
                </c:pt>
                <c:pt idx="4">
                  <c:v>1.3656E-12</c:v>
                </c:pt>
                <c:pt idx="5">
                  <c:v>1.3449000000000001E-12</c:v>
                </c:pt>
                <c:pt idx="6">
                  <c:v>1.3512999999999999E-12</c:v>
                </c:pt>
                <c:pt idx="7">
                  <c:v>1.3623999999999999E-12</c:v>
                </c:pt>
                <c:pt idx="8">
                  <c:v>1.3616999999999999E-12</c:v>
                </c:pt>
                <c:pt idx="9">
                  <c:v>1.3863000000000001E-12</c:v>
                </c:pt>
                <c:pt idx="10">
                  <c:v>1.395E-12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E-4671-B49F-516ED33E73D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'!$B$120:$L$120</c:f>
              <c:numCache>
                <c:formatCode>0.00E+00</c:formatCode>
                <c:ptCount val="11"/>
                <c:pt idx="0">
                  <c:v>1.3593000000000001E-12</c:v>
                </c:pt>
                <c:pt idx="1">
                  <c:v>1.3594E-12</c:v>
                </c:pt>
                <c:pt idx="2">
                  <c:v>1.3831E-12</c:v>
                </c:pt>
                <c:pt idx="3">
                  <c:v>1.3701E-12</c:v>
                </c:pt>
                <c:pt idx="4">
                  <c:v>1.3765E-12</c:v>
                </c:pt>
                <c:pt idx="5">
                  <c:v>1.3505999999999999E-12</c:v>
                </c:pt>
                <c:pt idx="6">
                  <c:v>1.3524999999999999E-12</c:v>
                </c:pt>
                <c:pt idx="7">
                  <c:v>1.3634E-12</c:v>
                </c:pt>
                <c:pt idx="8">
                  <c:v>1.407E-12</c:v>
                </c:pt>
                <c:pt idx="9">
                  <c:v>1.4044999999999999E-12</c:v>
                </c:pt>
                <c:pt idx="10">
                  <c:v>1.3830000000000001E-12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E-4671-B49F-516ED33E73D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'!$B$121:$L$121</c:f>
              <c:numCache>
                <c:formatCode>0.00E+00</c:formatCode>
                <c:ptCount val="11"/>
                <c:pt idx="0">
                  <c:v>1.38E-12</c:v>
                </c:pt>
                <c:pt idx="1">
                  <c:v>1.3478E-12</c:v>
                </c:pt>
                <c:pt idx="2">
                  <c:v>1.3879999999999999E-12</c:v>
                </c:pt>
                <c:pt idx="3">
                  <c:v>1.3764000000000001E-12</c:v>
                </c:pt>
                <c:pt idx="4">
                  <c:v>1.3665000000000001E-12</c:v>
                </c:pt>
                <c:pt idx="5">
                  <c:v>1.3567000000000001E-12</c:v>
                </c:pt>
                <c:pt idx="6">
                  <c:v>1.3926999999999999E-12</c:v>
                </c:pt>
                <c:pt idx="7">
                  <c:v>1.3579000000000001E-12</c:v>
                </c:pt>
                <c:pt idx="8">
                  <c:v>1.3739E-12</c:v>
                </c:pt>
                <c:pt idx="9">
                  <c:v>1.4488E-12</c:v>
                </c:pt>
                <c:pt idx="10">
                  <c:v>1.376E-12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0E-4671-B49F-516ED33E73D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'!$B$122:$L$122</c:f>
              <c:numCache>
                <c:formatCode>0.00E+00</c:formatCode>
                <c:ptCount val="11"/>
                <c:pt idx="0">
                  <c:v>1.3738000000000001E-12</c:v>
                </c:pt>
                <c:pt idx="1">
                  <c:v>1.3511E-12</c:v>
                </c:pt>
                <c:pt idx="2">
                  <c:v>1.347E-12</c:v>
                </c:pt>
                <c:pt idx="3">
                  <c:v>1.3669E-12</c:v>
                </c:pt>
                <c:pt idx="4">
                  <c:v>1.3708E-12</c:v>
                </c:pt>
                <c:pt idx="5">
                  <c:v>1.3593000000000001E-12</c:v>
                </c:pt>
                <c:pt idx="6">
                  <c:v>1.3520000000000001E-12</c:v>
                </c:pt>
                <c:pt idx="7">
                  <c:v>1.3746E-12</c:v>
                </c:pt>
                <c:pt idx="8">
                  <c:v>1.3666000000000001E-12</c:v>
                </c:pt>
                <c:pt idx="9">
                  <c:v>1.3787999999999999E-12</c:v>
                </c:pt>
                <c:pt idx="10">
                  <c:v>1.3751000000000001E-12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E-4671-B49F-516ED33E73D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 '!$B$118:$L$118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'!$B$123:$L$123</c:f>
              <c:numCache>
                <c:formatCode>0.00E+00</c:formatCode>
                <c:ptCount val="11"/>
                <c:pt idx="0">
                  <c:v>1.3320999999999999E-12</c:v>
                </c:pt>
                <c:pt idx="1">
                  <c:v>1.3648E-12</c:v>
                </c:pt>
                <c:pt idx="2">
                  <c:v>1.3762999999999999E-12</c:v>
                </c:pt>
                <c:pt idx="3">
                  <c:v>1.3371E-12</c:v>
                </c:pt>
                <c:pt idx="4">
                  <c:v>1.3669999999999999E-12</c:v>
                </c:pt>
                <c:pt idx="5">
                  <c:v>1.3623E-12</c:v>
                </c:pt>
                <c:pt idx="6">
                  <c:v>1.3540000000000001E-12</c:v>
                </c:pt>
                <c:pt idx="7">
                  <c:v>1.3505E-12</c:v>
                </c:pt>
                <c:pt idx="8">
                  <c:v>1.3707E-12</c:v>
                </c:pt>
                <c:pt idx="9">
                  <c:v>1.3967000000000001E-12</c:v>
                </c:pt>
                <c:pt idx="10">
                  <c:v>1.3988000000000001E-12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E-4671-B49F-516ED33E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 '!$B$116:$N$116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 '!$B$125:$N$125</c:f>
                <c:numCache>
                  <c:formatCode>General</c:formatCode>
                  <c:ptCount val="13"/>
                  <c:pt idx="0">
                    <c:v>1.8575871446583622E-14</c:v>
                  </c:pt>
                  <c:pt idx="1">
                    <c:v>9.8496192819824542E-15</c:v>
                  </c:pt>
                  <c:pt idx="2">
                    <c:v>1.7180366701557886E-14</c:v>
                  </c:pt>
                  <c:pt idx="3">
                    <c:v>1.515249154429726E-14</c:v>
                  </c:pt>
                  <c:pt idx="4">
                    <c:v>4.4974437183804947E-15</c:v>
                  </c:pt>
                  <c:pt idx="5">
                    <c:v>6.9955700268098222E-15</c:v>
                  </c:pt>
                  <c:pt idx="6">
                    <c:v>1.8027617701737482E-14</c:v>
                  </c:pt>
                  <c:pt idx="7">
                    <c:v>8.7984657753497118E-15</c:v>
                  </c:pt>
                  <c:pt idx="8">
                    <c:v>1.7932846957468843E-14</c:v>
                  </c:pt>
                  <c:pt idx="9">
                    <c:v>2.7404871829658332E-14</c:v>
                  </c:pt>
                  <c:pt idx="10">
                    <c:v>1.0860110496675438E-14</c:v>
                  </c:pt>
                </c:numCache>
              </c:numRef>
            </c:plus>
            <c:minus>
              <c:numRef>
                <c:f>'channel 3 '!$B$125:$N$125</c:f>
                <c:numCache>
                  <c:formatCode>General</c:formatCode>
                  <c:ptCount val="13"/>
                  <c:pt idx="0">
                    <c:v>1.8575871446583622E-14</c:v>
                  </c:pt>
                  <c:pt idx="1">
                    <c:v>9.8496192819824542E-15</c:v>
                  </c:pt>
                  <c:pt idx="2">
                    <c:v>1.7180366701557886E-14</c:v>
                  </c:pt>
                  <c:pt idx="3">
                    <c:v>1.515249154429726E-14</c:v>
                  </c:pt>
                  <c:pt idx="4">
                    <c:v>4.4974437183804947E-15</c:v>
                  </c:pt>
                  <c:pt idx="5">
                    <c:v>6.9955700268098222E-15</c:v>
                  </c:pt>
                  <c:pt idx="6">
                    <c:v>1.8027617701737482E-14</c:v>
                  </c:pt>
                  <c:pt idx="7">
                    <c:v>8.7984657753497118E-15</c:v>
                  </c:pt>
                  <c:pt idx="8">
                    <c:v>1.7932846957468843E-14</c:v>
                  </c:pt>
                  <c:pt idx="9">
                    <c:v>2.7404871829658332E-14</c:v>
                  </c:pt>
                  <c:pt idx="10">
                    <c:v>1.0860110496675438E-14</c:v>
                  </c:pt>
                </c:numCache>
              </c:numRef>
            </c:minus>
          </c:errBars>
          <c:xVal>
            <c:numRef>
              <c:f>'channel 3 '!$B$118:$N$118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'!$B$124:$N$124</c:f>
              <c:numCache>
                <c:formatCode>0.00E+00</c:formatCode>
                <c:ptCount val="13"/>
                <c:pt idx="0">
                  <c:v>1.3603599999999999E-12</c:v>
                </c:pt>
                <c:pt idx="1">
                  <c:v>1.3589999999999998E-12</c:v>
                </c:pt>
                <c:pt idx="2">
                  <c:v>1.3765E-12</c:v>
                </c:pt>
                <c:pt idx="3">
                  <c:v>1.3622400000000001E-12</c:v>
                </c:pt>
                <c:pt idx="4">
                  <c:v>1.36928E-12</c:v>
                </c:pt>
                <c:pt idx="5">
                  <c:v>1.3547600000000002E-12</c:v>
                </c:pt>
                <c:pt idx="6">
                  <c:v>1.3604999999999999E-12</c:v>
                </c:pt>
                <c:pt idx="7">
                  <c:v>1.36176E-12</c:v>
                </c:pt>
                <c:pt idx="8">
                  <c:v>1.37598E-12</c:v>
                </c:pt>
                <c:pt idx="9">
                  <c:v>1.40302E-12</c:v>
                </c:pt>
                <c:pt idx="10">
                  <c:v>1.38558E-12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A-41CC-ABEC-2929027F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3 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 '!$B$105:$L$105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  <c:pt idx="8">
                  <c:v>4.666666666666667</c:v>
                </c:pt>
                <c:pt idx="9">
                  <c:v>5.333333333333333</c:v>
                </c:pt>
                <c:pt idx="10">
                  <c:v>6</c:v>
                </c:pt>
              </c:numCache>
            </c:numRef>
          </c:xVal>
          <c:yVal>
            <c:numRef>
              <c:f>'channel 3 '!$B$111:$L$111</c:f>
              <c:numCache>
                <c:formatCode>0.00E+00</c:formatCode>
                <c:ptCount val="11"/>
                <c:pt idx="0">
                  <c:v>15000</c:v>
                </c:pt>
                <c:pt idx="1">
                  <c:v>40000</c:v>
                </c:pt>
                <c:pt idx="2">
                  <c:v>100000</c:v>
                </c:pt>
                <c:pt idx="3">
                  <c:v>410000</c:v>
                </c:pt>
                <c:pt idx="4">
                  <c:v>1000000</c:v>
                </c:pt>
                <c:pt idx="5">
                  <c:v>3000000</c:v>
                </c:pt>
                <c:pt idx="6">
                  <c:v>12800000</c:v>
                </c:pt>
                <c:pt idx="7">
                  <c:v>32000000</c:v>
                </c:pt>
                <c:pt idx="8">
                  <c:v>57000000</c:v>
                </c:pt>
                <c:pt idx="9">
                  <c:v>148000000</c:v>
                </c:pt>
                <c:pt idx="10">
                  <c:v>640000000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A-41CC-ABEC-2929027FD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  <c:majorUnit val="1"/>
      </c:valAx>
      <c:valAx>
        <c:axId val="275171200"/>
        <c:scaling>
          <c:orientation val="minMax"/>
          <c:max val="1.6000000000000011E-12"/>
          <c:min val="1.2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301642850199277"/>
          <c:y val="0.61072725284339457"/>
          <c:w val="0.2023980335791359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A347A-E15A-4562-8F81-C3F68BF31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69633-6C19-4D4A-9CFE-4DF48318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3737B-A4A0-4778-BAA9-5562AC86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35CC2-508E-4806-9ACD-DA4DA0B47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A1266-3D83-4062-BB16-8F05170A8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2B487-1E62-40CE-9E7D-DE237530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4" sqref="C14"/>
    </sheetView>
  </sheetViews>
  <sheetFormatPr defaultRowHeight="14.5" x14ac:dyDescent="0.35"/>
  <cols>
    <col min="1" max="1" width="41.26953125" bestFit="1" customWidth="1"/>
    <col min="2" max="2" width="42" bestFit="1" customWidth="1"/>
    <col min="3" max="3" width="52.453125" bestFit="1" customWidth="1"/>
  </cols>
  <sheetData>
    <row r="1" spans="1:2" x14ac:dyDescent="0.35">
      <c r="A1" s="1" t="s">
        <v>4</v>
      </c>
      <c r="B1" s="9">
        <v>43047</v>
      </c>
    </row>
    <row r="2" spans="1:2" x14ac:dyDescent="0.35">
      <c r="A2" s="1" t="s">
        <v>0</v>
      </c>
      <c r="B2" s="1" t="s">
        <v>40</v>
      </c>
    </row>
    <row r="3" spans="1:2" x14ac:dyDescent="0.35">
      <c r="A3" s="1" t="s">
        <v>1</v>
      </c>
      <c r="B3" s="1" t="s">
        <v>225</v>
      </c>
    </row>
    <row r="4" spans="1:2" x14ac:dyDescent="0.35">
      <c r="A4" s="1" t="s">
        <v>2</v>
      </c>
      <c r="B4" s="1" t="s">
        <v>223</v>
      </c>
    </row>
    <row r="5" spans="1:2" x14ac:dyDescent="0.35">
      <c r="A5" s="1" t="s">
        <v>5</v>
      </c>
      <c r="B5" s="1" t="s">
        <v>45</v>
      </c>
    </row>
    <row r="6" spans="1:2" x14ac:dyDescent="0.35">
      <c r="A6" s="1" t="s">
        <v>3</v>
      </c>
      <c r="B6" s="8" t="s">
        <v>222</v>
      </c>
    </row>
    <row r="7" spans="1:2" x14ac:dyDescent="0.35">
      <c r="A7" s="1" t="s">
        <v>6</v>
      </c>
      <c r="B7" s="1" t="s">
        <v>49</v>
      </c>
    </row>
    <row r="9" spans="1:2" x14ac:dyDescent="0.35">
      <c r="A9" s="42" t="s">
        <v>7</v>
      </c>
      <c r="B9" s="43"/>
    </row>
    <row r="10" spans="1:2" x14ac:dyDescent="0.35">
      <c r="A10" s="2" t="s">
        <v>8</v>
      </c>
      <c r="B10" s="3" t="s">
        <v>9</v>
      </c>
    </row>
    <row r="11" spans="1:2" x14ac:dyDescent="0.35">
      <c r="A11" s="4" t="s">
        <v>11</v>
      </c>
      <c r="B11" s="5"/>
    </row>
    <row r="12" spans="1:2" x14ac:dyDescent="0.35">
      <c r="A12" s="4" t="s">
        <v>10</v>
      </c>
      <c r="B12" s="5"/>
    </row>
    <row r="13" spans="1:2" x14ac:dyDescent="0.35">
      <c r="A13" s="4"/>
      <c r="B13" s="5" t="s">
        <v>226</v>
      </c>
    </row>
    <row r="14" spans="1:2" x14ac:dyDescent="0.35">
      <c r="A14" s="4"/>
      <c r="B14" s="5"/>
    </row>
    <row r="15" spans="1:2" x14ac:dyDescent="0.35">
      <c r="A15" s="4"/>
      <c r="B15" s="5"/>
    </row>
    <row r="16" spans="1:2" x14ac:dyDescent="0.35">
      <c r="A16" s="4"/>
      <c r="B16" s="5"/>
    </row>
    <row r="17" spans="1:2" x14ac:dyDescent="0.35">
      <c r="A17" s="4"/>
      <c r="B17" s="5"/>
    </row>
    <row r="18" spans="1:2" x14ac:dyDescent="0.35">
      <c r="A18" s="4"/>
      <c r="B18" s="5"/>
    </row>
    <row r="19" spans="1:2" x14ac:dyDescent="0.35">
      <c r="A19" s="4"/>
      <c r="B19" s="5"/>
    </row>
    <row r="20" spans="1:2" x14ac:dyDescent="0.35">
      <c r="A20" s="4"/>
      <c r="B20" s="5"/>
    </row>
    <row r="21" spans="1:2" x14ac:dyDescent="0.35">
      <c r="A21" s="4"/>
      <c r="B21" s="5"/>
    </row>
    <row r="22" spans="1:2" x14ac:dyDescent="0.35">
      <c r="A22" s="6"/>
      <c r="B22" s="7"/>
    </row>
  </sheetData>
  <mergeCells count="1"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30711-1E22-484C-818F-B10562BF1AD1}">
  <dimension ref="A1:AC127"/>
  <sheetViews>
    <sheetView tabSelected="1" topLeftCell="A105" workbookViewId="0">
      <selection activeCell="P115" sqref="P115"/>
    </sheetView>
  </sheetViews>
  <sheetFormatPr defaultColWidth="9.1796875" defaultRowHeight="14.5" x14ac:dyDescent="0.35"/>
  <cols>
    <col min="1" max="1" width="21" style="11" customWidth="1"/>
    <col min="2" max="5" width="9.1796875" style="11"/>
    <col min="6" max="6" width="9.453125" style="11" customWidth="1"/>
    <col min="7" max="10" width="9.1796875" style="11"/>
    <col min="11" max="12" width="9.7265625" style="11" bestFit="1" customWidth="1"/>
    <col min="13" max="22" width="9.1796875" style="11"/>
    <col min="23" max="23" width="9.453125" style="11" customWidth="1"/>
    <col min="24" max="24" width="14.7265625" style="11" bestFit="1" customWidth="1"/>
    <col min="25" max="16384" width="9.1796875" style="11"/>
  </cols>
  <sheetData>
    <row r="1" spans="1:29" x14ac:dyDescent="0.35">
      <c r="A1" s="35">
        <v>1</v>
      </c>
    </row>
    <row r="2" spans="1:29" x14ac:dyDescent="0.35">
      <c r="A2" s="12" t="s">
        <v>56</v>
      </c>
      <c r="B2" s="12" t="s">
        <v>12</v>
      </c>
      <c r="C2" s="12" t="s">
        <v>13</v>
      </c>
      <c r="D2" s="12" t="s">
        <v>25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19</v>
      </c>
      <c r="R2" s="12" t="s">
        <v>20</v>
      </c>
      <c r="S2" s="13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38</v>
      </c>
      <c r="Z2" s="11" t="s">
        <v>42</v>
      </c>
      <c r="AA2" s="11" t="s">
        <v>41</v>
      </c>
      <c r="AB2" s="11" t="s">
        <v>43</v>
      </c>
      <c r="AC2" s="11" t="s">
        <v>44</v>
      </c>
    </row>
    <row r="3" spans="1:29" x14ac:dyDescent="0.35">
      <c r="A3" s="14" t="s">
        <v>167</v>
      </c>
      <c r="B3" s="14">
        <v>1.0789E-4</v>
      </c>
      <c r="C3" s="14">
        <v>2.1253999999999999E-2</v>
      </c>
      <c r="D3" s="15">
        <v>1.5216999999999999E-7</v>
      </c>
      <c r="E3" s="15">
        <v>8.4294999999999995E-9</v>
      </c>
      <c r="F3" s="15">
        <v>5.5395000000000003</v>
      </c>
      <c r="G3" s="14">
        <v>-23.7</v>
      </c>
      <c r="H3" s="14">
        <v>5.9096000000000002</v>
      </c>
      <c r="I3" s="14">
        <v>24.934999999999999</v>
      </c>
      <c r="J3" s="15">
        <v>1.8505000000000001E-7</v>
      </c>
      <c r="K3" s="15">
        <v>1.4119000000000001E-8</v>
      </c>
      <c r="L3" s="15">
        <v>7.6298000000000004</v>
      </c>
      <c r="M3" s="14">
        <v>0.75938000000000005</v>
      </c>
      <c r="N3" s="15">
        <v>6.6372000000000002E-3</v>
      </c>
      <c r="O3" s="15">
        <v>0.87402999999999997</v>
      </c>
      <c r="P3" s="14">
        <v>7639</v>
      </c>
      <c r="Q3" s="15">
        <v>8.8327000000000009</v>
      </c>
      <c r="R3" s="15">
        <v>0.11563</v>
      </c>
      <c r="S3" s="16">
        <v>1.6541E-12</v>
      </c>
      <c r="T3" s="15">
        <v>2.9978000000000002E-14</v>
      </c>
      <c r="U3" s="15">
        <v>1.8123</v>
      </c>
      <c r="V3" s="14">
        <v>0.97585</v>
      </c>
      <c r="W3" s="15">
        <v>1.039E-3</v>
      </c>
      <c r="X3" s="15">
        <v>0.10647</v>
      </c>
      <c r="Z3" s="15">
        <f t="shared" ref="Z3:Z7" si="0">D3</f>
        <v>1.5216999999999999E-7</v>
      </c>
      <c r="AA3" s="14">
        <f t="shared" ref="AA3:AA7" si="1">G3+P3</f>
        <v>7615.3</v>
      </c>
      <c r="AB3" s="15">
        <f t="shared" ref="AB3:AB7" si="2">J3</f>
        <v>1.8505000000000001E-7</v>
      </c>
      <c r="AC3" s="15">
        <f t="shared" ref="AC3:AC7" si="3">S3</f>
        <v>1.6541E-12</v>
      </c>
    </row>
    <row r="4" spans="1:29" x14ac:dyDescent="0.35">
      <c r="A4" s="11" t="s">
        <v>168</v>
      </c>
      <c r="B4" s="11">
        <v>1.0785000000000001E-4</v>
      </c>
      <c r="C4" s="11">
        <v>2.1246999999999999E-2</v>
      </c>
      <c r="D4" s="17">
        <v>1.5402E-7</v>
      </c>
      <c r="E4" s="17">
        <v>8.3873000000000006E-9</v>
      </c>
      <c r="F4" s="17">
        <v>5.4455999999999998</v>
      </c>
      <c r="G4" s="11">
        <v>-24.6</v>
      </c>
      <c r="H4" s="11">
        <v>5.9042000000000003</v>
      </c>
      <c r="I4" s="11">
        <v>24.001000000000001</v>
      </c>
      <c r="J4" s="17">
        <v>1.7146E-7</v>
      </c>
      <c r="K4" s="17">
        <v>1.3234E-8</v>
      </c>
      <c r="L4" s="17">
        <v>7.7183999999999999</v>
      </c>
      <c r="M4" s="11">
        <v>0.76868999999999998</v>
      </c>
      <c r="N4" s="17">
        <v>6.7102000000000004E-3</v>
      </c>
      <c r="O4" s="17">
        <v>0.87294000000000005</v>
      </c>
      <c r="P4" s="11">
        <v>7567</v>
      </c>
      <c r="Q4" s="17">
        <v>8.7332999999999998</v>
      </c>
      <c r="R4" s="17">
        <v>0.11541</v>
      </c>
      <c r="S4" s="18">
        <v>1.6743E-12</v>
      </c>
      <c r="T4" s="17">
        <v>3.0255E-14</v>
      </c>
      <c r="U4" s="17">
        <v>1.8069999999999999</v>
      </c>
      <c r="V4" s="11">
        <v>0.97526999999999997</v>
      </c>
      <c r="W4" s="17">
        <v>1.0365000000000001E-3</v>
      </c>
      <c r="X4" s="17">
        <v>0.10628</v>
      </c>
      <c r="Z4" s="17">
        <f t="shared" si="0"/>
        <v>1.5402E-7</v>
      </c>
      <c r="AA4" s="11">
        <f t="shared" si="1"/>
        <v>7542.4</v>
      </c>
      <c r="AB4" s="17">
        <f t="shared" si="2"/>
        <v>1.7146E-7</v>
      </c>
      <c r="AC4" s="17">
        <f t="shared" si="3"/>
        <v>1.6743E-12</v>
      </c>
    </row>
    <row r="5" spans="1:29" x14ac:dyDescent="0.35">
      <c r="A5" s="11" t="s">
        <v>169</v>
      </c>
      <c r="B5" s="11">
        <v>1.075E-4</v>
      </c>
      <c r="C5" s="11">
        <v>2.1177000000000001E-2</v>
      </c>
      <c r="D5" s="17">
        <v>1.5428999999999999E-7</v>
      </c>
      <c r="E5" s="17">
        <v>8.3694999999999993E-9</v>
      </c>
      <c r="F5" s="17">
        <v>5.4245000000000001</v>
      </c>
      <c r="G5" s="11">
        <v>-24.89</v>
      </c>
      <c r="H5" s="11">
        <v>5.9035000000000002</v>
      </c>
      <c r="I5" s="11">
        <v>23.718</v>
      </c>
      <c r="J5" s="17">
        <v>1.6453999999999999E-7</v>
      </c>
      <c r="K5" s="17">
        <v>1.2718E-8</v>
      </c>
      <c r="L5" s="17">
        <v>7.7294</v>
      </c>
      <c r="M5" s="11">
        <v>0.77322999999999997</v>
      </c>
      <c r="N5" s="17">
        <v>6.7175000000000004E-3</v>
      </c>
      <c r="O5" s="17">
        <v>0.86875999999999998</v>
      </c>
      <c r="P5" s="11">
        <v>7538</v>
      </c>
      <c r="Q5" s="17">
        <v>8.6860999999999997</v>
      </c>
      <c r="R5" s="17">
        <v>0.11523</v>
      </c>
      <c r="S5" s="18">
        <v>1.6791E-12</v>
      </c>
      <c r="T5" s="17">
        <v>3.0268E-14</v>
      </c>
      <c r="U5" s="17">
        <v>1.8026</v>
      </c>
      <c r="V5" s="11">
        <v>0.97507999999999995</v>
      </c>
      <c r="W5" s="17">
        <v>1.0344E-3</v>
      </c>
      <c r="X5" s="17">
        <v>0.10607999999999999</v>
      </c>
      <c r="Z5" s="17">
        <f t="shared" si="0"/>
        <v>1.5428999999999999E-7</v>
      </c>
      <c r="AA5" s="11">
        <f t="shared" si="1"/>
        <v>7513.11</v>
      </c>
      <c r="AB5" s="17">
        <f t="shared" si="2"/>
        <v>1.6453999999999999E-7</v>
      </c>
      <c r="AC5" s="17">
        <f t="shared" si="3"/>
        <v>1.6791E-12</v>
      </c>
    </row>
    <row r="6" spans="1:29" x14ac:dyDescent="0.35">
      <c r="A6" s="11" t="s">
        <v>170</v>
      </c>
      <c r="B6" s="11">
        <v>1.071E-4</v>
      </c>
      <c r="C6" s="11">
        <v>2.1099E-2</v>
      </c>
      <c r="D6" s="17">
        <v>1.5510000000000001E-7</v>
      </c>
      <c r="E6" s="17">
        <v>8.3544E-9</v>
      </c>
      <c r="F6" s="17">
        <v>5.3864999999999998</v>
      </c>
      <c r="G6" s="11">
        <v>-25.35</v>
      </c>
      <c r="H6" s="11">
        <v>5.9048999999999996</v>
      </c>
      <c r="I6" s="11">
        <v>23.292999999999999</v>
      </c>
      <c r="J6" s="17">
        <v>1.6025E-7</v>
      </c>
      <c r="K6" s="17">
        <v>1.2325E-8</v>
      </c>
      <c r="L6" s="17">
        <v>7.6910999999999996</v>
      </c>
      <c r="M6" s="11">
        <v>0.77583000000000002</v>
      </c>
      <c r="N6" s="17">
        <v>6.6832000000000003E-3</v>
      </c>
      <c r="O6" s="17">
        <v>0.86143000000000003</v>
      </c>
      <c r="P6" s="11">
        <v>7502</v>
      </c>
      <c r="Q6" s="17">
        <v>8.6510999999999996</v>
      </c>
      <c r="R6" s="17">
        <v>0.11532000000000001</v>
      </c>
      <c r="S6" s="18">
        <v>1.6835E-12</v>
      </c>
      <c r="T6" s="17">
        <v>3.0326000000000003E-14</v>
      </c>
      <c r="U6" s="17">
        <v>1.8013999999999999</v>
      </c>
      <c r="V6" s="11">
        <v>0.97494000000000003</v>
      </c>
      <c r="W6" s="17">
        <v>1.0338999999999999E-3</v>
      </c>
      <c r="X6" s="17">
        <v>0.10605000000000001</v>
      </c>
      <c r="Z6" s="17">
        <f t="shared" si="0"/>
        <v>1.5510000000000001E-7</v>
      </c>
      <c r="AA6" s="11">
        <f t="shared" si="1"/>
        <v>7476.65</v>
      </c>
      <c r="AB6" s="17">
        <f t="shared" si="2"/>
        <v>1.6025E-7</v>
      </c>
      <c r="AC6" s="17">
        <f t="shared" si="3"/>
        <v>1.6835E-12</v>
      </c>
    </row>
    <row r="7" spans="1:29" x14ac:dyDescent="0.35">
      <c r="A7" s="11" t="s">
        <v>171</v>
      </c>
      <c r="B7" s="17">
        <v>1.0529E-4</v>
      </c>
      <c r="C7" s="11">
        <v>2.0743000000000001E-2</v>
      </c>
      <c r="D7" s="17">
        <v>1.5580000000000001E-7</v>
      </c>
      <c r="E7" s="17">
        <v>8.2952000000000001E-9</v>
      </c>
      <c r="F7" s="17">
        <v>5.3243</v>
      </c>
      <c r="G7" s="11">
        <v>-26.16</v>
      </c>
      <c r="H7" s="11">
        <v>5.8752000000000004</v>
      </c>
      <c r="I7" s="11">
        <v>22.459</v>
      </c>
      <c r="J7" s="17">
        <v>1.5787E-7</v>
      </c>
      <c r="K7" s="17">
        <v>1.2054999999999999E-8</v>
      </c>
      <c r="L7" s="17">
        <v>7.6360000000000001</v>
      </c>
      <c r="M7" s="11">
        <v>0.77759999999999996</v>
      </c>
      <c r="N7" s="17">
        <v>6.6344999999999998E-3</v>
      </c>
      <c r="O7" s="17">
        <v>0.85319999999999996</v>
      </c>
      <c r="P7" s="11">
        <v>7484</v>
      </c>
      <c r="Q7" s="17">
        <v>8.5780999999999992</v>
      </c>
      <c r="R7" s="17">
        <v>0.11462</v>
      </c>
      <c r="S7" s="18">
        <v>1.6928E-12</v>
      </c>
      <c r="T7" s="17">
        <v>3.0258999999999999E-14</v>
      </c>
      <c r="U7" s="17">
        <v>1.7875000000000001</v>
      </c>
      <c r="V7" s="11">
        <v>0.97458</v>
      </c>
      <c r="W7" s="17">
        <v>1.0263E-3</v>
      </c>
      <c r="X7" s="17">
        <v>0.10531</v>
      </c>
      <c r="Z7" s="19">
        <f t="shared" si="0"/>
        <v>1.5580000000000001E-7</v>
      </c>
      <c r="AA7" s="12">
        <f t="shared" si="1"/>
        <v>7457.84</v>
      </c>
      <c r="AB7" s="19">
        <f t="shared" si="2"/>
        <v>1.5787E-7</v>
      </c>
      <c r="AC7" s="19">
        <f t="shared" si="3"/>
        <v>1.6928E-12</v>
      </c>
    </row>
    <row r="8" spans="1:29" x14ac:dyDescent="0.35">
      <c r="A8" s="14" t="s">
        <v>23</v>
      </c>
      <c r="B8" s="14">
        <f t="shared" ref="B8:X8" si="4">AVERAGE(B3:B7)</f>
        <v>1.07126E-4</v>
      </c>
      <c r="C8" s="14">
        <f t="shared" si="4"/>
        <v>2.1103999999999998E-2</v>
      </c>
      <c r="D8" s="14">
        <f t="shared" si="4"/>
        <v>1.54276E-7</v>
      </c>
      <c r="E8" s="14">
        <f t="shared" si="4"/>
        <v>8.3671799999999992E-9</v>
      </c>
      <c r="F8" s="14">
        <f t="shared" si="4"/>
        <v>5.4240799999999991</v>
      </c>
      <c r="G8" s="14">
        <f t="shared" si="4"/>
        <v>-24.939999999999998</v>
      </c>
      <c r="H8" s="14">
        <f t="shared" si="4"/>
        <v>5.8994799999999996</v>
      </c>
      <c r="I8" s="14">
        <f t="shared" si="4"/>
        <v>23.6812</v>
      </c>
      <c r="J8" s="14">
        <f t="shared" si="4"/>
        <v>1.6783399999999999E-7</v>
      </c>
      <c r="K8" s="14">
        <f t="shared" si="4"/>
        <v>1.2890199999999999E-8</v>
      </c>
      <c r="L8" s="14">
        <f t="shared" si="4"/>
        <v>7.6809399999999997</v>
      </c>
      <c r="M8" s="14">
        <f t="shared" si="4"/>
        <v>0.77094600000000002</v>
      </c>
      <c r="N8" s="14">
        <f t="shared" si="4"/>
        <v>6.67652E-3</v>
      </c>
      <c r="O8" s="14">
        <f t="shared" si="4"/>
        <v>0.86607199999999995</v>
      </c>
      <c r="P8" s="14">
        <f t="shared" si="4"/>
        <v>7546</v>
      </c>
      <c r="Q8" s="14">
        <f t="shared" si="4"/>
        <v>8.6962599999999988</v>
      </c>
      <c r="R8" s="14">
        <f t="shared" si="4"/>
        <v>0.11524199999999998</v>
      </c>
      <c r="S8" s="20">
        <f t="shared" si="4"/>
        <v>1.6767600000000002E-12</v>
      </c>
      <c r="T8" s="14">
        <f t="shared" si="4"/>
        <v>3.0217200000000002E-14</v>
      </c>
      <c r="U8" s="14">
        <f t="shared" si="4"/>
        <v>1.80216</v>
      </c>
      <c r="V8" s="14">
        <f t="shared" si="4"/>
        <v>0.9751439999999999</v>
      </c>
      <c r="W8" s="14">
        <f t="shared" si="4"/>
        <v>1.0340199999999999E-3</v>
      </c>
      <c r="X8" s="14">
        <f t="shared" si="4"/>
        <v>0.10603800000000001</v>
      </c>
      <c r="Z8" s="11">
        <f>AVERAGE(Z3:Z7)</f>
        <v>1.54276E-7</v>
      </c>
      <c r="AA8" s="11">
        <f>AVERAGE(AA3:AA7)</f>
        <v>7521.06</v>
      </c>
      <c r="AB8" s="11">
        <f>AVERAGE(AB3:AB7)</f>
        <v>1.6783399999999999E-7</v>
      </c>
      <c r="AC8" s="11">
        <f>AVERAGE(AC3:AC7)</f>
        <v>1.6767600000000002E-12</v>
      </c>
    </row>
    <row r="10" spans="1:29" x14ac:dyDescent="0.35">
      <c r="A10" s="10">
        <v>2</v>
      </c>
    </row>
    <row r="11" spans="1:29" x14ac:dyDescent="0.35">
      <c r="A11" s="22" t="s">
        <v>56</v>
      </c>
      <c r="B11" s="22" t="s">
        <v>12</v>
      </c>
      <c r="C11" s="22" t="s">
        <v>13</v>
      </c>
      <c r="D11" s="22" t="s">
        <v>25</v>
      </c>
      <c r="E11" s="22" t="s">
        <v>14</v>
      </c>
      <c r="F11" s="22" t="s">
        <v>15</v>
      </c>
      <c r="G11" s="22" t="s">
        <v>16</v>
      </c>
      <c r="H11" s="22" t="s">
        <v>17</v>
      </c>
      <c r="I11" s="22" t="s">
        <v>18</v>
      </c>
      <c r="J11" s="22" t="s">
        <v>26</v>
      </c>
      <c r="K11" s="22" t="s">
        <v>27</v>
      </c>
      <c r="L11" s="22" t="s">
        <v>28</v>
      </c>
      <c r="M11" s="22" t="s">
        <v>29</v>
      </c>
      <c r="N11" s="22" t="s">
        <v>30</v>
      </c>
      <c r="O11" s="22" t="s">
        <v>31</v>
      </c>
      <c r="P11" s="22" t="s">
        <v>32</v>
      </c>
      <c r="Q11" s="22" t="s">
        <v>19</v>
      </c>
      <c r="R11" s="22" t="s">
        <v>20</v>
      </c>
      <c r="S11" s="22" t="s">
        <v>33</v>
      </c>
      <c r="T11" s="22" t="s">
        <v>34</v>
      </c>
      <c r="U11" s="22" t="s">
        <v>35</v>
      </c>
      <c r="V11" s="22" t="s">
        <v>36</v>
      </c>
      <c r="W11" s="22" t="s">
        <v>37</v>
      </c>
      <c r="X11" s="22" t="s">
        <v>38</v>
      </c>
      <c r="Z11" s="11" t="s">
        <v>42</v>
      </c>
      <c r="AA11" s="11" t="s">
        <v>41</v>
      </c>
      <c r="AB11" s="11" t="s">
        <v>43</v>
      </c>
      <c r="AC11" s="11" t="s">
        <v>44</v>
      </c>
    </row>
    <row r="12" spans="1:29" x14ac:dyDescent="0.35">
      <c r="A12" s="14" t="s">
        <v>172</v>
      </c>
      <c r="B12" s="14">
        <v>1.0241E-4</v>
      </c>
      <c r="C12" s="14">
        <v>2.0174999999999998E-2</v>
      </c>
      <c r="D12" s="15">
        <v>1.5671E-7</v>
      </c>
      <c r="E12" s="15">
        <v>8.1523999999999993E-9</v>
      </c>
      <c r="F12" s="15">
        <v>5.2022000000000004</v>
      </c>
      <c r="G12" s="14">
        <v>-26.59</v>
      </c>
      <c r="H12" s="14">
        <v>5.7781000000000002</v>
      </c>
      <c r="I12" s="14">
        <v>21.73</v>
      </c>
      <c r="J12" s="15">
        <v>1.681E-7</v>
      </c>
      <c r="K12" s="15">
        <v>1.2944999999999999E-8</v>
      </c>
      <c r="L12" s="15">
        <v>7.7008000000000001</v>
      </c>
      <c r="M12" s="14">
        <v>0.77444999999999997</v>
      </c>
      <c r="N12" s="15">
        <v>6.6927000000000002E-3</v>
      </c>
      <c r="O12" s="15">
        <v>0.86419000000000001</v>
      </c>
      <c r="P12" s="14">
        <v>7482</v>
      </c>
      <c r="Q12" s="15">
        <v>8.4435000000000002</v>
      </c>
      <c r="R12" s="15">
        <v>0.11285000000000001</v>
      </c>
      <c r="S12" s="16">
        <v>1.696E-12</v>
      </c>
      <c r="T12" s="15">
        <v>2.9810999999999998E-14</v>
      </c>
      <c r="U12" s="15">
        <v>1.7577</v>
      </c>
      <c r="V12" s="14">
        <v>0.97445999999999999</v>
      </c>
      <c r="W12" s="15">
        <v>1.0092E-3</v>
      </c>
      <c r="X12" s="15">
        <v>0.10357</v>
      </c>
      <c r="Z12" s="15">
        <f>D12</f>
        <v>1.5671E-7</v>
      </c>
      <c r="AA12" s="14">
        <f>G12+P12</f>
        <v>7455.41</v>
      </c>
      <c r="AB12" s="15">
        <f>J12</f>
        <v>1.681E-7</v>
      </c>
      <c r="AC12" s="15">
        <f>S12</f>
        <v>1.696E-12</v>
      </c>
    </row>
    <row r="13" spans="1:29" x14ac:dyDescent="0.35">
      <c r="A13" s="11" t="s">
        <v>173</v>
      </c>
      <c r="B13" s="11">
        <v>1.0003E-4</v>
      </c>
      <c r="C13" s="11">
        <v>1.9706000000000001E-2</v>
      </c>
      <c r="D13" s="17">
        <v>1.5853E-7</v>
      </c>
      <c r="E13" s="17">
        <v>8.0730000000000006E-9</v>
      </c>
      <c r="F13" s="17">
        <v>5.0923999999999996</v>
      </c>
      <c r="G13" s="11">
        <v>-28.27</v>
      </c>
      <c r="H13" s="11">
        <v>5.7366999999999999</v>
      </c>
      <c r="I13" s="11">
        <v>20.292999999999999</v>
      </c>
      <c r="J13" s="17">
        <v>1.6652000000000001E-7</v>
      </c>
      <c r="K13" s="17">
        <v>1.2615000000000001E-8</v>
      </c>
      <c r="L13" s="17">
        <v>7.5757000000000003</v>
      </c>
      <c r="M13" s="11">
        <v>0.77512000000000003</v>
      </c>
      <c r="N13" s="17">
        <v>6.5832E-3</v>
      </c>
      <c r="O13" s="17">
        <v>0.84931000000000001</v>
      </c>
      <c r="P13" s="11">
        <v>7457</v>
      </c>
      <c r="Q13" s="17">
        <v>8.3577999999999992</v>
      </c>
      <c r="R13" s="17">
        <v>0.11208</v>
      </c>
      <c r="S13" s="18">
        <v>1.7133999999999999E-12</v>
      </c>
      <c r="T13" s="17">
        <v>2.9846999999999998E-14</v>
      </c>
      <c r="U13" s="17">
        <v>1.742</v>
      </c>
      <c r="V13" s="11">
        <v>0.97389999999999999</v>
      </c>
      <c r="W13" s="17">
        <v>1.0005000000000001E-3</v>
      </c>
      <c r="X13" s="17">
        <v>0.10273</v>
      </c>
      <c r="Z13" s="17">
        <f t="shared" ref="Z13:Z16" si="5">D13</f>
        <v>1.5853E-7</v>
      </c>
      <c r="AA13" s="11">
        <f t="shared" ref="AA13:AA16" si="6">G13+P13</f>
        <v>7428.73</v>
      </c>
      <c r="AB13" s="17">
        <f t="shared" ref="AB13:AB16" si="7">J13</f>
        <v>1.6652000000000001E-7</v>
      </c>
      <c r="AC13" s="17">
        <f t="shared" ref="AC13:AC16" si="8">S13</f>
        <v>1.7133999999999999E-12</v>
      </c>
    </row>
    <row r="14" spans="1:29" x14ac:dyDescent="0.35">
      <c r="A14" s="11" t="s">
        <v>174</v>
      </c>
      <c r="B14" s="17">
        <v>9.9456000000000005E-5</v>
      </c>
      <c r="C14" s="11">
        <v>1.9592999999999999E-2</v>
      </c>
      <c r="D14" s="17">
        <v>1.5921000000000001E-7</v>
      </c>
      <c r="E14" s="17">
        <v>8.0563999999999996E-9</v>
      </c>
      <c r="F14" s="17">
        <v>5.0602</v>
      </c>
      <c r="G14" s="11">
        <v>-28.73</v>
      </c>
      <c r="H14" s="11">
        <v>5.7365000000000004</v>
      </c>
      <c r="I14" s="11">
        <v>19.966999999999999</v>
      </c>
      <c r="J14" s="17">
        <v>1.6595E-7</v>
      </c>
      <c r="K14" s="17">
        <v>1.2509E-8</v>
      </c>
      <c r="L14" s="17">
        <v>7.5377999999999998</v>
      </c>
      <c r="M14" s="11">
        <v>0.77564999999999995</v>
      </c>
      <c r="N14" s="17">
        <v>6.5503999999999996E-3</v>
      </c>
      <c r="O14" s="17">
        <v>0.84450000000000003</v>
      </c>
      <c r="P14" s="11">
        <v>7427</v>
      </c>
      <c r="Q14" s="17">
        <v>8.3320000000000007</v>
      </c>
      <c r="R14" s="17">
        <v>0.11219</v>
      </c>
      <c r="S14" s="18">
        <v>1.7189000000000001E-12</v>
      </c>
      <c r="T14" s="17">
        <v>2.9910000000000002E-14</v>
      </c>
      <c r="U14" s="17">
        <v>1.7401</v>
      </c>
      <c r="V14" s="11">
        <v>0.97372000000000003</v>
      </c>
      <c r="W14" s="17">
        <v>9.9967000000000003E-4</v>
      </c>
      <c r="X14" s="17">
        <v>0.10267</v>
      </c>
      <c r="Z14" s="17">
        <f t="shared" si="5"/>
        <v>1.5921000000000001E-7</v>
      </c>
      <c r="AA14" s="11">
        <f t="shared" si="6"/>
        <v>7398.27</v>
      </c>
      <c r="AB14" s="17">
        <f t="shared" si="7"/>
        <v>1.6595E-7</v>
      </c>
      <c r="AC14" s="17">
        <f t="shared" si="8"/>
        <v>1.7189000000000001E-12</v>
      </c>
    </row>
    <row r="15" spans="1:29" x14ac:dyDescent="0.35">
      <c r="A15" s="11" t="s">
        <v>175</v>
      </c>
      <c r="B15" s="17">
        <v>9.6193999999999994E-5</v>
      </c>
      <c r="C15" s="11">
        <v>1.8950000000000002E-2</v>
      </c>
      <c r="D15" s="17">
        <v>1.6105E-7</v>
      </c>
      <c r="E15" s="17">
        <v>7.9295E-9</v>
      </c>
      <c r="F15" s="17">
        <v>4.9236000000000004</v>
      </c>
      <c r="G15" s="11">
        <v>-30.84</v>
      </c>
      <c r="H15" s="11">
        <v>5.6558999999999999</v>
      </c>
      <c r="I15" s="11">
        <v>18.338999999999999</v>
      </c>
      <c r="J15" s="17">
        <v>1.6773000000000001E-7</v>
      </c>
      <c r="K15" s="17">
        <v>1.2434000000000001E-8</v>
      </c>
      <c r="L15" s="17">
        <v>7.4131</v>
      </c>
      <c r="M15" s="11">
        <v>0.77473999999999998</v>
      </c>
      <c r="N15" s="17">
        <v>6.4425000000000003E-3</v>
      </c>
      <c r="O15" s="17">
        <v>0.83157000000000003</v>
      </c>
      <c r="P15" s="11">
        <v>7419</v>
      </c>
      <c r="Q15" s="17">
        <v>8.2106999999999992</v>
      </c>
      <c r="R15" s="17">
        <v>0.11067</v>
      </c>
      <c r="S15" s="18">
        <v>1.7399000000000001E-12</v>
      </c>
      <c r="T15" s="17">
        <v>2.9825000000000002E-14</v>
      </c>
      <c r="U15" s="17">
        <v>1.7141999999999999</v>
      </c>
      <c r="V15" s="11">
        <v>0.97309000000000001</v>
      </c>
      <c r="W15" s="17">
        <v>9.8499999999999998E-4</v>
      </c>
      <c r="X15" s="17">
        <v>0.10122</v>
      </c>
      <c r="Z15" s="17">
        <f t="shared" si="5"/>
        <v>1.6105E-7</v>
      </c>
      <c r="AA15" s="11">
        <f t="shared" si="6"/>
        <v>7388.16</v>
      </c>
      <c r="AB15" s="17">
        <f t="shared" si="7"/>
        <v>1.6773000000000001E-7</v>
      </c>
      <c r="AC15" s="17">
        <f t="shared" si="8"/>
        <v>1.7399000000000001E-12</v>
      </c>
    </row>
    <row r="16" spans="1:29" x14ac:dyDescent="0.35">
      <c r="A16" s="11" t="s">
        <v>176</v>
      </c>
      <c r="B16" s="17">
        <v>9.4785999999999997E-5</v>
      </c>
      <c r="C16" s="11">
        <v>1.8672999999999999E-2</v>
      </c>
      <c r="D16" s="17">
        <v>1.6166999999999999E-7</v>
      </c>
      <c r="E16" s="17">
        <v>7.8749999999999994E-9</v>
      </c>
      <c r="F16" s="17">
        <v>4.8710000000000004</v>
      </c>
      <c r="G16" s="11">
        <v>-31.54</v>
      </c>
      <c r="H16" s="11">
        <v>5.6203000000000003</v>
      </c>
      <c r="I16" s="11">
        <v>17.82</v>
      </c>
      <c r="J16" s="17">
        <v>1.6836000000000001E-7</v>
      </c>
      <c r="K16" s="17">
        <v>1.2393000000000001E-8</v>
      </c>
      <c r="L16" s="17">
        <v>7.3609999999999998</v>
      </c>
      <c r="M16" s="11">
        <v>0.77444000000000002</v>
      </c>
      <c r="N16" s="17">
        <v>6.3971999999999996E-3</v>
      </c>
      <c r="O16" s="17">
        <v>0.82604</v>
      </c>
      <c r="P16" s="11">
        <v>7417</v>
      </c>
      <c r="Q16" s="17">
        <v>8.1569000000000003</v>
      </c>
      <c r="R16" s="17">
        <v>0.10997999999999999</v>
      </c>
      <c r="S16" s="18">
        <v>1.7462999999999999E-12</v>
      </c>
      <c r="T16" s="17">
        <v>2.9731E-14</v>
      </c>
      <c r="U16" s="17">
        <v>1.7024999999999999</v>
      </c>
      <c r="V16" s="11">
        <v>0.97287999999999997</v>
      </c>
      <c r="W16" s="17">
        <v>9.7834000000000007E-4</v>
      </c>
      <c r="X16" s="17">
        <v>0.10056</v>
      </c>
      <c r="Z16" s="19">
        <f t="shared" si="5"/>
        <v>1.6166999999999999E-7</v>
      </c>
      <c r="AA16" s="12">
        <f t="shared" si="6"/>
        <v>7385.46</v>
      </c>
      <c r="AB16" s="19">
        <f t="shared" si="7"/>
        <v>1.6836000000000001E-7</v>
      </c>
      <c r="AC16" s="19">
        <f t="shared" si="8"/>
        <v>1.7462999999999999E-12</v>
      </c>
    </row>
    <row r="17" spans="1:29" x14ac:dyDescent="0.35">
      <c r="A17" s="14" t="s">
        <v>23</v>
      </c>
      <c r="B17" s="14">
        <f t="shared" ref="B17:X17" si="9">AVERAGE(B12:B16)</f>
        <v>9.8575200000000011E-5</v>
      </c>
      <c r="C17" s="14">
        <f t="shared" si="9"/>
        <v>1.9419399999999996E-2</v>
      </c>
      <c r="D17" s="14">
        <f t="shared" si="9"/>
        <v>1.59434E-7</v>
      </c>
      <c r="E17" s="14">
        <f t="shared" si="9"/>
        <v>8.0172599999999984E-9</v>
      </c>
      <c r="F17" s="14">
        <f t="shared" si="9"/>
        <v>5.0298800000000004</v>
      </c>
      <c r="G17" s="14">
        <f t="shared" si="9"/>
        <v>-29.193999999999999</v>
      </c>
      <c r="H17" s="14">
        <f t="shared" si="9"/>
        <v>5.7054999999999998</v>
      </c>
      <c r="I17" s="14">
        <f t="shared" si="9"/>
        <v>19.629799999999999</v>
      </c>
      <c r="J17" s="14">
        <f t="shared" si="9"/>
        <v>1.6733200000000001E-7</v>
      </c>
      <c r="K17" s="14">
        <f t="shared" si="9"/>
        <v>1.2579199999999999E-8</v>
      </c>
      <c r="L17" s="14">
        <f t="shared" si="9"/>
        <v>7.5176800000000004</v>
      </c>
      <c r="M17" s="14">
        <f t="shared" si="9"/>
        <v>0.7748799999999999</v>
      </c>
      <c r="N17" s="14">
        <f t="shared" si="9"/>
        <v>6.5332000000000003E-3</v>
      </c>
      <c r="O17" s="14">
        <f t="shared" si="9"/>
        <v>0.84312199999999993</v>
      </c>
      <c r="P17" s="14">
        <f t="shared" si="9"/>
        <v>7440.4</v>
      </c>
      <c r="Q17" s="14">
        <f t="shared" si="9"/>
        <v>8.3001799999999992</v>
      </c>
      <c r="R17" s="14">
        <f t="shared" si="9"/>
        <v>0.111554</v>
      </c>
      <c r="S17" s="20">
        <f t="shared" si="9"/>
        <v>1.7228999999999999E-12</v>
      </c>
      <c r="T17" s="14">
        <f t="shared" si="9"/>
        <v>2.98248E-14</v>
      </c>
      <c r="U17" s="14">
        <f t="shared" si="9"/>
        <v>1.7312999999999998</v>
      </c>
      <c r="V17" s="14">
        <f t="shared" si="9"/>
        <v>0.97361000000000009</v>
      </c>
      <c r="W17" s="14">
        <f t="shared" si="9"/>
        <v>9.9454199999999995E-4</v>
      </c>
      <c r="X17" s="14">
        <f t="shared" si="9"/>
        <v>0.10214999999999999</v>
      </c>
      <c r="Z17" s="11">
        <f>AVERAGE(Z12:Z16)</f>
        <v>1.59434E-7</v>
      </c>
      <c r="AA17" s="11">
        <f>AVERAGE(AA12:AA16)</f>
        <v>7411.2060000000001</v>
      </c>
      <c r="AB17" s="11">
        <f>AVERAGE(AB12:AB16)</f>
        <v>1.6733200000000001E-7</v>
      </c>
      <c r="AC17" s="11">
        <f>AVERAGE(AC12:AC16)</f>
        <v>1.7228999999999999E-12</v>
      </c>
    </row>
    <row r="19" spans="1:29" x14ac:dyDescent="0.35">
      <c r="A19" s="21">
        <v>0.03</v>
      </c>
    </row>
    <row r="20" spans="1:29" x14ac:dyDescent="0.35">
      <c r="A20" s="12" t="s">
        <v>56</v>
      </c>
      <c r="B20" s="12" t="s">
        <v>12</v>
      </c>
      <c r="C20" s="12" t="s">
        <v>13</v>
      </c>
      <c r="D20" s="12" t="s">
        <v>25</v>
      </c>
      <c r="E20" s="12" t="s">
        <v>14</v>
      </c>
      <c r="F20" s="12" t="s">
        <v>15</v>
      </c>
      <c r="G20" s="12" t="s">
        <v>16</v>
      </c>
      <c r="H20" s="12" t="s">
        <v>17</v>
      </c>
      <c r="I20" s="12" t="s">
        <v>18</v>
      </c>
      <c r="J20" s="12" t="s">
        <v>26</v>
      </c>
      <c r="K20" s="12" t="s">
        <v>27</v>
      </c>
      <c r="L20" s="12" t="s">
        <v>28</v>
      </c>
      <c r="M20" s="12" t="s">
        <v>29</v>
      </c>
      <c r="N20" s="12" t="s">
        <v>30</v>
      </c>
      <c r="O20" s="12" t="s">
        <v>31</v>
      </c>
      <c r="P20" s="12" t="s">
        <v>32</v>
      </c>
      <c r="Q20" s="12" t="s">
        <v>19</v>
      </c>
      <c r="R20" s="12" t="s">
        <v>20</v>
      </c>
      <c r="S20" s="13" t="s">
        <v>33</v>
      </c>
      <c r="T20" s="12" t="s">
        <v>34</v>
      </c>
      <c r="U20" s="12" t="s">
        <v>35</v>
      </c>
      <c r="V20" s="12" t="s">
        <v>36</v>
      </c>
      <c r="W20" s="12" t="s">
        <v>37</v>
      </c>
      <c r="X20" s="12" t="s">
        <v>38</v>
      </c>
      <c r="Z20" s="11" t="s">
        <v>42</v>
      </c>
      <c r="AA20" s="11" t="s">
        <v>41</v>
      </c>
      <c r="AB20" s="11" t="s">
        <v>43</v>
      </c>
      <c r="AC20" s="11" t="s">
        <v>44</v>
      </c>
    </row>
    <row r="21" spans="1:29" x14ac:dyDescent="0.35">
      <c r="A21" s="11" t="s">
        <v>177</v>
      </c>
      <c r="B21" s="17">
        <v>1.0208999999999999E-4</v>
      </c>
      <c r="C21" s="11">
        <v>2.0112000000000001E-2</v>
      </c>
      <c r="D21" s="17">
        <v>1.6005999999999999E-7</v>
      </c>
      <c r="E21" s="17">
        <v>8.1032999999999995E-9</v>
      </c>
      <c r="F21" s="11">
        <v>5.0627000000000004</v>
      </c>
      <c r="G21" s="11">
        <v>-31.1</v>
      </c>
      <c r="H21" s="11">
        <v>5.7294</v>
      </c>
      <c r="I21" s="11">
        <v>18.422999999999998</v>
      </c>
      <c r="J21" s="17">
        <v>1.6873999999999999E-7</v>
      </c>
      <c r="K21" s="17">
        <v>1.3424999999999999E-8</v>
      </c>
      <c r="L21" s="11">
        <v>7.9560000000000004</v>
      </c>
      <c r="M21" s="11">
        <v>0.77639999999999998</v>
      </c>
      <c r="N21" s="11">
        <v>6.9144999999999996E-3</v>
      </c>
      <c r="O21" s="11">
        <v>0.89058000000000004</v>
      </c>
      <c r="P21" s="11">
        <v>7586</v>
      </c>
      <c r="Q21" s="11">
        <v>8.4242000000000008</v>
      </c>
      <c r="R21" s="11">
        <v>0.11105</v>
      </c>
      <c r="S21" s="18">
        <v>1.729E-12</v>
      </c>
      <c r="T21" s="17">
        <v>3.0048999999999999E-14</v>
      </c>
      <c r="U21" s="11">
        <v>1.7379</v>
      </c>
      <c r="V21" s="11">
        <v>0.97333000000000003</v>
      </c>
      <c r="W21" s="11">
        <v>9.9748000000000002E-4</v>
      </c>
      <c r="X21" s="11">
        <v>0.10248</v>
      </c>
      <c r="Z21" s="15">
        <f>D21</f>
        <v>1.6005999999999999E-7</v>
      </c>
      <c r="AA21" s="14">
        <f>G21+P21</f>
        <v>7554.9</v>
      </c>
      <c r="AB21" s="15">
        <f>J21</f>
        <v>1.6873999999999999E-7</v>
      </c>
      <c r="AC21" s="15">
        <f>S21</f>
        <v>1.729E-12</v>
      </c>
    </row>
    <row r="22" spans="1:29" x14ac:dyDescent="0.35">
      <c r="A22" s="11" t="s">
        <v>178</v>
      </c>
      <c r="B22" s="17">
        <v>9.7386000000000006E-5</v>
      </c>
      <c r="C22" s="11">
        <v>1.9185000000000001E-2</v>
      </c>
      <c r="D22" s="17">
        <v>1.6147E-7</v>
      </c>
      <c r="E22" s="17">
        <v>7.9315999999999994E-9</v>
      </c>
      <c r="F22" s="11">
        <v>4.9120999999999997</v>
      </c>
      <c r="G22" s="11">
        <v>-32.409999999999997</v>
      </c>
      <c r="H22" s="11">
        <v>5.6219999999999999</v>
      </c>
      <c r="I22" s="11">
        <v>17.346</v>
      </c>
      <c r="J22" s="17">
        <v>1.7067999999999999E-7</v>
      </c>
      <c r="K22" s="17">
        <v>1.3186999999999999E-8</v>
      </c>
      <c r="L22" s="11">
        <v>7.7262000000000004</v>
      </c>
      <c r="M22" s="11">
        <v>0.77500000000000002</v>
      </c>
      <c r="N22" s="11">
        <v>6.7153999999999998E-3</v>
      </c>
      <c r="O22" s="11">
        <v>0.86650000000000005</v>
      </c>
      <c r="P22" s="11">
        <v>7561</v>
      </c>
      <c r="Q22" s="11">
        <v>8.2529000000000003</v>
      </c>
      <c r="R22" s="11">
        <v>0.10915</v>
      </c>
      <c r="S22" s="18">
        <v>1.7504000000000001E-12</v>
      </c>
      <c r="T22" s="17">
        <v>2.9825999999999998E-14</v>
      </c>
      <c r="U22" s="11">
        <v>1.704</v>
      </c>
      <c r="V22" s="11">
        <v>0.97269000000000005</v>
      </c>
      <c r="W22" s="11">
        <v>9.7824000000000001E-4</v>
      </c>
      <c r="X22" s="11">
        <v>0.10057000000000001</v>
      </c>
      <c r="Z22" s="17">
        <f t="shared" ref="Z22:Z25" si="10">D22</f>
        <v>1.6147E-7</v>
      </c>
      <c r="AA22" s="11">
        <f t="shared" ref="AA22:AA25" si="11">G22+P22</f>
        <v>7528.59</v>
      </c>
      <c r="AB22" s="17">
        <f t="shared" ref="AB22:AB25" si="12">J22</f>
        <v>1.7067999999999999E-7</v>
      </c>
      <c r="AC22" s="17">
        <f t="shared" ref="AC22:AC25" si="13">S22</f>
        <v>1.7504000000000001E-12</v>
      </c>
    </row>
    <row r="23" spans="1:29" x14ac:dyDescent="0.35">
      <c r="A23" s="11" t="s">
        <v>179</v>
      </c>
      <c r="B23" s="17">
        <v>9.5735000000000004E-5</v>
      </c>
      <c r="C23" s="11">
        <v>1.8859999999999998E-2</v>
      </c>
      <c r="D23" s="17">
        <v>1.6269000000000001E-7</v>
      </c>
      <c r="E23" s="17">
        <v>7.8787999999999997E-9</v>
      </c>
      <c r="F23" s="11">
        <v>4.8428000000000004</v>
      </c>
      <c r="G23" s="11">
        <v>-33.57</v>
      </c>
      <c r="H23" s="11">
        <v>5.5934999999999997</v>
      </c>
      <c r="I23" s="11">
        <v>16.661999999999999</v>
      </c>
      <c r="J23" s="17">
        <v>1.7111E-7</v>
      </c>
      <c r="K23" s="17">
        <v>1.3076000000000001E-8</v>
      </c>
      <c r="L23" s="11">
        <v>7.6418999999999997</v>
      </c>
      <c r="M23" s="11">
        <v>0.77464</v>
      </c>
      <c r="N23" s="11">
        <v>6.6420999999999997E-3</v>
      </c>
      <c r="O23" s="11">
        <v>0.85743999999999998</v>
      </c>
      <c r="P23" s="11">
        <v>7550</v>
      </c>
      <c r="Q23" s="11">
        <v>8.1989000000000001</v>
      </c>
      <c r="R23" s="11">
        <v>0.10859000000000001</v>
      </c>
      <c r="S23" s="18">
        <v>1.7604000000000001E-12</v>
      </c>
      <c r="T23" s="17">
        <v>2.9797E-14</v>
      </c>
      <c r="U23" s="11">
        <v>1.6926000000000001</v>
      </c>
      <c r="V23" s="11">
        <v>0.97235000000000005</v>
      </c>
      <c r="W23" s="11">
        <v>9.7194999999999996E-4</v>
      </c>
      <c r="X23" s="11">
        <v>9.9959000000000006E-2</v>
      </c>
      <c r="Z23" s="17">
        <f t="shared" si="10"/>
        <v>1.6269000000000001E-7</v>
      </c>
      <c r="AA23" s="11">
        <f t="shared" si="11"/>
        <v>7516.43</v>
      </c>
      <c r="AB23" s="17">
        <f t="shared" si="12"/>
        <v>1.7111E-7</v>
      </c>
      <c r="AC23" s="17">
        <f t="shared" si="13"/>
        <v>1.7604000000000001E-12</v>
      </c>
    </row>
    <row r="24" spans="1:29" x14ac:dyDescent="0.35">
      <c r="A24" s="11" t="s">
        <v>180</v>
      </c>
      <c r="B24" s="17">
        <v>9.3739000000000005E-5</v>
      </c>
      <c r="C24" s="11">
        <v>1.8467000000000001E-2</v>
      </c>
      <c r="D24" s="17">
        <v>1.6392E-7</v>
      </c>
      <c r="E24" s="17">
        <v>7.8016999999999996E-9</v>
      </c>
      <c r="F24" s="11">
        <v>4.7595000000000001</v>
      </c>
      <c r="G24" s="11">
        <v>-35.06</v>
      </c>
      <c r="H24" s="11">
        <v>5.5423</v>
      </c>
      <c r="I24" s="11">
        <v>15.808</v>
      </c>
      <c r="J24" s="17">
        <v>1.723E-7</v>
      </c>
      <c r="K24" s="17">
        <v>1.3036E-8</v>
      </c>
      <c r="L24" s="11">
        <v>7.5659000000000001</v>
      </c>
      <c r="M24" s="11">
        <v>0.77400000000000002</v>
      </c>
      <c r="N24" s="11">
        <v>6.5766000000000002E-3</v>
      </c>
      <c r="O24" s="11">
        <v>0.84968999999999995</v>
      </c>
      <c r="P24" s="11">
        <v>7554</v>
      </c>
      <c r="Q24" s="11">
        <v>8.1256000000000004</v>
      </c>
      <c r="R24" s="11">
        <v>0.10757</v>
      </c>
      <c r="S24" s="18">
        <v>1.7693999999999999E-12</v>
      </c>
      <c r="T24" s="17">
        <v>2.9649999999999999E-14</v>
      </c>
      <c r="U24" s="11">
        <v>1.6757</v>
      </c>
      <c r="V24" s="11">
        <v>0.97204999999999997</v>
      </c>
      <c r="W24" s="11">
        <v>9.6230000000000003E-4</v>
      </c>
      <c r="X24" s="11">
        <v>9.8997000000000002E-2</v>
      </c>
      <c r="Z24" s="17">
        <f t="shared" si="10"/>
        <v>1.6392E-7</v>
      </c>
      <c r="AA24" s="11">
        <f t="shared" si="11"/>
        <v>7518.94</v>
      </c>
      <c r="AB24" s="17">
        <f t="shared" si="12"/>
        <v>1.723E-7</v>
      </c>
      <c r="AC24" s="17">
        <f t="shared" si="13"/>
        <v>1.7693999999999999E-12</v>
      </c>
    </row>
    <row r="25" spans="1:29" x14ac:dyDescent="0.35">
      <c r="A25" s="11" t="s">
        <v>181</v>
      </c>
      <c r="B25" s="17">
        <v>9.2491000000000006E-5</v>
      </c>
      <c r="C25" s="11">
        <v>1.8221000000000001E-2</v>
      </c>
      <c r="D25" s="17">
        <v>1.6390000000000001E-7</v>
      </c>
      <c r="E25" s="17">
        <v>7.7534000000000001E-9</v>
      </c>
      <c r="F25" s="11">
        <v>4.7305999999999999</v>
      </c>
      <c r="G25" s="11">
        <v>-35.06</v>
      </c>
      <c r="H25" s="11">
        <v>5.5101000000000004</v>
      </c>
      <c r="I25" s="11">
        <v>15.715999999999999</v>
      </c>
      <c r="J25" s="17">
        <v>1.7405E-7</v>
      </c>
      <c r="K25" s="17">
        <v>1.3081999999999999E-8</v>
      </c>
      <c r="L25" s="11">
        <v>7.5162000000000004</v>
      </c>
      <c r="M25" s="11">
        <v>0.77315999999999996</v>
      </c>
      <c r="N25" s="11">
        <v>6.5338000000000002E-3</v>
      </c>
      <c r="O25" s="11">
        <v>0.84508000000000005</v>
      </c>
      <c r="P25" s="11">
        <v>7550</v>
      </c>
      <c r="Q25" s="11">
        <v>8.0765999999999991</v>
      </c>
      <c r="R25" s="11">
        <v>0.10697</v>
      </c>
      <c r="S25" s="18">
        <v>1.7682000000000001E-12</v>
      </c>
      <c r="T25" s="17">
        <v>2.9449E-14</v>
      </c>
      <c r="U25" s="11">
        <v>1.6655</v>
      </c>
      <c r="V25" s="11">
        <v>0.97206999999999999</v>
      </c>
      <c r="W25" s="11">
        <v>9.5644999999999997E-4</v>
      </c>
      <c r="X25" s="11">
        <v>9.8392999999999994E-2</v>
      </c>
      <c r="Z25" s="19">
        <f t="shared" si="10"/>
        <v>1.6390000000000001E-7</v>
      </c>
      <c r="AA25" s="12">
        <f t="shared" si="11"/>
        <v>7514.94</v>
      </c>
      <c r="AB25" s="19">
        <f t="shared" si="12"/>
        <v>1.7405E-7</v>
      </c>
      <c r="AC25" s="19">
        <f t="shared" si="13"/>
        <v>1.7682000000000001E-12</v>
      </c>
    </row>
    <row r="26" spans="1:29" x14ac:dyDescent="0.35">
      <c r="A26" s="14" t="s">
        <v>23</v>
      </c>
      <c r="B26" s="14">
        <f t="shared" ref="B26:X26" si="14">AVERAGE(B21:B25)</f>
        <v>9.6288199999999997E-5</v>
      </c>
      <c r="C26" s="14">
        <f t="shared" si="14"/>
        <v>1.8969E-2</v>
      </c>
      <c r="D26" s="14">
        <f t="shared" si="14"/>
        <v>1.6240800000000001E-7</v>
      </c>
      <c r="E26" s="14">
        <f t="shared" si="14"/>
        <v>7.893759999999999E-9</v>
      </c>
      <c r="F26" s="14">
        <f t="shared" si="14"/>
        <v>4.8615399999999998</v>
      </c>
      <c r="G26" s="14">
        <f t="shared" si="14"/>
        <v>-33.44</v>
      </c>
      <c r="H26" s="14">
        <f t="shared" si="14"/>
        <v>5.5994600000000005</v>
      </c>
      <c r="I26" s="14">
        <f t="shared" si="14"/>
        <v>16.791</v>
      </c>
      <c r="J26" s="14">
        <f t="shared" si="14"/>
        <v>1.7137600000000001E-7</v>
      </c>
      <c r="K26" s="14">
        <f t="shared" si="14"/>
        <v>1.31612E-8</v>
      </c>
      <c r="L26" s="14">
        <f t="shared" si="14"/>
        <v>7.6812399999999998</v>
      </c>
      <c r="M26" s="14">
        <f t="shared" si="14"/>
        <v>0.77464</v>
      </c>
      <c r="N26" s="14">
        <f t="shared" si="14"/>
        <v>6.6764800000000003E-3</v>
      </c>
      <c r="O26" s="14">
        <f t="shared" si="14"/>
        <v>0.86185800000000001</v>
      </c>
      <c r="P26" s="14">
        <f t="shared" si="14"/>
        <v>7560.2</v>
      </c>
      <c r="Q26" s="14">
        <f t="shared" si="14"/>
        <v>8.2156400000000005</v>
      </c>
      <c r="R26" s="14">
        <f t="shared" si="14"/>
        <v>0.108666</v>
      </c>
      <c r="S26" s="20">
        <f t="shared" si="14"/>
        <v>1.7554800000000001E-12</v>
      </c>
      <c r="T26" s="14">
        <f t="shared" si="14"/>
        <v>2.9754200000000001E-14</v>
      </c>
      <c r="U26" s="14">
        <f t="shared" si="14"/>
        <v>1.6951399999999999</v>
      </c>
      <c r="V26" s="14">
        <f t="shared" si="14"/>
        <v>0.97249800000000008</v>
      </c>
      <c r="W26" s="14">
        <f t="shared" si="14"/>
        <v>9.7328400000000015E-4</v>
      </c>
      <c r="X26" s="14">
        <f t="shared" si="14"/>
        <v>0.10007980000000001</v>
      </c>
      <c r="Z26" s="11">
        <f>AVERAGE(Z21:Z25)</f>
        <v>1.6240800000000001E-7</v>
      </c>
      <c r="AA26" s="11">
        <f>AVERAGE(AA21:AA25)</f>
        <v>7526.7599999999993</v>
      </c>
      <c r="AB26" s="11">
        <f>AVERAGE(AB21:AB25)</f>
        <v>1.7137600000000001E-7</v>
      </c>
      <c r="AC26" s="11">
        <f>AVERAGE(AC21:AC25)</f>
        <v>1.7554800000000001E-12</v>
      </c>
    </row>
    <row r="28" spans="1:29" x14ac:dyDescent="0.35">
      <c r="A28" s="23">
        <v>4</v>
      </c>
    </row>
    <row r="29" spans="1:29" x14ac:dyDescent="0.35">
      <c r="A29" s="13" t="s">
        <v>56</v>
      </c>
      <c r="B29" s="13" t="s">
        <v>12</v>
      </c>
      <c r="C29" s="13" t="s">
        <v>13</v>
      </c>
      <c r="D29" s="13" t="s">
        <v>25</v>
      </c>
      <c r="E29" s="13" t="s">
        <v>14</v>
      </c>
      <c r="F29" s="13" t="s">
        <v>15</v>
      </c>
      <c r="G29" s="13" t="s">
        <v>16</v>
      </c>
      <c r="H29" s="13" t="s">
        <v>17</v>
      </c>
      <c r="I29" s="13" t="s">
        <v>18</v>
      </c>
      <c r="J29" s="13" t="s">
        <v>26</v>
      </c>
      <c r="K29" s="13" t="s">
        <v>27</v>
      </c>
      <c r="L29" s="13" t="s">
        <v>28</v>
      </c>
      <c r="M29" s="13" t="s">
        <v>29</v>
      </c>
      <c r="N29" s="13" t="s">
        <v>30</v>
      </c>
      <c r="O29" s="13" t="s">
        <v>31</v>
      </c>
      <c r="P29" s="13" t="s">
        <v>32</v>
      </c>
      <c r="Q29" s="13" t="s">
        <v>19</v>
      </c>
      <c r="R29" s="13" t="s">
        <v>20</v>
      </c>
      <c r="S29" s="13" t="s">
        <v>33</v>
      </c>
      <c r="T29" s="13" t="s">
        <v>34</v>
      </c>
      <c r="U29" s="13" t="s">
        <v>35</v>
      </c>
      <c r="V29" s="13" t="s">
        <v>36</v>
      </c>
      <c r="W29" s="13" t="s">
        <v>37</v>
      </c>
      <c r="X29" s="13" t="s">
        <v>38</v>
      </c>
      <c r="Z29" s="11" t="s">
        <v>42</v>
      </c>
      <c r="AA29" s="11" t="s">
        <v>41</v>
      </c>
      <c r="AB29" s="11" t="s">
        <v>43</v>
      </c>
      <c r="AC29" s="11" t="s">
        <v>44</v>
      </c>
    </row>
    <row r="30" spans="1:29" x14ac:dyDescent="0.35">
      <c r="A30" s="11" t="s">
        <v>182</v>
      </c>
      <c r="B30" s="17">
        <v>9.7977000000000001E-5</v>
      </c>
      <c r="C30" s="11">
        <v>1.9302E-2</v>
      </c>
      <c r="D30" s="17">
        <v>1.6252E-7</v>
      </c>
      <c r="E30" s="17">
        <v>7.9318000000000003E-9</v>
      </c>
      <c r="F30" s="17">
        <v>4.8804999999999996</v>
      </c>
      <c r="G30" s="11">
        <v>-34.75</v>
      </c>
      <c r="H30" s="11">
        <v>5.5919999999999996</v>
      </c>
      <c r="I30" s="11">
        <v>16.091999999999999</v>
      </c>
      <c r="J30" s="17">
        <v>1.7450000000000001E-7</v>
      </c>
      <c r="K30" s="17">
        <v>1.3952999999999999E-8</v>
      </c>
      <c r="L30" s="17">
        <v>7.9960000000000004</v>
      </c>
      <c r="M30" s="11">
        <v>0.77434000000000003</v>
      </c>
      <c r="N30" s="17">
        <v>6.9509999999999997E-3</v>
      </c>
      <c r="O30" s="17">
        <v>0.89766999999999997</v>
      </c>
      <c r="P30" s="11">
        <v>7709</v>
      </c>
      <c r="Q30" s="17">
        <v>8.2996999999999996</v>
      </c>
      <c r="R30" s="17">
        <v>0.10766000000000001</v>
      </c>
      <c r="S30" s="18">
        <v>1.7645E-12</v>
      </c>
      <c r="T30" s="17">
        <v>2.985E-14</v>
      </c>
      <c r="U30" s="17">
        <v>1.6917</v>
      </c>
      <c r="V30" s="11">
        <v>0.97211999999999998</v>
      </c>
      <c r="W30" s="17">
        <v>9.7048000000000002E-4</v>
      </c>
      <c r="X30" s="17">
        <v>9.9831000000000003E-2</v>
      </c>
      <c r="Z30" s="15">
        <f>D30</f>
        <v>1.6252E-7</v>
      </c>
      <c r="AA30" s="14">
        <f>G30+P30</f>
        <v>7674.25</v>
      </c>
      <c r="AB30" s="15">
        <f>J30</f>
        <v>1.7450000000000001E-7</v>
      </c>
      <c r="AC30" s="15">
        <f>S30</f>
        <v>1.7645E-12</v>
      </c>
    </row>
    <row r="31" spans="1:29" x14ac:dyDescent="0.35">
      <c r="A31" s="11" t="s">
        <v>183</v>
      </c>
      <c r="B31" s="17">
        <v>9.5592000000000002E-5</v>
      </c>
      <c r="C31" s="11">
        <v>1.8832000000000002E-2</v>
      </c>
      <c r="D31" s="17">
        <v>1.6386000000000001E-7</v>
      </c>
      <c r="E31" s="17">
        <v>7.8548999999999994E-9</v>
      </c>
      <c r="F31" s="17">
        <v>4.7937000000000003</v>
      </c>
      <c r="G31" s="11">
        <v>-36.450000000000003</v>
      </c>
      <c r="H31" s="11">
        <v>5.5510000000000002</v>
      </c>
      <c r="I31" s="11">
        <v>15.228999999999999</v>
      </c>
      <c r="J31" s="17">
        <v>1.7700999999999999E-7</v>
      </c>
      <c r="K31" s="17">
        <v>1.3923E-8</v>
      </c>
      <c r="L31" s="17">
        <v>7.8657000000000004</v>
      </c>
      <c r="M31" s="11">
        <v>0.77276999999999996</v>
      </c>
      <c r="N31" s="17">
        <v>6.8386999999999996E-3</v>
      </c>
      <c r="O31" s="17">
        <v>0.88495999999999997</v>
      </c>
      <c r="P31" s="11">
        <v>7692</v>
      </c>
      <c r="Q31" s="17">
        <v>8.2276000000000007</v>
      </c>
      <c r="R31" s="17">
        <v>0.10696</v>
      </c>
      <c r="S31" s="18">
        <v>1.787E-12</v>
      </c>
      <c r="T31" s="17">
        <v>2.9963000000000002E-14</v>
      </c>
      <c r="U31" s="17">
        <v>1.6767000000000001</v>
      </c>
      <c r="V31" s="11">
        <v>0.97143999999999997</v>
      </c>
      <c r="W31" s="17">
        <v>9.6221000000000002E-4</v>
      </c>
      <c r="X31" s="17">
        <v>9.9049999999999999E-2</v>
      </c>
      <c r="Z31" s="17">
        <f t="shared" ref="Z31:Z34" si="15">D31</f>
        <v>1.6386000000000001E-7</v>
      </c>
      <c r="AA31" s="11">
        <f t="shared" ref="AA31:AA34" si="16">G31+P31</f>
        <v>7655.55</v>
      </c>
      <c r="AB31" s="17">
        <f t="shared" ref="AB31:AB34" si="17">J31</f>
        <v>1.7700999999999999E-7</v>
      </c>
      <c r="AC31" s="17">
        <f t="shared" ref="AC31:AC34" si="18">S31</f>
        <v>1.787E-12</v>
      </c>
    </row>
    <row r="32" spans="1:29" x14ac:dyDescent="0.35">
      <c r="A32" s="11" t="s">
        <v>184</v>
      </c>
      <c r="B32" s="17">
        <v>9.3758000000000006E-5</v>
      </c>
      <c r="C32" s="11">
        <v>1.847E-2</v>
      </c>
      <c r="D32" s="17">
        <v>1.6544999999999999E-7</v>
      </c>
      <c r="E32" s="17">
        <v>7.7870000000000005E-9</v>
      </c>
      <c r="F32" s="17">
        <v>4.7065999999999999</v>
      </c>
      <c r="G32" s="11">
        <v>-38.1</v>
      </c>
      <c r="H32" s="11">
        <v>5.508</v>
      </c>
      <c r="I32" s="11">
        <v>14.457000000000001</v>
      </c>
      <c r="J32" s="17">
        <v>1.7881E-7</v>
      </c>
      <c r="K32" s="17">
        <v>1.3931000000000001E-8</v>
      </c>
      <c r="L32" s="17">
        <v>7.7910000000000004</v>
      </c>
      <c r="M32" s="11">
        <v>0.77178999999999998</v>
      </c>
      <c r="N32" s="17">
        <v>6.7746000000000004E-3</v>
      </c>
      <c r="O32" s="17">
        <v>0.87778</v>
      </c>
      <c r="P32" s="11">
        <v>7695</v>
      </c>
      <c r="Q32" s="17">
        <v>8.1663999999999994</v>
      </c>
      <c r="R32" s="17">
        <v>0.10613</v>
      </c>
      <c r="S32" s="18">
        <v>1.8011000000000001E-12</v>
      </c>
      <c r="T32" s="17">
        <v>2.9939E-14</v>
      </c>
      <c r="U32" s="17">
        <v>1.6623000000000001</v>
      </c>
      <c r="V32" s="11">
        <v>0.97099999999999997</v>
      </c>
      <c r="W32" s="17">
        <v>9.5396999999999995E-4</v>
      </c>
      <c r="X32" s="17">
        <v>9.8246E-2</v>
      </c>
      <c r="Z32" s="17">
        <f t="shared" si="15"/>
        <v>1.6544999999999999E-7</v>
      </c>
      <c r="AA32" s="11">
        <f t="shared" si="16"/>
        <v>7656.9</v>
      </c>
      <c r="AB32" s="17">
        <f t="shared" si="17"/>
        <v>1.7881E-7</v>
      </c>
      <c r="AC32" s="17">
        <f t="shared" si="18"/>
        <v>1.8011000000000001E-12</v>
      </c>
    </row>
    <row r="33" spans="1:29" x14ac:dyDescent="0.35">
      <c r="A33" s="11" t="s">
        <v>185</v>
      </c>
      <c r="B33" s="17">
        <v>9.2363999999999999E-5</v>
      </c>
      <c r="C33" s="11">
        <v>1.8196E-2</v>
      </c>
      <c r="D33" s="17">
        <v>1.6637E-7</v>
      </c>
      <c r="E33" s="17">
        <v>7.7341000000000004E-9</v>
      </c>
      <c r="F33" s="17">
        <v>4.6486999999999998</v>
      </c>
      <c r="G33" s="11">
        <v>-39.17</v>
      </c>
      <c r="H33" s="11">
        <v>5.4732000000000003</v>
      </c>
      <c r="I33" s="11">
        <v>13.973000000000001</v>
      </c>
      <c r="J33" s="17">
        <v>1.8108E-7</v>
      </c>
      <c r="K33" s="17">
        <v>1.4001000000000001E-8</v>
      </c>
      <c r="L33" s="17">
        <v>7.7319000000000004</v>
      </c>
      <c r="M33" s="11">
        <v>0.77056000000000002</v>
      </c>
      <c r="N33" s="17">
        <v>6.7239999999999999E-3</v>
      </c>
      <c r="O33" s="17">
        <v>0.87261</v>
      </c>
      <c r="P33" s="11">
        <v>7698</v>
      </c>
      <c r="Q33" s="17">
        <v>8.1199999999999992</v>
      </c>
      <c r="R33" s="17">
        <v>0.10548</v>
      </c>
      <c r="S33" s="18">
        <v>1.8093999999999999E-12</v>
      </c>
      <c r="T33" s="17">
        <v>2.9876999999999999E-14</v>
      </c>
      <c r="U33" s="17">
        <v>1.6512</v>
      </c>
      <c r="V33" s="11">
        <v>0.97075</v>
      </c>
      <c r="W33" s="17">
        <v>9.4766000000000002E-4</v>
      </c>
      <c r="X33" s="17">
        <v>9.7620999999999999E-2</v>
      </c>
      <c r="Z33" s="17">
        <f t="shared" si="15"/>
        <v>1.6637E-7</v>
      </c>
      <c r="AA33" s="11">
        <f t="shared" si="16"/>
        <v>7658.83</v>
      </c>
      <c r="AB33" s="17">
        <f t="shared" si="17"/>
        <v>1.8108E-7</v>
      </c>
      <c r="AC33" s="17">
        <f t="shared" si="18"/>
        <v>1.8093999999999999E-12</v>
      </c>
    </row>
    <row r="34" spans="1:29" x14ac:dyDescent="0.35">
      <c r="A34" s="11" t="s">
        <v>186</v>
      </c>
      <c r="B34" s="17">
        <v>8.9945999999999996E-5</v>
      </c>
      <c r="C34" s="11">
        <v>1.7718999999999999E-2</v>
      </c>
      <c r="D34" s="17">
        <v>1.6665E-7</v>
      </c>
      <c r="E34" s="17">
        <v>7.6287000000000003E-9</v>
      </c>
      <c r="F34" s="11">
        <v>4.5777000000000001</v>
      </c>
      <c r="G34" s="11">
        <v>-40.020000000000003</v>
      </c>
      <c r="H34" s="11">
        <v>5.3979999999999997</v>
      </c>
      <c r="I34" s="11">
        <v>13.488</v>
      </c>
      <c r="J34" s="17">
        <v>1.8290999999999999E-7</v>
      </c>
      <c r="K34" s="17">
        <v>1.3968999999999999E-8</v>
      </c>
      <c r="L34" s="11">
        <v>7.6371000000000002</v>
      </c>
      <c r="M34" s="11">
        <v>0.76966999999999997</v>
      </c>
      <c r="N34" s="11">
        <v>6.6419000000000001E-3</v>
      </c>
      <c r="O34" s="11">
        <v>0.86294999999999999</v>
      </c>
      <c r="P34" s="11">
        <v>7703</v>
      </c>
      <c r="Q34" s="11">
        <v>8.0167000000000002</v>
      </c>
      <c r="R34" s="11">
        <v>0.10407</v>
      </c>
      <c r="S34" s="18">
        <v>1.8136000000000001E-12</v>
      </c>
      <c r="T34" s="17">
        <v>2.9551000000000001E-14</v>
      </c>
      <c r="U34" s="11">
        <v>1.6294</v>
      </c>
      <c r="V34" s="11">
        <v>0.97065000000000001</v>
      </c>
      <c r="W34" s="11">
        <v>9.3508999999999997E-4</v>
      </c>
      <c r="X34" s="11">
        <v>9.6336000000000005E-2</v>
      </c>
      <c r="Z34" s="19">
        <f t="shared" si="15"/>
        <v>1.6665E-7</v>
      </c>
      <c r="AA34" s="12">
        <f t="shared" si="16"/>
        <v>7662.98</v>
      </c>
      <c r="AB34" s="19">
        <f t="shared" si="17"/>
        <v>1.8290999999999999E-7</v>
      </c>
      <c r="AC34" s="19">
        <f t="shared" si="18"/>
        <v>1.8136000000000001E-12</v>
      </c>
    </row>
    <row r="35" spans="1:29" x14ac:dyDescent="0.35">
      <c r="A35" s="14" t="s">
        <v>23</v>
      </c>
      <c r="B35" s="14">
        <f t="shared" ref="B35:X35" si="19">AVERAGE(B30:B34)</f>
        <v>9.3927399999999998E-5</v>
      </c>
      <c r="C35" s="14">
        <f t="shared" si="19"/>
        <v>1.8503800000000001E-2</v>
      </c>
      <c r="D35" s="14">
        <f t="shared" si="19"/>
        <v>1.6497000000000003E-7</v>
      </c>
      <c r="E35" s="14">
        <f t="shared" si="19"/>
        <v>7.7873000000000002E-9</v>
      </c>
      <c r="F35" s="14">
        <f t="shared" si="19"/>
        <v>4.7214399999999994</v>
      </c>
      <c r="G35" s="14">
        <f t="shared" si="19"/>
        <v>-37.698000000000008</v>
      </c>
      <c r="H35" s="14">
        <f t="shared" si="19"/>
        <v>5.5044400000000007</v>
      </c>
      <c r="I35" s="14">
        <f t="shared" si="19"/>
        <v>14.6478</v>
      </c>
      <c r="J35" s="14">
        <f t="shared" si="19"/>
        <v>1.7886199999999998E-7</v>
      </c>
      <c r="K35" s="14">
        <f t="shared" si="19"/>
        <v>1.39554E-8</v>
      </c>
      <c r="L35" s="14">
        <f t="shared" si="19"/>
        <v>7.8043400000000007</v>
      </c>
      <c r="M35" s="14">
        <f t="shared" si="19"/>
        <v>0.77182600000000012</v>
      </c>
      <c r="N35" s="14">
        <f t="shared" si="19"/>
        <v>6.7860400000000001E-3</v>
      </c>
      <c r="O35" s="14">
        <f t="shared" si="19"/>
        <v>0.87919399999999981</v>
      </c>
      <c r="P35" s="14">
        <f t="shared" si="19"/>
        <v>7699.4</v>
      </c>
      <c r="Q35" s="14">
        <f t="shared" si="19"/>
        <v>8.1660799999999991</v>
      </c>
      <c r="R35" s="14">
        <f t="shared" si="19"/>
        <v>0.10606</v>
      </c>
      <c r="S35" s="20">
        <f t="shared" si="19"/>
        <v>1.7951199999999997E-12</v>
      </c>
      <c r="T35" s="14">
        <f t="shared" si="19"/>
        <v>2.9836000000000003E-14</v>
      </c>
      <c r="U35" s="14">
        <f t="shared" si="19"/>
        <v>1.6622600000000003</v>
      </c>
      <c r="V35" s="14">
        <f t="shared" si="19"/>
        <v>0.97119199999999994</v>
      </c>
      <c r="W35" s="14">
        <f t="shared" si="19"/>
        <v>9.5388199999999997E-4</v>
      </c>
      <c r="X35" s="14">
        <f t="shared" si="19"/>
        <v>9.8216800000000021E-2</v>
      </c>
      <c r="Z35" s="11">
        <f>AVERAGE(Z30:Z34)</f>
        <v>1.6497000000000003E-7</v>
      </c>
      <c r="AA35" s="11">
        <f>AVERAGE(AA30:AA34)</f>
        <v>7661.7019999999993</v>
      </c>
      <c r="AB35" s="11">
        <f>AVERAGE(AB30:AB34)</f>
        <v>1.7886199999999998E-7</v>
      </c>
      <c r="AC35" s="11">
        <f>AVERAGE(AC30:AC34)</f>
        <v>1.7951199999999997E-12</v>
      </c>
    </row>
    <row r="37" spans="1:29" x14ac:dyDescent="0.35">
      <c r="A37" s="24">
        <v>0.05</v>
      </c>
    </row>
    <row r="38" spans="1:29" x14ac:dyDescent="0.35">
      <c r="A38" s="13" t="s">
        <v>56</v>
      </c>
      <c r="B38" s="13" t="s">
        <v>12</v>
      </c>
      <c r="C38" s="13" t="s">
        <v>13</v>
      </c>
      <c r="D38" s="13" t="s">
        <v>25</v>
      </c>
      <c r="E38" s="13" t="s">
        <v>14</v>
      </c>
      <c r="F38" s="13" t="s">
        <v>15</v>
      </c>
      <c r="G38" s="13" t="s">
        <v>16</v>
      </c>
      <c r="H38" s="13" t="s">
        <v>17</v>
      </c>
      <c r="I38" s="13" t="s">
        <v>18</v>
      </c>
      <c r="J38" s="13" t="s">
        <v>26</v>
      </c>
      <c r="K38" s="13" t="s">
        <v>27</v>
      </c>
      <c r="L38" s="13" t="s">
        <v>28</v>
      </c>
      <c r="M38" s="13" t="s">
        <v>29</v>
      </c>
      <c r="N38" s="13" t="s">
        <v>30</v>
      </c>
      <c r="O38" s="13" t="s">
        <v>31</v>
      </c>
      <c r="P38" s="13" t="s">
        <v>32</v>
      </c>
      <c r="Q38" s="13" t="s">
        <v>19</v>
      </c>
      <c r="R38" s="13" t="s">
        <v>20</v>
      </c>
      <c r="S38" s="13" t="s">
        <v>33</v>
      </c>
      <c r="T38" s="13" t="s">
        <v>34</v>
      </c>
      <c r="U38" s="13" t="s">
        <v>35</v>
      </c>
      <c r="V38" s="13" t="s">
        <v>36</v>
      </c>
      <c r="W38" s="13" t="s">
        <v>37</v>
      </c>
      <c r="X38" s="13" t="s">
        <v>38</v>
      </c>
      <c r="Z38" s="11" t="s">
        <v>42</v>
      </c>
      <c r="AA38" s="11" t="s">
        <v>41</v>
      </c>
      <c r="AB38" s="11" t="s">
        <v>43</v>
      </c>
      <c r="AC38" s="11" t="s">
        <v>44</v>
      </c>
    </row>
    <row r="39" spans="1:29" x14ac:dyDescent="0.35">
      <c r="A39" s="11" t="s">
        <v>187</v>
      </c>
      <c r="B39" s="17">
        <v>9.0053E-5</v>
      </c>
      <c r="C39" s="11">
        <v>1.7739999999999999E-2</v>
      </c>
      <c r="D39" s="17">
        <v>1.6698E-7</v>
      </c>
      <c r="E39" s="17">
        <v>7.6191999999999995E-9</v>
      </c>
      <c r="F39" s="17">
        <v>4.5629</v>
      </c>
      <c r="G39" s="11">
        <v>-38.83</v>
      </c>
      <c r="H39" s="11">
        <v>5.3886000000000003</v>
      </c>
      <c r="I39" s="11">
        <v>13.877000000000001</v>
      </c>
      <c r="J39" s="17">
        <v>1.8727000000000001E-7</v>
      </c>
      <c r="K39" s="17">
        <v>1.4326E-8</v>
      </c>
      <c r="L39" s="17">
        <v>7.6498999999999997</v>
      </c>
      <c r="M39" s="11">
        <v>0.76781999999999995</v>
      </c>
      <c r="N39" s="17">
        <v>6.6537999999999996E-3</v>
      </c>
      <c r="O39" s="17">
        <v>0.86658000000000002</v>
      </c>
      <c r="P39" s="11">
        <v>7691</v>
      </c>
      <c r="Q39" s="17">
        <v>8.0106999999999999</v>
      </c>
      <c r="R39" s="17">
        <v>0.10416</v>
      </c>
      <c r="S39" s="18">
        <v>1.8041999999999999E-12</v>
      </c>
      <c r="T39" s="17">
        <v>2.9413E-14</v>
      </c>
      <c r="U39" s="17">
        <v>1.6303000000000001</v>
      </c>
      <c r="V39" s="11">
        <v>0.97099000000000002</v>
      </c>
      <c r="W39" s="17">
        <v>9.3554E-4</v>
      </c>
      <c r="X39" s="17">
        <v>9.6349000000000004E-2</v>
      </c>
      <c r="Z39" s="15">
        <f>D39</f>
        <v>1.6698E-7</v>
      </c>
      <c r="AA39" s="14">
        <f>G39+P39</f>
        <v>7652.17</v>
      </c>
      <c r="AB39" s="15">
        <f>J39</f>
        <v>1.8727000000000001E-7</v>
      </c>
      <c r="AC39" s="15">
        <f>S39</f>
        <v>1.8041999999999999E-12</v>
      </c>
    </row>
    <row r="40" spans="1:29" x14ac:dyDescent="0.35">
      <c r="A40" s="11" t="s">
        <v>188</v>
      </c>
      <c r="B40" s="17">
        <v>8.9318000000000001E-5</v>
      </c>
      <c r="C40" s="11">
        <v>1.7596000000000001E-2</v>
      </c>
      <c r="D40" s="17">
        <v>1.6794999999999999E-7</v>
      </c>
      <c r="E40" s="17">
        <v>7.5951E-9</v>
      </c>
      <c r="F40" s="17">
        <v>4.5221999999999998</v>
      </c>
      <c r="G40" s="11">
        <v>-39.83</v>
      </c>
      <c r="H40" s="11">
        <v>5.3750999999999998</v>
      </c>
      <c r="I40" s="11">
        <v>13.494999999999999</v>
      </c>
      <c r="J40" s="17">
        <v>1.8948E-7</v>
      </c>
      <c r="K40" s="17">
        <v>1.4438E-8</v>
      </c>
      <c r="L40" s="17">
        <v>7.6197999999999997</v>
      </c>
      <c r="M40" s="11">
        <v>0.76676</v>
      </c>
      <c r="N40" s="17">
        <v>6.6283999999999996E-3</v>
      </c>
      <c r="O40" s="17">
        <v>0.86446999999999996</v>
      </c>
      <c r="P40" s="11">
        <v>7692</v>
      </c>
      <c r="Q40" s="17">
        <v>7.9912999999999998</v>
      </c>
      <c r="R40" s="17">
        <v>0.10389</v>
      </c>
      <c r="S40" s="18">
        <v>1.8098E-12</v>
      </c>
      <c r="T40" s="17">
        <v>2.9409000000000001E-14</v>
      </c>
      <c r="U40" s="17">
        <v>1.625</v>
      </c>
      <c r="V40" s="11">
        <v>0.9708</v>
      </c>
      <c r="W40" s="17">
        <v>9.3252000000000005E-4</v>
      </c>
      <c r="X40" s="17">
        <v>9.6057000000000003E-2</v>
      </c>
      <c r="Z40" s="17">
        <f t="shared" ref="Z40:Z43" si="20">D40</f>
        <v>1.6794999999999999E-7</v>
      </c>
      <c r="AA40" s="11">
        <f t="shared" ref="AA40:AA43" si="21">G40+P40</f>
        <v>7652.17</v>
      </c>
      <c r="AB40" s="17">
        <f t="shared" ref="AB40:AB43" si="22">J40</f>
        <v>1.8948E-7</v>
      </c>
      <c r="AC40" s="17">
        <f t="shared" ref="AC40:AC43" si="23">S40</f>
        <v>1.8098E-12</v>
      </c>
    </row>
    <row r="41" spans="1:29" x14ac:dyDescent="0.35">
      <c r="A41" s="11" t="s">
        <v>189</v>
      </c>
      <c r="B41" s="17">
        <v>8.9190000000000005E-5</v>
      </c>
      <c r="C41" s="11">
        <v>1.7569999999999999E-2</v>
      </c>
      <c r="D41" s="17">
        <v>1.6908999999999999E-7</v>
      </c>
      <c r="E41" s="17">
        <v>7.5930999999999993E-9</v>
      </c>
      <c r="F41" s="17">
        <v>4.4905999999999997</v>
      </c>
      <c r="G41" s="11">
        <v>-41.22</v>
      </c>
      <c r="H41" s="11">
        <v>5.3765999999999998</v>
      </c>
      <c r="I41" s="11">
        <v>13.044</v>
      </c>
      <c r="J41" s="17">
        <v>1.9126000000000001E-7</v>
      </c>
      <c r="K41" s="17">
        <v>1.4597E-8</v>
      </c>
      <c r="L41" s="17">
        <v>7.6319999999999997</v>
      </c>
      <c r="M41" s="11">
        <v>0.76598999999999995</v>
      </c>
      <c r="N41" s="17">
        <v>6.6392999999999999E-3</v>
      </c>
      <c r="O41" s="17">
        <v>0.86675999999999997</v>
      </c>
      <c r="P41" s="11">
        <v>7700</v>
      </c>
      <c r="Q41" s="17">
        <v>8</v>
      </c>
      <c r="R41" s="17">
        <v>0.10390000000000001</v>
      </c>
      <c r="S41" s="18">
        <v>1.8258000000000002E-12</v>
      </c>
      <c r="T41" s="17">
        <v>2.9657999999999997E-14</v>
      </c>
      <c r="U41" s="17">
        <v>1.6244000000000001</v>
      </c>
      <c r="V41" s="11">
        <v>0.97033000000000003</v>
      </c>
      <c r="W41" s="17">
        <v>9.3221999999999999E-4</v>
      </c>
      <c r="X41" s="17">
        <v>9.6072000000000005E-2</v>
      </c>
      <c r="Z41" s="17">
        <f t="shared" si="20"/>
        <v>1.6908999999999999E-7</v>
      </c>
      <c r="AA41" s="11">
        <f t="shared" si="21"/>
        <v>7658.78</v>
      </c>
      <c r="AB41" s="17">
        <f t="shared" si="22"/>
        <v>1.9126000000000001E-7</v>
      </c>
      <c r="AC41" s="17">
        <f t="shared" si="23"/>
        <v>1.8258000000000002E-12</v>
      </c>
    </row>
    <row r="42" spans="1:29" x14ac:dyDescent="0.35">
      <c r="A42" s="11" t="s">
        <v>190</v>
      </c>
      <c r="B42" s="17">
        <v>8.7578999999999996E-5</v>
      </c>
      <c r="C42" s="11">
        <v>1.7253000000000001E-2</v>
      </c>
      <c r="D42" s="17">
        <v>1.6925999999999999E-7</v>
      </c>
      <c r="E42" s="17">
        <v>7.5246999999999999E-9</v>
      </c>
      <c r="F42" s="17">
        <v>4.4455999999999998</v>
      </c>
      <c r="G42" s="11">
        <v>-41.59</v>
      </c>
      <c r="H42" s="11">
        <v>5.3289999999999997</v>
      </c>
      <c r="I42" s="11">
        <v>12.813000000000001</v>
      </c>
      <c r="J42" s="17">
        <v>1.9142999999999999E-7</v>
      </c>
      <c r="K42" s="17">
        <v>1.4479E-8</v>
      </c>
      <c r="L42" s="17">
        <v>7.5636000000000001</v>
      </c>
      <c r="M42" s="11">
        <v>0.76588000000000001</v>
      </c>
      <c r="N42" s="17">
        <v>6.5799999999999999E-3</v>
      </c>
      <c r="O42" s="17">
        <v>0.85914000000000001</v>
      </c>
      <c r="P42" s="11">
        <v>7702</v>
      </c>
      <c r="Q42" s="17">
        <v>7.9309000000000003</v>
      </c>
      <c r="R42" s="17">
        <v>0.10297000000000001</v>
      </c>
      <c r="S42" s="18">
        <v>1.8305999999999999E-12</v>
      </c>
      <c r="T42" s="17">
        <v>2.9471000000000003E-14</v>
      </c>
      <c r="U42" s="17">
        <v>1.6099000000000001</v>
      </c>
      <c r="V42" s="11">
        <v>0.97019</v>
      </c>
      <c r="W42" s="17">
        <v>9.2391999999999995E-4</v>
      </c>
      <c r="X42" s="17">
        <v>9.5230999999999996E-2</v>
      </c>
      <c r="Z42" s="17">
        <f t="shared" si="20"/>
        <v>1.6925999999999999E-7</v>
      </c>
      <c r="AA42" s="11">
        <f t="shared" si="21"/>
        <v>7660.41</v>
      </c>
      <c r="AB42" s="17">
        <f t="shared" si="22"/>
        <v>1.9142999999999999E-7</v>
      </c>
      <c r="AC42" s="17">
        <f t="shared" si="23"/>
        <v>1.8305999999999999E-12</v>
      </c>
    </row>
    <row r="43" spans="1:29" x14ac:dyDescent="0.35">
      <c r="A43" s="12" t="s">
        <v>191</v>
      </c>
      <c r="B43" s="19">
        <v>8.7470000000000001E-5</v>
      </c>
      <c r="C43" s="12">
        <v>1.7232000000000001E-2</v>
      </c>
      <c r="D43" s="19">
        <v>1.6885999999999999E-7</v>
      </c>
      <c r="E43" s="19">
        <v>7.5369999999999999E-9</v>
      </c>
      <c r="F43" s="19">
        <v>4.4634999999999998</v>
      </c>
      <c r="G43" s="12">
        <v>-42.19</v>
      </c>
      <c r="H43" s="12">
        <v>5.3445</v>
      </c>
      <c r="I43" s="12">
        <v>12.667999999999999</v>
      </c>
      <c r="J43" s="19">
        <v>1.9438E-7</v>
      </c>
      <c r="K43" s="19">
        <v>1.4686E-8</v>
      </c>
      <c r="L43" s="19">
        <v>7.5552999999999999</v>
      </c>
      <c r="M43" s="12">
        <v>0.76463000000000003</v>
      </c>
      <c r="N43" s="19">
        <v>6.5735000000000003E-3</v>
      </c>
      <c r="O43" s="19">
        <v>0.85970000000000002</v>
      </c>
      <c r="P43" s="12">
        <v>7691</v>
      </c>
      <c r="Q43" s="19">
        <v>7.9417999999999997</v>
      </c>
      <c r="R43" s="19">
        <v>0.10326</v>
      </c>
      <c r="S43" s="25">
        <v>1.8292999999999999E-12</v>
      </c>
      <c r="T43" s="19">
        <v>2.9477000000000002E-14</v>
      </c>
      <c r="U43" s="19">
        <v>1.6113999999999999</v>
      </c>
      <c r="V43" s="12">
        <v>0.97014999999999996</v>
      </c>
      <c r="W43" s="19">
        <v>9.2495000000000001E-4</v>
      </c>
      <c r="X43" s="19">
        <v>9.5340999999999995E-2</v>
      </c>
      <c r="Z43" s="19">
        <f t="shared" si="20"/>
        <v>1.6885999999999999E-7</v>
      </c>
      <c r="AA43" s="12">
        <f t="shared" si="21"/>
        <v>7648.81</v>
      </c>
      <c r="AB43" s="19">
        <f t="shared" si="22"/>
        <v>1.9438E-7</v>
      </c>
      <c r="AC43" s="19">
        <f t="shared" si="23"/>
        <v>1.8292999999999999E-12</v>
      </c>
    </row>
    <row r="44" spans="1:29" x14ac:dyDescent="0.35">
      <c r="A44" s="11" t="s">
        <v>23</v>
      </c>
      <c r="B44" s="11">
        <f t="shared" ref="B44:X44" si="24">AVERAGE(B39:B43)</f>
        <v>8.8721999999999995E-5</v>
      </c>
      <c r="C44" s="11">
        <f t="shared" si="24"/>
        <v>1.7478199999999999E-2</v>
      </c>
      <c r="D44" s="11">
        <f t="shared" si="24"/>
        <v>1.68428E-7</v>
      </c>
      <c r="E44" s="11">
        <f t="shared" si="24"/>
        <v>7.5738199999999994E-9</v>
      </c>
      <c r="F44" s="11">
        <f t="shared" si="24"/>
        <v>4.4969599999999996</v>
      </c>
      <c r="G44" s="11">
        <f t="shared" si="24"/>
        <v>-40.731999999999999</v>
      </c>
      <c r="H44" s="11">
        <f t="shared" si="24"/>
        <v>5.3627599999999997</v>
      </c>
      <c r="I44" s="11">
        <f t="shared" si="24"/>
        <v>13.179399999999998</v>
      </c>
      <c r="J44" s="11">
        <f t="shared" si="24"/>
        <v>1.90764E-7</v>
      </c>
      <c r="K44" s="11">
        <f t="shared" si="24"/>
        <v>1.4505199999999999E-8</v>
      </c>
      <c r="L44" s="11">
        <f t="shared" si="24"/>
        <v>7.60412</v>
      </c>
      <c r="M44" s="11">
        <f t="shared" si="24"/>
        <v>0.76621600000000001</v>
      </c>
      <c r="N44" s="11">
        <f t="shared" si="24"/>
        <v>6.6150000000000002E-3</v>
      </c>
      <c r="O44" s="11">
        <f t="shared" si="24"/>
        <v>0.86333000000000004</v>
      </c>
      <c r="P44" s="11">
        <f t="shared" si="24"/>
        <v>7695.2</v>
      </c>
      <c r="Q44" s="11">
        <f t="shared" si="24"/>
        <v>7.9749399999999993</v>
      </c>
      <c r="R44" s="11">
        <f t="shared" si="24"/>
        <v>0.10363599999999999</v>
      </c>
      <c r="S44" s="22">
        <f t="shared" si="24"/>
        <v>1.81994E-12</v>
      </c>
      <c r="T44" s="11">
        <f t="shared" si="24"/>
        <v>2.9485599999999999E-14</v>
      </c>
      <c r="U44" s="11">
        <f t="shared" si="24"/>
        <v>1.6201999999999999</v>
      </c>
      <c r="V44" s="11">
        <f t="shared" si="24"/>
        <v>0.97049200000000013</v>
      </c>
      <c r="W44" s="11">
        <f t="shared" si="24"/>
        <v>9.2983000000000009E-4</v>
      </c>
      <c r="X44" s="11">
        <f t="shared" si="24"/>
        <v>9.5810000000000006E-2</v>
      </c>
      <c r="Z44" s="11">
        <f>AVERAGE(Z39:Z43)</f>
        <v>1.68428E-7</v>
      </c>
      <c r="AA44" s="11">
        <f>AVERAGE(AA39:AA43)</f>
        <v>7654.4679999999989</v>
      </c>
      <c r="AB44" s="11">
        <f>AVERAGE(AB39:AB43)</f>
        <v>1.90764E-7</v>
      </c>
      <c r="AC44" s="11">
        <f>AVERAGE(AC39:AC43)</f>
        <v>1.81994E-12</v>
      </c>
    </row>
    <row r="46" spans="1:29" x14ac:dyDescent="0.35">
      <c r="A46" s="24">
        <v>0.06</v>
      </c>
    </row>
    <row r="47" spans="1:29" x14ac:dyDescent="0.35">
      <c r="A47" s="13" t="s">
        <v>56</v>
      </c>
      <c r="B47" s="13" t="s">
        <v>12</v>
      </c>
      <c r="C47" s="13" t="s">
        <v>13</v>
      </c>
      <c r="D47" s="13" t="s">
        <v>25</v>
      </c>
      <c r="E47" s="13" t="s">
        <v>14</v>
      </c>
      <c r="F47" s="13" t="s">
        <v>15</v>
      </c>
      <c r="G47" s="13" t="s">
        <v>16</v>
      </c>
      <c r="H47" s="13" t="s">
        <v>17</v>
      </c>
      <c r="I47" s="13" t="s">
        <v>18</v>
      </c>
      <c r="J47" s="13" t="s">
        <v>26</v>
      </c>
      <c r="K47" s="13" t="s">
        <v>27</v>
      </c>
      <c r="L47" s="13" t="s">
        <v>28</v>
      </c>
      <c r="M47" s="13" t="s">
        <v>29</v>
      </c>
      <c r="N47" s="13" t="s">
        <v>30</v>
      </c>
      <c r="O47" s="13" t="s">
        <v>31</v>
      </c>
      <c r="P47" s="13" t="s">
        <v>32</v>
      </c>
      <c r="Q47" s="13" t="s">
        <v>19</v>
      </c>
      <c r="R47" s="13" t="s">
        <v>20</v>
      </c>
      <c r="S47" s="13" t="s">
        <v>33</v>
      </c>
      <c r="T47" s="13" t="s">
        <v>34</v>
      </c>
      <c r="U47" s="13" t="s">
        <v>35</v>
      </c>
      <c r="V47" s="13" t="s">
        <v>36</v>
      </c>
      <c r="W47" s="13" t="s">
        <v>37</v>
      </c>
      <c r="X47" s="13" t="s">
        <v>38</v>
      </c>
      <c r="Z47" s="11" t="s">
        <v>42</v>
      </c>
      <c r="AA47" s="11" t="s">
        <v>41</v>
      </c>
      <c r="AB47" s="11" t="s">
        <v>43</v>
      </c>
      <c r="AC47" s="11" t="s">
        <v>44</v>
      </c>
    </row>
    <row r="48" spans="1:29" x14ac:dyDescent="0.35">
      <c r="A48" s="11" t="s">
        <v>192</v>
      </c>
      <c r="B48" s="17">
        <v>8.6286999999999996E-5</v>
      </c>
      <c r="C48" s="11">
        <v>1.6997999999999999E-2</v>
      </c>
      <c r="D48" s="17">
        <v>1.6733999999999999E-7</v>
      </c>
      <c r="E48" s="17">
        <v>7.4832000000000008E-9</v>
      </c>
      <c r="F48" s="17">
        <v>4.4718999999999998</v>
      </c>
      <c r="G48" s="11">
        <v>-40.06</v>
      </c>
      <c r="H48" s="11">
        <v>5.3094999999999999</v>
      </c>
      <c r="I48" s="11">
        <v>13.254</v>
      </c>
      <c r="J48" s="17">
        <v>1.9728E-7</v>
      </c>
      <c r="K48" s="17">
        <v>1.4883999999999999E-8</v>
      </c>
      <c r="L48" s="17">
        <v>7.5446</v>
      </c>
      <c r="M48" s="11">
        <v>0.76431000000000004</v>
      </c>
      <c r="N48" s="17">
        <v>6.5640000000000004E-3</v>
      </c>
      <c r="O48" s="17">
        <v>0.85880999999999996</v>
      </c>
      <c r="P48" s="11">
        <v>7667</v>
      </c>
      <c r="Q48" s="17">
        <v>7.8699000000000003</v>
      </c>
      <c r="R48" s="17">
        <v>0.10265000000000001</v>
      </c>
      <c r="S48" s="18">
        <v>1.8083000000000001E-12</v>
      </c>
      <c r="T48" s="17">
        <v>2.8925999999999997E-14</v>
      </c>
      <c r="U48" s="17">
        <v>1.5995999999999999</v>
      </c>
      <c r="V48" s="11">
        <v>0.97070000000000001</v>
      </c>
      <c r="W48" s="17">
        <v>9.1830999999999998E-4</v>
      </c>
      <c r="X48" s="17">
        <v>9.4603000000000007E-2</v>
      </c>
      <c r="Z48" s="15">
        <f>D48</f>
        <v>1.6733999999999999E-7</v>
      </c>
      <c r="AA48" s="14">
        <f>G48+P48</f>
        <v>7626.94</v>
      </c>
      <c r="AB48" s="15">
        <f>J48</f>
        <v>1.9728E-7</v>
      </c>
      <c r="AC48" s="15">
        <f>S48</f>
        <v>1.8083000000000001E-12</v>
      </c>
    </row>
    <row r="49" spans="1:29" x14ac:dyDescent="0.35">
      <c r="A49" s="11" t="s">
        <v>193</v>
      </c>
      <c r="B49" s="17">
        <v>8.5135000000000004E-5</v>
      </c>
      <c r="C49" s="11">
        <v>1.6771999999999999E-2</v>
      </c>
      <c r="D49" s="17">
        <v>1.687E-7</v>
      </c>
      <c r="E49" s="17">
        <v>7.4432000000000001E-9</v>
      </c>
      <c r="F49" s="17">
        <v>4.4120999999999997</v>
      </c>
      <c r="G49" s="11">
        <v>-41.15</v>
      </c>
      <c r="H49" s="11">
        <v>5.2914000000000003</v>
      </c>
      <c r="I49" s="11">
        <v>12.859</v>
      </c>
      <c r="J49" s="17">
        <v>1.9931E-7</v>
      </c>
      <c r="K49" s="17">
        <v>1.4895E-8</v>
      </c>
      <c r="L49" s="17">
        <v>7.4733000000000001</v>
      </c>
      <c r="M49" s="11">
        <v>0.76324000000000003</v>
      </c>
      <c r="N49" s="17">
        <v>6.5027000000000001E-3</v>
      </c>
      <c r="O49" s="17">
        <v>0.85199000000000003</v>
      </c>
      <c r="P49" s="11">
        <v>7650</v>
      </c>
      <c r="Q49" s="17">
        <v>7.8352000000000004</v>
      </c>
      <c r="R49" s="17">
        <v>0.10242</v>
      </c>
      <c r="S49" s="18">
        <v>1.8304E-12</v>
      </c>
      <c r="T49" s="17">
        <v>2.9163000000000002E-14</v>
      </c>
      <c r="U49" s="17">
        <v>1.5932999999999999</v>
      </c>
      <c r="V49" s="11">
        <v>0.97009000000000001</v>
      </c>
      <c r="W49" s="17">
        <v>9.1487000000000003E-4</v>
      </c>
      <c r="X49" s="17">
        <v>9.4308000000000003E-2</v>
      </c>
      <c r="Z49" s="17">
        <f t="shared" ref="Z49:Z52" si="25">D49</f>
        <v>1.687E-7</v>
      </c>
      <c r="AA49" s="11">
        <f t="shared" ref="AA49:AA52" si="26">G49+P49</f>
        <v>7608.85</v>
      </c>
      <c r="AB49" s="17">
        <f t="shared" ref="AB49:AB52" si="27">J49</f>
        <v>1.9931E-7</v>
      </c>
      <c r="AC49" s="17">
        <f t="shared" ref="AC49:AC52" si="28">S49</f>
        <v>1.8304E-12</v>
      </c>
    </row>
    <row r="50" spans="1:29" x14ac:dyDescent="0.35">
      <c r="A50" s="11" t="s">
        <v>194</v>
      </c>
      <c r="B50" s="17">
        <v>8.4276000000000004E-5</v>
      </c>
      <c r="C50" s="11">
        <v>1.6601999999999999E-2</v>
      </c>
      <c r="D50" s="17">
        <v>1.7133000000000001E-7</v>
      </c>
      <c r="E50" s="17">
        <v>7.3996E-9</v>
      </c>
      <c r="F50" s="17">
        <v>4.3189000000000002</v>
      </c>
      <c r="G50" s="11">
        <v>-43.28</v>
      </c>
      <c r="H50" s="11">
        <v>5.2640000000000002</v>
      </c>
      <c r="I50" s="11">
        <v>12.163</v>
      </c>
      <c r="J50" s="17">
        <v>2.0536999999999999E-7</v>
      </c>
      <c r="K50" s="17">
        <v>1.5328E-8</v>
      </c>
      <c r="L50" s="17">
        <v>7.4635999999999996</v>
      </c>
      <c r="M50" s="11">
        <v>0.76093</v>
      </c>
      <c r="N50" s="17">
        <v>6.4954000000000001E-3</v>
      </c>
      <c r="O50" s="17">
        <v>0.85360999999999998</v>
      </c>
      <c r="P50" s="11">
        <v>7649</v>
      </c>
      <c r="Q50" s="17">
        <v>7.8041</v>
      </c>
      <c r="R50" s="17">
        <v>0.10203</v>
      </c>
      <c r="S50" s="18">
        <v>1.8405000000000001E-12</v>
      </c>
      <c r="T50" s="17">
        <v>2.9184999999999998E-14</v>
      </c>
      <c r="U50" s="17">
        <v>1.5857000000000001</v>
      </c>
      <c r="V50" s="11">
        <v>0.9698</v>
      </c>
      <c r="W50" s="17">
        <v>9.1051000000000001E-4</v>
      </c>
      <c r="X50" s="17">
        <v>9.3885999999999997E-2</v>
      </c>
      <c r="Z50" s="17">
        <f t="shared" si="25"/>
        <v>1.7133000000000001E-7</v>
      </c>
      <c r="AA50" s="11">
        <f t="shared" si="26"/>
        <v>7605.72</v>
      </c>
      <c r="AB50" s="17">
        <f t="shared" si="27"/>
        <v>2.0536999999999999E-7</v>
      </c>
      <c r="AC50" s="17">
        <f t="shared" si="28"/>
        <v>1.8405000000000001E-12</v>
      </c>
    </row>
    <row r="51" spans="1:29" x14ac:dyDescent="0.35">
      <c r="A51" s="11" t="s">
        <v>195</v>
      </c>
      <c r="B51" s="17">
        <v>8.4315999999999997E-5</v>
      </c>
      <c r="C51" s="11">
        <v>1.661E-2</v>
      </c>
      <c r="D51" s="17">
        <v>1.7071E-7</v>
      </c>
      <c r="E51" s="17">
        <v>7.4073999999999999E-9</v>
      </c>
      <c r="F51" s="17">
        <v>4.3391999999999999</v>
      </c>
      <c r="G51" s="11">
        <v>-42.74</v>
      </c>
      <c r="H51" s="11">
        <v>5.2740999999999998</v>
      </c>
      <c r="I51" s="11">
        <v>12.34</v>
      </c>
      <c r="J51" s="17">
        <v>2.0716999999999999E-7</v>
      </c>
      <c r="K51" s="17">
        <v>1.5414999999999999E-8</v>
      </c>
      <c r="L51" s="17">
        <v>7.4406999999999996</v>
      </c>
      <c r="M51" s="11">
        <v>0.76012000000000002</v>
      </c>
      <c r="N51" s="17">
        <v>6.4758000000000003E-3</v>
      </c>
      <c r="O51" s="17">
        <v>0.85194000000000003</v>
      </c>
      <c r="P51" s="11">
        <v>7627</v>
      </c>
      <c r="Q51" s="17">
        <v>7.8068</v>
      </c>
      <c r="R51" s="17">
        <v>0.10236000000000001</v>
      </c>
      <c r="S51" s="18">
        <v>1.8349000000000002E-12</v>
      </c>
      <c r="T51" s="17">
        <v>2.9150000000000001E-14</v>
      </c>
      <c r="U51" s="17">
        <v>1.5886</v>
      </c>
      <c r="V51" s="11">
        <v>0.96997</v>
      </c>
      <c r="W51" s="17">
        <v>9.1235999999999997E-4</v>
      </c>
      <c r="X51" s="17">
        <v>9.4061000000000006E-2</v>
      </c>
      <c r="Z51" s="17">
        <f t="shared" si="25"/>
        <v>1.7071E-7</v>
      </c>
      <c r="AA51" s="11">
        <f t="shared" si="26"/>
        <v>7584.26</v>
      </c>
      <c r="AB51" s="17">
        <f t="shared" si="27"/>
        <v>2.0716999999999999E-7</v>
      </c>
      <c r="AC51" s="17">
        <f t="shared" si="28"/>
        <v>1.8349000000000002E-12</v>
      </c>
    </row>
    <row r="52" spans="1:29" x14ac:dyDescent="0.35">
      <c r="A52" s="12" t="s">
        <v>196</v>
      </c>
      <c r="B52" s="19">
        <v>8.2071999999999996E-5</v>
      </c>
      <c r="C52" s="12">
        <v>1.6167999999999998E-2</v>
      </c>
      <c r="D52" s="19">
        <v>1.7198000000000001E-7</v>
      </c>
      <c r="E52" s="19">
        <v>7.3170999999999999E-9</v>
      </c>
      <c r="F52" s="19">
        <v>4.2545999999999999</v>
      </c>
      <c r="G52" s="12">
        <v>-44.5</v>
      </c>
      <c r="H52" s="12">
        <v>5.2172999999999998</v>
      </c>
      <c r="I52" s="12">
        <v>11.724</v>
      </c>
      <c r="J52" s="19">
        <v>2.0918E-7</v>
      </c>
      <c r="K52" s="19">
        <v>1.5363E-8</v>
      </c>
      <c r="L52" s="19">
        <v>7.3444000000000003</v>
      </c>
      <c r="M52" s="12">
        <v>0.75919999999999999</v>
      </c>
      <c r="N52" s="19">
        <v>6.3927000000000003E-3</v>
      </c>
      <c r="O52" s="19">
        <v>0.84202999999999995</v>
      </c>
      <c r="P52" s="12">
        <v>7627</v>
      </c>
      <c r="Q52" s="19">
        <v>7.7237999999999998</v>
      </c>
      <c r="R52" s="19">
        <v>0.10127</v>
      </c>
      <c r="S52" s="25">
        <v>1.8606999999999999E-12</v>
      </c>
      <c r="T52" s="19">
        <v>2.9212000000000002E-14</v>
      </c>
      <c r="U52" s="19">
        <v>1.5699000000000001</v>
      </c>
      <c r="V52" s="12">
        <v>0.96923000000000004</v>
      </c>
      <c r="W52" s="19">
        <v>9.0173E-4</v>
      </c>
      <c r="X52" s="19">
        <v>9.3035999999999994E-2</v>
      </c>
      <c r="Z52" s="19">
        <f t="shared" si="25"/>
        <v>1.7198000000000001E-7</v>
      </c>
      <c r="AA52" s="12">
        <f t="shared" si="26"/>
        <v>7582.5</v>
      </c>
      <c r="AB52" s="19">
        <f t="shared" si="27"/>
        <v>2.0918E-7</v>
      </c>
      <c r="AC52" s="19">
        <f t="shared" si="28"/>
        <v>1.8606999999999999E-12</v>
      </c>
    </row>
    <row r="53" spans="1:29" x14ac:dyDescent="0.35">
      <c r="A53" s="11" t="s">
        <v>23</v>
      </c>
      <c r="B53" s="11">
        <f t="shared" ref="B53:X53" si="29">AVERAGE(B48:B52)</f>
        <v>8.4417200000000002E-5</v>
      </c>
      <c r="C53" s="11">
        <f t="shared" si="29"/>
        <v>1.6629999999999999E-2</v>
      </c>
      <c r="D53" s="11">
        <f t="shared" si="29"/>
        <v>1.70012E-7</v>
      </c>
      <c r="E53" s="11">
        <f t="shared" si="29"/>
        <v>7.4100999999999995E-9</v>
      </c>
      <c r="F53" s="11">
        <f t="shared" si="29"/>
        <v>4.3593399999999995</v>
      </c>
      <c r="G53" s="11">
        <f t="shared" si="29"/>
        <v>-42.346000000000004</v>
      </c>
      <c r="H53" s="11">
        <f t="shared" si="29"/>
        <v>5.2712599999999998</v>
      </c>
      <c r="I53" s="11">
        <f t="shared" si="29"/>
        <v>12.468</v>
      </c>
      <c r="J53" s="11">
        <f t="shared" si="29"/>
        <v>2.0366199999999999E-7</v>
      </c>
      <c r="K53" s="11">
        <f t="shared" si="29"/>
        <v>1.5176999999999998E-8</v>
      </c>
      <c r="L53" s="11">
        <f t="shared" si="29"/>
        <v>7.4533199999999997</v>
      </c>
      <c r="M53" s="11">
        <f t="shared" si="29"/>
        <v>0.76156000000000001</v>
      </c>
      <c r="N53" s="11">
        <f t="shared" si="29"/>
        <v>6.4861199999999997E-3</v>
      </c>
      <c r="O53" s="11">
        <f t="shared" si="29"/>
        <v>0.85167599999999999</v>
      </c>
      <c r="P53" s="11">
        <f t="shared" si="29"/>
        <v>7644</v>
      </c>
      <c r="Q53" s="11">
        <f t="shared" si="29"/>
        <v>7.8079599999999996</v>
      </c>
      <c r="R53" s="11">
        <f t="shared" si="29"/>
        <v>0.102146</v>
      </c>
      <c r="S53" s="22">
        <f t="shared" si="29"/>
        <v>1.8349600000000001E-12</v>
      </c>
      <c r="T53" s="11">
        <f t="shared" si="29"/>
        <v>2.9127200000000004E-14</v>
      </c>
      <c r="U53" s="11">
        <f t="shared" si="29"/>
        <v>1.5874200000000003</v>
      </c>
      <c r="V53" s="11">
        <f t="shared" si="29"/>
        <v>0.9699580000000001</v>
      </c>
      <c r="W53" s="11">
        <f t="shared" si="29"/>
        <v>9.11556E-4</v>
      </c>
      <c r="X53" s="11">
        <f t="shared" si="29"/>
        <v>9.3978800000000001E-2</v>
      </c>
      <c r="Z53" s="11">
        <f>AVERAGE(Z48:Z52)</f>
        <v>1.70012E-7</v>
      </c>
      <c r="AA53" s="11">
        <f>AVERAGE(AA48:AA52)</f>
        <v>7601.6540000000005</v>
      </c>
      <c r="AB53" s="11">
        <f>AVERAGE(AB48:AB52)</f>
        <v>2.0366199999999999E-7</v>
      </c>
      <c r="AC53" s="11">
        <f>AVERAGE(AC48:AC52)</f>
        <v>1.8349600000000001E-12</v>
      </c>
    </row>
    <row r="55" spans="1:29" x14ac:dyDescent="0.35">
      <c r="A55" s="24">
        <v>7.0000000000000007E-2</v>
      </c>
    </row>
    <row r="56" spans="1:29" x14ac:dyDescent="0.35">
      <c r="A56" s="13" t="s">
        <v>56</v>
      </c>
      <c r="B56" s="13" t="s">
        <v>12</v>
      </c>
      <c r="C56" s="13" t="s">
        <v>13</v>
      </c>
      <c r="D56" s="13" t="s">
        <v>25</v>
      </c>
      <c r="E56" s="13" t="s">
        <v>14</v>
      </c>
      <c r="F56" s="13" t="s">
        <v>15</v>
      </c>
      <c r="G56" s="13" t="s">
        <v>16</v>
      </c>
      <c r="H56" s="13" t="s">
        <v>17</v>
      </c>
      <c r="I56" s="13" t="s">
        <v>18</v>
      </c>
      <c r="J56" s="13" t="s">
        <v>26</v>
      </c>
      <c r="K56" s="13" t="s">
        <v>27</v>
      </c>
      <c r="L56" s="13" t="s">
        <v>28</v>
      </c>
      <c r="M56" s="13" t="s">
        <v>29</v>
      </c>
      <c r="N56" s="13" t="s">
        <v>30</v>
      </c>
      <c r="O56" s="13" t="s">
        <v>31</v>
      </c>
      <c r="P56" s="13" t="s">
        <v>32</v>
      </c>
      <c r="Q56" s="13" t="s">
        <v>19</v>
      </c>
      <c r="R56" s="13" t="s">
        <v>20</v>
      </c>
      <c r="S56" s="13" t="s">
        <v>33</v>
      </c>
      <c r="T56" s="13" t="s">
        <v>34</v>
      </c>
      <c r="U56" s="13" t="s">
        <v>35</v>
      </c>
      <c r="V56" s="13" t="s">
        <v>36</v>
      </c>
      <c r="W56" s="13" t="s">
        <v>37</v>
      </c>
      <c r="X56" s="13" t="s">
        <v>38</v>
      </c>
      <c r="Z56" s="11" t="s">
        <v>42</v>
      </c>
      <c r="AA56" s="11" t="s">
        <v>41</v>
      </c>
      <c r="AB56" s="11" t="s">
        <v>43</v>
      </c>
      <c r="AC56" s="11" t="s">
        <v>44</v>
      </c>
    </row>
    <row r="57" spans="1:29" x14ac:dyDescent="0.35">
      <c r="A57" s="11" t="s">
        <v>197</v>
      </c>
      <c r="B57" s="17">
        <v>8.5320000000000003E-5</v>
      </c>
      <c r="C57" s="11">
        <v>1.6808E-2</v>
      </c>
      <c r="D57" s="17">
        <v>1.6992999999999999E-7</v>
      </c>
      <c r="E57" s="17">
        <v>7.4453000000000003E-9</v>
      </c>
      <c r="F57" s="17">
        <v>4.3814000000000002</v>
      </c>
      <c r="G57" s="11">
        <v>-42.14</v>
      </c>
      <c r="H57" s="11">
        <v>5.2945000000000002</v>
      </c>
      <c r="I57" s="11">
        <v>12.564</v>
      </c>
      <c r="J57" s="17">
        <v>2.0666E-7</v>
      </c>
      <c r="K57" s="17">
        <v>1.5548000000000001E-8</v>
      </c>
      <c r="L57" s="17">
        <v>7.5235000000000003</v>
      </c>
      <c r="M57" s="11">
        <v>0.76058000000000003</v>
      </c>
      <c r="N57" s="17">
        <v>6.5474000000000001E-3</v>
      </c>
      <c r="O57" s="17">
        <v>0.86084000000000005</v>
      </c>
      <c r="P57" s="11">
        <v>7649</v>
      </c>
      <c r="Q57" s="17">
        <v>7.8495999999999997</v>
      </c>
      <c r="R57" s="17">
        <v>0.10262</v>
      </c>
      <c r="S57" s="18">
        <v>1.8332999999999999E-12</v>
      </c>
      <c r="T57" s="17">
        <v>2.9239999999999997E-14</v>
      </c>
      <c r="U57" s="17">
        <v>1.5949</v>
      </c>
      <c r="V57" s="11">
        <v>0.97</v>
      </c>
      <c r="W57" s="17">
        <v>9.1578999999999999E-4</v>
      </c>
      <c r="X57" s="17">
        <v>9.4410999999999995E-2</v>
      </c>
      <c r="Z57" s="15">
        <f>D57</f>
        <v>1.6992999999999999E-7</v>
      </c>
      <c r="AA57" s="14">
        <f>G57+P57</f>
        <v>7606.86</v>
      </c>
      <c r="AB57" s="15">
        <f>J57</f>
        <v>2.0666E-7</v>
      </c>
      <c r="AC57" s="15">
        <f>S57</f>
        <v>1.8332999999999999E-12</v>
      </c>
    </row>
    <row r="58" spans="1:29" x14ac:dyDescent="0.35">
      <c r="A58" s="11" t="s">
        <v>198</v>
      </c>
      <c r="B58" s="17">
        <v>8.3644000000000001E-5</v>
      </c>
      <c r="C58" s="11">
        <v>1.6478E-2</v>
      </c>
      <c r="D58" s="17">
        <v>1.7137999999999999E-7</v>
      </c>
      <c r="E58" s="17">
        <v>7.3849E-9</v>
      </c>
      <c r="F58" s="17">
        <v>4.3090999999999999</v>
      </c>
      <c r="G58" s="11">
        <v>-43.07</v>
      </c>
      <c r="H58" s="11">
        <v>5.2632000000000003</v>
      </c>
      <c r="I58" s="11">
        <v>12.22</v>
      </c>
      <c r="J58" s="17">
        <v>2.0788999999999999E-7</v>
      </c>
      <c r="K58" s="17">
        <v>1.5416000000000001E-8</v>
      </c>
      <c r="L58" s="17">
        <v>7.4154999999999998</v>
      </c>
      <c r="M58" s="11">
        <v>0.75995000000000001</v>
      </c>
      <c r="N58" s="17">
        <v>6.4540999999999999E-3</v>
      </c>
      <c r="O58" s="17">
        <v>0.84928000000000003</v>
      </c>
      <c r="P58" s="11">
        <v>7620</v>
      </c>
      <c r="Q58" s="17">
        <v>7.7827999999999999</v>
      </c>
      <c r="R58" s="17">
        <v>0.10213999999999999</v>
      </c>
      <c r="S58" s="18">
        <v>1.8404000000000001E-12</v>
      </c>
      <c r="T58" s="17">
        <v>2.9142999999999999E-14</v>
      </c>
      <c r="U58" s="17">
        <v>1.5834999999999999</v>
      </c>
      <c r="V58" s="11">
        <v>0.96977000000000002</v>
      </c>
      <c r="W58" s="17">
        <v>9.0952999999999997E-4</v>
      </c>
      <c r="X58" s="17">
        <v>9.3787999999999996E-2</v>
      </c>
      <c r="Z58" s="17">
        <f t="shared" ref="Z58:Z61" si="30">D58</f>
        <v>1.7137999999999999E-7</v>
      </c>
      <c r="AA58" s="11">
        <f t="shared" ref="AA58:AA61" si="31">G58+P58</f>
        <v>7576.93</v>
      </c>
      <c r="AB58" s="17">
        <f t="shared" ref="AB58:AB61" si="32">J58</f>
        <v>2.0788999999999999E-7</v>
      </c>
      <c r="AC58" s="17">
        <f t="shared" ref="AC58:AC61" si="33">S58</f>
        <v>1.8404000000000001E-12</v>
      </c>
    </row>
    <row r="59" spans="1:29" x14ac:dyDescent="0.35">
      <c r="A59" s="11" t="s">
        <v>199</v>
      </c>
      <c r="B59" s="17">
        <v>8.2602999999999995E-5</v>
      </c>
      <c r="C59" s="11">
        <v>1.6272999999999999E-2</v>
      </c>
      <c r="D59" s="17">
        <v>1.7196000000000001E-7</v>
      </c>
      <c r="E59" s="17">
        <v>7.3432999999999997E-9</v>
      </c>
      <c r="F59" s="17">
        <v>4.2704000000000004</v>
      </c>
      <c r="G59" s="11">
        <v>-43.72</v>
      </c>
      <c r="H59" s="11">
        <v>5.2401</v>
      </c>
      <c r="I59" s="11">
        <v>11.986000000000001</v>
      </c>
      <c r="J59" s="17">
        <v>2.1115999999999999E-7</v>
      </c>
      <c r="K59" s="17">
        <v>1.5574999999999999E-8</v>
      </c>
      <c r="L59" s="17">
        <v>7.3758999999999997</v>
      </c>
      <c r="M59" s="11">
        <v>0.75873999999999997</v>
      </c>
      <c r="N59" s="17">
        <v>6.4200000000000004E-3</v>
      </c>
      <c r="O59" s="17">
        <v>0.84614</v>
      </c>
      <c r="P59" s="11">
        <v>7610</v>
      </c>
      <c r="Q59" s="17">
        <v>7.7450999999999999</v>
      </c>
      <c r="R59" s="17">
        <v>0.10178</v>
      </c>
      <c r="S59" s="18">
        <v>1.8531999999999998E-12</v>
      </c>
      <c r="T59" s="17">
        <v>2.9205E-14</v>
      </c>
      <c r="U59" s="17">
        <v>1.5759000000000001</v>
      </c>
      <c r="V59" s="11">
        <v>0.96940999999999999</v>
      </c>
      <c r="W59" s="17">
        <v>9.0525999999999996E-4</v>
      </c>
      <c r="X59" s="17">
        <v>9.3382999999999994E-2</v>
      </c>
      <c r="Z59" s="17">
        <f t="shared" si="30"/>
        <v>1.7196000000000001E-7</v>
      </c>
      <c r="AA59" s="11">
        <f t="shared" si="31"/>
        <v>7566.28</v>
      </c>
      <c r="AB59" s="17">
        <f t="shared" si="32"/>
        <v>2.1115999999999999E-7</v>
      </c>
      <c r="AC59" s="17">
        <f t="shared" si="33"/>
        <v>1.8531999999999998E-12</v>
      </c>
    </row>
    <row r="60" spans="1:29" x14ac:dyDescent="0.35">
      <c r="A60" s="11" t="s">
        <v>200</v>
      </c>
      <c r="B60" s="17">
        <v>8.2742000000000002E-5</v>
      </c>
      <c r="C60" s="11">
        <v>1.6299999999999999E-2</v>
      </c>
      <c r="D60" s="17">
        <v>1.7204E-7</v>
      </c>
      <c r="E60" s="17">
        <v>7.3704999999999997E-9</v>
      </c>
      <c r="F60" s="17">
        <v>4.2842000000000002</v>
      </c>
      <c r="G60" s="11">
        <v>-43.75</v>
      </c>
      <c r="H60" s="11">
        <v>5.2664</v>
      </c>
      <c r="I60" s="11">
        <v>12.037000000000001</v>
      </c>
      <c r="J60" s="17">
        <v>2.1234000000000001E-7</v>
      </c>
      <c r="K60" s="17">
        <v>1.5652E-8</v>
      </c>
      <c r="L60" s="17">
        <v>7.3712</v>
      </c>
      <c r="M60" s="11">
        <v>0.75821000000000005</v>
      </c>
      <c r="N60" s="17">
        <v>6.4164000000000001E-3</v>
      </c>
      <c r="O60" s="17">
        <v>0.84626000000000001</v>
      </c>
      <c r="P60" s="11">
        <v>7603</v>
      </c>
      <c r="Q60" s="17">
        <v>7.7697000000000003</v>
      </c>
      <c r="R60" s="17">
        <v>0.10219</v>
      </c>
      <c r="S60" s="18">
        <v>1.8513E-12</v>
      </c>
      <c r="T60" s="17">
        <v>2.9246000000000002E-14</v>
      </c>
      <c r="U60" s="17">
        <v>1.5798000000000001</v>
      </c>
      <c r="V60" s="11">
        <v>0.96936</v>
      </c>
      <c r="W60" s="17">
        <v>9.0762999999999998E-4</v>
      </c>
      <c r="X60" s="17">
        <v>9.3632000000000007E-2</v>
      </c>
      <c r="Z60" s="17">
        <f t="shared" si="30"/>
        <v>1.7204E-7</v>
      </c>
      <c r="AA60" s="11">
        <f t="shared" si="31"/>
        <v>7559.25</v>
      </c>
      <c r="AB60" s="17">
        <f t="shared" si="32"/>
        <v>2.1234000000000001E-7</v>
      </c>
      <c r="AC60" s="17">
        <f t="shared" si="33"/>
        <v>1.8513E-12</v>
      </c>
    </row>
    <row r="61" spans="1:29" x14ac:dyDescent="0.35">
      <c r="A61" s="12" t="s">
        <v>201</v>
      </c>
      <c r="B61" s="19">
        <v>8.2550000000000001E-5</v>
      </c>
      <c r="C61" s="12">
        <v>1.6261999999999999E-2</v>
      </c>
      <c r="D61" s="19">
        <v>1.7319999999999999E-7</v>
      </c>
      <c r="E61" s="19">
        <v>7.3622000000000001E-9</v>
      </c>
      <c r="F61" s="19">
        <v>4.2507000000000001</v>
      </c>
      <c r="G61" s="12">
        <v>-44.97</v>
      </c>
      <c r="H61" s="12">
        <v>5.2629000000000001</v>
      </c>
      <c r="I61" s="12">
        <v>11.702999999999999</v>
      </c>
      <c r="J61" s="19">
        <v>2.1631999999999999E-7</v>
      </c>
      <c r="K61" s="19">
        <v>1.597E-8</v>
      </c>
      <c r="L61" s="19">
        <v>7.3826000000000001</v>
      </c>
      <c r="M61" s="12">
        <v>0.75675000000000003</v>
      </c>
      <c r="N61" s="19">
        <v>6.4270999999999998E-3</v>
      </c>
      <c r="O61" s="19">
        <v>0.84930000000000005</v>
      </c>
      <c r="P61" s="12">
        <v>7607</v>
      </c>
      <c r="Q61" s="19">
        <v>7.7713000000000001</v>
      </c>
      <c r="R61" s="19">
        <v>0.10216</v>
      </c>
      <c r="S61" s="25">
        <v>1.8607999999999999E-12</v>
      </c>
      <c r="T61" s="19">
        <v>2.9369999999999999E-14</v>
      </c>
      <c r="U61" s="19">
        <v>1.5784</v>
      </c>
      <c r="V61" s="12">
        <v>0.96908000000000005</v>
      </c>
      <c r="W61" s="19">
        <v>9.0686E-4</v>
      </c>
      <c r="X61" s="19">
        <v>9.3578999999999996E-2</v>
      </c>
      <c r="Z61" s="19">
        <f t="shared" si="30"/>
        <v>1.7319999999999999E-7</v>
      </c>
      <c r="AA61" s="12">
        <f t="shared" si="31"/>
        <v>7562.03</v>
      </c>
      <c r="AB61" s="19">
        <f t="shared" si="32"/>
        <v>2.1631999999999999E-7</v>
      </c>
      <c r="AC61" s="19">
        <f t="shared" si="33"/>
        <v>1.8607999999999999E-12</v>
      </c>
    </row>
    <row r="62" spans="1:29" x14ac:dyDescent="0.35">
      <c r="A62" s="11" t="s">
        <v>23</v>
      </c>
      <c r="B62" s="11">
        <f t="shared" ref="B62:X62" si="34">AVERAGE(B57:B61)</f>
        <v>8.33718E-5</v>
      </c>
      <c r="C62" s="11">
        <f t="shared" si="34"/>
        <v>1.6424199999999996E-2</v>
      </c>
      <c r="D62" s="11">
        <f t="shared" si="34"/>
        <v>1.7170200000000001E-7</v>
      </c>
      <c r="E62" s="11">
        <f t="shared" si="34"/>
        <v>7.3812399999999996E-9</v>
      </c>
      <c r="F62" s="11">
        <f t="shared" si="34"/>
        <v>4.2991600000000005</v>
      </c>
      <c r="G62" s="11">
        <f t="shared" si="34"/>
        <v>-43.53</v>
      </c>
      <c r="H62" s="11">
        <f t="shared" si="34"/>
        <v>5.2654200000000007</v>
      </c>
      <c r="I62" s="11">
        <f t="shared" si="34"/>
        <v>12.101999999999999</v>
      </c>
      <c r="J62" s="11">
        <f t="shared" si="34"/>
        <v>2.1087400000000001E-7</v>
      </c>
      <c r="K62" s="11">
        <f t="shared" si="34"/>
        <v>1.5632200000000002E-8</v>
      </c>
      <c r="L62" s="11">
        <f t="shared" si="34"/>
        <v>7.4137400000000016</v>
      </c>
      <c r="M62" s="11">
        <f t="shared" si="34"/>
        <v>0.75884599999999991</v>
      </c>
      <c r="N62" s="11">
        <f t="shared" si="34"/>
        <v>6.4530000000000004E-3</v>
      </c>
      <c r="O62" s="11">
        <f t="shared" si="34"/>
        <v>0.85036400000000012</v>
      </c>
      <c r="P62" s="11">
        <f t="shared" si="34"/>
        <v>7617.8</v>
      </c>
      <c r="Q62" s="11">
        <f t="shared" si="34"/>
        <v>7.7837000000000005</v>
      </c>
      <c r="R62" s="11">
        <f t="shared" si="34"/>
        <v>0.10217799999999999</v>
      </c>
      <c r="S62" s="22">
        <f t="shared" si="34"/>
        <v>1.8477999999999999E-12</v>
      </c>
      <c r="T62" s="11">
        <f t="shared" si="34"/>
        <v>2.9240800000000005E-14</v>
      </c>
      <c r="U62" s="11">
        <f t="shared" si="34"/>
        <v>1.5825</v>
      </c>
      <c r="V62" s="11">
        <f t="shared" si="34"/>
        <v>0.96952400000000005</v>
      </c>
      <c r="W62" s="11">
        <f t="shared" si="34"/>
        <v>9.0901399999999998E-4</v>
      </c>
      <c r="X62" s="11">
        <f t="shared" si="34"/>
        <v>9.3758599999999997E-2</v>
      </c>
      <c r="Z62" s="11">
        <f>AVERAGE(Z57:Z61)</f>
        <v>1.7170200000000001E-7</v>
      </c>
      <c r="AA62" s="11">
        <f>AVERAGE(AA57:AA61)</f>
        <v>7574.2699999999995</v>
      </c>
      <c r="AB62" s="11">
        <f>AVERAGE(AB57:AB61)</f>
        <v>2.1087400000000001E-7</v>
      </c>
      <c r="AC62" s="11">
        <f>AVERAGE(AC57:AC61)</f>
        <v>1.8477999999999999E-12</v>
      </c>
    </row>
    <row r="64" spans="1:29" x14ac:dyDescent="0.35">
      <c r="A64" s="24">
        <v>0.08</v>
      </c>
    </row>
    <row r="65" spans="1:29" x14ac:dyDescent="0.35">
      <c r="A65" s="13" t="s">
        <v>56</v>
      </c>
      <c r="B65" s="13" t="s">
        <v>12</v>
      </c>
      <c r="C65" s="13" t="s">
        <v>13</v>
      </c>
      <c r="D65" s="13" t="s">
        <v>25</v>
      </c>
      <c r="E65" s="13" t="s">
        <v>14</v>
      </c>
      <c r="F65" s="13" t="s">
        <v>15</v>
      </c>
      <c r="G65" s="13" t="s">
        <v>16</v>
      </c>
      <c r="H65" s="13" t="s">
        <v>17</v>
      </c>
      <c r="I65" s="13" t="s">
        <v>18</v>
      </c>
      <c r="J65" s="13" t="s">
        <v>26</v>
      </c>
      <c r="K65" s="13" t="s">
        <v>27</v>
      </c>
      <c r="L65" s="13" t="s">
        <v>28</v>
      </c>
      <c r="M65" s="13" t="s">
        <v>29</v>
      </c>
      <c r="N65" s="13" t="s">
        <v>30</v>
      </c>
      <c r="O65" s="13" t="s">
        <v>31</v>
      </c>
      <c r="P65" s="13" t="s">
        <v>32</v>
      </c>
      <c r="Q65" s="13" t="s">
        <v>19</v>
      </c>
      <c r="R65" s="13" t="s">
        <v>20</v>
      </c>
      <c r="S65" s="13" t="s">
        <v>33</v>
      </c>
      <c r="T65" s="13" t="s">
        <v>34</v>
      </c>
      <c r="U65" s="13" t="s">
        <v>35</v>
      </c>
      <c r="V65" s="13" t="s">
        <v>36</v>
      </c>
      <c r="W65" s="13" t="s">
        <v>37</v>
      </c>
      <c r="X65" s="13" t="s">
        <v>38</v>
      </c>
      <c r="Z65" s="11" t="s">
        <v>42</v>
      </c>
      <c r="AA65" s="11" t="s">
        <v>41</v>
      </c>
      <c r="AB65" s="11" t="s">
        <v>43</v>
      </c>
      <c r="AC65" s="11" t="s">
        <v>44</v>
      </c>
    </row>
    <row r="66" spans="1:29" x14ac:dyDescent="0.35">
      <c r="A66" s="11" t="s">
        <v>202</v>
      </c>
      <c r="B66" s="17">
        <v>8.1023E-5</v>
      </c>
      <c r="C66" s="11">
        <v>1.5962E-2</v>
      </c>
      <c r="D66" s="17">
        <v>1.7195E-7</v>
      </c>
      <c r="E66" s="17">
        <v>7.2797E-9</v>
      </c>
      <c r="F66" s="17">
        <v>4.2336</v>
      </c>
      <c r="G66" s="11">
        <v>-42.91</v>
      </c>
      <c r="H66" s="11">
        <v>5.2054</v>
      </c>
      <c r="I66" s="11">
        <v>12.131</v>
      </c>
      <c r="J66" s="17">
        <v>2.1404999999999999E-7</v>
      </c>
      <c r="K66" s="17">
        <v>1.5638000000000001E-8</v>
      </c>
      <c r="L66" s="17">
        <v>7.3057999999999996</v>
      </c>
      <c r="M66" s="11">
        <v>0.75807999999999998</v>
      </c>
      <c r="N66" s="17">
        <v>6.3591000000000003E-3</v>
      </c>
      <c r="O66" s="17">
        <v>0.83884000000000003</v>
      </c>
      <c r="P66" s="11">
        <v>7573</v>
      </c>
      <c r="Q66" s="17">
        <v>7.6673999999999998</v>
      </c>
      <c r="R66" s="17">
        <v>0.10125000000000001</v>
      </c>
      <c r="S66" s="18">
        <v>1.8481000000000002E-12</v>
      </c>
      <c r="T66" s="17">
        <v>2.8898000000000002E-14</v>
      </c>
      <c r="U66" s="17">
        <v>1.5637000000000001</v>
      </c>
      <c r="V66" s="11">
        <v>0.96952000000000005</v>
      </c>
      <c r="W66" s="17">
        <v>8.9848E-4</v>
      </c>
      <c r="X66" s="17">
        <v>9.2673000000000005E-2</v>
      </c>
      <c r="Z66" s="15">
        <f>D66</f>
        <v>1.7195E-7</v>
      </c>
      <c r="AA66" s="14">
        <f>G66+P66</f>
        <v>7530.09</v>
      </c>
      <c r="AB66" s="15">
        <f>J66</f>
        <v>2.1404999999999999E-7</v>
      </c>
      <c r="AC66" s="15">
        <f>S66</f>
        <v>1.8481000000000002E-12</v>
      </c>
    </row>
    <row r="67" spans="1:29" x14ac:dyDescent="0.35">
      <c r="A67" s="11" t="s">
        <v>203</v>
      </c>
      <c r="B67" s="17">
        <v>8.1361999999999998E-5</v>
      </c>
      <c r="C67" s="11">
        <v>1.6028000000000001E-2</v>
      </c>
      <c r="D67" s="17">
        <v>1.7203000000000001E-7</v>
      </c>
      <c r="E67" s="17">
        <v>7.2956999999999999E-9</v>
      </c>
      <c r="F67" s="17">
        <v>4.2408999999999999</v>
      </c>
      <c r="G67" s="11">
        <v>-42.97</v>
      </c>
      <c r="H67" s="11">
        <v>5.2196999999999996</v>
      </c>
      <c r="I67" s="11">
        <v>12.147</v>
      </c>
      <c r="J67" s="17">
        <v>2.1537999999999999E-7</v>
      </c>
      <c r="K67" s="17">
        <v>1.5781000000000001E-8</v>
      </c>
      <c r="L67" s="17">
        <v>7.327</v>
      </c>
      <c r="M67" s="11">
        <v>0.75780000000000003</v>
      </c>
      <c r="N67" s="17">
        <v>6.378E-3</v>
      </c>
      <c r="O67" s="17">
        <v>0.84165000000000001</v>
      </c>
      <c r="P67" s="11">
        <v>7562</v>
      </c>
      <c r="Q67" s="17">
        <v>7.6809000000000003</v>
      </c>
      <c r="R67" s="17">
        <v>0.10156999999999999</v>
      </c>
      <c r="S67" s="18">
        <v>1.8445000000000001E-12</v>
      </c>
      <c r="T67" s="17">
        <v>2.8911000000000003E-14</v>
      </c>
      <c r="U67" s="17">
        <v>1.5673999999999999</v>
      </c>
      <c r="V67" s="11">
        <v>0.96960999999999997</v>
      </c>
      <c r="W67" s="17">
        <v>9.0069E-4</v>
      </c>
      <c r="X67" s="17">
        <v>9.2892000000000002E-2</v>
      </c>
      <c r="Z67" s="17">
        <f t="shared" ref="Z67:Z70" si="35">D67</f>
        <v>1.7203000000000001E-7</v>
      </c>
      <c r="AA67" s="11">
        <f t="shared" ref="AA67:AA70" si="36">G67+P67</f>
        <v>7519.03</v>
      </c>
      <c r="AB67" s="17">
        <f t="shared" ref="AB67:AB70" si="37">J67</f>
        <v>2.1537999999999999E-7</v>
      </c>
      <c r="AC67" s="17">
        <f t="shared" ref="AC67:AC70" si="38">S67</f>
        <v>1.8445000000000001E-12</v>
      </c>
    </row>
    <row r="68" spans="1:29" x14ac:dyDescent="0.35">
      <c r="A68" s="11" t="s">
        <v>204</v>
      </c>
      <c r="B68" s="17">
        <v>7.7510999999999997E-5</v>
      </c>
      <c r="C68" s="11">
        <v>1.5270000000000001E-2</v>
      </c>
      <c r="D68" s="17">
        <v>1.7896999999999999E-7</v>
      </c>
      <c r="E68" s="17">
        <v>7.1371999999999997E-9</v>
      </c>
      <c r="F68" s="17">
        <v>3.9878999999999998</v>
      </c>
      <c r="G68" s="11">
        <v>-47.59</v>
      </c>
      <c r="H68" s="11">
        <v>5.1169000000000002</v>
      </c>
      <c r="I68" s="11">
        <v>10.752000000000001</v>
      </c>
      <c r="J68" s="17">
        <v>2.2126000000000001E-7</v>
      </c>
      <c r="K68" s="17">
        <v>1.5802000000000001E-8</v>
      </c>
      <c r="L68" s="17">
        <v>7.1417999999999999</v>
      </c>
      <c r="M68" s="11">
        <v>0.75543000000000005</v>
      </c>
      <c r="N68" s="17">
        <v>6.2177999999999999E-3</v>
      </c>
      <c r="O68" s="17">
        <v>0.82308000000000003</v>
      </c>
      <c r="P68" s="11">
        <v>7558</v>
      </c>
      <c r="Q68" s="17">
        <v>7.5189000000000004</v>
      </c>
      <c r="R68" s="17">
        <v>9.9483000000000002E-2</v>
      </c>
      <c r="S68" s="18">
        <v>1.8317999999999999E-12</v>
      </c>
      <c r="T68" s="17">
        <v>2.8058E-14</v>
      </c>
      <c r="U68" s="17">
        <v>1.5317000000000001</v>
      </c>
      <c r="V68" s="11">
        <v>0.96975</v>
      </c>
      <c r="W68" s="17">
        <v>8.8033000000000002E-4</v>
      </c>
      <c r="X68" s="17">
        <v>9.0778999999999999E-2</v>
      </c>
      <c r="Z68" s="17">
        <f t="shared" si="35"/>
        <v>1.7896999999999999E-7</v>
      </c>
      <c r="AA68" s="11">
        <f t="shared" si="36"/>
        <v>7510.41</v>
      </c>
      <c r="AB68" s="17">
        <f t="shared" si="37"/>
        <v>2.2126000000000001E-7</v>
      </c>
      <c r="AC68" s="17">
        <f t="shared" si="38"/>
        <v>1.8317999999999999E-12</v>
      </c>
    </row>
    <row r="69" spans="1:29" x14ac:dyDescent="0.35">
      <c r="A69" s="11" t="s">
        <v>205</v>
      </c>
      <c r="B69" s="17">
        <v>7.9561000000000006E-5</v>
      </c>
      <c r="C69" s="11">
        <v>1.5672999999999999E-2</v>
      </c>
      <c r="D69" s="17">
        <v>1.7347999999999999E-7</v>
      </c>
      <c r="E69" s="17">
        <v>7.2144000000000002E-9</v>
      </c>
      <c r="F69" s="17">
        <v>4.1585999999999999</v>
      </c>
      <c r="G69" s="11">
        <v>-44.25</v>
      </c>
      <c r="H69" s="11">
        <v>5.1670999999999996</v>
      </c>
      <c r="I69" s="11">
        <v>11.677</v>
      </c>
      <c r="J69" s="17">
        <v>2.1897999999999999E-7</v>
      </c>
      <c r="K69" s="17">
        <v>1.5872000000000001E-8</v>
      </c>
      <c r="L69" s="17">
        <v>7.2481999999999998</v>
      </c>
      <c r="M69" s="11">
        <v>0.75636000000000003</v>
      </c>
      <c r="N69" s="17">
        <v>6.3100999999999999E-3</v>
      </c>
      <c r="O69" s="17">
        <v>0.83426999999999996</v>
      </c>
      <c r="P69" s="11">
        <v>7555</v>
      </c>
      <c r="Q69" s="17">
        <v>7.6067999999999998</v>
      </c>
      <c r="R69" s="17">
        <v>0.10069</v>
      </c>
      <c r="S69" s="18">
        <v>1.8632E-12</v>
      </c>
      <c r="T69" s="17">
        <v>2.8919000000000002E-14</v>
      </c>
      <c r="U69" s="17">
        <v>1.5521</v>
      </c>
      <c r="V69" s="11">
        <v>0.96911999999999998</v>
      </c>
      <c r="W69" s="17">
        <v>8.9196999999999996E-4</v>
      </c>
      <c r="X69" s="17">
        <v>9.2038999999999996E-2</v>
      </c>
      <c r="Z69" s="17">
        <f t="shared" si="35"/>
        <v>1.7347999999999999E-7</v>
      </c>
      <c r="AA69" s="11">
        <f t="shared" si="36"/>
        <v>7510.75</v>
      </c>
      <c r="AB69" s="17">
        <f t="shared" si="37"/>
        <v>2.1897999999999999E-7</v>
      </c>
      <c r="AC69" s="17">
        <f t="shared" si="38"/>
        <v>1.8632E-12</v>
      </c>
    </row>
    <row r="70" spans="1:29" x14ac:dyDescent="0.35">
      <c r="A70" s="12" t="s">
        <v>206</v>
      </c>
      <c r="B70" s="19">
        <v>7.8979000000000004E-5</v>
      </c>
      <c r="C70" s="12">
        <v>1.5559E-2</v>
      </c>
      <c r="D70" s="19">
        <v>1.7433E-7</v>
      </c>
      <c r="E70" s="19">
        <v>7.1945000000000003E-9</v>
      </c>
      <c r="F70" s="19">
        <v>4.1269</v>
      </c>
      <c r="G70" s="12">
        <v>-45.14</v>
      </c>
      <c r="H70" s="12">
        <v>5.1569000000000003</v>
      </c>
      <c r="I70" s="12">
        <v>11.423999999999999</v>
      </c>
      <c r="J70" s="19">
        <v>2.1931E-7</v>
      </c>
      <c r="K70" s="19">
        <v>1.5824E-8</v>
      </c>
      <c r="L70" s="19">
        <v>7.2153999999999998</v>
      </c>
      <c r="M70" s="12">
        <v>0.75614999999999999</v>
      </c>
      <c r="N70" s="19">
        <v>6.2816E-3</v>
      </c>
      <c r="O70" s="19">
        <v>0.83072999999999997</v>
      </c>
      <c r="P70" s="12">
        <v>7553</v>
      </c>
      <c r="Q70" s="19">
        <v>7.5879000000000003</v>
      </c>
      <c r="R70" s="19">
        <v>0.10045999999999999</v>
      </c>
      <c r="S70" s="25">
        <v>1.8698999999999999E-12</v>
      </c>
      <c r="T70" s="19">
        <v>2.8940999999999998E-14</v>
      </c>
      <c r="U70" s="19">
        <v>1.5477000000000001</v>
      </c>
      <c r="V70" s="12">
        <v>0.96889999999999998</v>
      </c>
      <c r="W70" s="19">
        <v>8.8951999999999998E-4</v>
      </c>
      <c r="X70" s="19">
        <v>9.1807E-2</v>
      </c>
      <c r="Z70" s="19">
        <f t="shared" si="35"/>
        <v>1.7433E-7</v>
      </c>
      <c r="AA70" s="12">
        <f t="shared" si="36"/>
        <v>7507.86</v>
      </c>
      <c r="AB70" s="19">
        <f t="shared" si="37"/>
        <v>2.1931E-7</v>
      </c>
      <c r="AC70" s="19">
        <f t="shared" si="38"/>
        <v>1.8698999999999999E-12</v>
      </c>
    </row>
    <row r="71" spans="1:29" x14ac:dyDescent="0.35">
      <c r="A71" s="11" t="s">
        <v>23</v>
      </c>
      <c r="B71" s="11">
        <f t="shared" ref="B71:X71" si="39">AVERAGE(B66:B70)</f>
        <v>7.9687199999999998E-5</v>
      </c>
      <c r="C71" s="11">
        <f t="shared" si="39"/>
        <v>1.5698400000000001E-2</v>
      </c>
      <c r="D71" s="11">
        <f t="shared" si="39"/>
        <v>1.7415199999999998E-7</v>
      </c>
      <c r="E71" s="11">
        <f t="shared" si="39"/>
        <v>7.2242999999999995E-9</v>
      </c>
      <c r="F71" s="11">
        <f t="shared" si="39"/>
        <v>4.1495799999999994</v>
      </c>
      <c r="G71" s="11">
        <f t="shared" si="39"/>
        <v>-44.572000000000003</v>
      </c>
      <c r="H71" s="11">
        <f t="shared" si="39"/>
        <v>5.1731999999999996</v>
      </c>
      <c r="I71" s="11">
        <f t="shared" si="39"/>
        <v>11.626200000000001</v>
      </c>
      <c r="J71" s="11">
        <f t="shared" si="39"/>
        <v>2.17796E-7</v>
      </c>
      <c r="K71" s="11">
        <f t="shared" si="39"/>
        <v>1.5783399999999998E-8</v>
      </c>
      <c r="L71" s="11">
        <f t="shared" si="39"/>
        <v>7.2476399999999996</v>
      </c>
      <c r="M71" s="11">
        <f t="shared" si="39"/>
        <v>0.75676399999999999</v>
      </c>
      <c r="N71" s="11">
        <f t="shared" si="39"/>
        <v>6.3093200000000002E-3</v>
      </c>
      <c r="O71" s="11">
        <f t="shared" si="39"/>
        <v>0.83371399999999996</v>
      </c>
      <c r="P71" s="11">
        <f t="shared" si="39"/>
        <v>7560.2</v>
      </c>
      <c r="Q71" s="11">
        <f t="shared" si="39"/>
        <v>7.6123799999999999</v>
      </c>
      <c r="R71" s="11">
        <f t="shared" si="39"/>
        <v>0.10069059999999999</v>
      </c>
      <c r="S71" s="22">
        <f t="shared" si="39"/>
        <v>1.8514999999999999E-12</v>
      </c>
      <c r="T71" s="11">
        <f t="shared" si="39"/>
        <v>2.8745400000000005E-14</v>
      </c>
      <c r="U71" s="11">
        <f t="shared" si="39"/>
        <v>1.5525199999999999</v>
      </c>
      <c r="V71" s="11">
        <f t="shared" si="39"/>
        <v>0.96937999999999991</v>
      </c>
      <c r="W71" s="11">
        <f t="shared" si="39"/>
        <v>8.9219799999999997E-4</v>
      </c>
      <c r="X71" s="11">
        <f t="shared" si="39"/>
        <v>9.2037999999999995E-2</v>
      </c>
      <c r="Z71" s="11">
        <f>AVERAGE(Z66:Z70)</f>
        <v>1.7415199999999998E-7</v>
      </c>
      <c r="AA71" s="11">
        <f>AVERAGE(AA66:AA70)</f>
        <v>7515.6279999999997</v>
      </c>
      <c r="AB71" s="11">
        <f>AVERAGE(AB66:AB70)</f>
        <v>2.17796E-7</v>
      </c>
      <c r="AC71" s="11">
        <f>AVERAGE(AC66:AC70)</f>
        <v>1.8514999999999999E-12</v>
      </c>
    </row>
    <row r="73" spans="1:29" x14ac:dyDescent="0.35">
      <c r="A73" s="24">
        <v>0.09</v>
      </c>
    </row>
    <row r="74" spans="1:29" x14ac:dyDescent="0.35">
      <c r="A74" s="13" t="s">
        <v>56</v>
      </c>
      <c r="B74" s="13" t="s">
        <v>12</v>
      </c>
      <c r="C74" s="13" t="s">
        <v>13</v>
      </c>
      <c r="D74" s="13" t="s">
        <v>25</v>
      </c>
      <c r="E74" s="13" t="s">
        <v>14</v>
      </c>
      <c r="F74" s="13" t="s">
        <v>15</v>
      </c>
      <c r="G74" s="13" t="s">
        <v>16</v>
      </c>
      <c r="H74" s="13" t="s">
        <v>17</v>
      </c>
      <c r="I74" s="13" t="s">
        <v>18</v>
      </c>
      <c r="J74" s="13" t="s">
        <v>26</v>
      </c>
      <c r="K74" s="13" t="s">
        <v>27</v>
      </c>
      <c r="L74" s="13" t="s">
        <v>28</v>
      </c>
      <c r="M74" s="13" t="s">
        <v>29</v>
      </c>
      <c r="N74" s="13" t="s">
        <v>30</v>
      </c>
      <c r="O74" s="13" t="s">
        <v>31</v>
      </c>
      <c r="P74" s="13" t="s">
        <v>32</v>
      </c>
      <c r="Q74" s="13" t="s">
        <v>19</v>
      </c>
      <c r="R74" s="13" t="s">
        <v>20</v>
      </c>
      <c r="S74" s="13" t="s">
        <v>33</v>
      </c>
      <c r="T74" s="13" t="s">
        <v>34</v>
      </c>
      <c r="U74" s="13" t="s">
        <v>35</v>
      </c>
      <c r="V74" s="13" t="s">
        <v>36</v>
      </c>
      <c r="W74" s="13" t="s">
        <v>37</v>
      </c>
      <c r="X74" s="13" t="s">
        <v>38</v>
      </c>
      <c r="Z74" s="11" t="s">
        <v>42</v>
      </c>
      <c r="AA74" s="11" t="s">
        <v>41</v>
      </c>
      <c r="AB74" s="11" t="s">
        <v>43</v>
      </c>
      <c r="AC74" s="11" t="s">
        <v>44</v>
      </c>
    </row>
    <row r="75" spans="1:29" x14ac:dyDescent="0.35">
      <c r="A75" s="11" t="s">
        <v>207</v>
      </c>
      <c r="B75" s="17">
        <v>8.2892000000000005E-5</v>
      </c>
      <c r="C75" s="11">
        <v>1.6330000000000001E-2</v>
      </c>
      <c r="D75" s="17">
        <v>1.7333E-7</v>
      </c>
      <c r="E75" s="17">
        <v>7.3525E-9</v>
      </c>
      <c r="F75" s="17">
        <v>4.2419000000000002</v>
      </c>
      <c r="G75" s="11">
        <v>-46.02</v>
      </c>
      <c r="H75" s="11">
        <v>5.2293000000000003</v>
      </c>
      <c r="I75" s="11">
        <v>11.363</v>
      </c>
      <c r="J75" s="17">
        <v>2.1757999999999999E-7</v>
      </c>
      <c r="K75" s="17">
        <v>1.6447999999999999E-8</v>
      </c>
      <c r="L75" s="17">
        <v>7.5594999999999999</v>
      </c>
      <c r="M75" s="11">
        <v>0.7571</v>
      </c>
      <c r="N75" s="17">
        <v>6.5816E-3</v>
      </c>
      <c r="O75" s="17">
        <v>0.86931999999999998</v>
      </c>
      <c r="P75" s="11">
        <v>7717</v>
      </c>
      <c r="Q75" s="17">
        <v>7.7861000000000002</v>
      </c>
      <c r="R75" s="17">
        <v>0.1009</v>
      </c>
      <c r="S75" s="18">
        <v>1.8553999999999999E-12</v>
      </c>
      <c r="T75" s="17">
        <v>2.9091999999999999E-14</v>
      </c>
      <c r="U75" s="17">
        <v>1.5680000000000001</v>
      </c>
      <c r="V75" s="11">
        <v>0.96914</v>
      </c>
      <c r="W75" s="17">
        <v>9.0025000000000001E-4</v>
      </c>
      <c r="X75" s="17">
        <v>9.2892000000000002E-2</v>
      </c>
      <c r="Z75" s="15">
        <f>D75</f>
        <v>1.7333E-7</v>
      </c>
      <c r="AA75" s="14">
        <f>G75+P75</f>
        <v>7670.98</v>
      </c>
      <c r="AB75" s="15">
        <f>J75</f>
        <v>2.1757999999999999E-7</v>
      </c>
      <c r="AC75" s="15">
        <f>S75</f>
        <v>1.8553999999999999E-12</v>
      </c>
    </row>
    <row r="76" spans="1:29" x14ac:dyDescent="0.35">
      <c r="A76" s="11" t="s">
        <v>208</v>
      </c>
      <c r="B76" s="17">
        <v>8.1215000000000001E-5</v>
      </c>
      <c r="C76" s="11">
        <v>1.5998999999999999E-2</v>
      </c>
      <c r="D76" s="17">
        <v>1.7214E-7</v>
      </c>
      <c r="E76" s="17">
        <v>7.2743E-9</v>
      </c>
      <c r="F76" s="17">
        <v>4.2257999999999996</v>
      </c>
      <c r="G76" s="11">
        <v>-45.23</v>
      </c>
      <c r="H76" s="11">
        <v>5.1698000000000004</v>
      </c>
      <c r="I76" s="11">
        <v>11.43</v>
      </c>
      <c r="J76" s="17">
        <v>2.1369E-7</v>
      </c>
      <c r="K76" s="17">
        <v>1.5906E-8</v>
      </c>
      <c r="L76" s="17">
        <v>7.4435000000000002</v>
      </c>
      <c r="M76" s="11">
        <v>0.75814000000000004</v>
      </c>
      <c r="N76" s="17">
        <v>6.4798E-3</v>
      </c>
      <c r="O76" s="17">
        <v>0.85470000000000002</v>
      </c>
      <c r="P76" s="11">
        <v>7716</v>
      </c>
      <c r="Q76" s="17">
        <v>7.7</v>
      </c>
      <c r="R76" s="17">
        <v>9.9793000000000007E-2</v>
      </c>
      <c r="S76" s="18">
        <v>1.8530999999999998E-12</v>
      </c>
      <c r="T76" s="17">
        <v>2.8764999999999998E-14</v>
      </c>
      <c r="U76" s="17">
        <v>1.5523</v>
      </c>
      <c r="V76" s="11">
        <v>0.96926999999999996</v>
      </c>
      <c r="W76" s="17">
        <v>8.9117000000000005E-4</v>
      </c>
      <c r="X76" s="17">
        <v>9.1941999999999996E-2</v>
      </c>
      <c r="Z76" s="17">
        <f t="shared" ref="Z76:Z79" si="40">D76</f>
        <v>1.7214E-7</v>
      </c>
      <c r="AA76" s="11">
        <f t="shared" ref="AA76:AA79" si="41">G76+P76</f>
        <v>7670.77</v>
      </c>
      <c r="AB76" s="17">
        <f t="shared" ref="AB76:AB79" si="42">J76</f>
        <v>2.1369E-7</v>
      </c>
      <c r="AC76" s="17">
        <f t="shared" ref="AC76:AC79" si="43">S76</f>
        <v>1.8530999999999998E-12</v>
      </c>
    </row>
    <row r="77" spans="1:29" x14ac:dyDescent="0.35">
      <c r="A77" s="11" t="s">
        <v>209</v>
      </c>
      <c r="B77" s="17">
        <v>8.3418000000000007E-5</v>
      </c>
      <c r="C77" s="11">
        <v>1.6433E-2</v>
      </c>
      <c r="D77" s="17">
        <v>1.7232E-7</v>
      </c>
      <c r="E77" s="17">
        <v>7.3864000000000001E-9</v>
      </c>
      <c r="F77" s="17">
        <v>4.2864000000000004</v>
      </c>
      <c r="G77" s="11">
        <v>-44.92</v>
      </c>
      <c r="H77" s="11">
        <v>5.2527999999999997</v>
      </c>
      <c r="I77" s="11">
        <v>11.694000000000001</v>
      </c>
      <c r="J77" s="17">
        <v>2.1353000000000001E-7</v>
      </c>
      <c r="K77" s="17">
        <v>1.6133E-8</v>
      </c>
      <c r="L77" s="17">
        <v>7.5553999999999997</v>
      </c>
      <c r="M77" s="11">
        <v>0.75834000000000001</v>
      </c>
      <c r="N77" s="17">
        <v>6.5770000000000004E-3</v>
      </c>
      <c r="O77" s="17">
        <v>0.86729000000000001</v>
      </c>
      <c r="P77" s="11">
        <v>7720</v>
      </c>
      <c r="Q77" s="17">
        <v>7.8155000000000001</v>
      </c>
      <c r="R77" s="17">
        <v>0.10124</v>
      </c>
      <c r="S77" s="18">
        <v>1.8539E-12</v>
      </c>
      <c r="T77" s="17">
        <v>2.9174999999999999E-14</v>
      </c>
      <c r="U77" s="17">
        <v>1.5737000000000001</v>
      </c>
      <c r="V77" s="11">
        <v>0.96916000000000002</v>
      </c>
      <c r="W77" s="17">
        <v>9.0357999999999996E-4</v>
      </c>
      <c r="X77" s="17">
        <v>9.3232999999999996E-2</v>
      </c>
      <c r="Z77" s="17">
        <f t="shared" si="40"/>
        <v>1.7232E-7</v>
      </c>
      <c r="AA77" s="11">
        <f t="shared" si="41"/>
        <v>7675.08</v>
      </c>
      <c r="AB77" s="17">
        <f t="shared" si="42"/>
        <v>2.1353000000000001E-7</v>
      </c>
      <c r="AC77" s="17">
        <f t="shared" si="43"/>
        <v>1.8539E-12</v>
      </c>
    </row>
    <row r="78" spans="1:29" x14ac:dyDescent="0.35">
      <c r="A78" s="11" t="s">
        <v>210</v>
      </c>
      <c r="B78" s="17">
        <v>8.3639000000000003E-5</v>
      </c>
      <c r="C78" s="11">
        <v>1.6476999999999999E-2</v>
      </c>
      <c r="D78" s="17">
        <v>1.7343000000000001E-7</v>
      </c>
      <c r="E78" s="17">
        <v>7.3760000000000002E-9</v>
      </c>
      <c r="F78" s="17">
        <v>4.2530000000000001</v>
      </c>
      <c r="G78" s="11">
        <v>-45.84</v>
      </c>
      <c r="H78" s="11">
        <v>5.2435999999999998</v>
      </c>
      <c r="I78" s="11">
        <v>11.439</v>
      </c>
      <c r="J78" s="17">
        <v>2.1666000000000001E-7</v>
      </c>
      <c r="K78" s="17">
        <v>1.6487000000000001E-8</v>
      </c>
      <c r="L78" s="17">
        <v>7.6096000000000004</v>
      </c>
      <c r="M78" s="11">
        <v>0.75763999999999998</v>
      </c>
      <c r="N78" s="17">
        <v>6.6245999999999996E-3</v>
      </c>
      <c r="O78" s="17">
        <v>0.87436999999999998</v>
      </c>
      <c r="P78" s="11">
        <v>7721</v>
      </c>
      <c r="Q78" s="17">
        <v>7.8121999999999998</v>
      </c>
      <c r="R78" s="17">
        <v>0.10118000000000001</v>
      </c>
      <c r="S78" s="18">
        <v>1.8580999999999999E-12</v>
      </c>
      <c r="T78" s="17">
        <v>2.9237999999999997E-14</v>
      </c>
      <c r="U78" s="17">
        <v>1.5734999999999999</v>
      </c>
      <c r="V78" s="11">
        <v>0.96909999999999996</v>
      </c>
      <c r="W78" s="17">
        <v>9.0339999999999995E-4</v>
      </c>
      <c r="X78" s="17">
        <v>9.3220999999999998E-2</v>
      </c>
      <c r="Z78" s="17">
        <f t="shared" si="40"/>
        <v>1.7343000000000001E-7</v>
      </c>
      <c r="AA78" s="11">
        <f t="shared" si="41"/>
        <v>7675.16</v>
      </c>
      <c r="AB78" s="17">
        <f t="shared" si="42"/>
        <v>2.1666000000000001E-7</v>
      </c>
      <c r="AC78" s="17">
        <f t="shared" si="43"/>
        <v>1.8580999999999999E-12</v>
      </c>
    </row>
    <row r="79" spans="1:29" x14ac:dyDescent="0.35">
      <c r="A79" s="12" t="s">
        <v>211</v>
      </c>
      <c r="B79" s="19">
        <v>8.2892000000000005E-5</v>
      </c>
      <c r="C79" s="12">
        <v>1.6330000000000001E-2</v>
      </c>
      <c r="D79" s="19">
        <v>1.7333E-7</v>
      </c>
      <c r="E79" s="19">
        <v>7.3525E-9</v>
      </c>
      <c r="F79" s="19">
        <v>4.2419000000000002</v>
      </c>
      <c r="G79" s="12">
        <v>-46.02</v>
      </c>
      <c r="H79" s="12">
        <v>5.2293000000000003</v>
      </c>
      <c r="I79" s="12">
        <v>11.363</v>
      </c>
      <c r="J79" s="19">
        <v>2.1757999999999999E-7</v>
      </c>
      <c r="K79" s="19">
        <v>1.6447999999999999E-8</v>
      </c>
      <c r="L79" s="19">
        <v>7.5594999999999999</v>
      </c>
      <c r="M79" s="12">
        <v>0.7571</v>
      </c>
      <c r="N79" s="19">
        <v>6.5816E-3</v>
      </c>
      <c r="O79" s="19">
        <v>0.86931999999999998</v>
      </c>
      <c r="P79" s="12">
        <v>7717</v>
      </c>
      <c r="Q79" s="19">
        <v>7.7861000000000002</v>
      </c>
      <c r="R79" s="19">
        <v>0.1009</v>
      </c>
      <c r="S79" s="25">
        <v>1.8553999999999999E-12</v>
      </c>
      <c r="T79" s="19">
        <v>2.9091999999999999E-14</v>
      </c>
      <c r="U79" s="19">
        <v>1.5680000000000001</v>
      </c>
      <c r="V79" s="12">
        <v>0.96914</v>
      </c>
      <c r="W79" s="19">
        <v>9.0025000000000001E-4</v>
      </c>
      <c r="X79" s="19">
        <v>9.2892000000000002E-2</v>
      </c>
      <c r="Z79" s="19">
        <f t="shared" si="40"/>
        <v>1.7333E-7</v>
      </c>
      <c r="AA79" s="12">
        <f t="shared" si="41"/>
        <v>7670.98</v>
      </c>
      <c r="AB79" s="19">
        <f t="shared" si="42"/>
        <v>2.1757999999999999E-7</v>
      </c>
      <c r="AC79" s="19">
        <f t="shared" si="43"/>
        <v>1.8553999999999999E-12</v>
      </c>
    </row>
    <row r="80" spans="1:29" x14ac:dyDescent="0.35">
      <c r="A80" s="11" t="s">
        <v>23</v>
      </c>
      <c r="B80" s="11">
        <f t="shared" ref="B80:X80" si="44">AVERAGE(B75:B79)</f>
        <v>8.2811200000000004E-5</v>
      </c>
      <c r="C80" s="11">
        <f t="shared" si="44"/>
        <v>1.6313799999999996E-2</v>
      </c>
      <c r="D80" s="11">
        <f t="shared" si="44"/>
        <v>1.7291E-7</v>
      </c>
      <c r="E80" s="11">
        <f t="shared" si="44"/>
        <v>7.3483400000000007E-9</v>
      </c>
      <c r="F80" s="11">
        <f t="shared" si="44"/>
        <v>4.2498000000000005</v>
      </c>
      <c r="G80" s="11">
        <f t="shared" si="44"/>
        <v>-45.606000000000009</v>
      </c>
      <c r="H80" s="11">
        <f t="shared" si="44"/>
        <v>5.2249600000000003</v>
      </c>
      <c r="I80" s="11">
        <f t="shared" si="44"/>
        <v>11.457800000000001</v>
      </c>
      <c r="J80" s="11">
        <f t="shared" si="44"/>
        <v>2.15808E-7</v>
      </c>
      <c r="K80" s="11">
        <f t="shared" si="44"/>
        <v>1.6284400000000004E-8</v>
      </c>
      <c r="L80" s="11">
        <f t="shared" si="44"/>
        <v>7.5454999999999997</v>
      </c>
      <c r="M80" s="11">
        <f t="shared" si="44"/>
        <v>0.75766399999999989</v>
      </c>
      <c r="N80" s="11">
        <f t="shared" si="44"/>
        <v>6.5689200000000007E-3</v>
      </c>
      <c r="O80" s="11">
        <f t="shared" si="44"/>
        <v>0.86699999999999999</v>
      </c>
      <c r="P80" s="11">
        <f t="shared" si="44"/>
        <v>7718.2</v>
      </c>
      <c r="Q80" s="11">
        <f t="shared" si="44"/>
        <v>7.7799800000000001</v>
      </c>
      <c r="R80" s="11">
        <f t="shared" si="44"/>
        <v>0.10080260000000001</v>
      </c>
      <c r="S80" s="22">
        <f t="shared" si="44"/>
        <v>1.8551799999999998E-12</v>
      </c>
      <c r="T80" s="11">
        <f t="shared" si="44"/>
        <v>2.90724E-14</v>
      </c>
      <c r="U80" s="11">
        <f t="shared" si="44"/>
        <v>1.5671000000000004</v>
      </c>
      <c r="V80" s="11">
        <f t="shared" si="44"/>
        <v>0.96916200000000008</v>
      </c>
      <c r="W80" s="11">
        <f t="shared" si="44"/>
        <v>8.9972999999999995E-4</v>
      </c>
      <c r="X80" s="11">
        <f t="shared" si="44"/>
        <v>9.2836000000000002E-2</v>
      </c>
      <c r="Z80" s="11">
        <f>AVERAGE(Z75:Z79)</f>
        <v>1.7291E-7</v>
      </c>
      <c r="AA80" s="11">
        <f>AVERAGE(AA75:AA79)</f>
        <v>7672.5940000000001</v>
      </c>
      <c r="AB80" s="11">
        <f>AVERAGE(AB75:AB79)</f>
        <v>2.15808E-7</v>
      </c>
      <c r="AC80" s="11">
        <f>AVERAGE(AC75:AC79)</f>
        <v>1.8551799999999998E-12</v>
      </c>
    </row>
    <row r="82" spans="1:29" x14ac:dyDescent="0.35">
      <c r="A82" s="24">
        <v>0.1</v>
      </c>
    </row>
    <row r="83" spans="1:29" x14ac:dyDescent="0.35">
      <c r="A83" s="13" t="s">
        <v>56</v>
      </c>
      <c r="B83" s="13" t="s">
        <v>12</v>
      </c>
      <c r="C83" s="13" t="s">
        <v>13</v>
      </c>
      <c r="D83" s="13" t="s">
        <v>25</v>
      </c>
      <c r="E83" s="13" t="s">
        <v>14</v>
      </c>
      <c r="F83" s="13" t="s">
        <v>15</v>
      </c>
      <c r="G83" s="13" t="s">
        <v>16</v>
      </c>
      <c r="H83" s="13" t="s">
        <v>17</v>
      </c>
      <c r="I83" s="13" t="s">
        <v>18</v>
      </c>
      <c r="J83" s="13" t="s">
        <v>26</v>
      </c>
      <c r="K83" s="13" t="s">
        <v>27</v>
      </c>
      <c r="L83" s="13" t="s">
        <v>28</v>
      </c>
      <c r="M83" s="13" t="s">
        <v>29</v>
      </c>
      <c r="N83" s="13" t="s">
        <v>30</v>
      </c>
      <c r="O83" s="13" t="s">
        <v>31</v>
      </c>
      <c r="P83" s="13" t="s">
        <v>32</v>
      </c>
      <c r="Q83" s="13" t="s">
        <v>19</v>
      </c>
      <c r="R83" s="13" t="s">
        <v>20</v>
      </c>
      <c r="S83" s="13" t="s">
        <v>33</v>
      </c>
      <c r="T83" s="13" t="s">
        <v>34</v>
      </c>
      <c r="U83" s="13" t="s">
        <v>35</v>
      </c>
      <c r="V83" s="13" t="s">
        <v>36</v>
      </c>
      <c r="W83" s="13" t="s">
        <v>37</v>
      </c>
      <c r="X83" s="13" t="s">
        <v>38</v>
      </c>
      <c r="Z83" s="11" t="s">
        <v>42</v>
      </c>
      <c r="AA83" s="11" t="s">
        <v>41</v>
      </c>
      <c r="AB83" s="11" t="s">
        <v>43</v>
      </c>
      <c r="AC83" s="11" t="s">
        <v>44</v>
      </c>
    </row>
    <row r="84" spans="1:29" x14ac:dyDescent="0.35">
      <c r="A84" s="11" t="s">
        <v>212</v>
      </c>
      <c r="B84" s="17">
        <v>8.4932000000000006E-5</v>
      </c>
      <c r="C84" s="11">
        <v>1.6732E-2</v>
      </c>
      <c r="D84" s="17">
        <v>1.7156999999999999E-7</v>
      </c>
      <c r="E84" s="17">
        <v>7.4257000000000001E-9</v>
      </c>
      <c r="F84" s="17">
        <v>4.3281000000000001</v>
      </c>
      <c r="G84" s="11">
        <v>-45.13</v>
      </c>
      <c r="H84" s="11">
        <v>5.2525000000000004</v>
      </c>
      <c r="I84" s="11">
        <v>11.638999999999999</v>
      </c>
      <c r="J84" s="17">
        <v>2.1276999999999999E-7</v>
      </c>
      <c r="K84" s="17">
        <v>1.6397000000000001E-8</v>
      </c>
      <c r="L84" s="17">
        <v>7.7064000000000004</v>
      </c>
      <c r="M84" s="11">
        <v>0.75853999999999999</v>
      </c>
      <c r="N84" s="17">
        <v>6.7092000000000002E-3</v>
      </c>
      <c r="O84" s="17">
        <v>0.88449</v>
      </c>
      <c r="P84" s="11">
        <v>7814</v>
      </c>
      <c r="Q84" s="17">
        <v>7.8833000000000002</v>
      </c>
      <c r="R84" s="17">
        <v>0.10088999999999999</v>
      </c>
      <c r="S84" s="18">
        <v>1.8483000000000001E-12</v>
      </c>
      <c r="T84" s="17">
        <v>2.9156E-14</v>
      </c>
      <c r="U84" s="17">
        <v>1.5773999999999999</v>
      </c>
      <c r="V84" s="11">
        <v>0.96935000000000004</v>
      </c>
      <c r="W84" s="17">
        <v>9.0505999999999996E-4</v>
      </c>
      <c r="X84" s="17">
        <v>9.3368000000000007E-2</v>
      </c>
      <c r="Z84" s="15">
        <f>D84</f>
        <v>1.7156999999999999E-7</v>
      </c>
      <c r="AA84" s="14">
        <f>G84+P84</f>
        <v>7768.87</v>
      </c>
      <c r="AB84" s="15">
        <f>J84</f>
        <v>2.1276999999999999E-7</v>
      </c>
      <c r="AC84" s="15">
        <f>S84</f>
        <v>1.8483000000000001E-12</v>
      </c>
    </row>
    <row r="85" spans="1:29" x14ac:dyDescent="0.35">
      <c r="A85" s="11" t="s">
        <v>213</v>
      </c>
      <c r="B85" s="17">
        <v>8.4011000000000006E-5</v>
      </c>
      <c r="C85" s="11">
        <v>1.6549999999999999E-2</v>
      </c>
      <c r="D85" s="17">
        <v>1.7247999999999999E-7</v>
      </c>
      <c r="E85" s="17">
        <v>7.3846999999999999E-9</v>
      </c>
      <c r="F85" s="17">
        <v>4.2815000000000003</v>
      </c>
      <c r="G85" s="11">
        <v>-46.1</v>
      </c>
      <c r="H85" s="11">
        <v>5.2317999999999998</v>
      </c>
      <c r="I85" s="11">
        <v>11.349</v>
      </c>
      <c r="J85" s="17">
        <v>2.1362E-7</v>
      </c>
      <c r="K85" s="17">
        <v>1.6382000000000001E-8</v>
      </c>
      <c r="L85" s="17">
        <v>7.6688000000000001</v>
      </c>
      <c r="M85" s="11">
        <v>0.75849</v>
      </c>
      <c r="N85" s="17">
        <v>6.6765000000000001E-3</v>
      </c>
      <c r="O85" s="17">
        <v>0.88024000000000002</v>
      </c>
      <c r="P85" s="11">
        <v>7793</v>
      </c>
      <c r="Q85" s="17">
        <v>7.84</v>
      </c>
      <c r="R85" s="17">
        <v>0.10059999999999999</v>
      </c>
      <c r="S85" s="18">
        <v>1.8632999999999999E-12</v>
      </c>
      <c r="T85" s="17">
        <v>2.9269000000000001E-14</v>
      </c>
      <c r="U85" s="17">
        <v>1.5708</v>
      </c>
      <c r="V85" s="11">
        <v>0.96894999999999998</v>
      </c>
      <c r="W85" s="17">
        <v>9.0143999999999999E-4</v>
      </c>
      <c r="X85" s="17">
        <v>9.3033000000000005E-2</v>
      </c>
      <c r="Z85" s="17">
        <f t="shared" ref="Z85:Z88" si="45">D85</f>
        <v>1.7247999999999999E-7</v>
      </c>
      <c r="AA85" s="11">
        <f t="shared" ref="AA85:AA88" si="46">G85+P85</f>
        <v>7746.9</v>
      </c>
      <c r="AB85" s="17">
        <f t="shared" ref="AB85:AB88" si="47">J85</f>
        <v>2.1362E-7</v>
      </c>
      <c r="AC85" s="17">
        <f t="shared" ref="AC85:AC88" si="48">S85</f>
        <v>1.8632999999999999E-12</v>
      </c>
    </row>
    <row r="86" spans="1:29" x14ac:dyDescent="0.35">
      <c r="A86" s="11" t="s">
        <v>214</v>
      </c>
      <c r="B86" s="17">
        <v>8.4588999999999999E-5</v>
      </c>
      <c r="C86" s="11">
        <v>1.6664000000000002E-2</v>
      </c>
      <c r="D86" s="17">
        <v>1.7202E-7</v>
      </c>
      <c r="E86" s="17">
        <v>7.4101000000000003E-9</v>
      </c>
      <c r="F86" s="17">
        <v>4.3076999999999996</v>
      </c>
      <c r="G86" s="11">
        <v>-46.34</v>
      </c>
      <c r="H86" s="11">
        <v>5.25</v>
      </c>
      <c r="I86" s="11">
        <v>11.329000000000001</v>
      </c>
      <c r="J86" s="17">
        <v>2.1283999999999999E-7</v>
      </c>
      <c r="K86" s="17">
        <v>1.639E-8</v>
      </c>
      <c r="L86" s="17">
        <v>7.7005999999999997</v>
      </c>
      <c r="M86" s="11">
        <v>0.75883999999999996</v>
      </c>
      <c r="N86" s="17">
        <v>6.7041999999999996E-3</v>
      </c>
      <c r="O86" s="17">
        <v>0.88348000000000004</v>
      </c>
      <c r="P86" s="11">
        <v>7796</v>
      </c>
      <c r="Q86" s="17">
        <v>7.8680000000000003</v>
      </c>
      <c r="R86" s="17">
        <v>0.10092</v>
      </c>
      <c r="S86" s="18">
        <v>1.8700999999999999E-12</v>
      </c>
      <c r="T86" s="17">
        <v>2.9473999999999999E-14</v>
      </c>
      <c r="U86" s="17">
        <v>1.5761000000000001</v>
      </c>
      <c r="V86" s="11">
        <v>0.96877999999999997</v>
      </c>
      <c r="W86" s="17">
        <v>9.0446999999999999E-4</v>
      </c>
      <c r="X86" s="17">
        <v>9.3362000000000001E-2</v>
      </c>
      <c r="Z86" s="17">
        <f t="shared" si="45"/>
        <v>1.7202E-7</v>
      </c>
      <c r="AA86" s="11">
        <f t="shared" si="46"/>
        <v>7749.66</v>
      </c>
      <c r="AB86" s="17">
        <f t="shared" si="47"/>
        <v>2.1283999999999999E-7</v>
      </c>
      <c r="AC86" s="17">
        <f t="shared" si="48"/>
        <v>1.8700999999999999E-12</v>
      </c>
    </row>
    <row r="87" spans="1:29" x14ac:dyDescent="0.35">
      <c r="A87" s="11" t="s">
        <v>215</v>
      </c>
      <c r="B87" s="17">
        <v>8.5215000000000003E-5</v>
      </c>
      <c r="C87" s="11">
        <v>1.6787E-2</v>
      </c>
      <c r="D87" s="17">
        <v>1.7291999999999999E-7</v>
      </c>
      <c r="E87" s="17">
        <v>7.4401000000000004E-9</v>
      </c>
      <c r="F87" s="17">
        <v>4.3026</v>
      </c>
      <c r="G87" s="11">
        <v>-46.5</v>
      </c>
      <c r="H87" s="11">
        <v>5.2721999999999998</v>
      </c>
      <c r="I87" s="11">
        <v>11.337999999999999</v>
      </c>
      <c r="J87" s="17">
        <v>2.1390999999999999E-7</v>
      </c>
      <c r="K87" s="17">
        <v>1.6557000000000001E-8</v>
      </c>
      <c r="L87" s="17">
        <v>7.7401999999999997</v>
      </c>
      <c r="M87" s="11">
        <v>0.75844</v>
      </c>
      <c r="N87" s="17">
        <v>6.7387999999999997E-3</v>
      </c>
      <c r="O87" s="17">
        <v>0.88851000000000002</v>
      </c>
      <c r="P87" s="11">
        <v>7802</v>
      </c>
      <c r="Q87" s="17">
        <v>7.9048999999999996</v>
      </c>
      <c r="R87" s="17">
        <v>0.10131999999999999</v>
      </c>
      <c r="S87" s="18">
        <v>1.8755999999999998E-12</v>
      </c>
      <c r="T87" s="17">
        <v>2.9672000000000001E-14</v>
      </c>
      <c r="U87" s="17">
        <v>1.5820000000000001</v>
      </c>
      <c r="V87" s="11">
        <v>0.96860000000000002</v>
      </c>
      <c r="W87" s="17">
        <v>9.0788999999999996E-4</v>
      </c>
      <c r="X87" s="17">
        <v>9.3731999999999996E-2</v>
      </c>
      <c r="Z87" s="17">
        <f t="shared" si="45"/>
        <v>1.7291999999999999E-7</v>
      </c>
      <c r="AA87" s="11">
        <f t="shared" si="46"/>
        <v>7755.5</v>
      </c>
      <c r="AB87" s="17">
        <f t="shared" si="47"/>
        <v>2.1390999999999999E-7</v>
      </c>
      <c r="AC87" s="17">
        <f t="shared" si="48"/>
        <v>1.8755999999999998E-12</v>
      </c>
    </row>
    <row r="88" spans="1:29" x14ac:dyDescent="0.35">
      <c r="A88" s="12" t="s">
        <v>216</v>
      </c>
      <c r="B88" s="19">
        <v>8.4973000000000001E-5</v>
      </c>
      <c r="C88" s="12">
        <v>1.6740000000000001E-2</v>
      </c>
      <c r="D88" s="19">
        <v>1.7263999999999999E-7</v>
      </c>
      <c r="E88" s="19">
        <v>7.4333E-9</v>
      </c>
      <c r="F88" s="19">
        <v>4.3056999999999999</v>
      </c>
      <c r="G88" s="12">
        <v>-46.46</v>
      </c>
      <c r="H88" s="12">
        <v>5.2695999999999996</v>
      </c>
      <c r="I88" s="12">
        <v>11.342000000000001</v>
      </c>
      <c r="J88" s="19">
        <v>2.1400000000000001E-7</v>
      </c>
      <c r="K88" s="19">
        <v>1.6540000000000001E-8</v>
      </c>
      <c r="L88" s="19">
        <v>7.7290000000000001</v>
      </c>
      <c r="M88" s="12">
        <v>0.75849999999999995</v>
      </c>
      <c r="N88" s="19">
        <v>6.7286999999999998E-3</v>
      </c>
      <c r="O88" s="19">
        <v>0.88710999999999995</v>
      </c>
      <c r="P88" s="12">
        <v>7796</v>
      </c>
      <c r="Q88" s="19">
        <v>7.8936000000000002</v>
      </c>
      <c r="R88" s="19">
        <v>0.10125000000000001</v>
      </c>
      <c r="S88" s="25">
        <v>1.8728999999999998E-12</v>
      </c>
      <c r="T88" s="19">
        <v>2.9596000000000002E-14</v>
      </c>
      <c r="U88" s="19">
        <v>1.5802</v>
      </c>
      <c r="V88" s="12">
        <v>0.96865000000000001</v>
      </c>
      <c r="W88" s="19">
        <v>9.0693000000000002E-4</v>
      </c>
      <c r="X88" s="19">
        <v>9.3628000000000003E-2</v>
      </c>
      <c r="Z88" s="19">
        <f t="shared" si="45"/>
        <v>1.7263999999999999E-7</v>
      </c>
      <c r="AA88" s="12">
        <f t="shared" si="46"/>
        <v>7749.54</v>
      </c>
      <c r="AB88" s="19">
        <f t="shared" si="47"/>
        <v>2.1400000000000001E-7</v>
      </c>
      <c r="AC88" s="19">
        <f t="shared" si="48"/>
        <v>1.8728999999999998E-12</v>
      </c>
    </row>
    <row r="89" spans="1:29" x14ac:dyDescent="0.35">
      <c r="A89" s="11" t="s">
        <v>23</v>
      </c>
      <c r="B89" s="11">
        <f t="shared" ref="B89:X89" si="49">AVERAGE(B84:B88)</f>
        <v>8.4744000000000014E-5</v>
      </c>
      <c r="C89" s="11">
        <f t="shared" si="49"/>
        <v>1.66946E-2</v>
      </c>
      <c r="D89" s="11">
        <f t="shared" si="49"/>
        <v>1.72326E-7</v>
      </c>
      <c r="E89" s="11">
        <f t="shared" si="49"/>
        <v>7.4187800000000003E-9</v>
      </c>
      <c r="F89" s="11">
        <f t="shared" si="49"/>
        <v>4.3051200000000005</v>
      </c>
      <c r="G89" s="11">
        <f t="shared" si="49"/>
        <v>-46.106000000000002</v>
      </c>
      <c r="H89" s="11">
        <f t="shared" si="49"/>
        <v>5.2552200000000004</v>
      </c>
      <c r="I89" s="11">
        <f t="shared" si="49"/>
        <v>11.3994</v>
      </c>
      <c r="J89" s="11">
        <f t="shared" si="49"/>
        <v>2.13428E-7</v>
      </c>
      <c r="K89" s="11">
        <f t="shared" si="49"/>
        <v>1.6453200000000003E-8</v>
      </c>
      <c r="L89" s="11">
        <f t="shared" si="49"/>
        <v>7.7090000000000005</v>
      </c>
      <c r="M89" s="11">
        <f t="shared" si="49"/>
        <v>0.75856200000000007</v>
      </c>
      <c r="N89" s="11">
        <f t="shared" si="49"/>
        <v>6.7114800000000006E-3</v>
      </c>
      <c r="O89" s="11">
        <f t="shared" si="49"/>
        <v>0.88476600000000016</v>
      </c>
      <c r="P89" s="11">
        <f t="shared" si="49"/>
        <v>7800.2</v>
      </c>
      <c r="Q89" s="11">
        <f t="shared" si="49"/>
        <v>7.8779599999999999</v>
      </c>
      <c r="R89" s="11">
        <f t="shared" si="49"/>
        <v>0.100996</v>
      </c>
      <c r="S89" s="22">
        <f t="shared" si="49"/>
        <v>1.86604E-12</v>
      </c>
      <c r="T89" s="11">
        <f t="shared" si="49"/>
        <v>2.9433400000000001E-14</v>
      </c>
      <c r="U89" s="11">
        <f t="shared" si="49"/>
        <v>1.5772999999999999</v>
      </c>
      <c r="V89" s="11">
        <f t="shared" si="49"/>
        <v>0.96886599999999989</v>
      </c>
      <c r="W89" s="11">
        <f t="shared" si="49"/>
        <v>9.0515799999999998E-4</v>
      </c>
      <c r="X89" s="11">
        <f t="shared" si="49"/>
        <v>9.3424599999999997E-2</v>
      </c>
      <c r="Z89" s="11">
        <f>AVERAGE(Z84:Z88)</f>
        <v>1.72326E-7</v>
      </c>
      <c r="AA89" s="11">
        <f>AVERAGE(AA84:AA88)</f>
        <v>7754.0940000000001</v>
      </c>
      <c r="AB89" s="11">
        <f>AVERAGE(AB84:AB88)</f>
        <v>2.13428E-7</v>
      </c>
      <c r="AC89" s="11">
        <f>AVERAGE(AC84:AC88)</f>
        <v>1.86604E-12</v>
      </c>
    </row>
    <row r="91" spans="1:29" x14ac:dyDescent="0.35">
      <c r="A91" s="24">
        <v>0.11</v>
      </c>
    </row>
    <row r="92" spans="1:29" x14ac:dyDescent="0.35">
      <c r="A92" s="13" t="s">
        <v>56</v>
      </c>
      <c r="B92" s="13" t="s">
        <v>12</v>
      </c>
      <c r="C92" s="13" t="s">
        <v>13</v>
      </c>
      <c r="D92" s="13" t="s">
        <v>25</v>
      </c>
      <c r="E92" s="13" t="s">
        <v>14</v>
      </c>
      <c r="F92" s="13" t="s">
        <v>15</v>
      </c>
      <c r="G92" s="13" t="s">
        <v>16</v>
      </c>
      <c r="H92" s="13" t="s">
        <v>17</v>
      </c>
      <c r="I92" s="13" t="s">
        <v>18</v>
      </c>
      <c r="J92" s="13" t="s">
        <v>26</v>
      </c>
      <c r="K92" s="13" t="s">
        <v>27</v>
      </c>
      <c r="L92" s="13" t="s">
        <v>28</v>
      </c>
      <c r="M92" s="13" t="s">
        <v>29</v>
      </c>
      <c r="N92" s="13" t="s">
        <v>30</v>
      </c>
      <c r="O92" s="13" t="s">
        <v>31</v>
      </c>
      <c r="P92" s="13" t="s">
        <v>32</v>
      </c>
      <c r="Q92" s="13" t="s">
        <v>19</v>
      </c>
      <c r="R92" s="13" t="s">
        <v>20</v>
      </c>
      <c r="S92" s="13" t="s">
        <v>33</v>
      </c>
      <c r="T92" s="13" t="s">
        <v>34</v>
      </c>
      <c r="U92" s="13" t="s">
        <v>35</v>
      </c>
      <c r="V92" s="13" t="s">
        <v>36</v>
      </c>
      <c r="W92" s="13" t="s">
        <v>37</v>
      </c>
      <c r="X92" s="13" t="s">
        <v>38</v>
      </c>
      <c r="Z92" s="11" t="s">
        <v>42</v>
      </c>
      <c r="AA92" s="11" t="s">
        <v>41</v>
      </c>
      <c r="AB92" s="11" t="s">
        <v>43</v>
      </c>
      <c r="AC92" s="11" t="s">
        <v>44</v>
      </c>
    </row>
    <row r="93" spans="1:29" x14ac:dyDescent="0.35">
      <c r="A93" s="11" t="s">
        <v>217</v>
      </c>
      <c r="B93" s="17">
        <v>8.2097999999999999E-5</v>
      </c>
      <c r="C93" s="11">
        <v>1.6173E-2</v>
      </c>
      <c r="D93" s="17">
        <v>1.7321E-7</v>
      </c>
      <c r="E93" s="17">
        <v>7.3047000000000002E-9</v>
      </c>
      <c r="F93" s="17">
        <v>4.2172999999999998</v>
      </c>
      <c r="G93" s="11">
        <v>-45.68</v>
      </c>
      <c r="H93" s="11">
        <v>5.2054999999999998</v>
      </c>
      <c r="I93" s="11">
        <v>11.396000000000001</v>
      </c>
      <c r="J93" s="17">
        <v>2.2608E-7</v>
      </c>
      <c r="K93" s="17">
        <v>1.7161999999999998E-8</v>
      </c>
      <c r="L93" s="17">
        <v>7.5911</v>
      </c>
      <c r="M93" s="11">
        <v>0.75502000000000002</v>
      </c>
      <c r="N93" s="17">
        <v>6.6103000000000004E-3</v>
      </c>
      <c r="O93" s="17">
        <v>0.87551000000000001</v>
      </c>
      <c r="P93" s="11">
        <v>7684</v>
      </c>
      <c r="Q93" s="17">
        <v>7.7416</v>
      </c>
      <c r="R93" s="17">
        <v>0.10075000000000001</v>
      </c>
      <c r="S93" s="18">
        <v>1.8741999999999998E-12</v>
      </c>
      <c r="T93" s="17">
        <v>2.9273999999999997E-14</v>
      </c>
      <c r="U93" s="17">
        <v>1.5619000000000001</v>
      </c>
      <c r="V93" s="11">
        <v>0.96869000000000005</v>
      </c>
      <c r="W93" s="17">
        <v>8.9702E-4</v>
      </c>
      <c r="X93" s="17">
        <v>9.2601000000000003E-2</v>
      </c>
      <c r="Z93" s="15">
        <f>D93</f>
        <v>1.7321E-7</v>
      </c>
      <c r="AA93" s="14">
        <f>G93+P93</f>
        <v>7638.32</v>
      </c>
      <c r="AB93" s="15">
        <f>J93</f>
        <v>2.2608E-7</v>
      </c>
      <c r="AC93" s="15">
        <f>S93</f>
        <v>1.8741999999999998E-12</v>
      </c>
    </row>
    <row r="94" spans="1:29" x14ac:dyDescent="0.35">
      <c r="A94" s="11" t="s">
        <v>218</v>
      </c>
      <c r="B94" s="17">
        <v>8.2236000000000003E-5</v>
      </c>
      <c r="C94" s="11">
        <v>1.6199999999999999E-2</v>
      </c>
      <c r="D94" s="17">
        <v>1.734E-7</v>
      </c>
      <c r="E94" s="17">
        <v>7.3177999999999997E-9</v>
      </c>
      <c r="F94" s="17">
        <v>4.2202000000000002</v>
      </c>
      <c r="G94" s="11">
        <v>-46.51</v>
      </c>
      <c r="H94" s="11">
        <v>5.2214999999999998</v>
      </c>
      <c r="I94" s="11">
        <v>11.227</v>
      </c>
      <c r="J94" s="17">
        <v>2.2455000000000001E-7</v>
      </c>
      <c r="K94" s="17">
        <v>1.7030999999999999E-8</v>
      </c>
      <c r="L94" s="17">
        <v>7.5845000000000002</v>
      </c>
      <c r="M94" s="11">
        <v>0.75570000000000004</v>
      </c>
      <c r="N94" s="17">
        <v>6.6039999999999996E-3</v>
      </c>
      <c r="O94" s="17">
        <v>0.87388999999999994</v>
      </c>
      <c r="P94" s="11">
        <v>7667</v>
      </c>
      <c r="Q94" s="17">
        <v>7.7473999999999998</v>
      </c>
      <c r="R94" s="17">
        <v>0.10105</v>
      </c>
      <c r="S94" s="18">
        <v>1.8761000000000001E-12</v>
      </c>
      <c r="T94" s="17">
        <v>2.9356000000000001E-14</v>
      </c>
      <c r="U94" s="17">
        <v>1.5647</v>
      </c>
      <c r="V94" s="11">
        <v>0.96860999999999997</v>
      </c>
      <c r="W94" s="17">
        <v>8.9881E-4</v>
      </c>
      <c r="X94" s="17">
        <v>9.2794000000000001E-2</v>
      </c>
      <c r="Z94" s="17">
        <f t="shared" ref="Z94:Z97" si="50">D94</f>
        <v>1.734E-7</v>
      </c>
      <c r="AA94" s="11">
        <f t="shared" ref="AA94:AA97" si="51">G94+P94</f>
        <v>7620.49</v>
      </c>
      <c r="AB94" s="17">
        <f t="shared" ref="AB94:AB97" si="52">J94</f>
        <v>2.2455000000000001E-7</v>
      </c>
      <c r="AC94" s="17">
        <f t="shared" ref="AC94:AC97" si="53">S94</f>
        <v>1.8761000000000001E-12</v>
      </c>
    </row>
    <row r="95" spans="1:29" x14ac:dyDescent="0.35">
      <c r="A95" s="11" t="s">
        <v>219</v>
      </c>
      <c r="B95" s="17">
        <v>8.1693000000000005E-5</v>
      </c>
      <c r="C95" s="11">
        <v>1.6094000000000001E-2</v>
      </c>
      <c r="D95" s="17">
        <v>1.7452E-7</v>
      </c>
      <c r="E95" s="17">
        <v>7.2956999999999999E-9</v>
      </c>
      <c r="F95" s="17">
        <v>4.1803999999999997</v>
      </c>
      <c r="G95" s="11">
        <v>-46.97</v>
      </c>
      <c r="H95" s="11">
        <v>5.2077999999999998</v>
      </c>
      <c r="I95" s="11">
        <v>11.087999999999999</v>
      </c>
      <c r="J95" s="17">
        <v>2.2543E-7</v>
      </c>
      <c r="K95" s="17">
        <v>1.7026E-8</v>
      </c>
      <c r="L95" s="17">
        <v>7.5526999999999997</v>
      </c>
      <c r="M95" s="11">
        <v>0.75526000000000004</v>
      </c>
      <c r="N95" s="17">
        <v>6.5766000000000002E-3</v>
      </c>
      <c r="O95" s="17">
        <v>0.87077000000000004</v>
      </c>
      <c r="P95" s="11">
        <v>7666</v>
      </c>
      <c r="Q95" s="17">
        <v>7.7278000000000002</v>
      </c>
      <c r="R95" s="17">
        <v>0.10081</v>
      </c>
      <c r="S95" s="18">
        <v>1.8803999999999999E-12</v>
      </c>
      <c r="T95" s="17">
        <v>2.9343999999999997E-14</v>
      </c>
      <c r="U95" s="17">
        <v>1.5605</v>
      </c>
      <c r="V95" s="11">
        <v>0.96848000000000001</v>
      </c>
      <c r="W95" s="17">
        <v>8.9638000000000001E-4</v>
      </c>
      <c r="X95" s="17">
        <v>9.2554999999999998E-2</v>
      </c>
      <c r="Z95" s="17">
        <f t="shared" si="50"/>
        <v>1.7452E-7</v>
      </c>
      <c r="AA95" s="11">
        <f t="shared" si="51"/>
        <v>7619.03</v>
      </c>
      <c r="AB95" s="17">
        <f t="shared" si="52"/>
        <v>2.2543E-7</v>
      </c>
      <c r="AC95" s="17">
        <f t="shared" si="53"/>
        <v>1.8803999999999999E-12</v>
      </c>
    </row>
    <row r="96" spans="1:29" x14ac:dyDescent="0.35">
      <c r="A96" s="11" t="s">
        <v>220</v>
      </c>
      <c r="B96" s="17">
        <v>8.0433999999999996E-5</v>
      </c>
      <c r="C96" s="11">
        <v>1.5845000000000001E-2</v>
      </c>
      <c r="D96" s="17">
        <v>1.7473999999999999E-7</v>
      </c>
      <c r="E96" s="17">
        <v>7.2438000000000002E-9</v>
      </c>
      <c r="F96" s="17">
        <v>4.1455000000000002</v>
      </c>
      <c r="G96" s="11">
        <v>-47.26</v>
      </c>
      <c r="H96" s="11">
        <v>5.1723999999999997</v>
      </c>
      <c r="I96" s="11">
        <v>10.945</v>
      </c>
      <c r="J96" s="17">
        <v>2.2723E-7</v>
      </c>
      <c r="K96" s="17">
        <v>1.7015E-8</v>
      </c>
      <c r="L96" s="17">
        <v>7.4880000000000004</v>
      </c>
      <c r="M96" s="11">
        <v>0.75458999999999998</v>
      </c>
      <c r="N96" s="17">
        <v>6.5205999999999997E-3</v>
      </c>
      <c r="O96" s="17">
        <v>0.86412</v>
      </c>
      <c r="P96" s="11">
        <v>7659</v>
      </c>
      <c r="Q96" s="17">
        <v>7.6696999999999997</v>
      </c>
      <c r="R96" s="17">
        <v>0.10014000000000001</v>
      </c>
      <c r="S96" s="18">
        <v>1.8705000000000002E-12</v>
      </c>
      <c r="T96" s="17">
        <v>2.8974999999999998E-14</v>
      </c>
      <c r="U96" s="17">
        <v>1.5490999999999999</v>
      </c>
      <c r="V96" s="11">
        <v>0.96870999999999996</v>
      </c>
      <c r="W96" s="17">
        <v>8.8982000000000004E-4</v>
      </c>
      <c r="X96" s="17">
        <v>9.1855999999999993E-2</v>
      </c>
      <c r="Z96" s="17">
        <f t="shared" si="50"/>
        <v>1.7473999999999999E-7</v>
      </c>
      <c r="AA96" s="11">
        <f t="shared" si="51"/>
        <v>7611.74</v>
      </c>
      <c r="AB96" s="17">
        <f t="shared" si="52"/>
        <v>2.2723E-7</v>
      </c>
      <c r="AC96" s="17">
        <f t="shared" si="53"/>
        <v>1.8705000000000002E-12</v>
      </c>
    </row>
    <row r="97" spans="1:29" x14ac:dyDescent="0.35">
      <c r="A97" s="12" t="s">
        <v>221</v>
      </c>
      <c r="B97" s="19">
        <v>8.0348999999999999E-5</v>
      </c>
      <c r="C97" s="12">
        <v>1.5828999999999999E-2</v>
      </c>
      <c r="D97" s="19">
        <v>1.7506999999999999E-7</v>
      </c>
      <c r="E97" s="19">
        <v>7.2416000000000003E-9</v>
      </c>
      <c r="F97" s="19">
        <v>4.1364000000000001</v>
      </c>
      <c r="G97" s="12">
        <v>-47.84</v>
      </c>
      <c r="H97" s="12">
        <v>5.1721000000000004</v>
      </c>
      <c r="I97" s="12">
        <v>10.811</v>
      </c>
      <c r="J97" s="19">
        <v>2.2629E-7</v>
      </c>
      <c r="K97" s="19">
        <v>1.6942E-8</v>
      </c>
      <c r="L97" s="19">
        <v>7.4869000000000003</v>
      </c>
      <c r="M97" s="12">
        <v>0.75492999999999999</v>
      </c>
      <c r="N97" s="19">
        <v>6.5192999999999996E-3</v>
      </c>
      <c r="O97" s="19">
        <v>0.86355999999999999</v>
      </c>
      <c r="P97" s="12">
        <v>7663</v>
      </c>
      <c r="Q97" s="19">
        <v>7.6696</v>
      </c>
      <c r="R97" s="19">
        <v>0.10009</v>
      </c>
      <c r="S97" s="25">
        <v>1.8784000000000002E-12</v>
      </c>
      <c r="T97" s="19">
        <v>2.9082999999999997E-14</v>
      </c>
      <c r="U97" s="19">
        <v>1.5483</v>
      </c>
      <c r="V97" s="12">
        <v>0.96848999999999996</v>
      </c>
      <c r="W97" s="19">
        <v>8.8942999999999997E-4</v>
      </c>
      <c r="X97" s="19">
        <v>9.1837000000000002E-2</v>
      </c>
      <c r="Z97" s="19">
        <f t="shared" si="50"/>
        <v>1.7506999999999999E-7</v>
      </c>
      <c r="AA97" s="12">
        <f t="shared" si="51"/>
        <v>7615.16</v>
      </c>
      <c r="AB97" s="19">
        <f t="shared" si="52"/>
        <v>2.2629E-7</v>
      </c>
      <c r="AC97" s="19">
        <f t="shared" si="53"/>
        <v>1.8784000000000002E-12</v>
      </c>
    </row>
    <row r="98" spans="1:29" x14ac:dyDescent="0.35">
      <c r="A98" s="11" t="s">
        <v>23</v>
      </c>
      <c r="B98" s="11">
        <f t="shared" ref="B98:X98" si="54">AVERAGE(B93:B97)</f>
        <v>8.1361999999999998E-5</v>
      </c>
      <c r="C98" s="11">
        <f t="shared" si="54"/>
        <v>1.6028199999999999E-2</v>
      </c>
      <c r="D98" s="11">
        <f t="shared" si="54"/>
        <v>1.74188E-7</v>
      </c>
      <c r="E98" s="11">
        <f t="shared" si="54"/>
        <v>7.2807200000000009E-9</v>
      </c>
      <c r="F98" s="11">
        <f t="shared" si="54"/>
        <v>4.1799599999999995</v>
      </c>
      <c r="G98" s="11">
        <f t="shared" si="54"/>
        <v>-46.851999999999997</v>
      </c>
      <c r="H98" s="11">
        <f t="shared" si="54"/>
        <v>5.1958599999999997</v>
      </c>
      <c r="I98" s="11">
        <f t="shared" si="54"/>
        <v>11.093399999999999</v>
      </c>
      <c r="J98" s="11">
        <f t="shared" si="54"/>
        <v>2.25916E-7</v>
      </c>
      <c r="K98" s="11">
        <f t="shared" si="54"/>
        <v>1.7035199999999998E-8</v>
      </c>
      <c r="L98" s="11">
        <f t="shared" si="54"/>
        <v>7.5406399999999989</v>
      </c>
      <c r="M98" s="11">
        <f t="shared" si="54"/>
        <v>0.75509999999999988</v>
      </c>
      <c r="N98" s="11">
        <f t="shared" si="54"/>
        <v>6.5661599999999997E-3</v>
      </c>
      <c r="O98" s="11">
        <f t="shared" si="54"/>
        <v>0.86956999999999984</v>
      </c>
      <c r="P98" s="11">
        <f t="shared" si="54"/>
        <v>7667.8</v>
      </c>
      <c r="Q98" s="11">
        <f t="shared" si="54"/>
        <v>7.71122</v>
      </c>
      <c r="R98" s="11">
        <f t="shared" si="54"/>
        <v>0.10056799999999999</v>
      </c>
      <c r="S98" s="22">
        <f t="shared" si="54"/>
        <v>1.8759200000000004E-12</v>
      </c>
      <c r="T98" s="11">
        <f t="shared" si="54"/>
        <v>2.9206400000000001E-14</v>
      </c>
      <c r="U98" s="11">
        <f t="shared" si="54"/>
        <v>1.5569000000000002</v>
      </c>
      <c r="V98" s="11">
        <f t="shared" si="54"/>
        <v>0.96859600000000001</v>
      </c>
      <c r="W98" s="11">
        <f t="shared" si="54"/>
        <v>8.9429199999999998E-4</v>
      </c>
      <c r="X98" s="11">
        <f t="shared" si="54"/>
        <v>9.2328600000000011E-2</v>
      </c>
      <c r="Z98" s="11">
        <f>AVERAGE(Z93:Z97)</f>
        <v>1.74188E-7</v>
      </c>
      <c r="AA98" s="11">
        <f>AVERAGE(AA93:AA97)</f>
        <v>7620.9480000000012</v>
      </c>
      <c r="AB98" s="11">
        <f>AVERAGE(AB93:AB97)</f>
        <v>2.25916E-7</v>
      </c>
      <c r="AC98" s="11">
        <f>AVERAGE(AC93:AC97)</f>
        <v>1.8759200000000004E-12</v>
      </c>
    </row>
    <row r="103" spans="1:29" x14ac:dyDescent="0.35">
      <c r="A103" s="44" t="s">
        <v>47</v>
      </c>
      <c r="B103" s="44"/>
      <c r="C103" s="44"/>
      <c r="D103" s="44"/>
    </row>
    <row r="104" spans="1:29" x14ac:dyDescent="0.35">
      <c r="A104" s="1" t="s">
        <v>50</v>
      </c>
      <c r="B104" s="27">
        <v>1</v>
      </c>
      <c r="C104" s="27">
        <v>2</v>
      </c>
      <c r="D104" s="27">
        <v>3</v>
      </c>
      <c r="E104" s="27">
        <v>4</v>
      </c>
      <c r="F104" s="27">
        <v>5</v>
      </c>
      <c r="G104" s="27">
        <v>6</v>
      </c>
      <c r="H104" s="27">
        <v>7</v>
      </c>
      <c r="I104" s="27">
        <v>8</v>
      </c>
      <c r="J104" s="27">
        <v>9</v>
      </c>
      <c r="K104" s="27">
        <v>10</v>
      </c>
      <c r="L104" s="27">
        <v>11</v>
      </c>
      <c r="M104" s="26"/>
      <c r="N104" s="26"/>
    </row>
    <row r="105" spans="1:29" x14ac:dyDescent="0.35">
      <c r="A105" s="1" t="s">
        <v>46</v>
      </c>
      <c r="B105" s="36">
        <f>(B104-1)*40/60</f>
        <v>0</v>
      </c>
      <c r="C105" s="36">
        <f>(C104-1)*7/60</f>
        <v>0.11666666666666667</v>
      </c>
      <c r="D105" s="36">
        <f>(D104-2)*40/60</f>
        <v>0.66666666666666663</v>
      </c>
      <c r="E105" s="36">
        <f t="shared" ref="E105:L105" si="55">(E104-2)*40/60</f>
        <v>1.3333333333333333</v>
      </c>
      <c r="F105" s="36">
        <f t="shared" si="55"/>
        <v>2</v>
      </c>
      <c r="G105" s="36">
        <f t="shared" si="55"/>
        <v>2.6666666666666665</v>
      </c>
      <c r="H105" s="36">
        <f t="shared" si="55"/>
        <v>3.3333333333333335</v>
      </c>
      <c r="I105" s="36">
        <f t="shared" si="55"/>
        <v>4</v>
      </c>
      <c r="J105" s="36">
        <f t="shared" si="55"/>
        <v>4.666666666666667</v>
      </c>
      <c r="K105" s="36">
        <f t="shared" si="55"/>
        <v>5.333333333333333</v>
      </c>
      <c r="L105" s="36">
        <f t="shared" si="55"/>
        <v>6</v>
      </c>
      <c r="M105" s="26"/>
      <c r="N105" s="26"/>
    </row>
    <row r="106" spans="1:29" x14ac:dyDescent="0.35">
      <c r="A106" s="1" t="s">
        <v>51</v>
      </c>
      <c r="B106" s="29">
        <v>15000</v>
      </c>
      <c r="C106" s="29">
        <v>40000</v>
      </c>
      <c r="D106" s="29">
        <v>100000</v>
      </c>
      <c r="E106" s="29">
        <v>410000</v>
      </c>
      <c r="F106" s="29">
        <v>1000000</v>
      </c>
      <c r="G106" s="29">
        <v>3000000</v>
      </c>
      <c r="H106" s="29">
        <v>12800000</v>
      </c>
      <c r="I106" s="29">
        <v>32000000</v>
      </c>
      <c r="J106" s="41">
        <v>57000000</v>
      </c>
      <c r="K106" s="29">
        <v>148000000</v>
      </c>
      <c r="L106" s="29">
        <v>640000000</v>
      </c>
      <c r="M106" s="26"/>
      <c r="N106" s="26"/>
    </row>
    <row r="107" spans="1:29" x14ac:dyDescent="0.35">
      <c r="A107" s="1" t="s">
        <v>52</v>
      </c>
      <c r="B107" s="27"/>
      <c r="C107" s="27"/>
      <c r="D107" s="27"/>
      <c r="E107" s="27"/>
      <c r="F107" s="27"/>
      <c r="G107" s="27"/>
      <c r="H107" s="27"/>
      <c r="I107" s="27"/>
      <c r="J107" s="28"/>
      <c r="K107" s="27"/>
      <c r="L107" s="27"/>
      <c r="M107" s="26"/>
      <c r="N107" s="26"/>
    </row>
    <row r="108" spans="1:29" x14ac:dyDescent="0.35">
      <c r="A108" s="1" t="s">
        <v>53</v>
      </c>
      <c r="B108" s="27"/>
      <c r="C108" s="27"/>
      <c r="D108" s="27"/>
      <c r="E108" s="27"/>
      <c r="F108" s="27"/>
      <c r="G108" s="27"/>
      <c r="H108" s="27"/>
      <c r="I108" s="27"/>
      <c r="J108" s="28"/>
      <c r="K108" s="27"/>
      <c r="L108" s="27"/>
      <c r="M108" s="26"/>
      <c r="N108" s="26"/>
    </row>
    <row r="109" spans="1:29" x14ac:dyDescent="0.35">
      <c r="A109" s="1" t="s">
        <v>54</v>
      </c>
      <c r="B109" s="27"/>
      <c r="C109" s="27"/>
      <c r="D109" s="27"/>
      <c r="E109" s="27"/>
      <c r="F109" s="27"/>
      <c r="G109" s="27"/>
      <c r="H109" s="27"/>
      <c r="I109" s="27"/>
      <c r="J109" s="28"/>
      <c r="K109" s="27"/>
      <c r="L109" s="27"/>
      <c r="M109" s="26"/>
      <c r="N109" s="26"/>
    </row>
    <row r="110" spans="1:29" x14ac:dyDescent="0.35">
      <c r="A110" s="1" t="s">
        <v>55</v>
      </c>
      <c r="B110" s="27"/>
      <c r="C110" s="27"/>
      <c r="D110" s="27"/>
      <c r="E110" s="27"/>
      <c r="F110" s="27"/>
      <c r="G110" s="27"/>
      <c r="H110" s="27"/>
      <c r="I110" s="27"/>
      <c r="J110" s="28"/>
      <c r="K110" s="27"/>
      <c r="L110" s="27"/>
      <c r="M110" s="26"/>
      <c r="N110" s="26"/>
    </row>
    <row r="111" spans="1:29" x14ac:dyDescent="0.35">
      <c r="A111" s="26" t="s">
        <v>48</v>
      </c>
      <c r="B111" s="29">
        <f>AVERAGE(B106:B110)</f>
        <v>15000</v>
      </c>
      <c r="C111" s="29">
        <f t="shared" ref="C111:L111" si="56">AVERAGE(C106:C110)</f>
        <v>40000</v>
      </c>
      <c r="D111" s="29">
        <f t="shared" si="56"/>
        <v>100000</v>
      </c>
      <c r="E111" s="29">
        <f t="shared" si="56"/>
        <v>410000</v>
      </c>
      <c r="F111" s="29">
        <f t="shared" si="56"/>
        <v>1000000</v>
      </c>
      <c r="G111" s="29">
        <f t="shared" si="56"/>
        <v>3000000</v>
      </c>
      <c r="H111" s="29">
        <f t="shared" si="56"/>
        <v>12800000</v>
      </c>
      <c r="I111" s="29">
        <f t="shared" si="56"/>
        <v>32000000</v>
      </c>
      <c r="J111" s="29">
        <f t="shared" si="56"/>
        <v>57000000</v>
      </c>
      <c r="K111" s="29">
        <f t="shared" si="56"/>
        <v>148000000</v>
      </c>
      <c r="L111" s="29">
        <f t="shared" si="56"/>
        <v>640000000</v>
      </c>
      <c r="M111" s="26"/>
      <c r="N111" s="26"/>
    </row>
    <row r="112" spans="1:29" x14ac:dyDescent="0.35">
      <c r="B112" s="17"/>
      <c r="C112" s="17"/>
      <c r="D112" s="17"/>
      <c r="E112" s="17"/>
      <c r="F112" s="17"/>
    </row>
    <row r="113" spans="1:14" x14ac:dyDescent="0.35">
      <c r="B113" s="17"/>
      <c r="C113" s="17"/>
      <c r="D113" s="17"/>
      <c r="E113" s="17"/>
      <c r="F113" s="17"/>
    </row>
    <row r="115" spans="1:14" x14ac:dyDescent="0.35">
      <c r="A115" s="30" t="s">
        <v>39</v>
      </c>
    </row>
    <row r="116" spans="1:14" x14ac:dyDescent="0.35">
      <c r="A116" s="31"/>
      <c r="B116" s="45" t="s">
        <v>224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1:14" x14ac:dyDescent="0.35">
      <c r="A117" s="37" t="s">
        <v>50</v>
      </c>
      <c r="B117" s="27">
        <v>1</v>
      </c>
      <c r="C117" s="27">
        <v>2</v>
      </c>
      <c r="D117" s="27">
        <v>3</v>
      </c>
      <c r="E117" s="27">
        <v>4</v>
      </c>
      <c r="F117" s="27">
        <v>5</v>
      </c>
      <c r="G117" s="27">
        <v>6</v>
      </c>
      <c r="H117" s="27">
        <v>7</v>
      </c>
      <c r="I117" s="27">
        <v>8</v>
      </c>
      <c r="J117" s="27">
        <v>9</v>
      </c>
      <c r="K117" s="27">
        <v>10</v>
      </c>
      <c r="L117" s="27">
        <v>11</v>
      </c>
      <c r="M117" s="33"/>
      <c r="N117" s="34"/>
    </row>
    <row r="118" spans="1:14" x14ac:dyDescent="0.35">
      <c r="A118" s="1" t="s">
        <v>46</v>
      </c>
      <c r="B118" s="36">
        <f>(B117-1)*40/60</f>
        <v>0</v>
      </c>
      <c r="C118" s="36">
        <f>(C117-1)*7/60</f>
        <v>0.11666666666666667</v>
      </c>
      <c r="D118" s="36">
        <f>(D117-2)*40/60</f>
        <v>0.66666666666666663</v>
      </c>
      <c r="E118" s="36">
        <f t="shared" ref="E118:L118" si="57">(E117-2)*40/60</f>
        <v>1.3333333333333333</v>
      </c>
      <c r="F118" s="36">
        <f t="shared" si="57"/>
        <v>2</v>
      </c>
      <c r="G118" s="36">
        <f t="shared" si="57"/>
        <v>2.6666666666666665</v>
      </c>
      <c r="H118" s="36">
        <f t="shared" si="57"/>
        <v>3.3333333333333335</v>
      </c>
      <c r="I118" s="36">
        <f t="shared" si="57"/>
        <v>4</v>
      </c>
      <c r="J118" s="36">
        <f t="shared" si="57"/>
        <v>4.666666666666667</v>
      </c>
      <c r="K118" s="36">
        <f t="shared" si="57"/>
        <v>5.333333333333333</v>
      </c>
      <c r="L118" s="36">
        <f t="shared" si="57"/>
        <v>6</v>
      </c>
      <c r="M118" s="26"/>
      <c r="N118" s="26"/>
    </row>
    <row r="119" spans="1:14" x14ac:dyDescent="0.35">
      <c r="A119" s="27">
        <v>1</v>
      </c>
      <c r="B119" s="38">
        <f>S3</f>
        <v>1.6541E-12</v>
      </c>
      <c r="C119" s="38">
        <f>S12</f>
        <v>1.696E-12</v>
      </c>
      <c r="D119" s="38">
        <f>S21</f>
        <v>1.729E-12</v>
      </c>
      <c r="E119" s="38">
        <f>S30</f>
        <v>1.7645E-12</v>
      </c>
      <c r="F119" s="38">
        <f>S39</f>
        <v>1.8041999999999999E-12</v>
      </c>
      <c r="G119" s="38">
        <f>S48</f>
        <v>1.8083000000000001E-12</v>
      </c>
      <c r="H119" s="38">
        <f>S57</f>
        <v>1.8332999999999999E-12</v>
      </c>
      <c r="I119" s="38">
        <f>S66</f>
        <v>1.8481000000000002E-12</v>
      </c>
      <c r="J119" s="39">
        <f>S75</f>
        <v>1.8553999999999999E-12</v>
      </c>
      <c r="K119" s="38">
        <f>S84</f>
        <v>1.8483000000000001E-12</v>
      </c>
      <c r="L119" s="38">
        <f>S93</f>
        <v>1.8741999999999998E-12</v>
      </c>
      <c r="M119" s="26"/>
      <c r="N119" s="26"/>
    </row>
    <row r="120" spans="1:14" x14ac:dyDescent="0.35">
      <c r="A120" s="27">
        <v>2</v>
      </c>
      <c r="B120" s="38">
        <f>S4</f>
        <v>1.6743E-12</v>
      </c>
      <c r="C120" s="38">
        <f>S13</f>
        <v>1.7133999999999999E-12</v>
      </c>
      <c r="D120" s="38">
        <f>S22</f>
        <v>1.7504000000000001E-12</v>
      </c>
      <c r="E120" s="38">
        <f>S31</f>
        <v>1.787E-12</v>
      </c>
      <c r="F120" s="38">
        <f>S40</f>
        <v>1.8098E-12</v>
      </c>
      <c r="G120" s="38">
        <f t="shared" ref="G120:G123" si="58">S49</f>
        <v>1.8304E-12</v>
      </c>
      <c r="H120" s="38">
        <f t="shared" ref="H120:H123" si="59">S58</f>
        <v>1.8404000000000001E-12</v>
      </c>
      <c r="I120" s="38">
        <f t="shared" ref="I120:I123" si="60">S67</f>
        <v>1.8445000000000001E-12</v>
      </c>
      <c r="J120" s="39">
        <f t="shared" ref="J120:J123" si="61">S76</f>
        <v>1.8530999999999998E-12</v>
      </c>
      <c r="K120" s="38">
        <f t="shared" ref="K120:K123" si="62">S85</f>
        <v>1.8632999999999999E-12</v>
      </c>
      <c r="L120" s="38">
        <f t="shared" ref="L120:L123" si="63">S94</f>
        <v>1.8761000000000001E-12</v>
      </c>
      <c r="M120" s="26"/>
      <c r="N120" s="26"/>
    </row>
    <row r="121" spans="1:14" x14ac:dyDescent="0.35">
      <c r="A121" s="27">
        <v>3</v>
      </c>
      <c r="B121" s="38">
        <f>S5</f>
        <v>1.6791E-12</v>
      </c>
      <c r="C121" s="38">
        <f>S14</f>
        <v>1.7189000000000001E-12</v>
      </c>
      <c r="D121" s="38">
        <f>S23</f>
        <v>1.7604000000000001E-12</v>
      </c>
      <c r="E121" s="38">
        <f>S32</f>
        <v>1.8011000000000001E-12</v>
      </c>
      <c r="F121" s="38">
        <f>S41</f>
        <v>1.8258000000000002E-12</v>
      </c>
      <c r="G121" s="38">
        <f t="shared" si="58"/>
        <v>1.8405000000000001E-12</v>
      </c>
      <c r="H121" s="38">
        <f t="shared" si="59"/>
        <v>1.8531999999999998E-12</v>
      </c>
      <c r="I121" s="38">
        <f t="shared" si="60"/>
        <v>1.8317999999999999E-12</v>
      </c>
      <c r="J121" s="39">
        <f t="shared" si="61"/>
        <v>1.8539E-12</v>
      </c>
      <c r="K121" s="38">
        <f t="shared" si="62"/>
        <v>1.8700999999999999E-12</v>
      </c>
      <c r="L121" s="38">
        <f t="shared" si="63"/>
        <v>1.8803999999999999E-12</v>
      </c>
      <c r="M121" s="26"/>
      <c r="N121" s="26"/>
    </row>
    <row r="122" spans="1:14" x14ac:dyDescent="0.35">
      <c r="A122" s="27">
        <v>4</v>
      </c>
      <c r="B122" s="38">
        <f>S6</f>
        <v>1.6835E-12</v>
      </c>
      <c r="C122" s="38">
        <f>S15</f>
        <v>1.7399000000000001E-12</v>
      </c>
      <c r="D122" s="38">
        <f>S24</f>
        <v>1.7693999999999999E-12</v>
      </c>
      <c r="E122" s="38">
        <f>S33</f>
        <v>1.8093999999999999E-12</v>
      </c>
      <c r="F122" s="38">
        <f>S42</f>
        <v>1.8305999999999999E-12</v>
      </c>
      <c r="G122" s="38">
        <f t="shared" si="58"/>
        <v>1.8349000000000002E-12</v>
      </c>
      <c r="H122" s="38">
        <f t="shared" si="59"/>
        <v>1.8513E-12</v>
      </c>
      <c r="I122" s="38">
        <f t="shared" si="60"/>
        <v>1.8632E-12</v>
      </c>
      <c r="J122" s="39">
        <f t="shared" si="61"/>
        <v>1.8580999999999999E-12</v>
      </c>
      <c r="K122" s="38">
        <f t="shared" si="62"/>
        <v>1.8755999999999998E-12</v>
      </c>
      <c r="L122" s="38">
        <f t="shared" si="63"/>
        <v>1.8705000000000002E-12</v>
      </c>
      <c r="M122" s="26"/>
      <c r="N122" s="26"/>
    </row>
    <row r="123" spans="1:14" x14ac:dyDescent="0.35">
      <c r="A123" s="27">
        <v>5</v>
      </c>
      <c r="B123" s="38">
        <f>S7</f>
        <v>1.6928E-12</v>
      </c>
      <c r="C123" s="38">
        <f>S16</f>
        <v>1.7462999999999999E-12</v>
      </c>
      <c r="D123" s="38">
        <f>S25</f>
        <v>1.7682000000000001E-12</v>
      </c>
      <c r="E123" s="38">
        <f>S34</f>
        <v>1.8136000000000001E-12</v>
      </c>
      <c r="F123" s="38">
        <f>S43</f>
        <v>1.8292999999999999E-12</v>
      </c>
      <c r="G123" s="38">
        <f t="shared" si="58"/>
        <v>1.8606999999999999E-12</v>
      </c>
      <c r="H123" s="38">
        <f t="shared" si="59"/>
        <v>1.8607999999999999E-12</v>
      </c>
      <c r="I123" s="38">
        <f t="shared" si="60"/>
        <v>1.8698999999999999E-12</v>
      </c>
      <c r="J123" s="39">
        <f t="shared" si="61"/>
        <v>1.8553999999999999E-12</v>
      </c>
      <c r="K123" s="38">
        <f t="shared" si="62"/>
        <v>1.8728999999999998E-12</v>
      </c>
      <c r="L123" s="38">
        <f t="shared" si="63"/>
        <v>1.8784000000000002E-12</v>
      </c>
      <c r="M123" s="26"/>
      <c r="N123" s="26"/>
    </row>
    <row r="124" spans="1:14" x14ac:dyDescent="0.35">
      <c r="A124" s="27" t="s">
        <v>21</v>
      </c>
      <c r="B124" s="29">
        <f t="shared" ref="B124:J124" si="64">AVERAGE(B119:B123)</f>
        <v>1.6767600000000002E-12</v>
      </c>
      <c r="C124" s="29">
        <f t="shared" si="64"/>
        <v>1.7228999999999999E-12</v>
      </c>
      <c r="D124" s="29">
        <f t="shared" si="64"/>
        <v>1.7554800000000001E-12</v>
      </c>
      <c r="E124" s="29">
        <f t="shared" si="64"/>
        <v>1.7951199999999997E-12</v>
      </c>
      <c r="F124" s="29">
        <f t="shared" si="64"/>
        <v>1.81994E-12</v>
      </c>
      <c r="G124" s="29">
        <f t="shared" si="64"/>
        <v>1.8349600000000001E-12</v>
      </c>
      <c r="H124" s="29">
        <f t="shared" si="64"/>
        <v>1.8477999999999999E-12</v>
      </c>
      <c r="I124" s="29">
        <f t="shared" si="64"/>
        <v>1.8514999999999999E-12</v>
      </c>
      <c r="J124" s="29">
        <f t="shared" si="64"/>
        <v>1.8551799999999998E-12</v>
      </c>
      <c r="K124" s="29">
        <f t="shared" ref="K124:L124" si="65">AVERAGE(K119:K123)</f>
        <v>1.86604E-12</v>
      </c>
      <c r="L124" s="29">
        <f t="shared" si="65"/>
        <v>1.8759200000000004E-12</v>
      </c>
      <c r="M124" s="26"/>
      <c r="N124" s="26"/>
    </row>
    <row r="125" spans="1:14" x14ac:dyDescent="0.35">
      <c r="A125" s="27" t="s">
        <v>22</v>
      </c>
      <c r="B125" s="29">
        <f t="shared" ref="B125:J125" si="66">STDEV(B119:B123)</f>
        <v>1.4384992179351378E-14</v>
      </c>
      <c r="C125" s="29">
        <f t="shared" si="66"/>
        <v>2.0410903948625096E-14</v>
      </c>
      <c r="D125" s="29">
        <f t="shared" si="66"/>
        <v>1.6634061440309753E-14</v>
      </c>
      <c r="E125" s="29">
        <f t="shared" si="66"/>
        <v>1.9904195537624738E-14</v>
      </c>
      <c r="F125" s="29">
        <f t="shared" si="66"/>
        <v>1.2105288100660795E-14</v>
      </c>
      <c r="G125" s="29">
        <f t="shared" si="66"/>
        <v>1.8873208524254651E-14</v>
      </c>
      <c r="H125" s="29">
        <f t="shared" si="66"/>
        <v>1.0902064024761522E-14</v>
      </c>
      <c r="I125" s="29">
        <f t="shared" si="66"/>
        <v>1.5199506570938397E-14</v>
      </c>
      <c r="J125" s="29">
        <f t="shared" si="66"/>
        <v>1.9097120201747797E-15</v>
      </c>
      <c r="K125" s="29">
        <f t="shared" ref="K125:L125" si="67">STDEV(K119:K123)</f>
        <v>1.0921904595810993E-14</v>
      </c>
      <c r="L125" s="29">
        <f t="shared" si="67"/>
        <v>3.8271399242776307E-15</v>
      </c>
      <c r="M125" s="26"/>
      <c r="N125" s="26"/>
    </row>
    <row r="126" spans="1:14" x14ac:dyDescent="0.35">
      <c r="A126" s="27" t="s">
        <v>24</v>
      </c>
      <c r="B126" s="32">
        <f>(B124-$B124)/B124</f>
        <v>0</v>
      </c>
      <c r="C126" s="32">
        <f t="shared" ref="C126:L126" si="68">(C124-$B124)/C124</f>
        <v>2.6780428347553335E-2</v>
      </c>
      <c r="D126" s="32">
        <f>(D124-$B124)/D124</f>
        <v>4.4842436256750225E-2</v>
      </c>
      <c r="E126" s="32">
        <f t="shared" si="68"/>
        <v>6.5934310798163642E-2</v>
      </c>
      <c r="F126" s="32">
        <f t="shared" si="68"/>
        <v>7.8672923283185051E-2</v>
      </c>
      <c r="G126" s="32">
        <f t="shared" si="68"/>
        <v>8.6214413393207401E-2</v>
      </c>
      <c r="H126" s="32">
        <f t="shared" si="68"/>
        <v>9.2564130317133703E-2</v>
      </c>
      <c r="I126" s="32">
        <f t="shared" si="68"/>
        <v>9.4377531731028752E-2</v>
      </c>
      <c r="J126" s="32">
        <f t="shared" si="68"/>
        <v>9.6173956165978278E-2</v>
      </c>
      <c r="K126" s="32">
        <f t="shared" si="68"/>
        <v>0.10143405286060309</v>
      </c>
      <c r="L126" s="32">
        <f t="shared" si="68"/>
        <v>0.10616657426755943</v>
      </c>
      <c r="M126" s="26"/>
      <c r="N126" s="26"/>
    </row>
    <row r="127" spans="1:14" x14ac:dyDescent="0.35">
      <c r="D127" s="40">
        <f>(D124-$C124)/D124</f>
        <v>1.8559026591017984E-2</v>
      </c>
      <c r="E127" s="40">
        <f t="shared" ref="E127:L127" si="69">(E124-$C124)/E124</f>
        <v>4.0231293729667029E-2</v>
      </c>
      <c r="F127" s="40">
        <f t="shared" si="69"/>
        <v>5.3320439135356196E-2</v>
      </c>
      <c r="G127" s="40">
        <f t="shared" si="69"/>
        <v>6.1069451105201324E-2</v>
      </c>
      <c r="H127" s="40">
        <f t="shared" si="69"/>
        <v>6.7593895443229787E-2</v>
      </c>
      <c r="I127" s="40">
        <f t="shared" si="69"/>
        <v>6.9457196867404855E-2</v>
      </c>
      <c r="J127" s="40">
        <f t="shared" si="69"/>
        <v>7.130305415107964E-2</v>
      </c>
      <c r="K127" s="40">
        <f t="shared" si="69"/>
        <v>7.6707894793252088E-2</v>
      </c>
      <c r="L127" s="40">
        <f t="shared" si="69"/>
        <v>8.1570642671329519E-2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9EE7-FD41-43E2-99BF-04F0CBD0FB8A}">
  <dimension ref="A1:AC127"/>
  <sheetViews>
    <sheetView topLeftCell="A117" workbookViewId="0">
      <selection activeCell="Q119" sqref="Q119"/>
    </sheetView>
  </sheetViews>
  <sheetFormatPr defaultColWidth="9.1796875" defaultRowHeight="14.5" x14ac:dyDescent="0.35"/>
  <cols>
    <col min="1" max="1" width="21" style="11" customWidth="1"/>
    <col min="2" max="5" width="9.1796875" style="11"/>
    <col min="6" max="6" width="9.453125" style="11" customWidth="1"/>
    <col min="7" max="22" width="9.1796875" style="11"/>
    <col min="23" max="23" width="9.453125" style="11" customWidth="1"/>
    <col min="24" max="24" width="14.7265625" style="11" bestFit="1" customWidth="1"/>
    <col min="25" max="16384" width="9.1796875" style="11"/>
  </cols>
  <sheetData>
    <row r="1" spans="1:29" x14ac:dyDescent="0.35">
      <c r="A1" s="35">
        <v>1</v>
      </c>
    </row>
    <row r="2" spans="1:29" x14ac:dyDescent="0.35">
      <c r="A2" s="12" t="s">
        <v>56</v>
      </c>
      <c r="B2" s="12" t="s">
        <v>12</v>
      </c>
      <c r="C2" s="12" t="s">
        <v>13</v>
      </c>
      <c r="D2" s="12" t="s">
        <v>25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19</v>
      </c>
      <c r="R2" s="12" t="s">
        <v>20</v>
      </c>
      <c r="S2" s="13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38</v>
      </c>
      <c r="Z2" s="11" t="s">
        <v>42</v>
      </c>
      <c r="AA2" s="11" t="s">
        <v>41</v>
      </c>
      <c r="AB2" s="11" t="s">
        <v>43</v>
      </c>
      <c r="AC2" s="11" t="s">
        <v>44</v>
      </c>
    </row>
    <row r="3" spans="1:29" x14ac:dyDescent="0.35">
      <c r="A3" s="14" t="s">
        <v>112</v>
      </c>
      <c r="B3" s="14">
        <v>1.3137000000000001E-4</v>
      </c>
      <c r="C3" s="14">
        <v>2.588E-2</v>
      </c>
      <c r="D3" s="15">
        <v>1.2468999999999999E-7</v>
      </c>
      <c r="E3" s="15">
        <v>1.2701000000000001E-8</v>
      </c>
      <c r="F3" s="15">
        <v>10.186</v>
      </c>
      <c r="G3" s="14">
        <v>-5.1740000000000004</v>
      </c>
      <c r="H3" s="14">
        <v>10.566000000000001</v>
      </c>
      <c r="I3" s="14">
        <v>204.21</v>
      </c>
      <c r="J3" s="15">
        <v>2.9556999999999999E-7</v>
      </c>
      <c r="K3" s="15">
        <v>3.0063000000000003E-8</v>
      </c>
      <c r="L3" s="15">
        <v>10.170999999999999</v>
      </c>
      <c r="M3" s="14">
        <v>0.75119999999999998</v>
      </c>
      <c r="N3" s="15">
        <v>8.8523000000000004E-3</v>
      </c>
      <c r="O3" s="15">
        <v>1.1783999999999999</v>
      </c>
      <c r="P3" s="14">
        <v>7156</v>
      </c>
      <c r="Q3" s="15">
        <v>12.94</v>
      </c>
      <c r="R3" s="15">
        <v>0.18082999999999999</v>
      </c>
      <c r="S3" s="16">
        <v>1.47E-12</v>
      </c>
      <c r="T3" s="15">
        <v>3.2473999999999999E-14</v>
      </c>
      <c r="U3" s="15">
        <v>2.2090999999999998</v>
      </c>
      <c r="V3" s="14">
        <v>0.96669000000000005</v>
      </c>
      <c r="W3" s="15">
        <v>1.3041000000000001E-3</v>
      </c>
      <c r="X3" s="15">
        <v>0.13489999999999999</v>
      </c>
      <c r="Z3" s="15">
        <f t="shared" ref="Z3:Z7" si="0">D3</f>
        <v>1.2468999999999999E-7</v>
      </c>
      <c r="AA3" s="14">
        <f t="shared" ref="AA3:AA7" si="1">G3+P3</f>
        <v>7150.826</v>
      </c>
      <c r="AB3" s="15">
        <f t="shared" ref="AB3:AB7" si="2">J3</f>
        <v>2.9556999999999999E-7</v>
      </c>
      <c r="AC3" s="15">
        <f t="shared" ref="AC3:AC7" si="3">S3</f>
        <v>1.47E-12</v>
      </c>
    </row>
    <row r="4" spans="1:29" x14ac:dyDescent="0.35">
      <c r="A4" s="11" t="s">
        <v>113</v>
      </c>
      <c r="B4" s="11">
        <v>1.2458E-4</v>
      </c>
      <c r="C4" s="11">
        <v>2.4542000000000001E-2</v>
      </c>
      <c r="D4" s="17">
        <v>1.2991999999999999E-7</v>
      </c>
      <c r="E4" s="17">
        <v>1.2365E-8</v>
      </c>
      <c r="F4" s="17">
        <v>9.5174000000000003</v>
      </c>
      <c r="G4" s="11">
        <v>-11.08</v>
      </c>
      <c r="H4" s="11">
        <v>10.352</v>
      </c>
      <c r="I4" s="11">
        <v>93.43</v>
      </c>
      <c r="J4" s="17">
        <v>2.9467999999999999E-7</v>
      </c>
      <c r="K4" s="17">
        <v>2.9407E-8</v>
      </c>
      <c r="L4" s="17">
        <v>9.9793000000000003</v>
      </c>
      <c r="M4" s="11">
        <v>0.75294000000000005</v>
      </c>
      <c r="N4" s="17">
        <v>8.6849000000000006E-3</v>
      </c>
      <c r="O4" s="17">
        <v>1.1535</v>
      </c>
      <c r="P4" s="11">
        <v>7110</v>
      </c>
      <c r="Q4" s="17">
        <v>12.635999999999999</v>
      </c>
      <c r="R4" s="17">
        <v>0.17771999999999999</v>
      </c>
      <c r="S4" s="18">
        <v>1.5174E-12</v>
      </c>
      <c r="T4" s="17">
        <v>3.271E-14</v>
      </c>
      <c r="U4" s="17">
        <v>2.1556999999999999</v>
      </c>
      <c r="V4" s="11">
        <v>0.96504000000000001</v>
      </c>
      <c r="W4" s="17">
        <v>1.2738999999999999E-3</v>
      </c>
      <c r="X4" s="17">
        <v>0.13200000000000001</v>
      </c>
      <c r="Z4" s="17">
        <f t="shared" si="0"/>
        <v>1.2991999999999999E-7</v>
      </c>
      <c r="AA4" s="11">
        <f t="shared" si="1"/>
        <v>7098.92</v>
      </c>
      <c r="AB4" s="17">
        <f t="shared" si="2"/>
        <v>2.9467999999999999E-7</v>
      </c>
      <c r="AC4" s="17">
        <f t="shared" si="3"/>
        <v>1.5174E-12</v>
      </c>
    </row>
    <row r="5" spans="1:29" x14ac:dyDescent="0.35">
      <c r="A5" s="11" t="s">
        <v>114</v>
      </c>
      <c r="B5" s="11">
        <v>1.2462000000000001E-4</v>
      </c>
      <c r="C5" s="11">
        <v>2.4549000000000001E-2</v>
      </c>
      <c r="D5" s="17">
        <v>1.2956E-7</v>
      </c>
      <c r="E5" s="17">
        <v>1.2342000000000001E-8</v>
      </c>
      <c r="F5" s="17">
        <v>9.5260999999999996</v>
      </c>
      <c r="G5" s="11">
        <v>-10.25</v>
      </c>
      <c r="H5" s="11">
        <v>10.348000000000001</v>
      </c>
      <c r="I5" s="11">
        <v>100.96</v>
      </c>
      <c r="J5" s="17">
        <v>2.8816000000000001E-7</v>
      </c>
      <c r="K5" s="17">
        <v>2.8906999999999999E-8</v>
      </c>
      <c r="L5" s="17">
        <v>10.032</v>
      </c>
      <c r="M5" s="11">
        <v>0.75595000000000001</v>
      </c>
      <c r="N5" s="17">
        <v>8.7282999999999996E-3</v>
      </c>
      <c r="O5" s="17">
        <v>1.1546000000000001</v>
      </c>
      <c r="P5" s="11">
        <v>7083</v>
      </c>
      <c r="Q5" s="17">
        <v>12.606</v>
      </c>
      <c r="R5" s="17">
        <v>0.17798</v>
      </c>
      <c r="S5" s="18">
        <v>1.5207E-12</v>
      </c>
      <c r="T5" s="17">
        <v>3.2746E-14</v>
      </c>
      <c r="U5" s="17">
        <v>2.1534</v>
      </c>
      <c r="V5" s="11">
        <v>0.96496000000000004</v>
      </c>
      <c r="W5" s="17">
        <v>1.273E-3</v>
      </c>
      <c r="X5" s="17">
        <v>0.13192000000000001</v>
      </c>
      <c r="Z5" s="17">
        <f t="shared" si="0"/>
        <v>1.2956E-7</v>
      </c>
      <c r="AA5" s="11">
        <f t="shared" si="1"/>
        <v>7072.75</v>
      </c>
      <c r="AB5" s="17">
        <f t="shared" si="2"/>
        <v>2.8816000000000001E-7</v>
      </c>
      <c r="AC5" s="17">
        <f t="shared" si="3"/>
        <v>1.5207E-12</v>
      </c>
    </row>
    <row r="6" spans="1:29" x14ac:dyDescent="0.35">
      <c r="A6" s="11" t="s">
        <v>115</v>
      </c>
      <c r="B6" s="11">
        <v>1.2416E-4</v>
      </c>
      <c r="C6" s="11">
        <v>2.4459000000000002E-2</v>
      </c>
      <c r="D6" s="17">
        <v>1.3099000000000001E-7</v>
      </c>
      <c r="E6" s="17">
        <v>1.2291000000000001E-8</v>
      </c>
      <c r="F6" s="17">
        <v>9.3832000000000004</v>
      </c>
      <c r="G6" s="11">
        <v>-11.14</v>
      </c>
      <c r="H6" s="11">
        <v>10.311999999999999</v>
      </c>
      <c r="I6" s="11">
        <v>92.566999999999993</v>
      </c>
      <c r="J6" s="17">
        <v>2.8089000000000002E-7</v>
      </c>
      <c r="K6" s="17">
        <v>2.8243E-8</v>
      </c>
      <c r="L6" s="17">
        <v>10.055</v>
      </c>
      <c r="M6" s="11">
        <v>0.75897000000000003</v>
      </c>
      <c r="N6" s="17">
        <v>8.7465000000000008E-3</v>
      </c>
      <c r="O6" s="17">
        <v>1.1524000000000001</v>
      </c>
      <c r="P6" s="11">
        <v>7070</v>
      </c>
      <c r="Q6" s="17">
        <v>12.545</v>
      </c>
      <c r="R6" s="17">
        <v>0.17743999999999999</v>
      </c>
      <c r="S6" s="18">
        <v>1.5205E-12</v>
      </c>
      <c r="T6" s="17">
        <v>3.2619000000000001E-14</v>
      </c>
      <c r="U6" s="17">
        <v>2.1453000000000002</v>
      </c>
      <c r="V6" s="11">
        <v>0.96499000000000001</v>
      </c>
      <c r="W6" s="17">
        <v>1.2684E-3</v>
      </c>
      <c r="X6" s="17">
        <v>0.13144</v>
      </c>
      <c r="Z6" s="17">
        <f t="shared" si="0"/>
        <v>1.3099000000000001E-7</v>
      </c>
      <c r="AA6" s="11">
        <f t="shared" si="1"/>
        <v>7058.86</v>
      </c>
      <c r="AB6" s="17">
        <f t="shared" si="2"/>
        <v>2.8089000000000002E-7</v>
      </c>
      <c r="AC6" s="17">
        <f t="shared" si="3"/>
        <v>1.5205E-12</v>
      </c>
    </row>
    <row r="7" spans="1:29" x14ac:dyDescent="0.35">
      <c r="A7" s="11" t="s">
        <v>116</v>
      </c>
      <c r="B7" s="17">
        <v>1.2197E-4</v>
      </c>
      <c r="C7" s="11">
        <v>2.4028000000000001E-2</v>
      </c>
      <c r="D7" s="17">
        <v>1.3113000000000001E-7</v>
      </c>
      <c r="E7" s="17">
        <v>1.2153999999999999E-8</v>
      </c>
      <c r="F7" s="17">
        <v>9.2687000000000008</v>
      </c>
      <c r="G7" s="11">
        <v>-11.53</v>
      </c>
      <c r="H7" s="11">
        <v>10.204000000000001</v>
      </c>
      <c r="I7" s="11">
        <v>88.5</v>
      </c>
      <c r="J7" s="17">
        <v>2.7606E-7</v>
      </c>
      <c r="K7" s="17">
        <v>2.7697E-8</v>
      </c>
      <c r="L7" s="17">
        <v>10.032999999999999</v>
      </c>
      <c r="M7" s="11">
        <v>0.76141999999999999</v>
      </c>
      <c r="N7" s="17">
        <v>8.7264000000000005E-3</v>
      </c>
      <c r="O7" s="17">
        <v>1.1460999999999999</v>
      </c>
      <c r="P7" s="11">
        <v>7059</v>
      </c>
      <c r="Q7" s="17">
        <v>12.401999999999999</v>
      </c>
      <c r="R7" s="17">
        <v>0.17569000000000001</v>
      </c>
      <c r="S7" s="18">
        <v>1.5311E-12</v>
      </c>
      <c r="T7" s="17">
        <v>3.2498000000000001E-14</v>
      </c>
      <c r="U7" s="17">
        <v>2.1225000000000001</v>
      </c>
      <c r="V7" s="11">
        <v>0.96467000000000003</v>
      </c>
      <c r="W7" s="17">
        <v>1.2551999999999999E-3</v>
      </c>
      <c r="X7" s="17">
        <v>0.13012000000000001</v>
      </c>
      <c r="Z7" s="19">
        <f t="shared" si="0"/>
        <v>1.3113000000000001E-7</v>
      </c>
      <c r="AA7" s="12">
        <f t="shared" si="1"/>
        <v>7047.47</v>
      </c>
      <c r="AB7" s="19">
        <f t="shared" si="2"/>
        <v>2.7606E-7</v>
      </c>
      <c r="AC7" s="19">
        <f t="shared" si="3"/>
        <v>1.5311E-12</v>
      </c>
    </row>
    <row r="8" spans="1:29" x14ac:dyDescent="0.35">
      <c r="A8" s="14" t="s">
        <v>23</v>
      </c>
      <c r="B8" s="14">
        <f t="shared" ref="B8:X8" si="4">AVERAGE(B3:B7)</f>
        <v>1.2533999999999999E-4</v>
      </c>
      <c r="C8" s="14">
        <f t="shared" si="4"/>
        <v>2.4691600000000001E-2</v>
      </c>
      <c r="D8" s="14">
        <f t="shared" si="4"/>
        <v>1.2925800000000001E-7</v>
      </c>
      <c r="E8" s="14">
        <f t="shared" si="4"/>
        <v>1.23706E-8</v>
      </c>
      <c r="F8" s="14">
        <f t="shared" si="4"/>
        <v>9.5762800000000006</v>
      </c>
      <c r="G8" s="14">
        <f t="shared" si="4"/>
        <v>-9.8348000000000013</v>
      </c>
      <c r="H8" s="14">
        <f t="shared" si="4"/>
        <v>10.356399999999999</v>
      </c>
      <c r="I8" s="14">
        <f t="shared" si="4"/>
        <v>115.93339999999998</v>
      </c>
      <c r="J8" s="14">
        <f t="shared" si="4"/>
        <v>2.8707199999999999E-7</v>
      </c>
      <c r="K8" s="14">
        <f t="shared" si="4"/>
        <v>2.8863399999999997E-8</v>
      </c>
      <c r="L8" s="14">
        <f t="shared" si="4"/>
        <v>10.054060000000002</v>
      </c>
      <c r="M8" s="14">
        <f t="shared" si="4"/>
        <v>0.75609599999999999</v>
      </c>
      <c r="N8" s="14">
        <f t="shared" si="4"/>
        <v>8.7476800000000007E-3</v>
      </c>
      <c r="O8" s="14">
        <f t="shared" si="4"/>
        <v>1.157</v>
      </c>
      <c r="P8" s="14">
        <f t="shared" si="4"/>
        <v>7095.6</v>
      </c>
      <c r="Q8" s="14">
        <f t="shared" si="4"/>
        <v>12.625800000000002</v>
      </c>
      <c r="R8" s="14">
        <f t="shared" si="4"/>
        <v>0.17793200000000001</v>
      </c>
      <c r="S8" s="20">
        <f t="shared" si="4"/>
        <v>1.5119400000000001E-12</v>
      </c>
      <c r="T8" s="14">
        <f t="shared" si="4"/>
        <v>3.2609399999999994E-14</v>
      </c>
      <c r="U8" s="14">
        <f t="shared" si="4"/>
        <v>2.1572000000000005</v>
      </c>
      <c r="V8" s="14">
        <f t="shared" si="4"/>
        <v>0.96526999999999996</v>
      </c>
      <c r="W8" s="14">
        <f t="shared" si="4"/>
        <v>1.2749200000000001E-3</v>
      </c>
      <c r="X8" s="14">
        <f t="shared" si="4"/>
        <v>0.13207600000000003</v>
      </c>
      <c r="Z8" s="11">
        <f>AVERAGE(Z3:Z7)</f>
        <v>1.2925800000000001E-7</v>
      </c>
      <c r="AA8" s="11">
        <f>AVERAGE(AA3:AA7)</f>
        <v>7085.7651999999998</v>
      </c>
      <c r="AB8" s="11">
        <f>AVERAGE(AB3:AB7)</f>
        <v>2.8707199999999999E-7</v>
      </c>
      <c r="AC8" s="11">
        <f>AVERAGE(AC3:AC7)</f>
        <v>1.5119400000000001E-12</v>
      </c>
    </row>
    <row r="10" spans="1:29" x14ac:dyDescent="0.35">
      <c r="A10" s="10">
        <v>2</v>
      </c>
    </row>
    <row r="11" spans="1:29" x14ac:dyDescent="0.35">
      <c r="A11" s="22" t="s">
        <v>56</v>
      </c>
      <c r="B11" s="22" t="s">
        <v>12</v>
      </c>
      <c r="C11" s="22" t="s">
        <v>13</v>
      </c>
      <c r="D11" s="22" t="s">
        <v>25</v>
      </c>
      <c r="E11" s="22" t="s">
        <v>14</v>
      </c>
      <c r="F11" s="22" t="s">
        <v>15</v>
      </c>
      <c r="G11" s="22" t="s">
        <v>16</v>
      </c>
      <c r="H11" s="22" t="s">
        <v>17</v>
      </c>
      <c r="I11" s="22" t="s">
        <v>18</v>
      </c>
      <c r="J11" s="22" t="s">
        <v>26</v>
      </c>
      <c r="K11" s="22" t="s">
        <v>27</v>
      </c>
      <c r="L11" s="22" t="s">
        <v>28</v>
      </c>
      <c r="M11" s="22" t="s">
        <v>29</v>
      </c>
      <c r="N11" s="22" t="s">
        <v>30</v>
      </c>
      <c r="O11" s="22" t="s">
        <v>31</v>
      </c>
      <c r="P11" s="22" t="s">
        <v>32</v>
      </c>
      <c r="Q11" s="22" t="s">
        <v>19</v>
      </c>
      <c r="R11" s="22" t="s">
        <v>20</v>
      </c>
      <c r="S11" s="22" t="s">
        <v>33</v>
      </c>
      <c r="T11" s="22" t="s">
        <v>34</v>
      </c>
      <c r="U11" s="22" t="s">
        <v>35</v>
      </c>
      <c r="V11" s="22" t="s">
        <v>36</v>
      </c>
      <c r="W11" s="22" t="s">
        <v>37</v>
      </c>
      <c r="X11" s="22" t="s">
        <v>38</v>
      </c>
      <c r="Z11" s="11" t="s">
        <v>42</v>
      </c>
      <c r="AA11" s="11" t="s">
        <v>41</v>
      </c>
      <c r="AB11" s="11" t="s">
        <v>43</v>
      </c>
      <c r="AC11" s="11" t="s">
        <v>44</v>
      </c>
    </row>
    <row r="12" spans="1:29" x14ac:dyDescent="0.35">
      <c r="A12" s="14" t="s">
        <v>117</v>
      </c>
      <c r="B12" s="14">
        <v>1.3278000000000001E-4</v>
      </c>
      <c r="C12" s="14">
        <v>2.6158000000000001E-2</v>
      </c>
      <c r="D12" s="15">
        <v>1.2179000000000001E-7</v>
      </c>
      <c r="E12" s="15">
        <v>1.2317E-8</v>
      </c>
      <c r="F12" s="15">
        <v>10.113</v>
      </c>
      <c r="G12" s="14">
        <v>0.84545000000000003</v>
      </c>
      <c r="H12" s="14">
        <v>10.239000000000001</v>
      </c>
      <c r="I12" s="14">
        <v>1211.0999999999999</v>
      </c>
      <c r="J12" s="15">
        <v>2.0783999999999999E-7</v>
      </c>
      <c r="K12" s="15">
        <v>2.3204000000000001E-8</v>
      </c>
      <c r="L12" s="15">
        <v>11.164</v>
      </c>
      <c r="M12" s="14">
        <v>0.79452</v>
      </c>
      <c r="N12" s="15">
        <v>9.6886999999999997E-3</v>
      </c>
      <c r="O12" s="15">
        <v>1.2194</v>
      </c>
      <c r="P12" s="14">
        <v>7059</v>
      </c>
      <c r="Q12" s="15">
        <v>12.372</v>
      </c>
      <c r="R12" s="15">
        <v>0.17527000000000001</v>
      </c>
      <c r="S12" s="16">
        <v>1.4463E-12</v>
      </c>
      <c r="T12" s="15">
        <v>3.0977000000000001E-14</v>
      </c>
      <c r="U12" s="15">
        <v>2.1417999999999999</v>
      </c>
      <c r="V12" s="14">
        <v>0.96786000000000005</v>
      </c>
      <c r="W12" s="15">
        <v>1.2653E-3</v>
      </c>
      <c r="X12" s="15">
        <v>0.13073000000000001</v>
      </c>
      <c r="Z12" s="15">
        <f>D12</f>
        <v>1.2179000000000001E-7</v>
      </c>
      <c r="AA12" s="14">
        <f>G12+P12</f>
        <v>7059.8454499999998</v>
      </c>
      <c r="AB12" s="15">
        <f>J12</f>
        <v>2.0783999999999999E-7</v>
      </c>
      <c r="AC12" s="15">
        <f>S12</f>
        <v>1.4463E-12</v>
      </c>
    </row>
    <row r="13" spans="1:29" x14ac:dyDescent="0.35">
      <c r="A13" s="11" t="s">
        <v>118</v>
      </c>
      <c r="B13" s="11">
        <v>1.2668999999999999E-4</v>
      </c>
      <c r="C13" s="11">
        <v>2.4958000000000001E-2</v>
      </c>
      <c r="D13" s="17">
        <v>1.2686000000000001E-7</v>
      </c>
      <c r="E13" s="17">
        <v>1.2077E-8</v>
      </c>
      <c r="F13" s="17">
        <v>9.5198999999999998</v>
      </c>
      <c r="G13" s="11">
        <v>-4.1909999999999998</v>
      </c>
      <c r="H13" s="11">
        <v>10.097</v>
      </c>
      <c r="I13" s="11">
        <v>240.92</v>
      </c>
      <c r="J13" s="17">
        <v>2.1213000000000001E-7</v>
      </c>
      <c r="K13" s="17">
        <v>2.2897E-8</v>
      </c>
      <c r="L13" s="17">
        <v>10.794</v>
      </c>
      <c r="M13" s="11">
        <v>0.79222999999999999</v>
      </c>
      <c r="N13" s="17">
        <v>9.3687000000000006E-3</v>
      </c>
      <c r="O13" s="17">
        <v>1.1826000000000001</v>
      </c>
      <c r="P13" s="11">
        <v>7012</v>
      </c>
      <c r="Q13" s="17">
        <v>12.173999999999999</v>
      </c>
      <c r="R13" s="17">
        <v>0.17362</v>
      </c>
      <c r="S13" s="18">
        <v>1.4774999999999999E-12</v>
      </c>
      <c r="T13" s="17">
        <v>3.1111999999999999E-14</v>
      </c>
      <c r="U13" s="17">
        <v>2.1057000000000001</v>
      </c>
      <c r="V13" s="11">
        <v>0.96674000000000004</v>
      </c>
      <c r="W13" s="17">
        <v>1.2451999999999999E-3</v>
      </c>
      <c r="X13" s="17">
        <v>0.1288</v>
      </c>
      <c r="Z13" s="17">
        <f t="shared" ref="Z13:Z16" si="5">D13</f>
        <v>1.2686000000000001E-7</v>
      </c>
      <c r="AA13" s="11">
        <f t="shared" ref="AA13:AA16" si="6">G13+P13</f>
        <v>7007.8090000000002</v>
      </c>
      <c r="AB13" s="17">
        <f t="shared" ref="AB13:AB16" si="7">J13</f>
        <v>2.1213000000000001E-7</v>
      </c>
      <c r="AC13" s="17">
        <f t="shared" ref="AC13:AC16" si="8">S13</f>
        <v>1.4774999999999999E-12</v>
      </c>
    </row>
    <row r="14" spans="1:29" x14ac:dyDescent="0.35">
      <c r="A14" s="11" t="s">
        <v>119</v>
      </c>
      <c r="B14" s="11">
        <v>1.2426000000000001E-4</v>
      </c>
      <c r="C14" s="11">
        <v>2.4478E-2</v>
      </c>
      <c r="D14" s="17">
        <v>1.2984999999999999E-7</v>
      </c>
      <c r="E14" s="17">
        <v>1.1981E-8</v>
      </c>
      <c r="F14" s="17">
        <v>9.2268000000000008</v>
      </c>
      <c r="G14" s="11">
        <v>-7.9130000000000003</v>
      </c>
      <c r="H14" s="11">
        <v>10.038</v>
      </c>
      <c r="I14" s="11">
        <v>126.85</v>
      </c>
      <c r="J14" s="17">
        <v>2.1157000000000001E-7</v>
      </c>
      <c r="K14" s="17">
        <v>2.2600000000000001E-8</v>
      </c>
      <c r="L14" s="17">
        <v>10.682</v>
      </c>
      <c r="M14" s="11">
        <v>0.79234000000000004</v>
      </c>
      <c r="N14" s="17">
        <v>9.2717000000000008E-3</v>
      </c>
      <c r="O14" s="17">
        <v>1.1701999999999999</v>
      </c>
      <c r="P14" s="11">
        <v>7013</v>
      </c>
      <c r="Q14" s="17">
        <v>12.097</v>
      </c>
      <c r="R14" s="17">
        <v>0.17249</v>
      </c>
      <c r="S14" s="18">
        <v>1.499E-12</v>
      </c>
      <c r="T14" s="17">
        <v>3.1306000000000002E-14</v>
      </c>
      <c r="U14" s="17">
        <v>2.0884999999999998</v>
      </c>
      <c r="V14" s="11">
        <v>0.96594000000000002</v>
      </c>
      <c r="W14" s="17">
        <v>1.2352999999999999E-3</v>
      </c>
      <c r="X14" s="17">
        <v>0.12789</v>
      </c>
      <c r="Z14" s="17">
        <f t="shared" si="5"/>
        <v>1.2984999999999999E-7</v>
      </c>
      <c r="AA14" s="11">
        <f t="shared" si="6"/>
        <v>7005.0870000000004</v>
      </c>
      <c r="AB14" s="17">
        <f t="shared" si="7"/>
        <v>2.1157000000000001E-7</v>
      </c>
      <c r="AC14" s="17">
        <f t="shared" si="8"/>
        <v>1.499E-12</v>
      </c>
    </row>
    <row r="15" spans="1:29" x14ac:dyDescent="0.35">
      <c r="A15" s="11" t="s">
        <v>120</v>
      </c>
      <c r="B15" s="11">
        <v>1.225E-4</v>
      </c>
      <c r="C15" s="11">
        <v>2.4133000000000002E-2</v>
      </c>
      <c r="D15" s="17">
        <v>1.3129999999999999E-7</v>
      </c>
      <c r="E15" s="17">
        <v>1.192E-8</v>
      </c>
      <c r="F15" s="17">
        <v>9.0784000000000002</v>
      </c>
      <c r="G15" s="11">
        <v>-10.210000000000001</v>
      </c>
      <c r="H15" s="11">
        <v>10.000999999999999</v>
      </c>
      <c r="I15" s="11">
        <v>97.953000000000003</v>
      </c>
      <c r="J15" s="17">
        <v>2.1248000000000001E-7</v>
      </c>
      <c r="K15" s="17">
        <v>2.2592999999999999E-8</v>
      </c>
      <c r="L15" s="17">
        <v>10.632999999999999</v>
      </c>
      <c r="M15" s="11">
        <v>0.79208999999999996</v>
      </c>
      <c r="N15" s="17">
        <v>9.2297000000000004E-3</v>
      </c>
      <c r="O15" s="17">
        <v>1.1652</v>
      </c>
      <c r="P15" s="11">
        <v>7021</v>
      </c>
      <c r="Q15" s="17">
        <v>12.05</v>
      </c>
      <c r="R15" s="17">
        <v>0.17163</v>
      </c>
      <c r="S15" s="18">
        <v>1.5153E-12</v>
      </c>
      <c r="T15" s="17">
        <v>3.1446999999999998E-14</v>
      </c>
      <c r="U15" s="17">
        <v>2.0752999999999999</v>
      </c>
      <c r="V15" s="11">
        <v>0.96528999999999998</v>
      </c>
      <c r="W15" s="17">
        <v>1.2278E-3</v>
      </c>
      <c r="X15" s="17">
        <v>0.12719</v>
      </c>
      <c r="Z15" s="17">
        <f t="shared" si="5"/>
        <v>1.3129999999999999E-7</v>
      </c>
      <c r="AA15" s="11">
        <f t="shared" si="6"/>
        <v>7010.79</v>
      </c>
      <c r="AB15" s="17">
        <f t="shared" si="7"/>
        <v>2.1248000000000001E-7</v>
      </c>
      <c r="AC15" s="17">
        <f t="shared" si="8"/>
        <v>1.5153E-12</v>
      </c>
    </row>
    <row r="16" spans="1:29" x14ac:dyDescent="0.35">
      <c r="A16" s="11" t="s">
        <v>121</v>
      </c>
      <c r="B16" s="17">
        <v>1.1962E-4</v>
      </c>
      <c r="C16" s="11">
        <v>2.3564999999999999E-2</v>
      </c>
      <c r="D16" s="17">
        <v>1.3285E-7</v>
      </c>
      <c r="E16" s="17">
        <v>1.1752E-8</v>
      </c>
      <c r="F16" s="17">
        <v>8.8460999999999999</v>
      </c>
      <c r="G16" s="11">
        <v>-11.8</v>
      </c>
      <c r="H16" s="11">
        <v>9.8646999999999991</v>
      </c>
      <c r="I16" s="11">
        <v>83.599000000000004</v>
      </c>
      <c r="J16" s="17">
        <v>2.1444999999999999E-7</v>
      </c>
      <c r="K16" s="17">
        <v>2.2553E-8</v>
      </c>
      <c r="L16" s="17">
        <v>10.516999999999999</v>
      </c>
      <c r="M16" s="11">
        <v>0.79151000000000005</v>
      </c>
      <c r="N16" s="17">
        <v>9.129E-3</v>
      </c>
      <c r="O16" s="17">
        <v>1.1534</v>
      </c>
      <c r="P16" s="11">
        <v>7007</v>
      </c>
      <c r="Q16" s="17">
        <v>11.888</v>
      </c>
      <c r="R16" s="17">
        <v>0.16966000000000001</v>
      </c>
      <c r="S16" s="18">
        <v>1.5258E-12</v>
      </c>
      <c r="T16" s="17">
        <v>3.1297E-14</v>
      </c>
      <c r="U16" s="17">
        <v>2.0512000000000001</v>
      </c>
      <c r="V16" s="11">
        <v>0.96504000000000001</v>
      </c>
      <c r="W16" s="17">
        <v>1.2136E-3</v>
      </c>
      <c r="X16" s="17">
        <v>0.12576000000000001</v>
      </c>
      <c r="Z16" s="19">
        <f t="shared" si="5"/>
        <v>1.3285E-7</v>
      </c>
      <c r="AA16" s="12">
        <f t="shared" si="6"/>
        <v>6995.2</v>
      </c>
      <c r="AB16" s="19">
        <f t="shared" si="7"/>
        <v>2.1444999999999999E-7</v>
      </c>
      <c r="AC16" s="19">
        <f t="shared" si="8"/>
        <v>1.5258E-12</v>
      </c>
    </row>
    <row r="17" spans="1:29" x14ac:dyDescent="0.35">
      <c r="A17" s="14" t="s">
        <v>23</v>
      </c>
      <c r="B17" s="14">
        <f t="shared" ref="B17:X17" si="9">AVERAGE(B12:B16)</f>
        <v>1.2517000000000002E-4</v>
      </c>
      <c r="C17" s="14">
        <f t="shared" si="9"/>
        <v>2.46584E-2</v>
      </c>
      <c r="D17" s="14">
        <f t="shared" si="9"/>
        <v>1.2853000000000003E-7</v>
      </c>
      <c r="E17" s="14">
        <f t="shared" si="9"/>
        <v>1.2009399999999999E-8</v>
      </c>
      <c r="F17" s="14">
        <f t="shared" si="9"/>
        <v>9.35684</v>
      </c>
      <c r="G17" s="14">
        <f t="shared" si="9"/>
        <v>-6.6537100000000011</v>
      </c>
      <c r="H17" s="14">
        <f t="shared" si="9"/>
        <v>10.047940000000001</v>
      </c>
      <c r="I17" s="14">
        <f t="shared" si="9"/>
        <v>352.08439999999996</v>
      </c>
      <c r="J17" s="14">
        <f t="shared" si="9"/>
        <v>2.1169399999999999E-7</v>
      </c>
      <c r="K17" s="14">
        <f t="shared" si="9"/>
        <v>2.2769399999999999E-8</v>
      </c>
      <c r="L17" s="14">
        <f t="shared" si="9"/>
        <v>10.757999999999999</v>
      </c>
      <c r="M17" s="14">
        <f t="shared" si="9"/>
        <v>0.79253799999999996</v>
      </c>
      <c r="N17" s="14">
        <f t="shared" si="9"/>
        <v>9.33756E-3</v>
      </c>
      <c r="O17" s="14">
        <f t="shared" si="9"/>
        <v>1.1781600000000001</v>
      </c>
      <c r="P17" s="14">
        <f t="shared" si="9"/>
        <v>7022.4</v>
      </c>
      <c r="Q17" s="14">
        <f t="shared" si="9"/>
        <v>12.116199999999999</v>
      </c>
      <c r="R17" s="14">
        <f t="shared" si="9"/>
        <v>0.17253400000000002</v>
      </c>
      <c r="S17" s="20">
        <f t="shared" si="9"/>
        <v>1.49278E-12</v>
      </c>
      <c r="T17" s="14">
        <f t="shared" si="9"/>
        <v>3.1227800000000001E-14</v>
      </c>
      <c r="U17" s="14">
        <f t="shared" si="9"/>
        <v>2.0925000000000002</v>
      </c>
      <c r="V17" s="14">
        <f t="shared" si="9"/>
        <v>0.96617399999999998</v>
      </c>
      <c r="W17" s="14">
        <f t="shared" si="9"/>
        <v>1.23744E-3</v>
      </c>
      <c r="X17" s="14">
        <f t="shared" si="9"/>
        <v>0.12807399999999999</v>
      </c>
      <c r="Z17" s="11">
        <f>AVERAGE(Z12:Z16)</f>
        <v>1.2853000000000003E-7</v>
      </c>
      <c r="AA17" s="11">
        <f>AVERAGE(AA12:AA16)</f>
        <v>7015.74629</v>
      </c>
      <c r="AB17" s="11">
        <f>AVERAGE(AB12:AB16)</f>
        <v>2.1169399999999999E-7</v>
      </c>
      <c r="AC17" s="11">
        <f>AVERAGE(AC12:AC16)</f>
        <v>1.49278E-12</v>
      </c>
    </row>
    <row r="19" spans="1:29" x14ac:dyDescent="0.35">
      <c r="A19" s="21">
        <v>0.03</v>
      </c>
    </row>
    <row r="20" spans="1:29" x14ac:dyDescent="0.35">
      <c r="A20" s="12" t="s">
        <v>56</v>
      </c>
      <c r="B20" s="12" t="s">
        <v>12</v>
      </c>
      <c r="C20" s="12" t="s">
        <v>13</v>
      </c>
      <c r="D20" s="12" t="s">
        <v>25</v>
      </c>
      <c r="E20" s="12" t="s">
        <v>14</v>
      </c>
      <c r="F20" s="12" t="s">
        <v>15</v>
      </c>
      <c r="G20" s="12" t="s">
        <v>16</v>
      </c>
      <c r="H20" s="12" t="s">
        <v>17</v>
      </c>
      <c r="I20" s="12" t="s">
        <v>18</v>
      </c>
      <c r="J20" s="12" t="s">
        <v>26</v>
      </c>
      <c r="K20" s="12" t="s">
        <v>27</v>
      </c>
      <c r="L20" s="12" t="s">
        <v>28</v>
      </c>
      <c r="M20" s="12" t="s">
        <v>29</v>
      </c>
      <c r="N20" s="12" t="s">
        <v>30</v>
      </c>
      <c r="O20" s="12" t="s">
        <v>31</v>
      </c>
      <c r="P20" s="12" t="s">
        <v>32</v>
      </c>
      <c r="Q20" s="12" t="s">
        <v>19</v>
      </c>
      <c r="R20" s="12" t="s">
        <v>20</v>
      </c>
      <c r="S20" s="13" t="s">
        <v>33</v>
      </c>
      <c r="T20" s="12" t="s">
        <v>34</v>
      </c>
      <c r="U20" s="12" t="s">
        <v>35</v>
      </c>
      <c r="V20" s="12" t="s">
        <v>36</v>
      </c>
      <c r="W20" s="12" t="s">
        <v>37</v>
      </c>
      <c r="X20" s="12" t="s">
        <v>38</v>
      </c>
      <c r="Z20" s="11" t="s">
        <v>42</v>
      </c>
      <c r="AA20" s="11" t="s">
        <v>41</v>
      </c>
      <c r="AB20" s="11" t="s">
        <v>43</v>
      </c>
      <c r="AC20" s="11" t="s">
        <v>44</v>
      </c>
    </row>
    <row r="21" spans="1:29" x14ac:dyDescent="0.35">
      <c r="A21" s="11" t="s">
        <v>122</v>
      </c>
      <c r="B21" s="17">
        <v>1.3206000000000001E-4</v>
      </c>
      <c r="C21" s="11">
        <v>2.6016000000000001E-2</v>
      </c>
      <c r="D21" s="17">
        <v>1.2436000000000001E-7</v>
      </c>
      <c r="E21" s="17">
        <v>1.213E-8</v>
      </c>
      <c r="F21" s="11">
        <v>9.7538999999999998</v>
      </c>
      <c r="G21" s="11">
        <v>-3.75</v>
      </c>
      <c r="H21" s="11">
        <v>10.048999999999999</v>
      </c>
      <c r="I21" s="11">
        <v>267.97000000000003</v>
      </c>
      <c r="J21" s="17">
        <v>2.1001000000000001E-7</v>
      </c>
      <c r="K21" s="17">
        <v>2.4652000000000001E-8</v>
      </c>
      <c r="L21" s="11">
        <v>11.738</v>
      </c>
      <c r="M21" s="11">
        <v>0.79823</v>
      </c>
      <c r="N21" s="11">
        <v>1.0186000000000001E-2</v>
      </c>
      <c r="O21" s="11">
        <v>1.2761</v>
      </c>
      <c r="P21" s="11">
        <v>7128</v>
      </c>
      <c r="Q21" s="11">
        <v>12.18</v>
      </c>
      <c r="R21" s="11">
        <v>0.17088</v>
      </c>
      <c r="S21" s="18">
        <v>1.4746E-12</v>
      </c>
      <c r="T21" s="17">
        <v>3.1066000000000001E-14</v>
      </c>
      <c r="U21" s="11">
        <v>2.1067</v>
      </c>
      <c r="V21" s="11">
        <v>0.96692</v>
      </c>
      <c r="W21" s="11">
        <v>1.2436999999999999E-3</v>
      </c>
      <c r="X21" s="11">
        <v>0.12862000000000001</v>
      </c>
      <c r="Z21" s="15">
        <f>D21</f>
        <v>1.2436000000000001E-7</v>
      </c>
      <c r="AA21" s="14">
        <f>G21+P21</f>
        <v>7124.25</v>
      </c>
      <c r="AB21" s="15">
        <f>J21</f>
        <v>2.1001000000000001E-7</v>
      </c>
      <c r="AC21" s="15">
        <f>S21</f>
        <v>1.4746E-12</v>
      </c>
    </row>
    <row r="22" spans="1:29" x14ac:dyDescent="0.35">
      <c r="A22" s="11" t="s">
        <v>123</v>
      </c>
      <c r="B22" s="17">
        <v>1.2659999999999999E-4</v>
      </c>
      <c r="C22" s="11">
        <v>2.494E-2</v>
      </c>
      <c r="D22" s="17">
        <v>1.2980000000000001E-7</v>
      </c>
      <c r="E22" s="17">
        <v>1.1924999999999999E-8</v>
      </c>
      <c r="F22" s="11">
        <v>9.1872000000000007</v>
      </c>
      <c r="G22" s="11">
        <v>-10.02</v>
      </c>
      <c r="H22" s="11">
        <v>9.9262999999999995</v>
      </c>
      <c r="I22" s="11">
        <v>99.064999999999998</v>
      </c>
      <c r="J22" s="17">
        <v>2.1570000000000001E-7</v>
      </c>
      <c r="K22" s="17">
        <v>2.4651E-8</v>
      </c>
      <c r="L22" s="11">
        <v>11.428000000000001</v>
      </c>
      <c r="M22" s="11">
        <v>0.79542000000000002</v>
      </c>
      <c r="N22" s="11">
        <v>9.9188999999999996E-3</v>
      </c>
      <c r="O22" s="11">
        <v>1.2470000000000001</v>
      </c>
      <c r="P22" s="11">
        <v>7109</v>
      </c>
      <c r="Q22" s="11">
        <v>12.019</v>
      </c>
      <c r="R22" s="11">
        <v>0.16907</v>
      </c>
      <c r="S22" s="18">
        <v>1.5129999999999999E-12</v>
      </c>
      <c r="T22" s="17">
        <v>3.1374000000000002E-14</v>
      </c>
      <c r="U22" s="11">
        <v>2.0735999999999999</v>
      </c>
      <c r="V22" s="11">
        <v>0.96552000000000004</v>
      </c>
      <c r="W22" s="11">
        <v>1.225E-3</v>
      </c>
      <c r="X22" s="11">
        <v>0.12687000000000001</v>
      </c>
      <c r="Z22" s="17">
        <f t="shared" ref="Z22:Z25" si="10">D22</f>
        <v>1.2980000000000001E-7</v>
      </c>
      <c r="AA22" s="11">
        <f t="shared" ref="AA22:AA25" si="11">G22+P22</f>
        <v>7098.98</v>
      </c>
      <c r="AB22" s="17">
        <f t="shared" ref="AB22:AB25" si="12">J22</f>
        <v>2.1570000000000001E-7</v>
      </c>
      <c r="AC22" s="17">
        <f t="shared" ref="AC22:AC25" si="13">S22</f>
        <v>1.5129999999999999E-12</v>
      </c>
    </row>
    <row r="23" spans="1:29" x14ac:dyDescent="0.35">
      <c r="A23" s="11" t="s">
        <v>124</v>
      </c>
      <c r="B23" s="17">
        <v>1.2121999999999999E-4</v>
      </c>
      <c r="C23" s="11">
        <v>2.3880999999999999E-2</v>
      </c>
      <c r="D23" s="17">
        <v>1.3437E-7</v>
      </c>
      <c r="E23" s="17">
        <v>1.1691E-8</v>
      </c>
      <c r="F23" s="11">
        <v>8.7005999999999997</v>
      </c>
      <c r="G23" s="11">
        <v>-15.25</v>
      </c>
      <c r="H23" s="11">
        <v>9.7559000000000005</v>
      </c>
      <c r="I23" s="11">
        <v>63.972999999999999</v>
      </c>
      <c r="J23" s="17">
        <v>2.2422999999999999E-7</v>
      </c>
      <c r="K23" s="17">
        <v>2.4999000000000001E-8</v>
      </c>
      <c r="L23" s="11">
        <v>11.148999999999999</v>
      </c>
      <c r="M23" s="11">
        <v>0.79161999999999999</v>
      </c>
      <c r="N23" s="11">
        <v>9.6787000000000002E-3</v>
      </c>
      <c r="O23" s="11">
        <v>1.2225999999999999</v>
      </c>
      <c r="P23" s="11">
        <v>7102</v>
      </c>
      <c r="Q23" s="11">
        <v>11.818</v>
      </c>
      <c r="R23" s="11">
        <v>0.16639999999999999</v>
      </c>
      <c r="S23" s="18">
        <v>1.5387000000000001E-12</v>
      </c>
      <c r="T23" s="17">
        <v>3.1329999999999998E-14</v>
      </c>
      <c r="U23" s="11">
        <v>2.0360999999999998</v>
      </c>
      <c r="V23" s="11">
        <v>0.96464000000000005</v>
      </c>
      <c r="W23" s="11">
        <v>1.2032E-3</v>
      </c>
      <c r="X23" s="11">
        <v>0.12472999999999999</v>
      </c>
      <c r="Z23" s="17">
        <f t="shared" si="10"/>
        <v>1.3437E-7</v>
      </c>
      <c r="AA23" s="11">
        <f t="shared" si="11"/>
        <v>7086.75</v>
      </c>
      <c r="AB23" s="17">
        <f t="shared" si="12"/>
        <v>2.2422999999999999E-7</v>
      </c>
      <c r="AC23" s="17">
        <f t="shared" si="13"/>
        <v>1.5387000000000001E-12</v>
      </c>
    </row>
    <row r="24" spans="1:29" x14ac:dyDescent="0.35">
      <c r="A24" s="11" t="s">
        <v>125</v>
      </c>
      <c r="B24" s="17">
        <v>1.2116999999999999E-4</v>
      </c>
      <c r="C24" s="11">
        <v>2.3871E-2</v>
      </c>
      <c r="D24" s="17">
        <v>1.3274999999999999E-7</v>
      </c>
      <c r="E24" s="17">
        <v>1.1681000000000001E-8</v>
      </c>
      <c r="F24" s="11">
        <v>8.7992000000000008</v>
      </c>
      <c r="G24" s="11">
        <v>-14.07</v>
      </c>
      <c r="H24" s="11">
        <v>9.7467000000000006</v>
      </c>
      <c r="I24" s="11">
        <v>69.272999999999996</v>
      </c>
      <c r="J24" s="17">
        <v>2.2405E-7</v>
      </c>
      <c r="K24" s="17">
        <v>2.4970000000000001E-8</v>
      </c>
      <c r="L24" s="11">
        <v>11.145</v>
      </c>
      <c r="M24" s="11">
        <v>0.79176999999999997</v>
      </c>
      <c r="N24" s="11">
        <v>9.6755000000000001E-3</v>
      </c>
      <c r="O24" s="11">
        <v>1.222</v>
      </c>
      <c r="P24" s="11">
        <v>7094</v>
      </c>
      <c r="Q24" s="11">
        <v>11.805</v>
      </c>
      <c r="R24" s="11">
        <v>0.16641</v>
      </c>
      <c r="S24" s="18">
        <v>1.5391E-12</v>
      </c>
      <c r="T24" s="17">
        <v>3.1336999999999999E-14</v>
      </c>
      <c r="U24" s="11">
        <v>2.0360999999999998</v>
      </c>
      <c r="V24" s="11">
        <v>0.96467999999999998</v>
      </c>
      <c r="W24" s="11">
        <v>1.2030999999999999E-3</v>
      </c>
      <c r="X24" s="11">
        <v>0.12471</v>
      </c>
      <c r="Z24" s="17">
        <f t="shared" si="10"/>
        <v>1.3274999999999999E-7</v>
      </c>
      <c r="AA24" s="11">
        <f t="shared" si="11"/>
        <v>7079.93</v>
      </c>
      <c r="AB24" s="17">
        <f t="shared" si="12"/>
        <v>2.2405E-7</v>
      </c>
      <c r="AC24" s="17">
        <f t="shared" si="13"/>
        <v>1.5391E-12</v>
      </c>
    </row>
    <row r="25" spans="1:29" x14ac:dyDescent="0.35">
      <c r="A25" s="11" t="s">
        <v>126</v>
      </c>
      <c r="B25" s="17">
        <v>1.2116E-4</v>
      </c>
      <c r="C25" s="11">
        <v>2.3869000000000001E-2</v>
      </c>
      <c r="D25" s="17">
        <v>1.3454000000000001E-7</v>
      </c>
      <c r="E25" s="17">
        <v>1.1692E-8</v>
      </c>
      <c r="F25" s="11">
        <v>8.6904000000000003</v>
      </c>
      <c r="G25" s="11">
        <v>-15.47</v>
      </c>
      <c r="H25" s="11">
        <v>9.7640999999999991</v>
      </c>
      <c r="I25" s="11">
        <v>63.116</v>
      </c>
      <c r="J25" s="17">
        <v>2.2828E-7</v>
      </c>
      <c r="K25" s="17">
        <v>2.543E-8</v>
      </c>
      <c r="L25" s="11">
        <v>11.14</v>
      </c>
      <c r="M25" s="11">
        <v>0.79007000000000005</v>
      </c>
      <c r="N25" s="11">
        <v>9.672E-3</v>
      </c>
      <c r="O25" s="11">
        <v>1.2242</v>
      </c>
      <c r="P25" s="11">
        <v>7092</v>
      </c>
      <c r="Q25" s="11">
        <v>11.827</v>
      </c>
      <c r="R25" s="11">
        <v>0.16677</v>
      </c>
      <c r="S25" s="18">
        <v>1.543E-12</v>
      </c>
      <c r="T25" s="17">
        <v>3.1450000000000001E-14</v>
      </c>
      <c r="U25" s="11">
        <v>2.0381999999999998</v>
      </c>
      <c r="V25" s="11">
        <v>0.96450999999999998</v>
      </c>
      <c r="W25" s="11">
        <v>1.2045000000000001E-3</v>
      </c>
      <c r="X25" s="11">
        <v>0.12488</v>
      </c>
      <c r="Z25" s="19">
        <f t="shared" si="10"/>
        <v>1.3454000000000001E-7</v>
      </c>
      <c r="AA25" s="12">
        <f t="shared" si="11"/>
        <v>7076.53</v>
      </c>
      <c r="AB25" s="19">
        <f t="shared" si="12"/>
        <v>2.2828E-7</v>
      </c>
      <c r="AC25" s="19">
        <f t="shared" si="13"/>
        <v>1.543E-12</v>
      </c>
    </row>
    <row r="26" spans="1:29" x14ac:dyDescent="0.35">
      <c r="A26" s="14" t="s">
        <v>23</v>
      </c>
      <c r="B26" s="14">
        <f t="shared" ref="B26:X26" si="14">AVERAGE(B21:B25)</f>
        <v>1.24442E-4</v>
      </c>
      <c r="C26" s="14">
        <f t="shared" si="14"/>
        <v>2.45154E-2</v>
      </c>
      <c r="D26" s="14">
        <f t="shared" si="14"/>
        <v>1.31164E-7</v>
      </c>
      <c r="E26" s="14">
        <f t="shared" si="14"/>
        <v>1.18238E-8</v>
      </c>
      <c r="F26" s="14">
        <f t="shared" si="14"/>
        <v>9.0262599999999988</v>
      </c>
      <c r="G26" s="14">
        <f t="shared" si="14"/>
        <v>-11.712</v>
      </c>
      <c r="H26" s="14">
        <f t="shared" si="14"/>
        <v>9.8483999999999998</v>
      </c>
      <c r="I26" s="14">
        <f t="shared" si="14"/>
        <v>112.67940000000002</v>
      </c>
      <c r="J26" s="14">
        <f t="shared" si="14"/>
        <v>2.20454E-7</v>
      </c>
      <c r="K26" s="14">
        <f t="shared" si="14"/>
        <v>2.4940399999999999E-8</v>
      </c>
      <c r="L26" s="14">
        <f t="shared" si="14"/>
        <v>11.319999999999999</v>
      </c>
      <c r="M26" s="14">
        <f t="shared" si="14"/>
        <v>0.79342200000000007</v>
      </c>
      <c r="N26" s="14">
        <f t="shared" si="14"/>
        <v>9.8262200000000001E-3</v>
      </c>
      <c r="O26" s="14">
        <f t="shared" si="14"/>
        <v>1.23838</v>
      </c>
      <c r="P26" s="14">
        <f t="shared" si="14"/>
        <v>7105</v>
      </c>
      <c r="Q26" s="14">
        <f t="shared" si="14"/>
        <v>11.929799999999998</v>
      </c>
      <c r="R26" s="14">
        <f t="shared" si="14"/>
        <v>0.167906</v>
      </c>
      <c r="S26" s="20">
        <f t="shared" si="14"/>
        <v>1.52168E-12</v>
      </c>
      <c r="T26" s="14">
        <f t="shared" si="14"/>
        <v>3.1311400000000008E-14</v>
      </c>
      <c r="U26" s="14">
        <f t="shared" si="14"/>
        <v>2.0581399999999999</v>
      </c>
      <c r="V26" s="14">
        <f t="shared" si="14"/>
        <v>0.96525400000000006</v>
      </c>
      <c r="W26" s="14">
        <f t="shared" si="14"/>
        <v>1.2158999999999998E-3</v>
      </c>
      <c r="X26" s="14">
        <f t="shared" si="14"/>
        <v>0.12596199999999999</v>
      </c>
      <c r="Z26" s="11">
        <f>AVERAGE(Z21:Z25)</f>
        <v>1.31164E-7</v>
      </c>
      <c r="AA26" s="11">
        <f>AVERAGE(AA21:AA25)</f>
        <v>7093.2880000000005</v>
      </c>
      <c r="AB26" s="11">
        <f>AVERAGE(AB21:AB25)</f>
        <v>2.20454E-7</v>
      </c>
      <c r="AC26" s="11">
        <f>AVERAGE(AC21:AC25)</f>
        <v>1.52168E-12</v>
      </c>
    </row>
    <row r="28" spans="1:29" x14ac:dyDescent="0.35">
      <c r="A28" s="23">
        <v>4</v>
      </c>
    </row>
    <row r="29" spans="1:29" x14ac:dyDescent="0.35">
      <c r="A29" s="13" t="s">
        <v>56</v>
      </c>
      <c r="B29" s="13" t="s">
        <v>12</v>
      </c>
      <c r="C29" s="13" t="s">
        <v>13</v>
      </c>
      <c r="D29" s="13" t="s">
        <v>25</v>
      </c>
      <c r="E29" s="13" t="s">
        <v>14</v>
      </c>
      <c r="F29" s="13" t="s">
        <v>15</v>
      </c>
      <c r="G29" s="13" t="s">
        <v>16</v>
      </c>
      <c r="H29" s="13" t="s">
        <v>17</v>
      </c>
      <c r="I29" s="13" t="s">
        <v>18</v>
      </c>
      <c r="J29" s="13" t="s">
        <v>26</v>
      </c>
      <c r="K29" s="13" t="s">
        <v>27</v>
      </c>
      <c r="L29" s="13" t="s">
        <v>28</v>
      </c>
      <c r="M29" s="13" t="s">
        <v>29</v>
      </c>
      <c r="N29" s="13" t="s">
        <v>30</v>
      </c>
      <c r="O29" s="13" t="s">
        <v>31</v>
      </c>
      <c r="P29" s="13" t="s">
        <v>32</v>
      </c>
      <c r="Q29" s="13" t="s">
        <v>19</v>
      </c>
      <c r="R29" s="13" t="s">
        <v>20</v>
      </c>
      <c r="S29" s="13" t="s">
        <v>33</v>
      </c>
      <c r="T29" s="13" t="s">
        <v>34</v>
      </c>
      <c r="U29" s="13" t="s">
        <v>35</v>
      </c>
      <c r="V29" s="13" t="s">
        <v>36</v>
      </c>
      <c r="W29" s="13" t="s">
        <v>37</v>
      </c>
      <c r="X29" s="13" t="s">
        <v>38</v>
      </c>
      <c r="Z29" s="11" t="s">
        <v>42</v>
      </c>
      <c r="AA29" s="11" t="s">
        <v>41</v>
      </c>
      <c r="AB29" s="11" t="s">
        <v>43</v>
      </c>
      <c r="AC29" s="11" t="s">
        <v>44</v>
      </c>
    </row>
    <row r="30" spans="1:29" x14ac:dyDescent="0.35">
      <c r="A30" s="11" t="s">
        <v>127</v>
      </c>
      <c r="B30" s="17">
        <v>1.3139E-4</v>
      </c>
      <c r="C30" s="11">
        <v>2.5884000000000001E-2</v>
      </c>
      <c r="D30" s="17">
        <v>1.2391999999999999E-7</v>
      </c>
      <c r="E30" s="17">
        <v>1.2083E-8</v>
      </c>
      <c r="F30" s="17">
        <v>9.7506000000000004</v>
      </c>
      <c r="G30" s="11">
        <v>-4.3029999999999999</v>
      </c>
      <c r="H30" s="11">
        <v>10.009</v>
      </c>
      <c r="I30" s="11">
        <v>232.61</v>
      </c>
      <c r="J30" s="17">
        <v>2.3458E-7</v>
      </c>
      <c r="K30" s="17">
        <v>2.7940000000000001E-8</v>
      </c>
      <c r="L30" s="17">
        <v>11.911</v>
      </c>
      <c r="M30" s="11">
        <v>0.78969999999999996</v>
      </c>
      <c r="N30" s="17">
        <v>1.0342E-2</v>
      </c>
      <c r="O30" s="17">
        <v>1.3096000000000001</v>
      </c>
      <c r="P30" s="11">
        <v>7145</v>
      </c>
      <c r="Q30" s="17">
        <v>12.17</v>
      </c>
      <c r="R30" s="17">
        <v>0.17033000000000001</v>
      </c>
      <c r="S30" s="18">
        <v>1.4968E-12</v>
      </c>
      <c r="T30" s="17">
        <v>3.1471E-14</v>
      </c>
      <c r="U30" s="17">
        <v>2.1025999999999998</v>
      </c>
      <c r="V30" s="11">
        <v>0.96621000000000001</v>
      </c>
      <c r="W30" s="17">
        <v>1.2409000000000001E-3</v>
      </c>
      <c r="X30" s="17">
        <v>0.12842999999999999</v>
      </c>
      <c r="Z30" s="15">
        <f>D30</f>
        <v>1.2391999999999999E-7</v>
      </c>
      <c r="AA30" s="14">
        <f>G30+P30</f>
        <v>7140.6970000000001</v>
      </c>
      <c r="AB30" s="15">
        <f>J30</f>
        <v>2.3458E-7</v>
      </c>
      <c r="AC30" s="15">
        <f>S30</f>
        <v>1.4968E-12</v>
      </c>
    </row>
    <row r="31" spans="1:29" x14ac:dyDescent="0.35">
      <c r="A31" s="11" t="s">
        <v>128</v>
      </c>
      <c r="B31" s="17">
        <v>1.3139E-4</v>
      </c>
      <c r="C31" s="11">
        <v>2.5884000000000001E-2</v>
      </c>
      <c r="D31" s="17">
        <v>1.2391999999999999E-7</v>
      </c>
      <c r="E31" s="17">
        <v>1.2083E-8</v>
      </c>
      <c r="F31" s="17">
        <v>9.7506000000000004</v>
      </c>
      <c r="G31" s="11">
        <v>-4.3029999999999999</v>
      </c>
      <c r="H31" s="11">
        <v>10.009</v>
      </c>
      <c r="I31" s="11">
        <v>232.61</v>
      </c>
      <c r="J31" s="17">
        <v>2.3458E-7</v>
      </c>
      <c r="K31" s="17">
        <v>2.7940000000000001E-8</v>
      </c>
      <c r="L31" s="17">
        <v>11.911</v>
      </c>
      <c r="M31" s="11">
        <v>0.78969999999999996</v>
      </c>
      <c r="N31" s="17">
        <v>1.0342E-2</v>
      </c>
      <c r="O31" s="17">
        <v>1.3096000000000001</v>
      </c>
      <c r="P31" s="11">
        <v>7145</v>
      </c>
      <c r="Q31" s="17">
        <v>12.17</v>
      </c>
      <c r="R31" s="17">
        <v>0.17033000000000001</v>
      </c>
      <c r="S31" s="18">
        <v>1.4968E-12</v>
      </c>
      <c r="T31" s="17">
        <v>3.1471E-14</v>
      </c>
      <c r="U31" s="17">
        <v>2.1025999999999998</v>
      </c>
      <c r="V31" s="11">
        <v>0.96621000000000001</v>
      </c>
      <c r="W31" s="17">
        <v>1.2409000000000001E-3</v>
      </c>
      <c r="X31" s="17">
        <v>0.12842999999999999</v>
      </c>
      <c r="Z31" s="17">
        <f t="shared" ref="Z31:Z34" si="15">D31</f>
        <v>1.2391999999999999E-7</v>
      </c>
      <c r="AA31" s="11">
        <f t="shared" ref="AA31:AA34" si="16">G31+P31</f>
        <v>7140.6970000000001</v>
      </c>
      <c r="AB31" s="17">
        <f t="shared" ref="AB31:AB34" si="17">J31</f>
        <v>2.3458E-7</v>
      </c>
      <c r="AC31" s="17">
        <f t="shared" ref="AC31:AC34" si="18">S31</f>
        <v>1.4968E-12</v>
      </c>
    </row>
    <row r="32" spans="1:29" x14ac:dyDescent="0.35">
      <c r="A32" s="11" t="s">
        <v>129</v>
      </c>
      <c r="B32" s="17">
        <v>1.2501999999999999E-4</v>
      </c>
      <c r="C32" s="11">
        <v>2.4629000000000002E-2</v>
      </c>
      <c r="D32" s="17">
        <v>1.3098E-7</v>
      </c>
      <c r="E32" s="17">
        <v>1.1808000000000001E-8</v>
      </c>
      <c r="F32" s="17">
        <v>9.0151000000000003</v>
      </c>
      <c r="G32" s="11">
        <v>-12.18</v>
      </c>
      <c r="H32" s="11">
        <v>9.8283000000000005</v>
      </c>
      <c r="I32" s="11">
        <v>80.691999999999993</v>
      </c>
      <c r="J32" s="17">
        <v>2.4544000000000001E-7</v>
      </c>
      <c r="K32" s="17">
        <v>2.8386E-8</v>
      </c>
      <c r="L32" s="17">
        <v>11.565</v>
      </c>
      <c r="M32" s="11">
        <v>0.78564000000000001</v>
      </c>
      <c r="N32" s="17">
        <v>1.0045E-2</v>
      </c>
      <c r="O32" s="17">
        <v>1.2786</v>
      </c>
      <c r="P32" s="11">
        <v>7109</v>
      </c>
      <c r="Q32" s="17">
        <v>11.938000000000001</v>
      </c>
      <c r="R32" s="17">
        <v>0.16793</v>
      </c>
      <c r="S32" s="18">
        <v>1.5252E-12</v>
      </c>
      <c r="T32" s="17">
        <v>3.1431000000000001E-14</v>
      </c>
      <c r="U32" s="17">
        <v>2.0608</v>
      </c>
      <c r="V32" s="11">
        <v>0.96521999999999997</v>
      </c>
      <c r="W32" s="17">
        <v>1.2171E-3</v>
      </c>
      <c r="X32" s="17">
        <v>0.12609999999999999</v>
      </c>
      <c r="Z32" s="17">
        <f t="shared" si="15"/>
        <v>1.3098E-7</v>
      </c>
      <c r="AA32" s="11">
        <f t="shared" si="16"/>
        <v>7096.82</v>
      </c>
      <c r="AB32" s="17">
        <f t="shared" si="17"/>
        <v>2.4544000000000001E-7</v>
      </c>
      <c r="AC32" s="17">
        <f t="shared" si="18"/>
        <v>1.5252E-12</v>
      </c>
    </row>
    <row r="33" spans="1:29" x14ac:dyDescent="0.35">
      <c r="A33" s="11" t="s">
        <v>130</v>
      </c>
      <c r="B33" s="17">
        <v>1.2354999999999999E-4</v>
      </c>
      <c r="C33" s="11">
        <v>2.4339E-2</v>
      </c>
      <c r="D33" s="17">
        <v>1.3099000000000001E-7</v>
      </c>
      <c r="E33" s="17">
        <v>1.1738000000000001E-8</v>
      </c>
      <c r="F33" s="17">
        <v>8.9610000000000003</v>
      </c>
      <c r="G33" s="11">
        <v>-12.3</v>
      </c>
      <c r="H33" s="11">
        <v>9.7637999999999998</v>
      </c>
      <c r="I33" s="11">
        <v>79.38</v>
      </c>
      <c r="J33" s="17">
        <v>2.4569999999999998E-7</v>
      </c>
      <c r="K33" s="17">
        <v>2.8218999999999999E-8</v>
      </c>
      <c r="L33" s="17">
        <v>11.484999999999999</v>
      </c>
      <c r="M33" s="11">
        <v>0.78527999999999998</v>
      </c>
      <c r="N33" s="17">
        <v>9.9755999999999994E-3</v>
      </c>
      <c r="O33" s="17">
        <v>1.2703</v>
      </c>
      <c r="P33" s="11">
        <v>7118</v>
      </c>
      <c r="Q33" s="17">
        <v>11.867000000000001</v>
      </c>
      <c r="R33" s="17">
        <v>0.16672000000000001</v>
      </c>
      <c r="S33" s="18">
        <v>1.5271E-12</v>
      </c>
      <c r="T33" s="17">
        <v>3.1284E-14</v>
      </c>
      <c r="U33" s="17">
        <v>2.0486</v>
      </c>
      <c r="V33" s="11">
        <v>0.96516999999999997</v>
      </c>
      <c r="W33" s="17">
        <v>1.2097E-3</v>
      </c>
      <c r="X33" s="17">
        <v>0.12534000000000001</v>
      </c>
      <c r="Z33" s="17">
        <f t="shared" si="15"/>
        <v>1.3099000000000001E-7</v>
      </c>
      <c r="AA33" s="11">
        <f t="shared" si="16"/>
        <v>7105.7</v>
      </c>
      <c r="AB33" s="17">
        <f t="shared" si="17"/>
        <v>2.4569999999999998E-7</v>
      </c>
      <c r="AC33" s="17">
        <f t="shared" si="18"/>
        <v>1.5271E-12</v>
      </c>
    </row>
    <row r="34" spans="1:29" x14ac:dyDescent="0.35">
      <c r="A34" s="11" t="s">
        <v>131</v>
      </c>
      <c r="B34" s="11">
        <v>1.2276999999999999E-4</v>
      </c>
      <c r="C34" s="11">
        <v>2.4185999999999999E-2</v>
      </c>
      <c r="D34" s="17">
        <v>1.3220999999999999E-7</v>
      </c>
      <c r="E34" s="17">
        <v>1.1707E-8</v>
      </c>
      <c r="F34" s="11">
        <v>8.8549000000000007</v>
      </c>
      <c r="G34" s="11">
        <v>-13.65</v>
      </c>
      <c r="H34" s="11">
        <v>9.7439999999999998</v>
      </c>
      <c r="I34" s="11">
        <v>71.385000000000005</v>
      </c>
      <c r="J34" s="17">
        <v>2.4872000000000002E-7</v>
      </c>
      <c r="K34" s="17">
        <v>2.8465E-8</v>
      </c>
      <c r="L34" s="11">
        <v>11.445</v>
      </c>
      <c r="M34" s="11">
        <v>0.78407000000000004</v>
      </c>
      <c r="N34" s="11">
        <v>9.9412000000000007E-3</v>
      </c>
      <c r="O34" s="11">
        <v>1.2679</v>
      </c>
      <c r="P34" s="11">
        <v>7119</v>
      </c>
      <c r="Q34" s="11">
        <v>11.848000000000001</v>
      </c>
      <c r="R34" s="11">
        <v>0.16642999999999999</v>
      </c>
      <c r="S34" s="18">
        <v>1.5391999999999999E-12</v>
      </c>
      <c r="T34" s="17">
        <v>3.1467000000000001E-14</v>
      </c>
      <c r="U34" s="11">
        <v>2.0444</v>
      </c>
      <c r="V34" s="11">
        <v>0.96477999999999997</v>
      </c>
      <c r="W34" s="11">
        <v>1.2072999999999999E-3</v>
      </c>
      <c r="X34" s="11">
        <v>0.12514</v>
      </c>
      <c r="Z34" s="19">
        <f t="shared" si="15"/>
        <v>1.3220999999999999E-7</v>
      </c>
      <c r="AA34" s="12">
        <f t="shared" si="16"/>
        <v>7105.35</v>
      </c>
      <c r="AB34" s="19">
        <f t="shared" si="17"/>
        <v>2.4872000000000002E-7</v>
      </c>
      <c r="AC34" s="19">
        <f t="shared" si="18"/>
        <v>1.5391999999999999E-12</v>
      </c>
    </row>
    <row r="35" spans="1:29" x14ac:dyDescent="0.35">
      <c r="A35" s="14" t="s">
        <v>23</v>
      </c>
      <c r="B35" s="14">
        <f t="shared" ref="B35:X35" si="19">AVERAGE(B30:B34)</f>
        <v>1.2682400000000002E-4</v>
      </c>
      <c r="C35" s="14">
        <f t="shared" si="19"/>
        <v>2.49844E-2</v>
      </c>
      <c r="D35" s="14">
        <f t="shared" si="19"/>
        <v>1.2840400000000002E-7</v>
      </c>
      <c r="E35" s="14">
        <f t="shared" si="19"/>
        <v>1.1883800000000002E-8</v>
      </c>
      <c r="F35" s="14">
        <f t="shared" si="19"/>
        <v>9.2664399999999993</v>
      </c>
      <c r="G35" s="14">
        <f t="shared" si="19"/>
        <v>-9.3471999999999991</v>
      </c>
      <c r="H35" s="14">
        <f t="shared" si="19"/>
        <v>9.8708200000000001</v>
      </c>
      <c r="I35" s="14">
        <f t="shared" si="19"/>
        <v>139.33539999999999</v>
      </c>
      <c r="J35" s="14">
        <f t="shared" si="19"/>
        <v>2.4180399999999996E-7</v>
      </c>
      <c r="K35" s="14">
        <f t="shared" si="19"/>
        <v>2.819E-8</v>
      </c>
      <c r="L35" s="14">
        <f t="shared" si="19"/>
        <v>11.663399999999999</v>
      </c>
      <c r="M35" s="14">
        <f t="shared" si="19"/>
        <v>0.78687799999999997</v>
      </c>
      <c r="N35" s="14">
        <f t="shared" si="19"/>
        <v>1.0129160000000002E-2</v>
      </c>
      <c r="O35" s="14">
        <f t="shared" si="19"/>
        <v>1.2871999999999999</v>
      </c>
      <c r="P35" s="14">
        <f t="shared" si="19"/>
        <v>7127.2</v>
      </c>
      <c r="Q35" s="14">
        <f t="shared" si="19"/>
        <v>11.9986</v>
      </c>
      <c r="R35" s="14">
        <f t="shared" si="19"/>
        <v>0.168348</v>
      </c>
      <c r="S35" s="20">
        <f t="shared" si="19"/>
        <v>1.5170199999999999E-12</v>
      </c>
      <c r="T35" s="14">
        <f t="shared" si="19"/>
        <v>3.1424800000000001E-14</v>
      </c>
      <c r="U35" s="14">
        <f t="shared" si="19"/>
        <v>2.0718000000000001</v>
      </c>
      <c r="V35" s="14">
        <f t="shared" si="19"/>
        <v>0.96551799999999999</v>
      </c>
      <c r="W35" s="14">
        <f t="shared" si="19"/>
        <v>1.2231799999999999E-3</v>
      </c>
      <c r="X35" s="14">
        <f t="shared" si="19"/>
        <v>0.126688</v>
      </c>
      <c r="Z35" s="11">
        <f>AVERAGE(Z30:Z34)</f>
        <v>1.2840400000000002E-7</v>
      </c>
      <c r="AA35" s="11">
        <f>AVERAGE(AA30:AA34)</f>
        <v>7117.8528000000006</v>
      </c>
      <c r="AB35" s="11">
        <f>AVERAGE(AB30:AB34)</f>
        <v>2.4180399999999996E-7</v>
      </c>
      <c r="AC35" s="11">
        <f>AVERAGE(AC30:AC34)</f>
        <v>1.5170199999999999E-12</v>
      </c>
    </row>
    <row r="37" spans="1:29" x14ac:dyDescent="0.35">
      <c r="A37" s="24">
        <v>0.05</v>
      </c>
    </row>
    <row r="38" spans="1:29" x14ac:dyDescent="0.35">
      <c r="A38" s="13" t="s">
        <v>56</v>
      </c>
      <c r="B38" s="13" t="s">
        <v>12</v>
      </c>
      <c r="C38" s="13" t="s">
        <v>13</v>
      </c>
      <c r="D38" s="13" t="s">
        <v>25</v>
      </c>
      <c r="E38" s="13" t="s">
        <v>14</v>
      </c>
      <c r="F38" s="13" t="s">
        <v>15</v>
      </c>
      <c r="G38" s="13" t="s">
        <v>16</v>
      </c>
      <c r="H38" s="13" t="s">
        <v>17</v>
      </c>
      <c r="I38" s="13" t="s">
        <v>18</v>
      </c>
      <c r="J38" s="13" t="s">
        <v>26</v>
      </c>
      <c r="K38" s="13" t="s">
        <v>27</v>
      </c>
      <c r="L38" s="13" t="s">
        <v>28</v>
      </c>
      <c r="M38" s="13" t="s">
        <v>29</v>
      </c>
      <c r="N38" s="13" t="s">
        <v>30</v>
      </c>
      <c r="O38" s="13" t="s">
        <v>31</v>
      </c>
      <c r="P38" s="13" t="s">
        <v>32</v>
      </c>
      <c r="Q38" s="13" t="s">
        <v>19</v>
      </c>
      <c r="R38" s="13" t="s">
        <v>20</v>
      </c>
      <c r="S38" s="13" t="s">
        <v>33</v>
      </c>
      <c r="T38" s="13" t="s">
        <v>34</v>
      </c>
      <c r="U38" s="13" t="s">
        <v>35</v>
      </c>
      <c r="V38" s="13" t="s">
        <v>36</v>
      </c>
      <c r="W38" s="13" t="s">
        <v>37</v>
      </c>
      <c r="X38" s="13" t="s">
        <v>38</v>
      </c>
      <c r="Z38" s="11" t="s">
        <v>42</v>
      </c>
      <c r="AA38" s="11" t="s">
        <v>41</v>
      </c>
      <c r="AB38" s="11" t="s">
        <v>43</v>
      </c>
      <c r="AC38" s="11" t="s">
        <v>44</v>
      </c>
    </row>
    <row r="39" spans="1:29" x14ac:dyDescent="0.35">
      <c r="A39" s="11" t="s">
        <v>132</v>
      </c>
      <c r="B39" s="17">
        <v>1.2433E-4</v>
      </c>
      <c r="C39" s="11">
        <v>2.4493000000000001E-2</v>
      </c>
      <c r="D39" s="17">
        <v>1.3049E-7</v>
      </c>
      <c r="E39" s="17">
        <v>1.1741000000000001E-8</v>
      </c>
      <c r="F39" s="17">
        <v>8.9976000000000003</v>
      </c>
      <c r="G39" s="11">
        <v>-11.52</v>
      </c>
      <c r="H39" s="11">
        <v>9.7596000000000007</v>
      </c>
      <c r="I39" s="11">
        <v>84.718999999999994</v>
      </c>
      <c r="J39" s="17">
        <v>2.5739E-7</v>
      </c>
      <c r="K39" s="17">
        <v>3.0037E-8</v>
      </c>
      <c r="L39" s="17">
        <v>11.67</v>
      </c>
      <c r="M39" s="11">
        <v>0.78227000000000002</v>
      </c>
      <c r="N39" s="17">
        <v>1.0137999999999999E-2</v>
      </c>
      <c r="O39" s="17">
        <v>1.296</v>
      </c>
      <c r="P39" s="11">
        <v>7125</v>
      </c>
      <c r="Q39" s="17">
        <v>11.882</v>
      </c>
      <c r="R39" s="17">
        <v>0.16675999999999999</v>
      </c>
      <c r="S39" s="18">
        <v>1.5364E-12</v>
      </c>
      <c r="T39" s="17">
        <v>3.1529999999999999E-14</v>
      </c>
      <c r="U39" s="17">
        <v>2.0522</v>
      </c>
      <c r="V39" s="11">
        <v>0.96494000000000002</v>
      </c>
      <c r="W39" s="17">
        <v>1.2116E-3</v>
      </c>
      <c r="X39" s="17">
        <v>0.12556</v>
      </c>
      <c r="Z39" s="15">
        <f>D39</f>
        <v>1.3049E-7</v>
      </c>
      <c r="AA39" s="14">
        <f>G39+P39</f>
        <v>7113.48</v>
      </c>
      <c r="AB39" s="15">
        <f>J39</f>
        <v>2.5739E-7</v>
      </c>
      <c r="AC39" s="15">
        <f>S39</f>
        <v>1.5364E-12</v>
      </c>
    </row>
    <row r="40" spans="1:29" x14ac:dyDescent="0.35">
      <c r="A40" s="11" t="s">
        <v>133</v>
      </c>
      <c r="B40" s="17">
        <v>1.2274000000000001E-4</v>
      </c>
      <c r="C40" s="11">
        <v>2.418E-2</v>
      </c>
      <c r="D40" s="17">
        <v>1.321E-7</v>
      </c>
      <c r="E40" s="17">
        <v>1.1698999999999999E-8</v>
      </c>
      <c r="F40" s="17">
        <v>8.8561999999999994</v>
      </c>
      <c r="G40" s="11">
        <v>-13.29</v>
      </c>
      <c r="H40" s="11">
        <v>9.7420000000000009</v>
      </c>
      <c r="I40" s="11">
        <v>73.302999999999997</v>
      </c>
      <c r="J40" s="17">
        <v>2.6124999999999999E-7</v>
      </c>
      <c r="K40" s="17">
        <v>3.0238000000000002E-8</v>
      </c>
      <c r="L40" s="17">
        <v>11.574</v>
      </c>
      <c r="M40" s="11">
        <v>0.78069</v>
      </c>
      <c r="N40" s="17">
        <v>1.0056000000000001E-2</v>
      </c>
      <c r="O40" s="17">
        <v>1.2881</v>
      </c>
      <c r="P40" s="11">
        <v>7126</v>
      </c>
      <c r="Q40" s="17">
        <v>11.859</v>
      </c>
      <c r="R40" s="17">
        <v>0.16642000000000001</v>
      </c>
      <c r="S40" s="18">
        <v>1.5529999999999999E-12</v>
      </c>
      <c r="T40" s="17">
        <v>3.1741999999999999E-14</v>
      </c>
      <c r="U40" s="17">
        <v>2.0438999999999998</v>
      </c>
      <c r="V40" s="11">
        <v>0.96431999999999995</v>
      </c>
      <c r="W40" s="17">
        <v>1.2071E-3</v>
      </c>
      <c r="X40" s="17">
        <v>0.12518000000000001</v>
      </c>
      <c r="Z40" s="17">
        <f t="shared" ref="Z40:Z43" si="20">D40</f>
        <v>1.321E-7</v>
      </c>
      <c r="AA40" s="11">
        <f t="shared" ref="AA40:AA43" si="21">G40+P40</f>
        <v>7112.71</v>
      </c>
      <c r="AB40" s="17">
        <f t="shared" ref="AB40:AB43" si="22">J40</f>
        <v>2.6124999999999999E-7</v>
      </c>
      <c r="AC40" s="17">
        <f t="shared" ref="AC40:AC43" si="23">S40</f>
        <v>1.5529999999999999E-12</v>
      </c>
    </row>
    <row r="41" spans="1:29" x14ac:dyDescent="0.35">
      <c r="A41" s="11" t="s">
        <v>134</v>
      </c>
      <c r="B41" s="17">
        <v>1.2131E-4</v>
      </c>
      <c r="C41" s="11">
        <v>2.3899E-2</v>
      </c>
      <c r="D41" s="17">
        <v>1.328E-7</v>
      </c>
      <c r="E41" s="17">
        <v>1.1622E-8</v>
      </c>
      <c r="F41" s="17">
        <v>8.7515000000000001</v>
      </c>
      <c r="G41" s="11">
        <v>-14.57</v>
      </c>
      <c r="H41" s="11">
        <v>9.6702999999999992</v>
      </c>
      <c r="I41" s="11">
        <v>66.370999999999995</v>
      </c>
      <c r="J41" s="17">
        <v>2.6426000000000001E-7</v>
      </c>
      <c r="K41" s="17">
        <v>3.0384999999999997E-8</v>
      </c>
      <c r="L41" s="17">
        <v>11.497999999999999</v>
      </c>
      <c r="M41" s="11">
        <v>0.77954000000000001</v>
      </c>
      <c r="N41" s="17">
        <v>9.9907999999999993E-3</v>
      </c>
      <c r="O41" s="17">
        <v>1.2816000000000001</v>
      </c>
      <c r="P41" s="11">
        <v>7130</v>
      </c>
      <c r="Q41" s="17">
        <v>11.779</v>
      </c>
      <c r="R41" s="17">
        <v>0.16520000000000001</v>
      </c>
      <c r="S41" s="18">
        <v>1.5462E-12</v>
      </c>
      <c r="T41" s="17">
        <v>3.1406999999999999E-14</v>
      </c>
      <c r="U41" s="17">
        <v>2.0312000000000001</v>
      </c>
      <c r="V41" s="11">
        <v>0.96455999999999997</v>
      </c>
      <c r="W41" s="17">
        <v>1.1994E-3</v>
      </c>
      <c r="X41" s="17">
        <v>0.12435</v>
      </c>
      <c r="Z41" s="17">
        <f t="shared" si="20"/>
        <v>1.328E-7</v>
      </c>
      <c r="AA41" s="11">
        <f t="shared" si="21"/>
        <v>7115.43</v>
      </c>
      <c r="AB41" s="17">
        <f t="shared" si="22"/>
        <v>2.6426000000000001E-7</v>
      </c>
      <c r="AC41" s="17">
        <f t="shared" si="23"/>
        <v>1.5462E-12</v>
      </c>
    </row>
    <row r="42" spans="1:29" x14ac:dyDescent="0.35">
      <c r="A42" s="11" t="s">
        <v>135</v>
      </c>
      <c r="B42" s="17">
        <v>1.2043E-4</v>
      </c>
      <c r="C42" s="11">
        <v>2.3723999999999999E-2</v>
      </c>
      <c r="D42" s="17">
        <v>1.3528E-7</v>
      </c>
      <c r="E42" s="17">
        <v>1.16E-8</v>
      </c>
      <c r="F42" s="17">
        <v>8.5747999999999998</v>
      </c>
      <c r="G42" s="11">
        <v>-17.3</v>
      </c>
      <c r="H42" s="11">
        <v>9.6744000000000003</v>
      </c>
      <c r="I42" s="11">
        <v>55.920999999999999</v>
      </c>
      <c r="J42" s="17">
        <v>2.6702000000000002E-7</v>
      </c>
      <c r="K42" s="17">
        <v>3.0609E-8</v>
      </c>
      <c r="L42" s="17">
        <v>11.462999999999999</v>
      </c>
      <c r="M42" s="11">
        <v>0.77861000000000002</v>
      </c>
      <c r="N42" s="17">
        <v>9.9617999999999998E-3</v>
      </c>
      <c r="O42" s="17">
        <v>1.2794000000000001</v>
      </c>
      <c r="P42" s="11">
        <v>7129</v>
      </c>
      <c r="Q42" s="17">
        <v>11.782</v>
      </c>
      <c r="R42" s="17">
        <v>0.16527</v>
      </c>
      <c r="S42" s="18">
        <v>1.5746E-12</v>
      </c>
      <c r="T42" s="17">
        <v>3.1934000000000002E-14</v>
      </c>
      <c r="U42" s="17">
        <v>2.0280999999999998</v>
      </c>
      <c r="V42" s="11">
        <v>0.96358999999999995</v>
      </c>
      <c r="W42" s="17">
        <v>1.1979E-3</v>
      </c>
      <c r="X42" s="17">
        <v>0.12432</v>
      </c>
      <c r="Z42" s="17">
        <f t="shared" si="20"/>
        <v>1.3528E-7</v>
      </c>
      <c r="AA42" s="11">
        <f t="shared" si="21"/>
        <v>7111.7</v>
      </c>
      <c r="AB42" s="17">
        <f t="shared" si="22"/>
        <v>2.6702000000000002E-7</v>
      </c>
      <c r="AC42" s="17">
        <f t="shared" si="23"/>
        <v>1.5746E-12</v>
      </c>
    </row>
    <row r="43" spans="1:29" x14ac:dyDescent="0.35">
      <c r="A43" s="12" t="s">
        <v>136</v>
      </c>
      <c r="B43" s="19">
        <v>1.1899E-4</v>
      </c>
      <c r="C43" s="12">
        <v>2.3441E-2</v>
      </c>
      <c r="D43" s="19">
        <v>1.3682999999999999E-7</v>
      </c>
      <c r="E43" s="19">
        <v>1.1522000000000001E-8</v>
      </c>
      <c r="F43" s="19">
        <v>8.4207000000000001</v>
      </c>
      <c r="G43" s="12">
        <v>-18.940000000000001</v>
      </c>
      <c r="H43" s="12">
        <v>9.6125000000000007</v>
      </c>
      <c r="I43" s="12">
        <v>50.752000000000002</v>
      </c>
      <c r="J43" s="19">
        <v>2.7081999999999999E-7</v>
      </c>
      <c r="K43" s="19">
        <v>3.0869999999999998E-8</v>
      </c>
      <c r="L43" s="19">
        <v>11.398999999999999</v>
      </c>
      <c r="M43" s="12">
        <v>0.77746000000000004</v>
      </c>
      <c r="N43" s="19">
        <v>9.9066999999999992E-3</v>
      </c>
      <c r="O43" s="19">
        <v>1.2742</v>
      </c>
      <c r="P43" s="12">
        <v>7123</v>
      </c>
      <c r="Q43" s="19">
        <v>11.709</v>
      </c>
      <c r="R43" s="19">
        <v>0.16438</v>
      </c>
      <c r="S43" s="25">
        <v>1.5780999999999999E-12</v>
      </c>
      <c r="T43" s="19">
        <v>3.1826000000000002E-14</v>
      </c>
      <c r="U43" s="19">
        <v>2.0167000000000002</v>
      </c>
      <c r="V43" s="12">
        <v>0.96350000000000002</v>
      </c>
      <c r="W43" s="19">
        <v>1.1911000000000001E-3</v>
      </c>
      <c r="X43" s="19">
        <v>0.12361999999999999</v>
      </c>
      <c r="Z43" s="19">
        <f t="shared" si="20"/>
        <v>1.3682999999999999E-7</v>
      </c>
      <c r="AA43" s="12">
        <f t="shared" si="21"/>
        <v>7104.06</v>
      </c>
      <c r="AB43" s="19">
        <f t="shared" si="22"/>
        <v>2.7081999999999999E-7</v>
      </c>
      <c r="AC43" s="19">
        <f t="shared" si="23"/>
        <v>1.5780999999999999E-12</v>
      </c>
    </row>
    <row r="44" spans="1:29" x14ac:dyDescent="0.35">
      <c r="A44" s="11" t="s">
        <v>23</v>
      </c>
      <c r="B44" s="11">
        <f t="shared" ref="B44:X44" si="24">AVERAGE(B39:B43)</f>
        <v>1.2156000000000001E-4</v>
      </c>
      <c r="C44" s="11">
        <f t="shared" si="24"/>
        <v>2.3947400000000001E-2</v>
      </c>
      <c r="D44" s="11">
        <f t="shared" si="24"/>
        <v>1.335E-7</v>
      </c>
      <c r="E44" s="11">
        <f t="shared" si="24"/>
        <v>1.1636799999999999E-8</v>
      </c>
      <c r="F44" s="11">
        <f t="shared" si="24"/>
        <v>8.7201599999999981</v>
      </c>
      <c r="G44" s="11">
        <f t="shared" si="24"/>
        <v>-15.123999999999999</v>
      </c>
      <c r="H44" s="11">
        <f t="shared" si="24"/>
        <v>9.6917599999999986</v>
      </c>
      <c r="I44" s="11">
        <f t="shared" si="24"/>
        <v>66.213200000000001</v>
      </c>
      <c r="J44" s="11">
        <f t="shared" si="24"/>
        <v>2.6414799999999999E-7</v>
      </c>
      <c r="K44" s="11">
        <f t="shared" si="24"/>
        <v>3.0427800000000002E-8</v>
      </c>
      <c r="L44" s="11">
        <f t="shared" si="24"/>
        <v>11.520799999999999</v>
      </c>
      <c r="M44" s="11">
        <f t="shared" si="24"/>
        <v>0.77971400000000002</v>
      </c>
      <c r="N44" s="11">
        <f t="shared" si="24"/>
        <v>1.0010659999999999E-2</v>
      </c>
      <c r="O44" s="11">
        <f t="shared" si="24"/>
        <v>1.28386</v>
      </c>
      <c r="P44" s="11">
        <f t="shared" si="24"/>
        <v>7126.6</v>
      </c>
      <c r="Q44" s="11">
        <f t="shared" si="24"/>
        <v>11.802199999999999</v>
      </c>
      <c r="R44" s="11">
        <f t="shared" si="24"/>
        <v>0.165606</v>
      </c>
      <c r="S44" s="22">
        <f t="shared" si="24"/>
        <v>1.55766E-12</v>
      </c>
      <c r="T44" s="11">
        <f t="shared" si="24"/>
        <v>3.16878E-14</v>
      </c>
      <c r="U44" s="11">
        <f t="shared" si="24"/>
        <v>2.0344199999999999</v>
      </c>
      <c r="V44" s="11">
        <f t="shared" si="24"/>
        <v>0.96418199999999987</v>
      </c>
      <c r="W44" s="11">
        <f t="shared" si="24"/>
        <v>1.2014199999999999E-3</v>
      </c>
      <c r="X44" s="11">
        <f t="shared" si="24"/>
        <v>0.12460599999999999</v>
      </c>
      <c r="Z44" s="11">
        <f>AVERAGE(Z39:Z43)</f>
        <v>1.335E-7</v>
      </c>
      <c r="AA44" s="11">
        <f>AVERAGE(AA39:AA43)</f>
        <v>7111.4759999999997</v>
      </c>
      <c r="AB44" s="11">
        <f>AVERAGE(AB39:AB43)</f>
        <v>2.6414799999999999E-7</v>
      </c>
      <c r="AC44" s="11">
        <f>AVERAGE(AC39:AC43)</f>
        <v>1.55766E-12</v>
      </c>
    </row>
    <row r="46" spans="1:29" x14ac:dyDescent="0.35">
      <c r="A46" s="24">
        <v>0.06</v>
      </c>
    </row>
    <row r="47" spans="1:29" x14ac:dyDescent="0.35">
      <c r="A47" s="13" t="s">
        <v>56</v>
      </c>
      <c r="B47" s="13" t="s">
        <v>12</v>
      </c>
      <c r="C47" s="13" t="s">
        <v>13</v>
      </c>
      <c r="D47" s="13" t="s">
        <v>25</v>
      </c>
      <c r="E47" s="13" t="s">
        <v>14</v>
      </c>
      <c r="F47" s="13" t="s">
        <v>15</v>
      </c>
      <c r="G47" s="13" t="s">
        <v>16</v>
      </c>
      <c r="H47" s="13" t="s">
        <v>17</v>
      </c>
      <c r="I47" s="13" t="s">
        <v>18</v>
      </c>
      <c r="J47" s="13" t="s">
        <v>26</v>
      </c>
      <c r="K47" s="13" t="s">
        <v>27</v>
      </c>
      <c r="L47" s="13" t="s">
        <v>28</v>
      </c>
      <c r="M47" s="13" t="s">
        <v>29</v>
      </c>
      <c r="N47" s="13" t="s">
        <v>30</v>
      </c>
      <c r="O47" s="13" t="s">
        <v>31</v>
      </c>
      <c r="P47" s="13" t="s">
        <v>32</v>
      </c>
      <c r="Q47" s="13" t="s">
        <v>19</v>
      </c>
      <c r="R47" s="13" t="s">
        <v>20</v>
      </c>
      <c r="S47" s="13" t="s">
        <v>33</v>
      </c>
      <c r="T47" s="13" t="s">
        <v>34</v>
      </c>
      <c r="U47" s="13" t="s">
        <v>35</v>
      </c>
      <c r="V47" s="13" t="s">
        <v>36</v>
      </c>
      <c r="W47" s="13" t="s">
        <v>37</v>
      </c>
      <c r="X47" s="13" t="s">
        <v>38</v>
      </c>
      <c r="Z47" s="11" t="s">
        <v>42</v>
      </c>
      <c r="AA47" s="11" t="s">
        <v>41</v>
      </c>
      <c r="AB47" s="11" t="s">
        <v>43</v>
      </c>
      <c r="AC47" s="11" t="s">
        <v>44</v>
      </c>
    </row>
    <row r="48" spans="1:29" x14ac:dyDescent="0.35">
      <c r="A48" s="11" t="s">
        <v>137</v>
      </c>
      <c r="B48" s="17">
        <v>1.2347000000000001E-4</v>
      </c>
      <c r="C48" s="11">
        <v>2.4323000000000001E-2</v>
      </c>
      <c r="D48" s="17">
        <v>1.3047999999999999E-7</v>
      </c>
      <c r="E48" s="17">
        <v>1.172E-8</v>
      </c>
      <c r="F48" s="17">
        <v>8.9822000000000006</v>
      </c>
      <c r="G48" s="11">
        <v>-10.8</v>
      </c>
      <c r="H48" s="11">
        <v>9.7807999999999993</v>
      </c>
      <c r="I48" s="11">
        <v>90.563000000000002</v>
      </c>
      <c r="J48" s="17">
        <v>2.7398999999999998E-7</v>
      </c>
      <c r="K48" s="17">
        <v>3.1915999999999999E-8</v>
      </c>
      <c r="L48" s="17">
        <v>11.648999999999999</v>
      </c>
      <c r="M48" s="11">
        <v>0.77754999999999996</v>
      </c>
      <c r="N48" s="17">
        <v>1.0123E-2</v>
      </c>
      <c r="O48" s="17">
        <v>1.3019000000000001</v>
      </c>
      <c r="P48" s="11">
        <v>7075</v>
      </c>
      <c r="Q48" s="17">
        <v>11.89</v>
      </c>
      <c r="R48" s="17">
        <v>0.16805999999999999</v>
      </c>
      <c r="S48" s="18">
        <v>1.547E-12</v>
      </c>
      <c r="T48" s="17">
        <v>3.1775000000000002E-14</v>
      </c>
      <c r="U48" s="17">
        <v>2.0539999999999998</v>
      </c>
      <c r="V48" s="11">
        <v>0.96460000000000001</v>
      </c>
      <c r="W48" s="17">
        <v>1.2135E-3</v>
      </c>
      <c r="X48" s="17">
        <v>0.1258</v>
      </c>
      <c r="Z48" s="15">
        <f>D48</f>
        <v>1.3047999999999999E-7</v>
      </c>
      <c r="AA48" s="14">
        <f>G48+P48</f>
        <v>7064.2</v>
      </c>
      <c r="AB48" s="15">
        <f>J48</f>
        <v>2.7398999999999998E-7</v>
      </c>
      <c r="AC48" s="15">
        <f>S48</f>
        <v>1.547E-12</v>
      </c>
    </row>
    <row r="49" spans="1:29" x14ac:dyDescent="0.35">
      <c r="A49" s="11" t="s">
        <v>138</v>
      </c>
      <c r="B49" s="17">
        <v>1.2058E-4</v>
      </c>
      <c r="C49" s="11">
        <v>2.3753E-2</v>
      </c>
      <c r="D49" s="17">
        <v>1.3369E-7</v>
      </c>
      <c r="E49" s="17">
        <v>1.1583E-8</v>
      </c>
      <c r="F49" s="17">
        <v>8.6640999999999995</v>
      </c>
      <c r="G49" s="11">
        <v>-14.5</v>
      </c>
      <c r="H49" s="11">
        <v>9.6750000000000007</v>
      </c>
      <c r="I49" s="11">
        <v>66.724000000000004</v>
      </c>
      <c r="J49" s="17">
        <v>2.7964999999999999E-7</v>
      </c>
      <c r="K49" s="17">
        <v>3.2199000000000003E-8</v>
      </c>
      <c r="L49" s="17">
        <v>11.513999999999999</v>
      </c>
      <c r="M49" s="11">
        <v>0.77556000000000003</v>
      </c>
      <c r="N49" s="17">
        <v>1.0008E-2</v>
      </c>
      <c r="O49" s="17">
        <v>1.2904</v>
      </c>
      <c r="P49" s="11">
        <v>7082</v>
      </c>
      <c r="Q49" s="17">
        <v>11.772</v>
      </c>
      <c r="R49" s="17">
        <v>0.16622000000000001</v>
      </c>
      <c r="S49" s="18">
        <v>1.5679E-12</v>
      </c>
      <c r="T49" s="17">
        <v>3.1862000000000002E-14</v>
      </c>
      <c r="U49" s="17">
        <v>2.0320999999999998</v>
      </c>
      <c r="V49" s="11">
        <v>0.96392999999999995</v>
      </c>
      <c r="W49" s="17">
        <v>1.2007000000000001E-3</v>
      </c>
      <c r="X49" s="17">
        <v>0.12456</v>
      </c>
      <c r="Z49" s="17">
        <f t="shared" ref="Z49:Z52" si="25">D49</f>
        <v>1.3369E-7</v>
      </c>
      <c r="AA49" s="11">
        <f t="shared" ref="AA49:AA52" si="26">G49+P49</f>
        <v>7067.5</v>
      </c>
      <c r="AB49" s="17">
        <f t="shared" ref="AB49:AB52" si="27">J49</f>
        <v>2.7964999999999999E-7</v>
      </c>
      <c r="AC49" s="17">
        <f t="shared" ref="AC49:AC52" si="28">S49</f>
        <v>1.5679E-12</v>
      </c>
    </row>
    <row r="50" spans="1:29" x14ac:dyDescent="0.35">
      <c r="A50" s="11" t="s">
        <v>139</v>
      </c>
      <c r="B50" s="17">
        <v>1.2058E-4</v>
      </c>
      <c r="C50" s="11">
        <v>2.3753E-2</v>
      </c>
      <c r="D50" s="17">
        <v>1.3369E-7</v>
      </c>
      <c r="E50" s="17">
        <v>1.1583E-8</v>
      </c>
      <c r="F50" s="17">
        <v>8.6640999999999995</v>
      </c>
      <c r="G50" s="11">
        <v>-14.5</v>
      </c>
      <c r="H50" s="11">
        <v>9.6750000000000007</v>
      </c>
      <c r="I50" s="11">
        <v>66.724000000000004</v>
      </c>
      <c r="J50" s="17">
        <v>2.7964999999999999E-7</v>
      </c>
      <c r="K50" s="17">
        <v>3.2199000000000003E-8</v>
      </c>
      <c r="L50" s="17">
        <v>11.513999999999999</v>
      </c>
      <c r="M50" s="11">
        <v>0.77556000000000003</v>
      </c>
      <c r="N50" s="17">
        <v>1.0008E-2</v>
      </c>
      <c r="O50" s="17">
        <v>1.2904</v>
      </c>
      <c r="P50" s="11">
        <v>7082</v>
      </c>
      <c r="Q50" s="17">
        <v>11.772</v>
      </c>
      <c r="R50" s="17">
        <v>0.16622000000000001</v>
      </c>
      <c r="S50" s="18">
        <v>1.5679E-12</v>
      </c>
      <c r="T50" s="17">
        <v>3.1862000000000002E-14</v>
      </c>
      <c r="U50" s="17">
        <v>2.0320999999999998</v>
      </c>
      <c r="V50" s="11">
        <v>0.96392999999999995</v>
      </c>
      <c r="W50" s="17">
        <v>1.2007000000000001E-3</v>
      </c>
      <c r="X50" s="17">
        <v>0.12456</v>
      </c>
      <c r="Z50" s="17">
        <f t="shared" si="25"/>
        <v>1.3369E-7</v>
      </c>
      <c r="AA50" s="11">
        <f t="shared" si="26"/>
        <v>7067.5</v>
      </c>
      <c r="AB50" s="17">
        <f t="shared" si="27"/>
        <v>2.7964999999999999E-7</v>
      </c>
      <c r="AC50" s="17">
        <f t="shared" si="28"/>
        <v>1.5679E-12</v>
      </c>
    </row>
    <row r="51" spans="1:29" x14ac:dyDescent="0.35">
      <c r="A51" s="11" t="s">
        <v>140</v>
      </c>
      <c r="B51" s="17">
        <v>1.1811000000000001E-4</v>
      </c>
      <c r="C51" s="11">
        <v>2.3266999999999999E-2</v>
      </c>
      <c r="D51" s="17">
        <v>1.3654999999999999E-7</v>
      </c>
      <c r="E51" s="17">
        <v>1.1469E-8</v>
      </c>
      <c r="F51" s="17">
        <v>8.3991000000000007</v>
      </c>
      <c r="G51" s="11">
        <v>-17.920000000000002</v>
      </c>
      <c r="H51" s="11">
        <v>9.5829000000000004</v>
      </c>
      <c r="I51" s="11">
        <v>53.475999999999999</v>
      </c>
      <c r="J51" s="17">
        <v>2.8496999999999999E-7</v>
      </c>
      <c r="K51" s="17">
        <v>3.2448E-8</v>
      </c>
      <c r="L51" s="17">
        <v>11.385999999999999</v>
      </c>
      <c r="M51" s="11">
        <v>0.77363000000000004</v>
      </c>
      <c r="N51" s="17">
        <v>9.8981E-3</v>
      </c>
      <c r="O51" s="17">
        <v>1.2794000000000001</v>
      </c>
      <c r="P51" s="11">
        <v>7090</v>
      </c>
      <c r="Q51" s="17">
        <v>11.67</v>
      </c>
      <c r="R51" s="17">
        <v>0.1646</v>
      </c>
      <c r="S51" s="18">
        <v>1.5773999999999999E-12</v>
      </c>
      <c r="T51" s="17">
        <v>3.1753E-14</v>
      </c>
      <c r="U51" s="17">
        <v>2.0129999999999999</v>
      </c>
      <c r="V51" s="11">
        <v>0.96360000000000001</v>
      </c>
      <c r="W51" s="17">
        <v>1.1892999999999999E-3</v>
      </c>
      <c r="X51" s="17">
        <v>0.12342</v>
      </c>
      <c r="Z51" s="17">
        <f t="shared" si="25"/>
        <v>1.3654999999999999E-7</v>
      </c>
      <c r="AA51" s="11">
        <f t="shared" si="26"/>
        <v>7072.08</v>
      </c>
      <c r="AB51" s="17">
        <f t="shared" si="27"/>
        <v>2.8496999999999999E-7</v>
      </c>
      <c r="AC51" s="17">
        <f t="shared" si="28"/>
        <v>1.5773999999999999E-12</v>
      </c>
    </row>
    <row r="52" spans="1:29" x14ac:dyDescent="0.35">
      <c r="A52" s="12" t="s">
        <v>141</v>
      </c>
      <c r="B52" s="19">
        <v>1.1818E-4</v>
      </c>
      <c r="C52" s="12">
        <v>2.3282000000000001E-2</v>
      </c>
      <c r="D52" s="19">
        <v>1.3757000000000001E-7</v>
      </c>
      <c r="E52" s="19">
        <v>1.1476E-8</v>
      </c>
      <c r="F52" s="19">
        <v>8.3419000000000008</v>
      </c>
      <c r="G52" s="12">
        <v>-19.04</v>
      </c>
      <c r="H52" s="12">
        <v>9.5928000000000004</v>
      </c>
      <c r="I52" s="12">
        <v>50.381999999999998</v>
      </c>
      <c r="J52" s="19">
        <v>2.8587E-7</v>
      </c>
      <c r="K52" s="19">
        <v>3.2573000000000003E-8</v>
      </c>
      <c r="L52" s="19">
        <v>11.394</v>
      </c>
      <c r="M52" s="12">
        <v>0.77336000000000005</v>
      </c>
      <c r="N52" s="19">
        <v>9.9054999999999994E-3</v>
      </c>
      <c r="O52" s="19">
        <v>1.2807999999999999</v>
      </c>
      <c r="P52" s="12">
        <v>7092</v>
      </c>
      <c r="Q52" s="19">
        <v>11.682</v>
      </c>
      <c r="R52" s="19">
        <v>0.16472000000000001</v>
      </c>
      <c r="S52" s="25">
        <v>1.5824E-12</v>
      </c>
      <c r="T52" s="19">
        <v>3.1870999999999997E-14</v>
      </c>
      <c r="U52" s="19">
        <v>2.0141</v>
      </c>
      <c r="V52" s="12">
        <v>0.96342000000000005</v>
      </c>
      <c r="W52" s="19">
        <v>1.1900000000000001E-3</v>
      </c>
      <c r="X52" s="19">
        <v>0.12352</v>
      </c>
      <c r="Z52" s="19">
        <f t="shared" si="25"/>
        <v>1.3757000000000001E-7</v>
      </c>
      <c r="AA52" s="12">
        <f t="shared" si="26"/>
        <v>7072.96</v>
      </c>
      <c r="AB52" s="19">
        <f t="shared" si="27"/>
        <v>2.8587E-7</v>
      </c>
      <c r="AC52" s="19">
        <f t="shared" si="28"/>
        <v>1.5824E-12</v>
      </c>
    </row>
    <row r="53" spans="1:29" x14ac:dyDescent="0.35">
      <c r="A53" s="11" t="s">
        <v>23</v>
      </c>
      <c r="B53" s="11">
        <f t="shared" ref="B53:X53" si="29">AVERAGE(B48:B52)</f>
        <v>1.20184E-4</v>
      </c>
      <c r="C53" s="11">
        <f t="shared" si="29"/>
        <v>2.3675599999999998E-2</v>
      </c>
      <c r="D53" s="11">
        <f t="shared" si="29"/>
        <v>1.3439599999999998E-7</v>
      </c>
      <c r="E53" s="11">
        <f t="shared" si="29"/>
        <v>1.15662E-8</v>
      </c>
      <c r="F53" s="11">
        <f t="shared" si="29"/>
        <v>8.6102800000000013</v>
      </c>
      <c r="G53" s="11">
        <f t="shared" si="29"/>
        <v>-15.351999999999999</v>
      </c>
      <c r="H53" s="11">
        <f t="shared" si="29"/>
        <v>9.6613000000000007</v>
      </c>
      <c r="I53" s="11">
        <f t="shared" si="29"/>
        <v>65.573800000000006</v>
      </c>
      <c r="J53" s="11">
        <f t="shared" si="29"/>
        <v>2.8082599999999995E-7</v>
      </c>
      <c r="K53" s="11">
        <f t="shared" si="29"/>
        <v>3.2267E-8</v>
      </c>
      <c r="L53" s="11">
        <f t="shared" si="29"/>
        <v>11.491399999999997</v>
      </c>
      <c r="M53" s="11">
        <f t="shared" si="29"/>
        <v>0.77513199999999993</v>
      </c>
      <c r="N53" s="11">
        <f t="shared" si="29"/>
        <v>9.988519999999999E-3</v>
      </c>
      <c r="O53" s="11">
        <f t="shared" si="29"/>
        <v>1.2885800000000001</v>
      </c>
      <c r="P53" s="11">
        <f t="shared" si="29"/>
        <v>7084.2</v>
      </c>
      <c r="Q53" s="11">
        <f t="shared" si="29"/>
        <v>11.757200000000001</v>
      </c>
      <c r="R53" s="11">
        <f t="shared" si="29"/>
        <v>0.165964</v>
      </c>
      <c r="S53" s="22">
        <f t="shared" si="29"/>
        <v>1.5685200000000001E-12</v>
      </c>
      <c r="T53" s="11">
        <f t="shared" si="29"/>
        <v>3.1824600000000002E-14</v>
      </c>
      <c r="U53" s="11">
        <f t="shared" si="29"/>
        <v>2.0290599999999999</v>
      </c>
      <c r="V53" s="11">
        <f t="shared" si="29"/>
        <v>0.96389599999999986</v>
      </c>
      <c r="W53" s="11">
        <f t="shared" si="29"/>
        <v>1.1988400000000001E-3</v>
      </c>
      <c r="X53" s="11">
        <f t="shared" si="29"/>
        <v>0.124372</v>
      </c>
      <c r="Z53" s="11">
        <f>AVERAGE(Z48:Z52)</f>
        <v>1.3439599999999998E-7</v>
      </c>
      <c r="AA53" s="11">
        <f>AVERAGE(AA48:AA52)</f>
        <v>7068.848</v>
      </c>
      <c r="AB53" s="11">
        <f>AVERAGE(AB48:AB52)</f>
        <v>2.8082599999999995E-7</v>
      </c>
      <c r="AC53" s="11">
        <f>AVERAGE(AC48:AC52)</f>
        <v>1.5685200000000001E-12</v>
      </c>
    </row>
    <row r="55" spans="1:29" x14ac:dyDescent="0.35">
      <c r="A55" s="24">
        <v>7.0000000000000007E-2</v>
      </c>
    </row>
    <row r="56" spans="1:29" x14ac:dyDescent="0.35">
      <c r="A56" s="13" t="s">
        <v>56</v>
      </c>
      <c r="B56" s="13" t="s">
        <v>12</v>
      </c>
      <c r="C56" s="13" t="s">
        <v>13</v>
      </c>
      <c r="D56" s="13" t="s">
        <v>25</v>
      </c>
      <c r="E56" s="13" t="s">
        <v>14</v>
      </c>
      <c r="F56" s="13" t="s">
        <v>15</v>
      </c>
      <c r="G56" s="13" t="s">
        <v>16</v>
      </c>
      <c r="H56" s="13" t="s">
        <v>17</v>
      </c>
      <c r="I56" s="13" t="s">
        <v>18</v>
      </c>
      <c r="J56" s="13" t="s">
        <v>26</v>
      </c>
      <c r="K56" s="13" t="s">
        <v>27</v>
      </c>
      <c r="L56" s="13" t="s">
        <v>28</v>
      </c>
      <c r="M56" s="13" t="s">
        <v>29</v>
      </c>
      <c r="N56" s="13" t="s">
        <v>30</v>
      </c>
      <c r="O56" s="13" t="s">
        <v>31</v>
      </c>
      <c r="P56" s="13" t="s">
        <v>32</v>
      </c>
      <c r="Q56" s="13" t="s">
        <v>19</v>
      </c>
      <c r="R56" s="13" t="s">
        <v>20</v>
      </c>
      <c r="S56" s="13" t="s">
        <v>33</v>
      </c>
      <c r="T56" s="13" t="s">
        <v>34</v>
      </c>
      <c r="U56" s="13" t="s">
        <v>35</v>
      </c>
      <c r="V56" s="13" t="s">
        <v>36</v>
      </c>
      <c r="W56" s="13" t="s">
        <v>37</v>
      </c>
      <c r="X56" s="13" t="s">
        <v>38</v>
      </c>
      <c r="Z56" s="11" t="s">
        <v>42</v>
      </c>
      <c r="AA56" s="11" t="s">
        <v>41</v>
      </c>
      <c r="AB56" s="11" t="s">
        <v>43</v>
      </c>
      <c r="AC56" s="11" t="s">
        <v>44</v>
      </c>
    </row>
    <row r="57" spans="1:29" x14ac:dyDescent="0.35">
      <c r="A57" s="11" t="s">
        <v>142</v>
      </c>
      <c r="B57" s="17">
        <v>1.1712E-4</v>
      </c>
      <c r="C57" s="11">
        <v>2.3073E-2</v>
      </c>
      <c r="D57" s="17">
        <v>1.3619E-7</v>
      </c>
      <c r="E57" s="17">
        <v>1.1425E-8</v>
      </c>
      <c r="F57" s="17">
        <v>8.3889999999999993</v>
      </c>
      <c r="G57" s="11">
        <v>-16.62</v>
      </c>
      <c r="H57" s="11">
        <v>9.5736000000000008</v>
      </c>
      <c r="I57" s="11">
        <v>57.603000000000002</v>
      </c>
      <c r="J57" s="17">
        <v>2.9648999999999998E-7</v>
      </c>
      <c r="K57" s="17">
        <v>3.3664999999999997E-8</v>
      </c>
      <c r="L57" s="17">
        <v>11.355</v>
      </c>
      <c r="M57" s="11">
        <v>0.77095000000000002</v>
      </c>
      <c r="N57" s="17">
        <v>9.8723000000000005E-3</v>
      </c>
      <c r="O57" s="17">
        <v>1.2805</v>
      </c>
      <c r="P57" s="11">
        <v>7044</v>
      </c>
      <c r="Q57" s="17">
        <v>11.638</v>
      </c>
      <c r="R57" s="17">
        <v>0.16522000000000001</v>
      </c>
      <c r="S57" s="18">
        <v>1.5746999999999999E-12</v>
      </c>
      <c r="T57" s="17">
        <v>3.1645999999999997E-14</v>
      </c>
      <c r="U57" s="17">
        <v>2.0097</v>
      </c>
      <c r="V57" s="11">
        <v>0.96370999999999996</v>
      </c>
      <c r="W57" s="17">
        <v>1.1879E-3</v>
      </c>
      <c r="X57" s="17">
        <v>0.12325999999999999</v>
      </c>
      <c r="Z57" s="15">
        <f>D57</f>
        <v>1.3619E-7</v>
      </c>
      <c r="AA57" s="14">
        <f>G57+P57</f>
        <v>7027.38</v>
      </c>
      <c r="AB57" s="15">
        <f>J57</f>
        <v>2.9648999999999998E-7</v>
      </c>
      <c r="AC57" s="15">
        <f>S57</f>
        <v>1.5746999999999999E-12</v>
      </c>
    </row>
    <row r="58" spans="1:29" x14ac:dyDescent="0.35">
      <c r="A58" s="11" t="s">
        <v>143</v>
      </c>
      <c r="B58" s="17">
        <v>1.1687E-4</v>
      </c>
      <c r="C58" s="11">
        <v>2.3023999999999999E-2</v>
      </c>
      <c r="D58" s="17">
        <v>1.3761E-7</v>
      </c>
      <c r="E58" s="17">
        <v>1.1406E-8</v>
      </c>
      <c r="F58" s="17">
        <v>8.2886000000000006</v>
      </c>
      <c r="G58" s="11">
        <v>-18.149999999999999</v>
      </c>
      <c r="H58" s="11">
        <v>9.5548000000000002</v>
      </c>
      <c r="I58" s="11">
        <v>52.643999999999998</v>
      </c>
      <c r="J58" s="17">
        <v>2.9737000000000002E-7</v>
      </c>
      <c r="K58" s="17">
        <v>3.3751999999999997E-8</v>
      </c>
      <c r="L58" s="17">
        <v>11.35</v>
      </c>
      <c r="M58" s="11">
        <v>0.77058000000000004</v>
      </c>
      <c r="N58" s="17">
        <v>9.8688999999999999E-3</v>
      </c>
      <c r="O58" s="17">
        <v>1.2806999999999999</v>
      </c>
      <c r="P58" s="11">
        <v>7053</v>
      </c>
      <c r="Q58" s="17">
        <v>11.624000000000001</v>
      </c>
      <c r="R58" s="17">
        <v>0.16481000000000001</v>
      </c>
      <c r="S58" s="18">
        <v>1.5834000000000001E-12</v>
      </c>
      <c r="T58" s="17">
        <v>3.1779999999999998E-14</v>
      </c>
      <c r="U58" s="17">
        <v>2.0070999999999999</v>
      </c>
      <c r="V58" s="11">
        <v>0.96345000000000003</v>
      </c>
      <c r="W58" s="17">
        <v>1.1862999999999999E-3</v>
      </c>
      <c r="X58" s="17">
        <v>0.12313</v>
      </c>
      <c r="Z58" s="17">
        <f t="shared" ref="Z58:Z61" si="30">D58</f>
        <v>1.3761E-7</v>
      </c>
      <c r="AA58" s="11">
        <f t="shared" ref="AA58:AA61" si="31">G58+P58</f>
        <v>7034.85</v>
      </c>
      <c r="AB58" s="17">
        <f t="shared" ref="AB58:AB61" si="32">J58</f>
        <v>2.9737000000000002E-7</v>
      </c>
      <c r="AC58" s="17">
        <f t="shared" ref="AC58:AC61" si="33">S58</f>
        <v>1.5834000000000001E-12</v>
      </c>
    </row>
    <row r="59" spans="1:29" x14ac:dyDescent="0.35">
      <c r="A59" s="11" t="s">
        <v>144</v>
      </c>
      <c r="B59" s="17">
        <v>1.1608E-4</v>
      </c>
      <c r="C59" s="11">
        <v>2.2867999999999999E-2</v>
      </c>
      <c r="D59" s="17">
        <v>1.3834000000000001E-7</v>
      </c>
      <c r="E59" s="17">
        <v>1.1374999999999999E-8</v>
      </c>
      <c r="F59" s="17">
        <v>8.2225000000000001</v>
      </c>
      <c r="G59" s="11">
        <v>-18.489999999999998</v>
      </c>
      <c r="H59" s="11">
        <v>9.5355000000000008</v>
      </c>
      <c r="I59" s="11">
        <v>51.570999999999998</v>
      </c>
      <c r="J59" s="17">
        <v>3.0107999999999999E-7</v>
      </c>
      <c r="K59" s="17">
        <v>3.4032000000000003E-8</v>
      </c>
      <c r="L59" s="17">
        <v>11.303000000000001</v>
      </c>
      <c r="M59" s="11">
        <v>0.76942999999999995</v>
      </c>
      <c r="N59" s="17">
        <v>9.8292999999999991E-3</v>
      </c>
      <c r="O59" s="17">
        <v>1.2775000000000001</v>
      </c>
      <c r="P59" s="11">
        <v>7048</v>
      </c>
      <c r="Q59" s="17">
        <v>11.602</v>
      </c>
      <c r="R59" s="17">
        <v>0.16461000000000001</v>
      </c>
      <c r="S59" s="18">
        <v>1.5900000000000001E-12</v>
      </c>
      <c r="T59" s="17">
        <v>3.184E-14</v>
      </c>
      <c r="U59" s="17">
        <v>2.0024999999999999</v>
      </c>
      <c r="V59" s="11">
        <v>0.96323999999999999</v>
      </c>
      <c r="W59" s="17">
        <v>1.1838E-3</v>
      </c>
      <c r="X59" s="17">
        <v>0.1229</v>
      </c>
      <c r="Z59" s="17">
        <f t="shared" si="30"/>
        <v>1.3834000000000001E-7</v>
      </c>
      <c r="AA59" s="11">
        <f t="shared" si="31"/>
        <v>7029.51</v>
      </c>
      <c r="AB59" s="17">
        <f t="shared" si="32"/>
        <v>3.0107999999999999E-7</v>
      </c>
      <c r="AC59" s="17">
        <f t="shared" si="33"/>
        <v>1.5900000000000001E-12</v>
      </c>
    </row>
    <row r="60" spans="1:29" x14ac:dyDescent="0.35">
      <c r="A60" s="11" t="s">
        <v>145</v>
      </c>
      <c r="B60" s="17">
        <v>1.1464E-4</v>
      </c>
      <c r="C60" s="11">
        <v>2.2582999999999999E-2</v>
      </c>
      <c r="D60" s="17">
        <v>1.3983E-7</v>
      </c>
      <c r="E60" s="17">
        <v>1.1315000000000001E-8</v>
      </c>
      <c r="F60" s="17">
        <v>8.0920000000000005</v>
      </c>
      <c r="G60" s="11">
        <v>-20.8</v>
      </c>
      <c r="H60" s="11">
        <v>9.4932999999999996</v>
      </c>
      <c r="I60" s="11">
        <v>45.640999999999998</v>
      </c>
      <c r="J60" s="17">
        <v>3.0274999999999998E-7</v>
      </c>
      <c r="K60" s="17">
        <v>3.4E-8</v>
      </c>
      <c r="L60" s="17">
        <v>11.23</v>
      </c>
      <c r="M60" s="11">
        <v>0.76871999999999996</v>
      </c>
      <c r="N60" s="17">
        <v>9.7663000000000003E-3</v>
      </c>
      <c r="O60" s="17">
        <v>1.2705</v>
      </c>
      <c r="P60" s="11">
        <v>7056</v>
      </c>
      <c r="Q60" s="17">
        <v>11.555</v>
      </c>
      <c r="R60" s="17">
        <v>0.16375999999999999</v>
      </c>
      <c r="S60" s="18">
        <v>1.6078000000000001E-12</v>
      </c>
      <c r="T60" s="17">
        <v>3.2027999999999997E-14</v>
      </c>
      <c r="U60" s="17">
        <v>1.992</v>
      </c>
      <c r="V60" s="11">
        <v>0.96264000000000005</v>
      </c>
      <c r="W60" s="17">
        <v>1.1777000000000001E-3</v>
      </c>
      <c r="X60" s="17">
        <v>0.12234</v>
      </c>
      <c r="Z60" s="17">
        <f t="shared" si="30"/>
        <v>1.3983E-7</v>
      </c>
      <c r="AA60" s="11">
        <f t="shared" si="31"/>
        <v>7035.2</v>
      </c>
      <c r="AB60" s="17">
        <f t="shared" si="32"/>
        <v>3.0274999999999998E-7</v>
      </c>
      <c r="AC60" s="17">
        <f t="shared" si="33"/>
        <v>1.6078000000000001E-12</v>
      </c>
    </row>
    <row r="61" spans="1:29" x14ac:dyDescent="0.35">
      <c r="A61" s="12" t="s">
        <v>146</v>
      </c>
      <c r="B61" s="19">
        <v>1.1294999999999999E-4</v>
      </c>
      <c r="C61" s="12">
        <v>2.2251E-2</v>
      </c>
      <c r="D61" s="19">
        <v>1.4250000000000001E-7</v>
      </c>
      <c r="E61" s="19">
        <v>1.1247E-8</v>
      </c>
      <c r="F61" s="19">
        <v>7.8925999999999998</v>
      </c>
      <c r="G61" s="12">
        <v>-23.63</v>
      </c>
      <c r="H61" s="12">
        <v>9.4527999999999999</v>
      </c>
      <c r="I61" s="12">
        <v>40.003</v>
      </c>
      <c r="J61" s="19">
        <v>3.0744000000000001E-7</v>
      </c>
      <c r="K61" s="19">
        <v>3.4259999999999997E-8</v>
      </c>
      <c r="L61" s="19">
        <v>11.144</v>
      </c>
      <c r="M61" s="12">
        <v>0.76737</v>
      </c>
      <c r="N61" s="19">
        <v>9.6918000000000004E-3</v>
      </c>
      <c r="O61" s="19">
        <v>1.2629999999999999</v>
      </c>
      <c r="P61" s="12">
        <v>7051</v>
      </c>
      <c r="Q61" s="19">
        <v>11.502000000000001</v>
      </c>
      <c r="R61" s="19">
        <v>0.16313</v>
      </c>
      <c r="S61" s="25">
        <v>1.6207E-12</v>
      </c>
      <c r="T61" s="19">
        <v>3.2099999999999997E-14</v>
      </c>
      <c r="U61" s="19">
        <v>1.9805999999999999</v>
      </c>
      <c r="V61" s="12">
        <v>0.96218000000000004</v>
      </c>
      <c r="W61" s="19">
        <v>1.1711E-3</v>
      </c>
      <c r="X61" s="19">
        <v>0.12171</v>
      </c>
      <c r="Z61" s="19">
        <f t="shared" si="30"/>
        <v>1.4250000000000001E-7</v>
      </c>
      <c r="AA61" s="12">
        <f t="shared" si="31"/>
        <v>7027.37</v>
      </c>
      <c r="AB61" s="19">
        <f t="shared" si="32"/>
        <v>3.0744000000000001E-7</v>
      </c>
      <c r="AC61" s="19">
        <f t="shared" si="33"/>
        <v>1.6207E-12</v>
      </c>
    </row>
    <row r="62" spans="1:29" x14ac:dyDescent="0.35">
      <c r="A62" s="11" t="s">
        <v>23</v>
      </c>
      <c r="B62" s="11">
        <f t="shared" ref="B62:X62" si="34">AVERAGE(B57:B61)</f>
        <v>1.15532E-4</v>
      </c>
      <c r="C62" s="11">
        <f t="shared" si="34"/>
        <v>2.2759799999999997E-2</v>
      </c>
      <c r="D62" s="11">
        <f t="shared" si="34"/>
        <v>1.38894E-7</v>
      </c>
      <c r="E62" s="11">
        <f t="shared" si="34"/>
        <v>1.13536E-8</v>
      </c>
      <c r="F62" s="11">
        <f t="shared" si="34"/>
        <v>8.1769400000000001</v>
      </c>
      <c r="G62" s="11">
        <f t="shared" si="34"/>
        <v>-19.537999999999997</v>
      </c>
      <c r="H62" s="11">
        <f t="shared" si="34"/>
        <v>9.5220000000000002</v>
      </c>
      <c r="I62" s="11">
        <f t="shared" si="34"/>
        <v>49.492399999999996</v>
      </c>
      <c r="J62" s="11">
        <f t="shared" si="34"/>
        <v>3.0102599999999999E-7</v>
      </c>
      <c r="K62" s="11">
        <f t="shared" si="34"/>
        <v>3.3941799999999996E-8</v>
      </c>
      <c r="L62" s="11">
        <f t="shared" si="34"/>
        <v>11.276399999999999</v>
      </c>
      <c r="M62" s="11">
        <f t="shared" si="34"/>
        <v>0.76941000000000004</v>
      </c>
      <c r="N62" s="11">
        <f t="shared" si="34"/>
        <v>9.8057200000000004E-3</v>
      </c>
      <c r="O62" s="11">
        <f t="shared" si="34"/>
        <v>1.27444</v>
      </c>
      <c r="P62" s="11">
        <f t="shared" si="34"/>
        <v>7050.4</v>
      </c>
      <c r="Q62" s="11">
        <f t="shared" si="34"/>
        <v>11.584200000000001</v>
      </c>
      <c r="R62" s="11">
        <f t="shared" si="34"/>
        <v>0.16430600000000001</v>
      </c>
      <c r="S62" s="22">
        <f t="shared" si="34"/>
        <v>1.5953199999999999E-12</v>
      </c>
      <c r="T62" s="11">
        <f t="shared" si="34"/>
        <v>3.1878799999999994E-14</v>
      </c>
      <c r="U62" s="11">
        <f t="shared" si="34"/>
        <v>1.9983799999999996</v>
      </c>
      <c r="V62" s="11">
        <f t="shared" si="34"/>
        <v>0.96304400000000001</v>
      </c>
      <c r="W62" s="11">
        <f t="shared" si="34"/>
        <v>1.18136E-3</v>
      </c>
      <c r="X62" s="11">
        <f t="shared" si="34"/>
        <v>0.122668</v>
      </c>
      <c r="Z62" s="11">
        <f>AVERAGE(Z57:Z61)</f>
        <v>1.38894E-7</v>
      </c>
      <c r="AA62" s="11">
        <f>AVERAGE(AA57:AA61)</f>
        <v>7030.8619999999992</v>
      </c>
      <c r="AB62" s="11">
        <f>AVERAGE(AB57:AB61)</f>
        <v>3.0102599999999999E-7</v>
      </c>
      <c r="AC62" s="11">
        <f>AVERAGE(AC57:AC61)</f>
        <v>1.5953199999999999E-12</v>
      </c>
    </row>
    <row r="64" spans="1:29" x14ac:dyDescent="0.35">
      <c r="A64" s="24">
        <v>0.08</v>
      </c>
    </row>
    <row r="65" spans="1:29" x14ac:dyDescent="0.35">
      <c r="A65" s="13" t="s">
        <v>56</v>
      </c>
      <c r="B65" s="13" t="s">
        <v>12</v>
      </c>
      <c r="C65" s="13" t="s">
        <v>13</v>
      </c>
      <c r="D65" s="13" t="s">
        <v>25</v>
      </c>
      <c r="E65" s="13" t="s">
        <v>14</v>
      </c>
      <c r="F65" s="13" t="s">
        <v>15</v>
      </c>
      <c r="G65" s="13" t="s">
        <v>16</v>
      </c>
      <c r="H65" s="13" t="s">
        <v>17</v>
      </c>
      <c r="I65" s="13" t="s">
        <v>18</v>
      </c>
      <c r="J65" s="13" t="s">
        <v>26</v>
      </c>
      <c r="K65" s="13" t="s">
        <v>27</v>
      </c>
      <c r="L65" s="13" t="s">
        <v>28</v>
      </c>
      <c r="M65" s="13" t="s">
        <v>29</v>
      </c>
      <c r="N65" s="13" t="s">
        <v>30</v>
      </c>
      <c r="O65" s="13" t="s">
        <v>31</v>
      </c>
      <c r="P65" s="13" t="s">
        <v>32</v>
      </c>
      <c r="Q65" s="13" t="s">
        <v>19</v>
      </c>
      <c r="R65" s="13" t="s">
        <v>20</v>
      </c>
      <c r="S65" s="13" t="s">
        <v>33</v>
      </c>
      <c r="T65" s="13" t="s">
        <v>34</v>
      </c>
      <c r="U65" s="13" t="s">
        <v>35</v>
      </c>
      <c r="V65" s="13" t="s">
        <v>36</v>
      </c>
      <c r="W65" s="13" t="s">
        <v>37</v>
      </c>
      <c r="X65" s="13" t="s">
        <v>38</v>
      </c>
      <c r="Z65" s="11" t="s">
        <v>42</v>
      </c>
      <c r="AA65" s="11" t="s">
        <v>41</v>
      </c>
      <c r="AB65" s="11" t="s">
        <v>43</v>
      </c>
      <c r="AC65" s="11" t="s">
        <v>44</v>
      </c>
    </row>
    <row r="66" spans="1:29" x14ac:dyDescent="0.35">
      <c r="A66" s="11" t="s">
        <v>147</v>
      </c>
      <c r="B66" s="17">
        <v>1.1786E-4</v>
      </c>
      <c r="C66" s="11">
        <v>2.3217999999999999E-2</v>
      </c>
      <c r="D66" s="17">
        <v>1.3621E-7</v>
      </c>
      <c r="E66" s="17">
        <v>1.1442000000000001E-8</v>
      </c>
      <c r="F66" s="17">
        <v>8.4002999999999997</v>
      </c>
      <c r="G66" s="11">
        <v>-15.78</v>
      </c>
      <c r="H66" s="11">
        <v>9.6000999999999994</v>
      </c>
      <c r="I66" s="11">
        <v>60.837000000000003</v>
      </c>
      <c r="J66" s="17">
        <v>3.0828E-7</v>
      </c>
      <c r="K66" s="17">
        <v>3.5197000000000001E-8</v>
      </c>
      <c r="L66" s="17">
        <v>11.417</v>
      </c>
      <c r="M66" s="11">
        <v>0.76814000000000004</v>
      </c>
      <c r="N66" s="17">
        <v>9.9290000000000003E-3</v>
      </c>
      <c r="O66" s="17">
        <v>1.2926</v>
      </c>
      <c r="P66" s="11">
        <v>7012</v>
      </c>
      <c r="Q66" s="17">
        <v>11.667999999999999</v>
      </c>
      <c r="R66" s="17">
        <v>0.16639999999999999</v>
      </c>
      <c r="S66" s="18">
        <v>1.5789000000000001E-12</v>
      </c>
      <c r="T66" s="17">
        <v>3.1877999999999999E-14</v>
      </c>
      <c r="U66" s="17">
        <v>2.0190000000000001</v>
      </c>
      <c r="V66" s="11">
        <v>0.96367999999999998</v>
      </c>
      <c r="W66" s="17">
        <v>1.1937E-3</v>
      </c>
      <c r="X66" s="17">
        <v>0.12386999999999999</v>
      </c>
      <c r="Z66" s="15">
        <f>D66</f>
        <v>1.3621E-7</v>
      </c>
      <c r="AA66" s="14">
        <f>G66+P66</f>
        <v>6996.22</v>
      </c>
      <c r="AB66" s="15">
        <f>J66</f>
        <v>3.0828E-7</v>
      </c>
      <c r="AC66" s="15">
        <f>S66</f>
        <v>1.5789000000000001E-12</v>
      </c>
    </row>
    <row r="67" spans="1:29" x14ac:dyDescent="0.35">
      <c r="A67" s="11" t="s">
        <v>148</v>
      </c>
      <c r="B67" s="17">
        <v>1.1607000000000001E-4</v>
      </c>
      <c r="C67" s="11">
        <v>2.2865E-2</v>
      </c>
      <c r="D67" s="17">
        <v>1.3815999999999999E-7</v>
      </c>
      <c r="E67" s="17">
        <v>1.1371E-8</v>
      </c>
      <c r="F67" s="17">
        <v>8.2302999999999997</v>
      </c>
      <c r="G67" s="11">
        <v>-17.95</v>
      </c>
      <c r="H67" s="11">
        <v>9.5481999999999996</v>
      </c>
      <c r="I67" s="11">
        <v>53.192999999999998</v>
      </c>
      <c r="J67" s="17">
        <v>3.1435000000000001E-7</v>
      </c>
      <c r="K67" s="17">
        <v>3.5648000000000003E-8</v>
      </c>
      <c r="L67" s="17">
        <v>11.34</v>
      </c>
      <c r="M67" s="11">
        <v>0.76634000000000002</v>
      </c>
      <c r="N67" s="17">
        <v>9.8632000000000008E-3</v>
      </c>
      <c r="O67" s="17">
        <v>1.2870999999999999</v>
      </c>
      <c r="P67" s="11">
        <v>7020</v>
      </c>
      <c r="Q67" s="17">
        <v>11.61</v>
      </c>
      <c r="R67" s="17">
        <v>0.16538</v>
      </c>
      <c r="S67" s="18">
        <v>1.5883E-12</v>
      </c>
      <c r="T67" s="17">
        <v>3.1855E-14</v>
      </c>
      <c r="U67" s="17">
        <v>2.0055999999999998</v>
      </c>
      <c r="V67" s="11">
        <v>0.96331999999999995</v>
      </c>
      <c r="W67" s="17">
        <v>1.1858999999999999E-3</v>
      </c>
      <c r="X67" s="17">
        <v>0.12311</v>
      </c>
      <c r="Z67" s="17">
        <f t="shared" ref="Z67:Z70" si="35">D67</f>
        <v>1.3815999999999999E-7</v>
      </c>
      <c r="AA67" s="11">
        <f t="shared" ref="AA67:AA70" si="36">G67+P67</f>
        <v>7002.05</v>
      </c>
      <c r="AB67" s="17">
        <f t="shared" ref="AB67:AB70" si="37">J67</f>
        <v>3.1435000000000001E-7</v>
      </c>
      <c r="AC67" s="17">
        <f t="shared" ref="AC67:AC70" si="38">S67</f>
        <v>1.5883E-12</v>
      </c>
    </row>
    <row r="68" spans="1:29" x14ac:dyDescent="0.35">
      <c r="A68" s="11" t="s">
        <v>149</v>
      </c>
      <c r="B68" s="17">
        <v>1.154E-4</v>
      </c>
      <c r="C68" s="11">
        <v>2.2734000000000001E-2</v>
      </c>
      <c r="D68" s="17">
        <v>1.3885E-7</v>
      </c>
      <c r="E68" s="17">
        <v>1.1338E-8</v>
      </c>
      <c r="F68" s="17">
        <v>8.1655999999999995</v>
      </c>
      <c r="G68" s="11">
        <v>-18.18</v>
      </c>
      <c r="H68" s="11">
        <v>9.5132999999999992</v>
      </c>
      <c r="I68" s="11">
        <v>52.328000000000003</v>
      </c>
      <c r="J68" s="17">
        <v>3.1477000000000001E-7</v>
      </c>
      <c r="K68" s="17">
        <v>3.5503999999999998E-8</v>
      </c>
      <c r="L68" s="17">
        <v>11.279</v>
      </c>
      <c r="M68" s="11">
        <v>0.76597000000000004</v>
      </c>
      <c r="N68" s="17">
        <v>9.8104999999999998E-3</v>
      </c>
      <c r="O68" s="17">
        <v>1.2807999999999999</v>
      </c>
      <c r="P68" s="11">
        <v>7022</v>
      </c>
      <c r="Q68" s="17">
        <v>11.57</v>
      </c>
      <c r="R68" s="17">
        <v>0.16477</v>
      </c>
      <c r="S68" s="18">
        <v>1.5746E-12</v>
      </c>
      <c r="T68" s="17">
        <v>3.1478000000000002E-14</v>
      </c>
      <c r="U68" s="17">
        <v>1.9991000000000001</v>
      </c>
      <c r="V68" s="11">
        <v>0.96375</v>
      </c>
      <c r="W68" s="17">
        <v>1.1819000000000001E-3</v>
      </c>
      <c r="X68" s="17">
        <v>0.12264</v>
      </c>
      <c r="Z68" s="17">
        <f t="shared" si="35"/>
        <v>1.3885E-7</v>
      </c>
      <c r="AA68" s="11">
        <f t="shared" si="36"/>
        <v>7003.82</v>
      </c>
      <c r="AB68" s="17">
        <f t="shared" si="37"/>
        <v>3.1477000000000001E-7</v>
      </c>
      <c r="AC68" s="17">
        <f t="shared" si="38"/>
        <v>1.5746E-12</v>
      </c>
    </row>
    <row r="69" spans="1:29" x14ac:dyDescent="0.35">
      <c r="A69" s="11" t="s">
        <v>150</v>
      </c>
      <c r="B69" s="17">
        <v>1.148E-4</v>
      </c>
      <c r="C69" s="11">
        <v>2.2616000000000001E-2</v>
      </c>
      <c r="D69" s="17">
        <v>1.3904999999999999E-7</v>
      </c>
      <c r="E69" s="17">
        <v>1.1313E-8</v>
      </c>
      <c r="F69" s="17">
        <v>8.1358999999999995</v>
      </c>
      <c r="G69" s="11">
        <v>-18.600000000000001</v>
      </c>
      <c r="H69" s="11">
        <v>9.5002999999999993</v>
      </c>
      <c r="I69" s="11">
        <v>51.076999999999998</v>
      </c>
      <c r="J69" s="17">
        <v>3.1680999999999999E-7</v>
      </c>
      <c r="K69" s="17">
        <v>3.5642999999999997E-8</v>
      </c>
      <c r="L69" s="17">
        <v>11.250999999999999</v>
      </c>
      <c r="M69" s="11">
        <v>0.76539000000000001</v>
      </c>
      <c r="N69" s="17">
        <v>9.7859000000000002E-3</v>
      </c>
      <c r="O69" s="17">
        <v>1.2786</v>
      </c>
      <c r="P69" s="11">
        <v>7019</v>
      </c>
      <c r="Q69" s="17">
        <v>11.555</v>
      </c>
      <c r="R69" s="17">
        <v>0.16461999999999999</v>
      </c>
      <c r="S69" s="18">
        <v>1.5869E-12</v>
      </c>
      <c r="T69" s="17">
        <v>3.1675000000000001E-14</v>
      </c>
      <c r="U69" s="17">
        <v>1.996</v>
      </c>
      <c r="V69" s="11">
        <v>0.96335999999999999</v>
      </c>
      <c r="W69" s="17">
        <v>1.1802E-3</v>
      </c>
      <c r="X69" s="17">
        <v>0.12250999999999999</v>
      </c>
      <c r="Z69" s="17">
        <f t="shared" si="35"/>
        <v>1.3904999999999999E-7</v>
      </c>
      <c r="AA69" s="11">
        <f t="shared" si="36"/>
        <v>7000.4</v>
      </c>
      <c r="AB69" s="17">
        <f t="shared" si="37"/>
        <v>3.1680999999999999E-7</v>
      </c>
      <c r="AC69" s="17">
        <f t="shared" si="38"/>
        <v>1.5869E-12</v>
      </c>
    </row>
    <row r="70" spans="1:29" x14ac:dyDescent="0.35">
      <c r="A70" s="12" t="s">
        <v>151</v>
      </c>
      <c r="B70" s="19">
        <v>1.1483E-4</v>
      </c>
      <c r="C70" s="12">
        <v>2.2622E-2</v>
      </c>
      <c r="D70" s="19">
        <v>1.3946000000000001E-7</v>
      </c>
      <c r="E70" s="19">
        <v>1.1317999999999999E-8</v>
      </c>
      <c r="F70" s="19">
        <v>8.1156000000000006</v>
      </c>
      <c r="G70" s="12">
        <v>-18.96</v>
      </c>
      <c r="H70" s="12">
        <v>9.5038</v>
      </c>
      <c r="I70" s="12">
        <v>50.125999999999998</v>
      </c>
      <c r="J70" s="19">
        <v>3.1857000000000003E-7</v>
      </c>
      <c r="K70" s="19">
        <v>3.5841000000000003E-8</v>
      </c>
      <c r="L70" s="19">
        <v>11.250999999999999</v>
      </c>
      <c r="M70" s="12">
        <v>0.76480999999999999</v>
      </c>
      <c r="N70" s="19">
        <v>9.7862000000000001E-3</v>
      </c>
      <c r="O70" s="19">
        <v>1.2796000000000001</v>
      </c>
      <c r="P70" s="12">
        <v>7023</v>
      </c>
      <c r="Q70" s="19">
        <v>11.561999999999999</v>
      </c>
      <c r="R70" s="19">
        <v>0.16463</v>
      </c>
      <c r="S70" s="25">
        <v>1.5875000000000001E-12</v>
      </c>
      <c r="T70" s="19">
        <v>3.1696999999999997E-14</v>
      </c>
      <c r="U70" s="19">
        <v>1.9966999999999999</v>
      </c>
      <c r="V70" s="12">
        <v>0.96333000000000002</v>
      </c>
      <c r="W70" s="19">
        <v>1.1804999999999999E-3</v>
      </c>
      <c r="X70" s="19">
        <v>0.12254</v>
      </c>
      <c r="Z70" s="19">
        <f t="shared" si="35"/>
        <v>1.3946000000000001E-7</v>
      </c>
      <c r="AA70" s="12">
        <f t="shared" si="36"/>
        <v>7004.04</v>
      </c>
      <c r="AB70" s="19">
        <f t="shared" si="37"/>
        <v>3.1857000000000003E-7</v>
      </c>
      <c r="AC70" s="19">
        <f t="shared" si="38"/>
        <v>1.5875000000000001E-12</v>
      </c>
    </row>
    <row r="71" spans="1:29" x14ac:dyDescent="0.35">
      <c r="A71" s="11" t="s">
        <v>23</v>
      </c>
      <c r="B71" s="11">
        <f t="shared" ref="B71:X71" si="39">AVERAGE(B66:B70)</f>
        <v>1.1579200000000001E-4</v>
      </c>
      <c r="C71" s="11">
        <f t="shared" si="39"/>
        <v>2.2811000000000001E-2</v>
      </c>
      <c r="D71" s="11">
        <f t="shared" si="39"/>
        <v>1.3834600000000001E-7</v>
      </c>
      <c r="E71" s="11">
        <f t="shared" si="39"/>
        <v>1.1356399999999999E-8</v>
      </c>
      <c r="F71" s="11">
        <f t="shared" si="39"/>
        <v>8.2095400000000005</v>
      </c>
      <c r="G71" s="11">
        <f t="shared" si="39"/>
        <v>-17.893999999999998</v>
      </c>
      <c r="H71" s="11">
        <f t="shared" si="39"/>
        <v>9.5331399999999995</v>
      </c>
      <c r="I71" s="11">
        <f t="shared" si="39"/>
        <v>53.512199999999993</v>
      </c>
      <c r="J71" s="11">
        <f t="shared" si="39"/>
        <v>3.1455599999999997E-7</v>
      </c>
      <c r="K71" s="11">
        <f t="shared" si="39"/>
        <v>3.5566600000000002E-8</v>
      </c>
      <c r="L71" s="11">
        <f t="shared" si="39"/>
        <v>11.307599999999999</v>
      </c>
      <c r="M71" s="11">
        <f t="shared" si="39"/>
        <v>0.76613000000000009</v>
      </c>
      <c r="N71" s="11">
        <f t="shared" si="39"/>
        <v>9.8349600000000002E-3</v>
      </c>
      <c r="O71" s="11">
        <f t="shared" si="39"/>
        <v>1.2837400000000001</v>
      </c>
      <c r="P71" s="11">
        <f t="shared" si="39"/>
        <v>7019.2</v>
      </c>
      <c r="Q71" s="11">
        <f t="shared" si="39"/>
        <v>11.593</v>
      </c>
      <c r="R71" s="11">
        <f t="shared" si="39"/>
        <v>0.16515999999999997</v>
      </c>
      <c r="S71" s="22">
        <f t="shared" si="39"/>
        <v>1.58324E-12</v>
      </c>
      <c r="T71" s="11">
        <f t="shared" si="39"/>
        <v>3.1716599999999996E-14</v>
      </c>
      <c r="U71" s="11">
        <f t="shared" si="39"/>
        <v>2.0032800000000002</v>
      </c>
      <c r="V71" s="11">
        <f t="shared" si="39"/>
        <v>0.96348800000000012</v>
      </c>
      <c r="W71" s="11">
        <f t="shared" si="39"/>
        <v>1.1844399999999999E-3</v>
      </c>
      <c r="X71" s="11">
        <f t="shared" si="39"/>
        <v>0.12293399999999999</v>
      </c>
      <c r="Z71" s="11">
        <f>AVERAGE(Z66:Z70)</f>
        <v>1.3834600000000001E-7</v>
      </c>
      <c r="AA71" s="11">
        <f>AVERAGE(AA66:AA70)</f>
        <v>7001.3059999999996</v>
      </c>
      <c r="AB71" s="11">
        <f>AVERAGE(AB66:AB70)</f>
        <v>3.1455599999999997E-7</v>
      </c>
      <c r="AC71" s="11">
        <f>AVERAGE(AC66:AC70)</f>
        <v>1.58324E-12</v>
      </c>
    </row>
    <row r="73" spans="1:29" x14ac:dyDescent="0.35">
      <c r="A73" s="24">
        <v>0.09</v>
      </c>
    </row>
    <row r="74" spans="1:29" x14ac:dyDescent="0.35">
      <c r="A74" s="13" t="s">
        <v>56</v>
      </c>
      <c r="B74" s="13" t="s">
        <v>12</v>
      </c>
      <c r="C74" s="13" t="s">
        <v>13</v>
      </c>
      <c r="D74" s="13" t="s">
        <v>25</v>
      </c>
      <c r="E74" s="13" t="s">
        <v>14</v>
      </c>
      <c r="F74" s="13" t="s">
        <v>15</v>
      </c>
      <c r="G74" s="13" t="s">
        <v>16</v>
      </c>
      <c r="H74" s="13" t="s">
        <v>17</v>
      </c>
      <c r="I74" s="13" t="s">
        <v>18</v>
      </c>
      <c r="J74" s="13" t="s">
        <v>26</v>
      </c>
      <c r="K74" s="13" t="s">
        <v>27</v>
      </c>
      <c r="L74" s="13" t="s">
        <v>28</v>
      </c>
      <c r="M74" s="13" t="s">
        <v>29</v>
      </c>
      <c r="N74" s="13" t="s">
        <v>30</v>
      </c>
      <c r="O74" s="13" t="s">
        <v>31</v>
      </c>
      <c r="P74" s="13" t="s">
        <v>32</v>
      </c>
      <c r="Q74" s="13" t="s">
        <v>19</v>
      </c>
      <c r="R74" s="13" t="s">
        <v>20</v>
      </c>
      <c r="S74" s="13" t="s">
        <v>33</v>
      </c>
      <c r="T74" s="13" t="s">
        <v>34</v>
      </c>
      <c r="U74" s="13" t="s">
        <v>35</v>
      </c>
      <c r="V74" s="13" t="s">
        <v>36</v>
      </c>
      <c r="W74" s="13" t="s">
        <v>37</v>
      </c>
      <c r="X74" s="13" t="s">
        <v>38</v>
      </c>
      <c r="Z74" s="11" t="s">
        <v>42</v>
      </c>
      <c r="AA74" s="11" t="s">
        <v>41</v>
      </c>
      <c r="AB74" s="11" t="s">
        <v>43</v>
      </c>
      <c r="AC74" s="11" t="s">
        <v>44</v>
      </c>
    </row>
    <row r="75" spans="1:29" x14ac:dyDescent="0.35">
      <c r="A75" s="11" t="s">
        <v>152</v>
      </c>
      <c r="B75" s="17">
        <v>1.1703E-4</v>
      </c>
      <c r="C75" s="11">
        <v>2.3054999999999999E-2</v>
      </c>
      <c r="D75" s="17">
        <v>1.3811000000000001E-7</v>
      </c>
      <c r="E75" s="17">
        <v>1.1388000000000001E-8</v>
      </c>
      <c r="F75" s="17">
        <v>8.2455999999999996</v>
      </c>
      <c r="G75" s="11">
        <v>-18.59</v>
      </c>
      <c r="H75" s="11">
        <v>9.5206999999999997</v>
      </c>
      <c r="I75" s="11">
        <v>51.213999999999999</v>
      </c>
      <c r="J75" s="17">
        <v>3.1968000000000001E-7</v>
      </c>
      <c r="K75" s="17">
        <v>3.6791000000000002E-8</v>
      </c>
      <c r="L75" s="17">
        <v>11.509</v>
      </c>
      <c r="M75" s="11">
        <v>0.76493999999999995</v>
      </c>
      <c r="N75" s="17">
        <v>1.0011000000000001E-2</v>
      </c>
      <c r="O75" s="17">
        <v>1.3087</v>
      </c>
      <c r="P75" s="11">
        <v>7085</v>
      </c>
      <c r="Q75" s="17">
        <v>11.622999999999999</v>
      </c>
      <c r="R75" s="17">
        <v>0.16405</v>
      </c>
      <c r="S75" s="18">
        <v>1.5884999999999999E-12</v>
      </c>
      <c r="T75" s="17">
        <v>3.1855E-14</v>
      </c>
      <c r="U75" s="17">
        <v>2.0053999999999998</v>
      </c>
      <c r="V75" s="11">
        <v>0.96331999999999995</v>
      </c>
      <c r="W75" s="17">
        <v>1.1846000000000001E-3</v>
      </c>
      <c r="X75" s="17">
        <v>0.12297</v>
      </c>
      <c r="Z75" s="15">
        <f>D75</f>
        <v>1.3811000000000001E-7</v>
      </c>
      <c r="AA75" s="14">
        <f>G75+P75</f>
        <v>7066.41</v>
      </c>
      <c r="AB75" s="15">
        <f>J75</f>
        <v>3.1968000000000001E-7</v>
      </c>
      <c r="AC75" s="15">
        <f>S75</f>
        <v>1.5884999999999999E-12</v>
      </c>
    </row>
    <row r="76" spans="1:29" x14ac:dyDescent="0.35">
      <c r="A76" s="11" t="s">
        <v>153</v>
      </c>
      <c r="B76" s="17">
        <v>1.1192999999999999E-4</v>
      </c>
      <c r="C76" s="11">
        <v>2.2051000000000001E-2</v>
      </c>
      <c r="D76" s="17">
        <v>1.4429E-7</v>
      </c>
      <c r="E76" s="17">
        <v>1.1173E-8</v>
      </c>
      <c r="F76" s="17">
        <v>7.7434000000000003</v>
      </c>
      <c r="G76" s="11">
        <v>-27.08</v>
      </c>
      <c r="H76" s="11">
        <v>9.3764000000000003</v>
      </c>
      <c r="I76" s="11">
        <v>34.625</v>
      </c>
      <c r="J76" s="17">
        <v>3.2986000000000002E-7</v>
      </c>
      <c r="K76" s="17">
        <v>3.7243999999999999E-8</v>
      </c>
      <c r="L76" s="17">
        <v>11.291</v>
      </c>
      <c r="M76" s="11">
        <v>0.76205000000000001</v>
      </c>
      <c r="N76" s="17">
        <v>9.8245999999999993E-3</v>
      </c>
      <c r="O76" s="17">
        <v>1.2891999999999999</v>
      </c>
      <c r="P76" s="11">
        <v>7101</v>
      </c>
      <c r="Q76" s="17">
        <v>11.456</v>
      </c>
      <c r="R76" s="17">
        <v>0.16133</v>
      </c>
      <c r="S76" s="18">
        <v>1.6490999999999999E-12</v>
      </c>
      <c r="T76" s="17">
        <v>3.2451E-14</v>
      </c>
      <c r="U76" s="17">
        <v>1.9678</v>
      </c>
      <c r="V76" s="11">
        <v>0.96128999999999998</v>
      </c>
      <c r="W76" s="17">
        <v>1.1628999999999999E-3</v>
      </c>
      <c r="X76" s="17">
        <v>0.12096999999999999</v>
      </c>
      <c r="Z76" s="17">
        <f t="shared" ref="Z76:Z79" si="40">D76</f>
        <v>1.4429E-7</v>
      </c>
      <c r="AA76" s="11">
        <f t="shared" ref="AA76:AA79" si="41">G76+P76</f>
        <v>7073.92</v>
      </c>
      <c r="AB76" s="17">
        <f t="shared" ref="AB76:AB79" si="42">J76</f>
        <v>3.2986000000000002E-7</v>
      </c>
      <c r="AC76" s="17">
        <f t="shared" ref="AC76:AC79" si="43">S76</f>
        <v>1.6490999999999999E-12</v>
      </c>
    </row>
    <row r="77" spans="1:29" x14ac:dyDescent="0.35">
      <c r="A77" s="11" t="s">
        <v>154</v>
      </c>
      <c r="B77" s="17">
        <v>1.1458E-4</v>
      </c>
      <c r="C77" s="11">
        <v>2.2571999999999998E-2</v>
      </c>
      <c r="D77" s="17">
        <v>1.4034E-7</v>
      </c>
      <c r="E77" s="17">
        <v>1.1282E-8</v>
      </c>
      <c r="F77" s="17">
        <v>8.0389999999999997</v>
      </c>
      <c r="G77" s="11">
        <v>-21.57</v>
      </c>
      <c r="H77" s="11">
        <v>9.4456000000000007</v>
      </c>
      <c r="I77" s="11">
        <v>43.79</v>
      </c>
      <c r="J77" s="17">
        <v>3.2418999999999999E-7</v>
      </c>
      <c r="K77" s="17">
        <v>3.6943000000000002E-8</v>
      </c>
      <c r="L77" s="17">
        <v>11.395</v>
      </c>
      <c r="M77" s="11">
        <v>0.76363999999999999</v>
      </c>
      <c r="N77" s="17">
        <v>9.9139999999999992E-3</v>
      </c>
      <c r="O77" s="17">
        <v>1.2983</v>
      </c>
      <c r="P77" s="11">
        <v>7089</v>
      </c>
      <c r="Q77" s="17">
        <v>11.534000000000001</v>
      </c>
      <c r="R77" s="17">
        <v>0.16270000000000001</v>
      </c>
      <c r="S77" s="18">
        <v>1.6082E-12</v>
      </c>
      <c r="T77" s="17">
        <v>3.1955000000000001E-14</v>
      </c>
      <c r="U77" s="17">
        <v>1.9870000000000001</v>
      </c>
      <c r="V77" s="11">
        <v>0.96265000000000001</v>
      </c>
      <c r="W77" s="17">
        <v>1.1739999999999999E-3</v>
      </c>
      <c r="X77" s="17">
        <v>0.12196</v>
      </c>
      <c r="Z77" s="17">
        <f t="shared" si="40"/>
        <v>1.4034E-7</v>
      </c>
      <c r="AA77" s="11">
        <f t="shared" si="41"/>
        <v>7067.43</v>
      </c>
      <c r="AB77" s="17">
        <f t="shared" si="42"/>
        <v>3.2418999999999999E-7</v>
      </c>
      <c r="AC77" s="17">
        <f t="shared" si="43"/>
        <v>1.6082E-12</v>
      </c>
    </row>
    <row r="78" spans="1:29" x14ac:dyDescent="0.35">
      <c r="A78" s="11" t="s">
        <v>155</v>
      </c>
      <c r="B78" s="17">
        <v>1.1561E-4</v>
      </c>
      <c r="C78" s="11">
        <v>2.2776000000000001E-2</v>
      </c>
      <c r="D78" s="17">
        <v>1.3986000000000001E-7</v>
      </c>
      <c r="E78" s="17">
        <v>1.1332E-8</v>
      </c>
      <c r="F78" s="17">
        <v>8.1023999999999994</v>
      </c>
      <c r="G78" s="11">
        <v>-20.7</v>
      </c>
      <c r="H78" s="11">
        <v>9.4841999999999995</v>
      </c>
      <c r="I78" s="11">
        <v>45.817</v>
      </c>
      <c r="J78" s="17">
        <v>3.2369000000000001E-7</v>
      </c>
      <c r="K78" s="17">
        <v>3.7038999999999998E-8</v>
      </c>
      <c r="L78" s="17">
        <v>11.443</v>
      </c>
      <c r="M78" s="11">
        <v>0.76375000000000004</v>
      </c>
      <c r="N78" s="17">
        <v>9.9547999999999998E-3</v>
      </c>
      <c r="O78" s="17">
        <v>1.3033999999999999</v>
      </c>
      <c r="P78" s="11">
        <v>7089</v>
      </c>
      <c r="Q78" s="17">
        <v>11.581</v>
      </c>
      <c r="R78" s="17">
        <v>0.16336999999999999</v>
      </c>
      <c r="S78" s="18">
        <v>1.6029E-12</v>
      </c>
      <c r="T78" s="17">
        <v>3.1985999999999999E-14</v>
      </c>
      <c r="U78" s="17">
        <v>1.9955000000000001</v>
      </c>
      <c r="V78" s="11">
        <v>0.96282000000000001</v>
      </c>
      <c r="W78" s="17">
        <v>1.1789000000000001E-3</v>
      </c>
      <c r="X78" s="17">
        <v>0.12243999999999999</v>
      </c>
      <c r="Z78" s="17">
        <f t="shared" si="40"/>
        <v>1.3986000000000001E-7</v>
      </c>
      <c r="AA78" s="11">
        <f t="shared" si="41"/>
        <v>7068.3</v>
      </c>
      <c r="AB78" s="17">
        <f t="shared" si="42"/>
        <v>3.2369000000000001E-7</v>
      </c>
      <c r="AC78" s="17">
        <f t="shared" si="43"/>
        <v>1.6029E-12</v>
      </c>
    </row>
    <row r="79" spans="1:29" x14ac:dyDescent="0.35">
      <c r="A79" s="12" t="s">
        <v>156</v>
      </c>
      <c r="B79" s="19">
        <v>1.1553999999999999E-4</v>
      </c>
      <c r="C79" s="12">
        <v>2.2762000000000001E-2</v>
      </c>
      <c r="D79" s="19">
        <v>1.3995000000000001E-7</v>
      </c>
      <c r="E79" s="19">
        <v>1.1328000000000001E-8</v>
      </c>
      <c r="F79" s="19">
        <v>8.0943000000000005</v>
      </c>
      <c r="G79" s="12">
        <v>-20.99</v>
      </c>
      <c r="H79" s="12">
        <v>9.48</v>
      </c>
      <c r="I79" s="12">
        <v>45.164000000000001</v>
      </c>
      <c r="J79" s="19">
        <v>3.2385999999999999E-7</v>
      </c>
      <c r="K79" s="19">
        <v>3.7043000000000003E-8</v>
      </c>
      <c r="L79" s="19">
        <v>11.438000000000001</v>
      </c>
      <c r="M79" s="12">
        <v>0.76366000000000001</v>
      </c>
      <c r="N79" s="19">
        <v>9.9507999999999992E-3</v>
      </c>
      <c r="O79" s="19">
        <v>1.3029999999999999</v>
      </c>
      <c r="P79" s="12">
        <v>7090</v>
      </c>
      <c r="Q79" s="19">
        <v>11.577999999999999</v>
      </c>
      <c r="R79" s="19">
        <v>0.1633</v>
      </c>
      <c r="S79" s="25">
        <v>1.6038000000000001E-12</v>
      </c>
      <c r="T79" s="19">
        <v>3.1991999999999998E-14</v>
      </c>
      <c r="U79" s="19">
        <v>1.9947999999999999</v>
      </c>
      <c r="V79" s="12">
        <v>0.96279999999999999</v>
      </c>
      <c r="W79" s="19">
        <v>1.1785000000000001E-3</v>
      </c>
      <c r="X79" s="19">
        <v>0.12239999999999999</v>
      </c>
      <c r="Z79" s="19">
        <f t="shared" si="40"/>
        <v>1.3995000000000001E-7</v>
      </c>
      <c r="AA79" s="12">
        <f t="shared" si="41"/>
        <v>7069.01</v>
      </c>
      <c r="AB79" s="19">
        <f t="shared" si="42"/>
        <v>3.2385999999999999E-7</v>
      </c>
      <c r="AC79" s="19">
        <f t="shared" si="43"/>
        <v>1.6038000000000001E-12</v>
      </c>
    </row>
    <row r="80" spans="1:29" x14ac:dyDescent="0.35">
      <c r="A80" s="11" t="s">
        <v>23</v>
      </c>
      <c r="B80" s="11">
        <f t="shared" ref="B80:X80" si="44">AVERAGE(B75:B79)</f>
        <v>1.14938E-4</v>
      </c>
      <c r="C80" s="11">
        <f t="shared" si="44"/>
        <v>2.2643200000000002E-2</v>
      </c>
      <c r="D80" s="11">
        <f t="shared" si="44"/>
        <v>1.4051000000000001E-7</v>
      </c>
      <c r="E80" s="11">
        <f t="shared" si="44"/>
        <v>1.13006E-8</v>
      </c>
      <c r="F80" s="11">
        <f t="shared" si="44"/>
        <v>8.0449400000000004</v>
      </c>
      <c r="G80" s="11">
        <f t="shared" si="44"/>
        <v>-21.786000000000001</v>
      </c>
      <c r="H80" s="11">
        <f t="shared" si="44"/>
        <v>9.4613800000000001</v>
      </c>
      <c r="I80" s="11">
        <f t="shared" si="44"/>
        <v>44.122</v>
      </c>
      <c r="J80" s="11">
        <f t="shared" si="44"/>
        <v>3.2425600000000002E-7</v>
      </c>
      <c r="K80" s="11">
        <f t="shared" si="44"/>
        <v>3.7012000000000001E-8</v>
      </c>
      <c r="L80" s="11">
        <f t="shared" si="44"/>
        <v>11.4152</v>
      </c>
      <c r="M80" s="11">
        <f t="shared" si="44"/>
        <v>0.76360799999999995</v>
      </c>
      <c r="N80" s="11">
        <f t="shared" si="44"/>
        <v>9.9310399999999986E-3</v>
      </c>
      <c r="O80" s="11">
        <f t="shared" si="44"/>
        <v>1.3005200000000001</v>
      </c>
      <c r="P80" s="11">
        <f t="shared" si="44"/>
        <v>7090.8</v>
      </c>
      <c r="Q80" s="11">
        <f t="shared" si="44"/>
        <v>11.554400000000001</v>
      </c>
      <c r="R80" s="11">
        <f t="shared" si="44"/>
        <v>0.16294999999999998</v>
      </c>
      <c r="S80" s="22">
        <f t="shared" si="44"/>
        <v>1.6104999999999999E-12</v>
      </c>
      <c r="T80" s="11">
        <f t="shared" si="44"/>
        <v>3.2047799999999998E-14</v>
      </c>
      <c r="U80" s="11">
        <f t="shared" si="44"/>
        <v>1.9901</v>
      </c>
      <c r="V80" s="11">
        <f t="shared" si="44"/>
        <v>0.96257599999999999</v>
      </c>
      <c r="W80" s="11">
        <f t="shared" si="44"/>
        <v>1.17578E-3</v>
      </c>
      <c r="X80" s="11">
        <f t="shared" si="44"/>
        <v>0.12214799999999999</v>
      </c>
      <c r="Z80" s="11">
        <f>AVERAGE(Z75:Z79)</f>
        <v>1.4051000000000001E-7</v>
      </c>
      <c r="AA80" s="11">
        <f>AVERAGE(AA75:AA79)</f>
        <v>7069.0140000000001</v>
      </c>
      <c r="AB80" s="11">
        <f>AVERAGE(AB75:AB79)</f>
        <v>3.2425600000000002E-7</v>
      </c>
      <c r="AC80" s="11">
        <f>AVERAGE(AC75:AC79)</f>
        <v>1.6104999999999999E-12</v>
      </c>
    </row>
    <row r="82" spans="1:29" x14ac:dyDescent="0.35">
      <c r="A82" s="24">
        <v>0.1</v>
      </c>
    </row>
    <row r="83" spans="1:29" x14ac:dyDescent="0.35">
      <c r="A83" s="13" t="s">
        <v>56</v>
      </c>
      <c r="B83" s="13" t="s">
        <v>12</v>
      </c>
      <c r="C83" s="13" t="s">
        <v>13</v>
      </c>
      <c r="D83" s="13" t="s">
        <v>25</v>
      </c>
      <c r="E83" s="13" t="s">
        <v>14</v>
      </c>
      <c r="F83" s="13" t="s">
        <v>15</v>
      </c>
      <c r="G83" s="13" t="s">
        <v>16</v>
      </c>
      <c r="H83" s="13" t="s">
        <v>17</v>
      </c>
      <c r="I83" s="13" t="s">
        <v>18</v>
      </c>
      <c r="J83" s="13" t="s">
        <v>26</v>
      </c>
      <c r="K83" s="13" t="s">
        <v>27</v>
      </c>
      <c r="L83" s="13" t="s">
        <v>28</v>
      </c>
      <c r="M83" s="13" t="s">
        <v>29</v>
      </c>
      <c r="N83" s="13" t="s">
        <v>30</v>
      </c>
      <c r="O83" s="13" t="s">
        <v>31</v>
      </c>
      <c r="P83" s="13" t="s">
        <v>32</v>
      </c>
      <c r="Q83" s="13" t="s">
        <v>19</v>
      </c>
      <c r="R83" s="13" t="s">
        <v>20</v>
      </c>
      <c r="S83" s="13" t="s">
        <v>33</v>
      </c>
      <c r="T83" s="13" t="s">
        <v>34</v>
      </c>
      <c r="U83" s="13" t="s">
        <v>35</v>
      </c>
      <c r="V83" s="13" t="s">
        <v>36</v>
      </c>
      <c r="W83" s="13" t="s">
        <v>37</v>
      </c>
      <c r="X83" s="13" t="s">
        <v>38</v>
      </c>
      <c r="Z83" s="11" t="s">
        <v>42</v>
      </c>
      <c r="AA83" s="11" t="s">
        <v>41</v>
      </c>
      <c r="AB83" s="11" t="s">
        <v>43</v>
      </c>
      <c r="AC83" s="11" t="s">
        <v>44</v>
      </c>
    </row>
    <row r="84" spans="1:29" x14ac:dyDescent="0.35">
      <c r="A84" s="11" t="s">
        <v>157</v>
      </c>
      <c r="B84" s="17">
        <v>1.1977999999999999E-4</v>
      </c>
      <c r="C84" s="11">
        <v>2.3597E-2</v>
      </c>
      <c r="D84" s="17">
        <v>1.3502E-7</v>
      </c>
      <c r="E84" s="17">
        <v>1.1495E-8</v>
      </c>
      <c r="F84" s="17">
        <v>8.5136000000000003</v>
      </c>
      <c r="G84" s="11">
        <v>-16.95</v>
      </c>
      <c r="H84" s="11">
        <v>9.5785</v>
      </c>
      <c r="I84" s="11">
        <v>56.51</v>
      </c>
      <c r="J84" s="17">
        <v>3.1921000000000001E-7</v>
      </c>
      <c r="K84" s="17">
        <v>3.7522999999999998E-8</v>
      </c>
      <c r="L84" s="17">
        <v>11.755000000000001</v>
      </c>
      <c r="M84" s="11">
        <v>0.76548000000000005</v>
      </c>
      <c r="N84" s="17">
        <v>1.0225E-2</v>
      </c>
      <c r="O84" s="17">
        <v>1.3358000000000001</v>
      </c>
      <c r="P84" s="11">
        <v>7124</v>
      </c>
      <c r="Q84" s="17">
        <v>11.718999999999999</v>
      </c>
      <c r="R84" s="17">
        <v>0.16450000000000001</v>
      </c>
      <c r="S84" s="18">
        <v>1.5825E-12</v>
      </c>
      <c r="T84" s="17">
        <v>3.1981000000000003E-14</v>
      </c>
      <c r="U84" s="17">
        <v>2.0209000000000001</v>
      </c>
      <c r="V84" s="11">
        <v>0.96353</v>
      </c>
      <c r="W84" s="17">
        <v>1.1931000000000001E-3</v>
      </c>
      <c r="X84" s="17">
        <v>0.12383</v>
      </c>
      <c r="Z84" s="15">
        <f>D84</f>
        <v>1.3502E-7</v>
      </c>
      <c r="AA84" s="14">
        <f>G84+P84</f>
        <v>7107.05</v>
      </c>
      <c r="AB84" s="15">
        <f>J84</f>
        <v>3.1921000000000001E-7</v>
      </c>
      <c r="AC84" s="15">
        <f>S84</f>
        <v>1.5825E-12</v>
      </c>
    </row>
    <row r="85" spans="1:29" x14ac:dyDescent="0.35">
      <c r="A85" s="11" t="s">
        <v>158</v>
      </c>
      <c r="B85" s="17">
        <v>1.1441E-4</v>
      </c>
      <c r="C85" s="11">
        <v>2.2539E-2</v>
      </c>
      <c r="D85" s="17">
        <v>1.4112999999999999E-7</v>
      </c>
      <c r="E85" s="17">
        <v>1.1264000000000001E-8</v>
      </c>
      <c r="F85" s="17">
        <v>7.9813000000000001</v>
      </c>
      <c r="G85" s="11">
        <v>-24.36</v>
      </c>
      <c r="H85" s="11">
        <v>9.4136000000000006</v>
      </c>
      <c r="I85" s="11">
        <v>38.643999999999998</v>
      </c>
      <c r="J85" s="17">
        <v>3.2940999999999998E-7</v>
      </c>
      <c r="K85" s="17">
        <v>3.7940000000000001E-8</v>
      </c>
      <c r="L85" s="17">
        <v>11.518000000000001</v>
      </c>
      <c r="M85" s="11">
        <v>0.76251000000000002</v>
      </c>
      <c r="N85" s="17">
        <v>1.0022E-2</v>
      </c>
      <c r="O85" s="17">
        <v>1.3143</v>
      </c>
      <c r="P85" s="11">
        <v>7142</v>
      </c>
      <c r="Q85" s="17">
        <v>11.53</v>
      </c>
      <c r="R85" s="17">
        <v>0.16144</v>
      </c>
      <c r="S85" s="18">
        <v>1.6347000000000001E-12</v>
      </c>
      <c r="T85" s="17">
        <v>3.2382000000000003E-14</v>
      </c>
      <c r="U85" s="17">
        <v>1.9809000000000001</v>
      </c>
      <c r="V85" s="11">
        <v>0.96177999999999997</v>
      </c>
      <c r="W85" s="17">
        <v>1.1697999999999999E-3</v>
      </c>
      <c r="X85" s="17">
        <v>0.12163</v>
      </c>
      <c r="Z85" s="17">
        <f t="shared" ref="Z85:Z88" si="45">D85</f>
        <v>1.4112999999999999E-7</v>
      </c>
      <c r="AA85" s="11">
        <f t="shared" ref="AA85:AA88" si="46">G85+P85</f>
        <v>7117.64</v>
      </c>
      <c r="AB85" s="17">
        <f t="shared" ref="AB85:AB88" si="47">J85</f>
        <v>3.2940999999999998E-7</v>
      </c>
      <c r="AC85" s="17">
        <f t="shared" ref="AC85:AC88" si="48">S85</f>
        <v>1.6347000000000001E-12</v>
      </c>
    </row>
    <row r="86" spans="1:29" x14ac:dyDescent="0.35">
      <c r="A86" s="11" t="s">
        <v>159</v>
      </c>
      <c r="B86" s="17">
        <v>1.1538E-4</v>
      </c>
      <c r="C86" s="11">
        <v>2.273E-2</v>
      </c>
      <c r="D86" s="17">
        <v>1.4054000000000001E-7</v>
      </c>
      <c r="E86" s="17">
        <v>1.1307999999999999E-8</v>
      </c>
      <c r="F86" s="17">
        <v>8.0460999999999991</v>
      </c>
      <c r="G86" s="11">
        <v>-23.65</v>
      </c>
      <c r="H86" s="11">
        <v>9.4437999999999995</v>
      </c>
      <c r="I86" s="11">
        <v>39.932000000000002</v>
      </c>
      <c r="J86" s="17">
        <v>3.2646999999999998E-7</v>
      </c>
      <c r="K86" s="17">
        <v>3.7726999999999998E-8</v>
      </c>
      <c r="L86" s="17">
        <v>11.555999999999999</v>
      </c>
      <c r="M86" s="11">
        <v>0.76324000000000003</v>
      </c>
      <c r="N86" s="17">
        <v>1.0055E-2</v>
      </c>
      <c r="O86" s="17">
        <v>1.3173999999999999</v>
      </c>
      <c r="P86" s="11">
        <v>7144</v>
      </c>
      <c r="Q86" s="17">
        <v>11.565</v>
      </c>
      <c r="R86" s="17">
        <v>0.16188</v>
      </c>
      <c r="S86" s="18">
        <v>1.6242000000000001E-12</v>
      </c>
      <c r="T86" s="17">
        <v>3.2284999999999998E-14</v>
      </c>
      <c r="U86" s="17">
        <v>1.9877</v>
      </c>
      <c r="V86" s="11">
        <v>0.96211000000000002</v>
      </c>
      <c r="W86" s="17">
        <v>1.1738E-3</v>
      </c>
      <c r="X86" s="17">
        <v>0.122</v>
      </c>
      <c r="Z86" s="17">
        <f t="shared" si="45"/>
        <v>1.4054000000000001E-7</v>
      </c>
      <c r="AA86" s="11">
        <f t="shared" si="46"/>
        <v>7120.35</v>
      </c>
      <c r="AB86" s="17">
        <f t="shared" si="47"/>
        <v>3.2646999999999998E-7</v>
      </c>
      <c r="AC86" s="17">
        <f t="shared" si="48"/>
        <v>1.6242000000000001E-12</v>
      </c>
    </row>
    <row r="87" spans="1:29" x14ac:dyDescent="0.35">
      <c r="A87" s="11" t="s">
        <v>161</v>
      </c>
      <c r="B87" s="17">
        <v>1.1635E-4</v>
      </c>
      <c r="C87" s="11">
        <v>2.2922000000000001E-2</v>
      </c>
      <c r="D87" s="17">
        <v>1.4014999999999999E-7</v>
      </c>
      <c r="E87" s="17">
        <v>1.1352E-8</v>
      </c>
      <c r="F87" s="17">
        <v>8.0998999999999999</v>
      </c>
      <c r="G87" s="11">
        <v>-22.7</v>
      </c>
      <c r="H87" s="11">
        <v>9.4763999999999999</v>
      </c>
      <c r="I87" s="11">
        <v>41.746000000000002</v>
      </c>
      <c r="J87" s="17">
        <v>3.2916000000000002E-7</v>
      </c>
      <c r="K87" s="17">
        <v>3.8228000000000003E-8</v>
      </c>
      <c r="L87" s="17">
        <v>11.614000000000001</v>
      </c>
      <c r="M87" s="11">
        <v>0.76254</v>
      </c>
      <c r="N87" s="17">
        <v>1.0104999999999999E-2</v>
      </c>
      <c r="O87" s="17">
        <v>1.3251999999999999</v>
      </c>
      <c r="P87" s="11">
        <v>7146</v>
      </c>
      <c r="Q87" s="17">
        <v>11.61</v>
      </c>
      <c r="R87" s="17">
        <v>0.16247</v>
      </c>
      <c r="S87" s="18">
        <v>1.6206E-12</v>
      </c>
      <c r="T87" s="17">
        <v>3.2343999999999997E-14</v>
      </c>
      <c r="U87" s="17">
        <v>1.9958</v>
      </c>
      <c r="V87" s="11">
        <v>0.96223999999999998</v>
      </c>
      <c r="W87" s="17">
        <v>1.1784E-3</v>
      </c>
      <c r="X87" s="17">
        <v>0.12246</v>
      </c>
      <c r="Z87" s="17">
        <f t="shared" ref="Z87" si="49">D87</f>
        <v>1.4014999999999999E-7</v>
      </c>
      <c r="AA87" s="11">
        <f t="shared" ref="AA87" si="50">G87+P87</f>
        <v>7123.3</v>
      </c>
      <c r="AB87" s="17">
        <f t="shared" ref="AB87" si="51">J87</f>
        <v>3.2916000000000002E-7</v>
      </c>
      <c r="AC87" s="17">
        <f t="shared" ref="AC87" si="52">S87</f>
        <v>1.6206E-12</v>
      </c>
    </row>
    <row r="88" spans="1:29" x14ac:dyDescent="0.35">
      <c r="A88" s="12" t="s">
        <v>160</v>
      </c>
      <c r="B88" s="19">
        <v>1.1567E-4</v>
      </c>
      <c r="C88" s="12">
        <v>2.2787000000000002E-2</v>
      </c>
      <c r="D88" s="19">
        <v>1.4158E-7</v>
      </c>
      <c r="E88" s="19">
        <v>1.1323999999999999E-8</v>
      </c>
      <c r="F88" s="19">
        <v>7.9983000000000004</v>
      </c>
      <c r="G88" s="12">
        <v>-24.59</v>
      </c>
      <c r="H88" s="12">
        <v>9.4566999999999997</v>
      </c>
      <c r="I88" s="12">
        <v>38.457999999999998</v>
      </c>
      <c r="J88" s="19">
        <v>3.2893000000000002E-7</v>
      </c>
      <c r="K88" s="19">
        <v>3.8111000000000003E-8</v>
      </c>
      <c r="L88" s="19">
        <v>11.586</v>
      </c>
      <c r="M88" s="12">
        <v>0.76256999999999997</v>
      </c>
      <c r="N88" s="19">
        <v>1.0081E-2</v>
      </c>
      <c r="O88" s="19">
        <v>1.3220000000000001</v>
      </c>
      <c r="P88" s="12">
        <v>7152</v>
      </c>
      <c r="Q88" s="19">
        <v>11.587</v>
      </c>
      <c r="R88" s="19">
        <v>0.16200999999999999</v>
      </c>
      <c r="S88" s="25">
        <v>1.6281000000000001E-12</v>
      </c>
      <c r="T88" s="19">
        <v>3.24E-14</v>
      </c>
      <c r="U88" s="19">
        <v>1.99</v>
      </c>
      <c r="V88" s="12">
        <v>0.96196999999999999</v>
      </c>
      <c r="W88" s="19">
        <v>1.1751000000000001E-3</v>
      </c>
      <c r="X88" s="19">
        <v>0.12216</v>
      </c>
      <c r="Z88" s="19">
        <f t="shared" si="45"/>
        <v>1.4158E-7</v>
      </c>
      <c r="AA88" s="12">
        <f t="shared" si="46"/>
        <v>7127.41</v>
      </c>
      <c r="AB88" s="19">
        <f t="shared" si="47"/>
        <v>3.2893000000000002E-7</v>
      </c>
      <c r="AC88" s="19">
        <f t="shared" si="48"/>
        <v>1.6281000000000001E-12</v>
      </c>
    </row>
    <row r="89" spans="1:29" x14ac:dyDescent="0.35">
      <c r="A89" s="11" t="s">
        <v>23</v>
      </c>
      <c r="B89" s="11">
        <f t="shared" ref="B89:X89" si="53">AVERAGE(B84:B88)</f>
        <v>1.1631799999999999E-4</v>
      </c>
      <c r="C89" s="11">
        <f t="shared" si="53"/>
        <v>2.2914999999999998E-2</v>
      </c>
      <c r="D89" s="11">
        <f t="shared" si="53"/>
        <v>1.39684E-7</v>
      </c>
      <c r="E89" s="11">
        <f t="shared" si="53"/>
        <v>1.1348599999999999E-8</v>
      </c>
      <c r="F89" s="11">
        <f t="shared" si="53"/>
        <v>8.1278400000000008</v>
      </c>
      <c r="G89" s="11">
        <f t="shared" si="53"/>
        <v>-22.450000000000003</v>
      </c>
      <c r="H89" s="11">
        <f t="shared" si="53"/>
        <v>9.4738000000000007</v>
      </c>
      <c r="I89" s="11">
        <f t="shared" si="53"/>
        <v>43.058000000000007</v>
      </c>
      <c r="J89" s="11">
        <f t="shared" si="53"/>
        <v>3.2663599999999996E-7</v>
      </c>
      <c r="K89" s="11">
        <f t="shared" si="53"/>
        <v>3.7905799999999998E-8</v>
      </c>
      <c r="L89" s="11">
        <f t="shared" si="53"/>
        <v>11.605799999999999</v>
      </c>
      <c r="M89" s="11">
        <f t="shared" si="53"/>
        <v>0.76326800000000006</v>
      </c>
      <c r="N89" s="11">
        <f t="shared" si="53"/>
        <v>1.00976E-2</v>
      </c>
      <c r="O89" s="11">
        <f t="shared" si="53"/>
        <v>1.32294</v>
      </c>
      <c r="P89" s="11">
        <f t="shared" si="53"/>
        <v>7141.6</v>
      </c>
      <c r="Q89" s="11">
        <f t="shared" si="53"/>
        <v>11.6022</v>
      </c>
      <c r="R89" s="11">
        <f t="shared" si="53"/>
        <v>0.16245999999999999</v>
      </c>
      <c r="S89" s="22">
        <f t="shared" si="53"/>
        <v>1.6180199999999998E-12</v>
      </c>
      <c r="T89" s="11">
        <f t="shared" si="53"/>
        <v>3.22784E-14</v>
      </c>
      <c r="U89" s="11">
        <f t="shared" si="53"/>
        <v>1.9950600000000001</v>
      </c>
      <c r="V89" s="11">
        <f t="shared" si="53"/>
        <v>0.96232600000000001</v>
      </c>
      <c r="W89" s="11">
        <f t="shared" si="53"/>
        <v>1.17804E-3</v>
      </c>
      <c r="X89" s="11">
        <f t="shared" si="53"/>
        <v>0.12241600000000001</v>
      </c>
      <c r="Z89" s="11">
        <f>AVERAGE(Z84:Z88)</f>
        <v>1.39684E-7</v>
      </c>
      <c r="AA89" s="11">
        <f>AVERAGE(AA84:AA88)</f>
        <v>7119.15</v>
      </c>
      <c r="AB89" s="11">
        <f>AVERAGE(AB84:AB88)</f>
        <v>3.2663599999999996E-7</v>
      </c>
      <c r="AC89" s="11">
        <f>AVERAGE(AC84:AC88)</f>
        <v>1.6180199999999998E-12</v>
      </c>
    </row>
    <row r="91" spans="1:29" x14ac:dyDescent="0.35">
      <c r="A91" s="24">
        <v>0.11</v>
      </c>
    </row>
    <row r="92" spans="1:29" x14ac:dyDescent="0.35">
      <c r="A92" s="13" t="s">
        <v>56</v>
      </c>
      <c r="B92" s="13" t="s">
        <v>12</v>
      </c>
      <c r="C92" s="13" t="s">
        <v>13</v>
      </c>
      <c r="D92" s="13" t="s">
        <v>25</v>
      </c>
      <c r="E92" s="13" t="s">
        <v>14</v>
      </c>
      <c r="F92" s="13" t="s">
        <v>15</v>
      </c>
      <c r="G92" s="13" t="s">
        <v>16</v>
      </c>
      <c r="H92" s="13" t="s">
        <v>17</v>
      </c>
      <c r="I92" s="13" t="s">
        <v>18</v>
      </c>
      <c r="J92" s="13" t="s">
        <v>26</v>
      </c>
      <c r="K92" s="13" t="s">
        <v>27</v>
      </c>
      <c r="L92" s="13" t="s">
        <v>28</v>
      </c>
      <c r="M92" s="13" t="s">
        <v>29</v>
      </c>
      <c r="N92" s="13" t="s">
        <v>30</v>
      </c>
      <c r="O92" s="13" t="s">
        <v>31</v>
      </c>
      <c r="P92" s="13" t="s">
        <v>32</v>
      </c>
      <c r="Q92" s="13" t="s">
        <v>19</v>
      </c>
      <c r="R92" s="13" t="s">
        <v>20</v>
      </c>
      <c r="S92" s="13" t="s">
        <v>33</v>
      </c>
      <c r="T92" s="13" t="s">
        <v>34</v>
      </c>
      <c r="U92" s="13" t="s">
        <v>35</v>
      </c>
      <c r="V92" s="13" t="s">
        <v>36</v>
      </c>
      <c r="W92" s="13" t="s">
        <v>37</v>
      </c>
      <c r="X92" s="13" t="s">
        <v>38</v>
      </c>
      <c r="Z92" s="11" t="s">
        <v>42</v>
      </c>
      <c r="AA92" s="11" t="s">
        <v>41</v>
      </c>
      <c r="AB92" s="11" t="s">
        <v>43</v>
      </c>
      <c r="AC92" s="11" t="s">
        <v>44</v>
      </c>
    </row>
    <row r="93" spans="1:29" x14ac:dyDescent="0.35">
      <c r="A93" s="11" t="s">
        <v>162</v>
      </c>
      <c r="B93" s="17">
        <v>1.1705E-4</v>
      </c>
      <c r="C93" s="11">
        <v>2.3057999999999999E-2</v>
      </c>
      <c r="D93" s="17">
        <v>1.36E-7</v>
      </c>
      <c r="E93" s="17">
        <v>1.1376E-8</v>
      </c>
      <c r="F93" s="17">
        <v>8.3646999999999991</v>
      </c>
      <c r="G93" s="11">
        <v>-16.260000000000002</v>
      </c>
      <c r="H93" s="11">
        <v>9.5113000000000003</v>
      </c>
      <c r="I93" s="11">
        <v>58.494999999999997</v>
      </c>
      <c r="J93" s="17">
        <v>3.3542999999999998E-7</v>
      </c>
      <c r="K93" s="17">
        <v>3.8868000000000001E-8</v>
      </c>
      <c r="L93" s="17">
        <v>11.587999999999999</v>
      </c>
      <c r="M93" s="11">
        <v>0.76151999999999997</v>
      </c>
      <c r="N93" s="17">
        <v>1.0082000000000001E-2</v>
      </c>
      <c r="O93" s="17">
        <v>1.3239000000000001</v>
      </c>
      <c r="P93" s="11">
        <v>7072</v>
      </c>
      <c r="Q93" s="17">
        <v>11.618</v>
      </c>
      <c r="R93" s="17">
        <v>0.16428000000000001</v>
      </c>
      <c r="S93" s="18">
        <v>1.5819E-12</v>
      </c>
      <c r="T93" s="17">
        <v>3.1730999999999998E-14</v>
      </c>
      <c r="U93" s="17">
        <v>2.0059</v>
      </c>
      <c r="V93" s="11">
        <v>0.96357999999999999</v>
      </c>
      <c r="W93" s="17">
        <v>1.1849E-3</v>
      </c>
      <c r="X93" s="17">
        <v>0.12297</v>
      </c>
      <c r="Z93" s="15">
        <f>D93</f>
        <v>1.36E-7</v>
      </c>
      <c r="AA93" s="14">
        <f>G93+P93</f>
        <v>7055.74</v>
      </c>
      <c r="AB93" s="15">
        <f>J93</f>
        <v>3.3542999999999998E-7</v>
      </c>
      <c r="AC93" s="15">
        <f>S93</f>
        <v>1.5819E-12</v>
      </c>
    </row>
    <row r="94" spans="1:29" x14ac:dyDescent="0.35">
      <c r="A94" s="11" t="s">
        <v>163</v>
      </c>
      <c r="B94" s="17">
        <v>1.1119E-4</v>
      </c>
      <c r="C94" s="11">
        <v>2.1904E-2</v>
      </c>
      <c r="D94" s="17">
        <v>1.4508E-7</v>
      </c>
      <c r="E94" s="17">
        <v>1.1133E-8</v>
      </c>
      <c r="F94" s="17">
        <v>7.6737000000000002</v>
      </c>
      <c r="G94" s="11">
        <v>-27.91</v>
      </c>
      <c r="H94" s="11">
        <v>9.3584999999999994</v>
      </c>
      <c r="I94" s="11">
        <v>33.530999999999999</v>
      </c>
      <c r="J94" s="17">
        <v>3.4533999999999999E-7</v>
      </c>
      <c r="K94" s="17">
        <v>3.9153E-8</v>
      </c>
      <c r="L94" s="17">
        <v>11.337999999999999</v>
      </c>
      <c r="M94" s="11">
        <v>0.75900000000000001</v>
      </c>
      <c r="N94" s="17">
        <v>9.8677000000000001E-3</v>
      </c>
      <c r="O94" s="17">
        <v>1.3001</v>
      </c>
      <c r="P94" s="11">
        <v>7084</v>
      </c>
      <c r="Q94" s="17">
        <v>11.430999999999999</v>
      </c>
      <c r="R94" s="17">
        <v>0.16136</v>
      </c>
      <c r="S94" s="18">
        <v>1.6527E-12</v>
      </c>
      <c r="T94" s="17">
        <v>3.2434E-14</v>
      </c>
      <c r="U94" s="17">
        <v>1.9624999999999999</v>
      </c>
      <c r="V94" s="11">
        <v>0.96116999999999997</v>
      </c>
      <c r="W94" s="17">
        <v>1.1601000000000001E-3</v>
      </c>
      <c r="X94" s="17">
        <v>0.1207</v>
      </c>
      <c r="Z94" s="17">
        <f t="shared" ref="Z94:Z97" si="54">D94</f>
        <v>1.4508E-7</v>
      </c>
      <c r="AA94" s="11">
        <f t="shared" ref="AA94:AA97" si="55">G94+P94</f>
        <v>7056.09</v>
      </c>
      <c r="AB94" s="17">
        <f t="shared" ref="AB94:AB97" si="56">J94</f>
        <v>3.4533999999999999E-7</v>
      </c>
      <c r="AC94" s="17">
        <f t="shared" ref="AC94:AC97" si="57">S94</f>
        <v>1.6527E-12</v>
      </c>
    </row>
    <row r="95" spans="1:29" x14ac:dyDescent="0.35">
      <c r="A95" s="11" t="s">
        <v>164</v>
      </c>
      <c r="B95" s="17">
        <v>1.1232E-4</v>
      </c>
      <c r="C95" s="11">
        <v>2.2127999999999998E-2</v>
      </c>
      <c r="D95" s="17">
        <v>1.4254999999999999E-7</v>
      </c>
      <c r="E95" s="17">
        <v>1.1176E-8</v>
      </c>
      <c r="F95" s="17">
        <v>7.8400999999999996</v>
      </c>
      <c r="G95" s="11">
        <v>-24.14</v>
      </c>
      <c r="H95" s="11">
        <v>9.3794000000000004</v>
      </c>
      <c r="I95" s="11">
        <v>38.853999999999999</v>
      </c>
      <c r="J95" s="17">
        <v>3.4350999999999998E-7</v>
      </c>
      <c r="K95" s="17">
        <v>3.9062999999999997E-8</v>
      </c>
      <c r="L95" s="17">
        <v>11.372</v>
      </c>
      <c r="M95" s="11">
        <v>0.75934999999999997</v>
      </c>
      <c r="N95" s="17">
        <v>9.8966999999999996E-3</v>
      </c>
      <c r="O95" s="17">
        <v>1.3032999999999999</v>
      </c>
      <c r="P95" s="11">
        <v>7079</v>
      </c>
      <c r="Q95" s="17">
        <v>11.458</v>
      </c>
      <c r="R95" s="17">
        <v>0.16186</v>
      </c>
      <c r="S95" s="18">
        <v>1.6331E-12</v>
      </c>
      <c r="T95" s="17">
        <v>3.219E-14</v>
      </c>
      <c r="U95" s="17">
        <v>1.9711000000000001</v>
      </c>
      <c r="V95" s="11">
        <v>0.96184999999999998</v>
      </c>
      <c r="W95" s="17">
        <v>1.165E-3</v>
      </c>
      <c r="X95" s="17">
        <v>0.12112000000000001</v>
      </c>
      <c r="Z95" s="17">
        <f t="shared" si="54"/>
        <v>1.4254999999999999E-7</v>
      </c>
      <c r="AA95" s="11">
        <f t="shared" si="55"/>
        <v>7054.86</v>
      </c>
      <c r="AB95" s="17">
        <f t="shared" si="56"/>
        <v>3.4350999999999998E-7</v>
      </c>
      <c r="AC95" s="17">
        <f t="shared" si="57"/>
        <v>1.6331E-12</v>
      </c>
    </row>
    <row r="96" spans="1:29" x14ac:dyDescent="0.35">
      <c r="A96" s="11" t="s">
        <v>165</v>
      </c>
      <c r="B96" s="17">
        <v>1.1217000000000001E-4</v>
      </c>
      <c r="C96" s="11">
        <v>2.2098E-2</v>
      </c>
      <c r="D96" s="17">
        <v>1.4310999999999999E-7</v>
      </c>
      <c r="E96" s="17">
        <v>1.1173E-8</v>
      </c>
      <c r="F96" s="17">
        <v>7.8072999999999997</v>
      </c>
      <c r="G96" s="11">
        <v>-24.76</v>
      </c>
      <c r="H96" s="11">
        <v>9.3834999999999997</v>
      </c>
      <c r="I96" s="11">
        <v>37.898000000000003</v>
      </c>
      <c r="J96" s="17">
        <v>3.4658000000000002E-7</v>
      </c>
      <c r="K96" s="17">
        <v>3.9408999999999999E-8</v>
      </c>
      <c r="L96" s="17">
        <v>11.371</v>
      </c>
      <c r="M96" s="11">
        <v>0.75866</v>
      </c>
      <c r="N96" s="17">
        <v>9.8963000000000002E-3</v>
      </c>
      <c r="O96" s="17">
        <v>1.3044</v>
      </c>
      <c r="P96" s="11">
        <v>7076</v>
      </c>
      <c r="Q96" s="17">
        <v>11.462</v>
      </c>
      <c r="R96" s="17">
        <v>0.16198000000000001</v>
      </c>
      <c r="S96" s="18">
        <v>1.6364999999999999E-12</v>
      </c>
      <c r="T96" s="17">
        <v>3.2252000000000001E-14</v>
      </c>
      <c r="U96" s="17">
        <v>1.9708000000000001</v>
      </c>
      <c r="V96" s="11">
        <v>0.96172000000000002</v>
      </c>
      <c r="W96" s="17">
        <v>1.1649E-3</v>
      </c>
      <c r="X96" s="17">
        <v>0.12113</v>
      </c>
      <c r="Z96" s="17">
        <f t="shared" si="54"/>
        <v>1.4310999999999999E-7</v>
      </c>
      <c r="AA96" s="11">
        <f t="shared" si="55"/>
        <v>7051.24</v>
      </c>
      <c r="AB96" s="17">
        <f t="shared" si="56"/>
        <v>3.4658000000000002E-7</v>
      </c>
      <c r="AC96" s="17">
        <f t="shared" si="57"/>
        <v>1.6364999999999999E-12</v>
      </c>
    </row>
    <row r="97" spans="1:29" x14ac:dyDescent="0.35">
      <c r="A97" s="12" t="s">
        <v>166</v>
      </c>
      <c r="B97" s="19">
        <v>1.1221E-4</v>
      </c>
      <c r="C97" s="12">
        <v>2.2106000000000001E-2</v>
      </c>
      <c r="D97" s="19">
        <v>1.4322999999999999E-7</v>
      </c>
      <c r="E97" s="19">
        <v>1.1173E-8</v>
      </c>
      <c r="F97" s="19">
        <v>7.8007</v>
      </c>
      <c r="G97" s="12">
        <v>-24.33</v>
      </c>
      <c r="H97" s="12">
        <v>9.3755000000000006</v>
      </c>
      <c r="I97" s="12">
        <v>38.534999999999997</v>
      </c>
      <c r="J97" s="19">
        <v>3.4680000000000001E-7</v>
      </c>
      <c r="K97" s="19">
        <v>3.9436000000000003E-8</v>
      </c>
      <c r="L97" s="19">
        <v>11.371</v>
      </c>
      <c r="M97" s="12">
        <v>0.75853999999999999</v>
      </c>
      <c r="N97" s="19">
        <v>9.8969000000000001E-3</v>
      </c>
      <c r="O97" s="19">
        <v>1.3047</v>
      </c>
      <c r="P97" s="12">
        <v>7082</v>
      </c>
      <c r="Q97" s="19">
        <v>11.456</v>
      </c>
      <c r="R97" s="19">
        <v>0.16175999999999999</v>
      </c>
      <c r="S97" s="25">
        <v>1.6260999999999999E-12</v>
      </c>
      <c r="T97" s="19">
        <v>3.2032000000000003E-14</v>
      </c>
      <c r="U97" s="19">
        <v>1.9699</v>
      </c>
      <c r="V97" s="12">
        <v>0.96204000000000001</v>
      </c>
      <c r="W97" s="19">
        <v>1.1642E-3</v>
      </c>
      <c r="X97" s="19">
        <v>0.12101000000000001</v>
      </c>
      <c r="Z97" s="19">
        <f t="shared" si="54"/>
        <v>1.4322999999999999E-7</v>
      </c>
      <c r="AA97" s="12">
        <f t="shared" si="55"/>
        <v>7057.67</v>
      </c>
      <c r="AB97" s="19">
        <f t="shared" si="56"/>
        <v>3.4680000000000001E-7</v>
      </c>
      <c r="AC97" s="19">
        <f t="shared" si="57"/>
        <v>1.6260999999999999E-12</v>
      </c>
    </row>
    <row r="98" spans="1:29" x14ac:dyDescent="0.35">
      <c r="A98" s="11" t="s">
        <v>23</v>
      </c>
      <c r="B98" s="11">
        <f t="shared" ref="B98:X98" si="58">AVERAGE(B93:B97)</f>
        <v>1.12988E-4</v>
      </c>
      <c r="C98" s="11">
        <f t="shared" si="58"/>
        <v>2.2258799999999999E-2</v>
      </c>
      <c r="D98" s="11">
        <f t="shared" si="58"/>
        <v>1.4199399999999999E-7</v>
      </c>
      <c r="E98" s="11">
        <f t="shared" si="58"/>
        <v>1.1206200000000002E-8</v>
      </c>
      <c r="F98" s="11">
        <f t="shared" si="58"/>
        <v>7.8972999999999995</v>
      </c>
      <c r="G98" s="11">
        <f t="shared" si="58"/>
        <v>-23.48</v>
      </c>
      <c r="H98" s="11">
        <f t="shared" si="58"/>
        <v>9.4016400000000004</v>
      </c>
      <c r="I98" s="11">
        <f t="shared" si="58"/>
        <v>41.462599999999995</v>
      </c>
      <c r="J98" s="11">
        <f t="shared" si="58"/>
        <v>3.4353200000000001E-7</v>
      </c>
      <c r="K98" s="11">
        <f t="shared" si="58"/>
        <v>3.91858E-8</v>
      </c>
      <c r="L98" s="11">
        <f t="shared" si="58"/>
        <v>11.408000000000001</v>
      </c>
      <c r="M98" s="11">
        <f t="shared" si="58"/>
        <v>0.75941399999999992</v>
      </c>
      <c r="N98" s="11">
        <f t="shared" si="58"/>
        <v>9.9279200000000015E-3</v>
      </c>
      <c r="O98" s="11">
        <f t="shared" si="58"/>
        <v>1.30728</v>
      </c>
      <c r="P98" s="11">
        <f t="shared" si="58"/>
        <v>7078.6</v>
      </c>
      <c r="Q98" s="11">
        <f t="shared" si="58"/>
        <v>11.484999999999999</v>
      </c>
      <c r="R98" s="11">
        <f t="shared" si="58"/>
        <v>0.162248</v>
      </c>
      <c r="S98" s="22">
        <f t="shared" si="58"/>
        <v>1.62606E-12</v>
      </c>
      <c r="T98" s="11">
        <f t="shared" si="58"/>
        <v>3.2127800000000003E-14</v>
      </c>
      <c r="U98" s="11">
        <f t="shared" si="58"/>
        <v>1.9760399999999998</v>
      </c>
      <c r="V98" s="11">
        <f t="shared" si="58"/>
        <v>0.96207200000000004</v>
      </c>
      <c r="W98" s="11">
        <f t="shared" si="58"/>
        <v>1.16782E-3</v>
      </c>
      <c r="X98" s="11">
        <f t="shared" si="58"/>
        <v>0.12138599999999999</v>
      </c>
      <c r="Z98" s="11">
        <f>AVERAGE(Z93:Z97)</f>
        <v>1.4199399999999999E-7</v>
      </c>
      <c r="AA98" s="11">
        <f>AVERAGE(AA93:AA97)</f>
        <v>7055.12</v>
      </c>
      <c r="AB98" s="11">
        <f>AVERAGE(AB93:AB97)</f>
        <v>3.4353200000000001E-7</v>
      </c>
      <c r="AC98" s="11">
        <f>AVERAGE(AC93:AC97)</f>
        <v>1.62606E-12</v>
      </c>
    </row>
    <row r="103" spans="1:29" x14ac:dyDescent="0.35">
      <c r="A103" s="44" t="s">
        <v>47</v>
      </c>
      <c r="B103" s="44"/>
      <c r="C103" s="44"/>
      <c r="D103" s="44"/>
    </row>
    <row r="104" spans="1:29" x14ac:dyDescent="0.35">
      <c r="A104" s="1" t="s">
        <v>50</v>
      </c>
      <c r="B104" s="27">
        <v>1</v>
      </c>
      <c r="C104" s="27">
        <v>2</v>
      </c>
      <c r="D104" s="27">
        <v>3</v>
      </c>
      <c r="E104" s="27">
        <v>4</v>
      </c>
      <c r="F104" s="27">
        <v>5</v>
      </c>
      <c r="G104" s="27">
        <v>6</v>
      </c>
      <c r="H104" s="27">
        <v>7</v>
      </c>
      <c r="I104" s="27">
        <v>8</v>
      </c>
      <c r="J104" s="27">
        <v>9</v>
      </c>
      <c r="K104" s="27">
        <v>10</v>
      </c>
      <c r="L104" s="27">
        <v>11</v>
      </c>
      <c r="M104" s="26"/>
      <c r="N104" s="26"/>
    </row>
    <row r="105" spans="1:29" x14ac:dyDescent="0.35">
      <c r="A105" s="1" t="s">
        <v>46</v>
      </c>
      <c r="B105" s="36">
        <f>(B104-1)*40/60</f>
        <v>0</v>
      </c>
      <c r="C105" s="36">
        <f>(C104-1)*7/60</f>
        <v>0.11666666666666667</v>
      </c>
      <c r="D105" s="36">
        <f>(D104-2)*40/60</f>
        <v>0.66666666666666663</v>
      </c>
      <c r="E105" s="36">
        <f t="shared" ref="E105:L105" si="59">(E104-2)*40/60</f>
        <v>1.3333333333333333</v>
      </c>
      <c r="F105" s="36">
        <f t="shared" si="59"/>
        <v>2</v>
      </c>
      <c r="G105" s="36">
        <f t="shared" si="59"/>
        <v>2.6666666666666665</v>
      </c>
      <c r="H105" s="36">
        <f t="shared" si="59"/>
        <v>3.3333333333333335</v>
      </c>
      <c r="I105" s="36">
        <f t="shared" si="59"/>
        <v>4</v>
      </c>
      <c r="J105" s="36">
        <f t="shared" si="59"/>
        <v>4.666666666666667</v>
      </c>
      <c r="K105" s="36">
        <f t="shared" si="59"/>
        <v>5.333333333333333</v>
      </c>
      <c r="L105" s="36">
        <f t="shared" si="59"/>
        <v>6</v>
      </c>
      <c r="M105" s="26"/>
      <c r="N105" s="26"/>
    </row>
    <row r="106" spans="1:29" x14ac:dyDescent="0.35">
      <c r="A106" s="1" t="s">
        <v>51</v>
      </c>
      <c r="B106" s="29">
        <v>15000</v>
      </c>
      <c r="C106" s="29">
        <v>40000</v>
      </c>
      <c r="D106" s="29">
        <v>100000</v>
      </c>
      <c r="E106" s="29">
        <v>410000</v>
      </c>
      <c r="F106" s="29">
        <v>1000000</v>
      </c>
      <c r="G106" s="29">
        <v>3000000</v>
      </c>
      <c r="H106" s="29">
        <v>12800000</v>
      </c>
      <c r="I106" s="29">
        <v>32000000</v>
      </c>
      <c r="J106" s="41">
        <v>57000000</v>
      </c>
      <c r="K106" s="29">
        <v>148000000</v>
      </c>
      <c r="L106" s="29">
        <v>640000000</v>
      </c>
      <c r="M106" s="26"/>
      <c r="N106" s="26"/>
    </row>
    <row r="107" spans="1:29" x14ac:dyDescent="0.35">
      <c r="A107" s="1" t="s">
        <v>52</v>
      </c>
      <c r="B107" s="27"/>
      <c r="C107" s="27"/>
      <c r="D107" s="27"/>
      <c r="E107" s="27"/>
      <c r="F107" s="27"/>
      <c r="G107" s="27"/>
      <c r="H107" s="27"/>
      <c r="I107" s="27"/>
      <c r="J107" s="28"/>
      <c r="K107" s="27"/>
      <c r="L107" s="27"/>
      <c r="M107" s="26"/>
      <c r="N107" s="26"/>
    </row>
    <row r="108" spans="1:29" x14ac:dyDescent="0.35">
      <c r="A108" s="1" t="s">
        <v>53</v>
      </c>
      <c r="B108" s="27"/>
      <c r="C108" s="27"/>
      <c r="D108" s="27"/>
      <c r="E108" s="27"/>
      <c r="F108" s="27"/>
      <c r="G108" s="27"/>
      <c r="H108" s="27"/>
      <c r="I108" s="27"/>
      <c r="J108" s="28"/>
      <c r="K108" s="27"/>
      <c r="L108" s="27"/>
      <c r="M108" s="26"/>
      <c r="N108" s="26"/>
    </row>
    <row r="109" spans="1:29" x14ac:dyDescent="0.35">
      <c r="A109" s="1" t="s">
        <v>54</v>
      </c>
      <c r="B109" s="27"/>
      <c r="C109" s="27"/>
      <c r="D109" s="27"/>
      <c r="E109" s="27"/>
      <c r="F109" s="27"/>
      <c r="G109" s="27"/>
      <c r="H109" s="27"/>
      <c r="I109" s="27"/>
      <c r="J109" s="28"/>
      <c r="K109" s="27"/>
      <c r="L109" s="27"/>
      <c r="M109" s="26"/>
      <c r="N109" s="26"/>
    </row>
    <row r="110" spans="1:29" x14ac:dyDescent="0.35">
      <c r="A110" s="1" t="s">
        <v>55</v>
      </c>
      <c r="B110" s="27"/>
      <c r="C110" s="27"/>
      <c r="D110" s="27"/>
      <c r="E110" s="27"/>
      <c r="F110" s="27"/>
      <c r="G110" s="27"/>
      <c r="H110" s="27"/>
      <c r="I110" s="27"/>
      <c r="J110" s="28"/>
      <c r="K110" s="27"/>
      <c r="L110" s="27"/>
      <c r="M110" s="26"/>
      <c r="N110" s="26"/>
    </row>
    <row r="111" spans="1:29" x14ac:dyDescent="0.35">
      <c r="A111" s="26" t="s">
        <v>48</v>
      </c>
      <c r="B111" s="29">
        <f>AVERAGE(B106:B110)</f>
        <v>15000</v>
      </c>
      <c r="C111" s="29">
        <f t="shared" ref="C111:L111" si="60">AVERAGE(C106:C110)</f>
        <v>40000</v>
      </c>
      <c r="D111" s="29">
        <f t="shared" si="60"/>
        <v>100000</v>
      </c>
      <c r="E111" s="29">
        <f t="shared" si="60"/>
        <v>410000</v>
      </c>
      <c r="F111" s="29">
        <f t="shared" si="60"/>
        <v>1000000</v>
      </c>
      <c r="G111" s="29">
        <f t="shared" si="60"/>
        <v>3000000</v>
      </c>
      <c r="H111" s="29">
        <f t="shared" si="60"/>
        <v>12800000</v>
      </c>
      <c r="I111" s="29">
        <f t="shared" si="60"/>
        <v>32000000</v>
      </c>
      <c r="J111" s="29">
        <f t="shared" si="60"/>
        <v>57000000</v>
      </c>
      <c r="K111" s="29">
        <f t="shared" si="60"/>
        <v>148000000</v>
      </c>
      <c r="L111" s="29">
        <f t="shared" si="60"/>
        <v>640000000</v>
      </c>
      <c r="M111" s="26"/>
      <c r="N111" s="26"/>
    </row>
    <row r="112" spans="1:29" x14ac:dyDescent="0.35">
      <c r="B112" s="17"/>
      <c r="C112" s="17"/>
      <c r="D112" s="17"/>
      <c r="E112" s="17"/>
      <c r="F112" s="17"/>
    </row>
    <row r="113" spans="1:14" x14ac:dyDescent="0.35">
      <c r="B113" s="17"/>
      <c r="C113" s="17"/>
      <c r="D113" s="17"/>
      <c r="E113" s="17"/>
      <c r="F113" s="17"/>
    </row>
    <row r="115" spans="1:14" x14ac:dyDescent="0.35">
      <c r="A115" s="30" t="s">
        <v>39</v>
      </c>
    </row>
    <row r="116" spans="1:14" x14ac:dyDescent="0.35">
      <c r="A116" s="31"/>
      <c r="B116" s="45" t="s">
        <v>224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1:14" x14ac:dyDescent="0.35">
      <c r="A117" s="37" t="s">
        <v>50</v>
      </c>
      <c r="B117" s="27">
        <v>1</v>
      </c>
      <c r="C117" s="27">
        <v>2</v>
      </c>
      <c r="D117" s="27">
        <v>3</v>
      </c>
      <c r="E117" s="27">
        <v>4</v>
      </c>
      <c r="F117" s="27">
        <v>5</v>
      </c>
      <c r="G117" s="27">
        <v>6</v>
      </c>
      <c r="H117" s="27">
        <v>7</v>
      </c>
      <c r="I117" s="27">
        <v>8</v>
      </c>
      <c r="J117" s="27">
        <v>9</v>
      </c>
      <c r="K117" s="27">
        <v>10</v>
      </c>
      <c r="L117" s="27">
        <v>11</v>
      </c>
      <c r="M117" s="33"/>
      <c r="N117" s="34"/>
    </row>
    <row r="118" spans="1:14" x14ac:dyDescent="0.35">
      <c r="A118" s="1" t="s">
        <v>46</v>
      </c>
      <c r="B118" s="36">
        <f>(B117-1)*40/60</f>
        <v>0</v>
      </c>
      <c r="C118" s="36">
        <f>(C117-1)*7/60</f>
        <v>0.11666666666666667</v>
      </c>
      <c r="D118" s="36">
        <f>(D117-2)*40/60</f>
        <v>0.66666666666666663</v>
      </c>
      <c r="E118" s="36">
        <f t="shared" ref="E118:L118" si="61">(E117-2)*40/60</f>
        <v>1.3333333333333333</v>
      </c>
      <c r="F118" s="36">
        <f t="shared" si="61"/>
        <v>2</v>
      </c>
      <c r="G118" s="36">
        <f t="shared" si="61"/>
        <v>2.6666666666666665</v>
      </c>
      <c r="H118" s="36">
        <f t="shared" si="61"/>
        <v>3.3333333333333335</v>
      </c>
      <c r="I118" s="36">
        <f t="shared" si="61"/>
        <v>4</v>
      </c>
      <c r="J118" s="36">
        <f t="shared" si="61"/>
        <v>4.666666666666667</v>
      </c>
      <c r="K118" s="36">
        <f t="shared" si="61"/>
        <v>5.333333333333333</v>
      </c>
      <c r="L118" s="36">
        <f t="shared" si="61"/>
        <v>6</v>
      </c>
      <c r="M118" s="26"/>
      <c r="N118" s="26"/>
    </row>
    <row r="119" spans="1:14" x14ac:dyDescent="0.35">
      <c r="A119" s="27">
        <v>1</v>
      </c>
      <c r="B119" s="38">
        <f>S3</f>
        <v>1.47E-12</v>
      </c>
      <c r="C119" s="38">
        <f>S12</f>
        <v>1.4463E-12</v>
      </c>
      <c r="D119" s="38">
        <f>S21</f>
        <v>1.4746E-12</v>
      </c>
      <c r="E119" s="38">
        <f>S30</f>
        <v>1.4968E-12</v>
      </c>
      <c r="F119" s="38">
        <f>S39</f>
        <v>1.5364E-12</v>
      </c>
      <c r="G119" s="38">
        <f>S48</f>
        <v>1.547E-12</v>
      </c>
      <c r="H119" s="38">
        <f>S57</f>
        <v>1.5746999999999999E-12</v>
      </c>
      <c r="I119" s="38">
        <f>S66</f>
        <v>1.5789000000000001E-12</v>
      </c>
      <c r="J119" s="39">
        <f>S75</f>
        <v>1.5884999999999999E-12</v>
      </c>
      <c r="K119" s="38">
        <f>S84</f>
        <v>1.5825E-12</v>
      </c>
      <c r="L119" s="38">
        <f>S93</f>
        <v>1.5819E-12</v>
      </c>
      <c r="M119" s="26"/>
      <c r="N119" s="26"/>
    </row>
    <row r="120" spans="1:14" x14ac:dyDescent="0.35">
      <c r="A120" s="27">
        <v>2</v>
      </c>
      <c r="B120" s="38">
        <f>S4</f>
        <v>1.5174E-12</v>
      </c>
      <c r="C120" s="38">
        <f>S13</f>
        <v>1.4774999999999999E-12</v>
      </c>
      <c r="D120" s="38">
        <f>S22</f>
        <v>1.5129999999999999E-12</v>
      </c>
      <c r="E120" s="38">
        <f>S31</f>
        <v>1.4968E-12</v>
      </c>
      <c r="F120" s="38">
        <f>S40</f>
        <v>1.5529999999999999E-12</v>
      </c>
      <c r="G120" s="38">
        <f t="shared" ref="G120:G123" si="62">S49</f>
        <v>1.5679E-12</v>
      </c>
      <c r="H120" s="38">
        <f t="shared" ref="H120:H123" si="63">S58</f>
        <v>1.5834000000000001E-12</v>
      </c>
      <c r="I120" s="38">
        <f t="shared" ref="I120:I123" si="64">S67</f>
        <v>1.5883E-12</v>
      </c>
      <c r="J120" s="39">
        <f t="shared" ref="J120:J123" si="65">S76</f>
        <v>1.6490999999999999E-12</v>
      </c>
      <c r="K120" s="38">
        <f t="shared" ref="K120:K123" si="66">S85</f>
        <v>1.6347000000000001E-12</v>
      </c>
      <c r="L120" s="38">
        <f t="shared" ref="L120:L123" si="67">S94</f>
        <v>1.6527E-12</v>
      </c>
      <c r="M120" s="26"/>
      <c r="N120" s="26"/>
    </row>
    <row r="121" spans="1:14" x14ac:dyDescent="0.35">
      <c r="A121" s="27">
        <v>3</v>
      </c>
      <c r="B121" s="38">
        <f>S5</f>
        <v>1.5207E-12</v>
      </c>
      <c r="C121" s="38">
        <f>S14</f>
        <v>1.499E-12</v>
      </c>
      <c r="D121" s="38">
        <f>S23</f>
        <v>1.5387000000000001E-12</v>
      </c>
      <c r="E121" s="38">
        <f>S32</f>
        <v>1.5252E-12</v>
      </c>
      <c r="F121" s="38">
        <f>S41</f>
        <v>1.5462E-12</v>
      </c>
      <c r="G121" s="38">
        <f t="shared" si="62"/>
        <v>1.5679E-12</v>
      </c>
      <c r="H121" s="38">
        <f t="shared" si="63"/>
        <v>1.5900000000000001E-12</v>
      </c>
      <c r="I121" s="38">
        <f t="shared" si="64"/>
        <v>1.5746E-12</v>
      </c>
      <c r="J121" s="39">
        <f t="shared" si="65"/>
        <v>1.6082E-12</v>
      </c>
      <c r="K121" s="38">
        <f t="shared" si="66"/>
        <v>1.6242000000000001E-12</v>
      </c>
      <c r="L121" s="38">
        <f t="shared" si="67"/>
        <v>1.6331E-12</v>
      </c>
      <c r="M121" s="26"/>
      <c r="N121" s="26"/>
    </row>
    <row r="122" spans="1:14" x14ac:dyDescent="0.35">
      <c r="A122" s="27">
        <v>4</v>
      </c>
      <c r="B122" s="38">
        <f>S6</f>
        <v>1.5205E-12</v>
      </c>
      <c r="C122" s="38">
        <f>S15</f>
        <v>1.5153E-12</v>
      </c>
      <c r="D122" s="38">
        <f>S24</f>
        <v>1.5391E-12</v>
      </c>
      <c r="E122" s="38">
        <f>S33</f>
        <v>1.5271E-12</v>
      </c>
      <c r="F122" s="38">
        <f>S42</f>
        <v>1.5746E-12</v>
      </c>
      <c r="G122" s="38">
        <f t="shared" si="62"/>
        <v>1.5773999999999999E-12</v>
      </c>
      <c r="H122" s="38">
        <f t="shared" si="63"/>
        <v>1.6078000000000001E-12</v>
      </c>
      <c r="I122" s="38">
        <f t="shared" si="64"/>
        <v>1.5869E-12</v>
      </c>
      <c r="J122" s="39">
        <f t="shared" si="65"/>
        <v>1.6029E-12</v>
      </c>
      <c r="K122" s="38">
        <f t="shared" si="66"/>
        <v>1.6206E-12</v>
      </c>
      <c r="L122" s="38">
        <f t="shared" si="67"/>
        <v>1.6364999999999999E-12</v>
      </c>
      <c r="M122" s="26"/>
      <c r="N122" s="26"/>
    </row>
    <row r="123" spans="1:14" x14ac:dyDescent="0.35">
      <c r="A123" s="27">
        <v>5</v>
      </c>
      <c r="B123" s="38">
        <f>S7</f>
        <v>1.5311E-12</v>
      </c>
      <c r="C123" s="38">
        <f>S16</f>
        <v>1.5258E-12</v>
      </c>
      <c r="D123" s="38">
        <f>S25</f>
        <v>1.543E-12</v>
      </c>
      <c r="E123" s="38">
        <f>S34</f>
        <v>1.5391999999999999E-12</v>
      </c>
      <c r="F123" s="38">
        <f>S43</f>
        <v>1.5780999999999999E-12</v>
      </c>
      <c r="G123" s="38">
        <f t="shared" si="62"/>
        <v>1.5824E-12</v>
      </c>
      <c r="H123" s="38">
        <f t="shared" si="63"/>
        <v>1.6207E-12</v>
      </c>
      <c r="I123" s="38">
        <f t="shared" si="64"/>
        <v>1.5875000000000001E-12</v>
      </c>
      <c r="J123" s="39">
        <f t="shared" si="65"/>
        <v>1.6038000000000001E-12</v>
      </c>
      <c r="K123" s="38">
        <f t="shared" si="66"/>
        <v>1.6281000000000001E-12</v>
      </c>
      <c r="L123" s="38">
        <f t="shared" si="67"/>
        <v>1.6260999999999999E-12</v>
      </c>
      <c r="M123" s="26"/>
      <c r="N123" s="26"/>
    </row>
    <row r="124" spans="1:14" x14ac:dyDescent="0.35">
      <c r="A124" s="27" t="s">
        <v>21</v>
      </c>
      <c r="B124" s="29">
        <f t="shared" ref="B124:J124" si="68">AVERAGE(B119:B123)</f>
        <v>1.5119400000000001E-12</v>
      </c>
      <c r="C124" s="29">
        <f t="shared" si="68"/>
        <v>1.49278E-12</v>
      </c>
      <c r="D124" s="29">
        <f t="shared" si="68"/>
        <v>1.52168E-12</v>
      </c>
      <c r="E124" s="29">
        <f t="shared" si="68"/>
        <v>1.5170199999999999E-12</v>
      </c>
      <c r="F124" s="29">
        <f t="shared" si="68"/>
        <v>1.55766E-12</v>
      </c>
      <c r="G124" s="29">
        <f t="shared" si="68"/>
        <v>1.5685200000000001E-12</v>
      </c>
      <c r="H124" s="29">
        <f t="shared" si="68"/>
        <v>1.5953199999999999E-12</v>
      </c>
      <c r="I124" s="29">
        <f t="shared" si="68"/>
        <v>1.58324E-12</v>
      </c>
      <c r="J124" s="29">
        <f t="shared" si="68"/>
        <v>1.6104999999999999E-12</v>
      </c>
      <c r="K124" s="29">
        <f t="shared" ref="K124:L124" si="69">AVERAGE(K119:K123)</f>
        <v>1.6180199999999998E-12</v>
      </c>
      <c r="L124" s="29">
        <f t="shared" si="69"/>
        <v>1.62606E-12</v>
      </c>
      <c r="M124" s="26"/>
      <c r="N124" s="26"/>
    </row>
    <row r="125" spans="1:14" x14ac:dyDescent="0.35">
      <c r="A125" s="27" t="s">
        <v>22</v>
      </c>
      <c r="B125" s="29">
        <f t="shared" ref="B125:J125" si="70">STDEV(B119:B123)</f>
        <v>2.4009852144484357E-14</v>
      </c>
      <c r="C125" s="29">
        <f t="shared" si="70"/>
        <v>3.1741250763005555E-14</v>
      </c>
      <c r="D125" s="29">
        <f t="shared" si="70"/>
        <v>2.8894411224318119E-14</v>
      </c>
      <c r="E125" s="29">
        <f t="shared" si="70"/>
        <v>1.9223475232121758E-14</v>
      </c>
      <c r="F125" s="29">
        <f t="shared" si="70"/>
        <v>1.8095524308513388E-14</v>
      </c>
      <c r="G125" s="29">
        <f t="shared" si="70"/>
        <v>1.3559019138566032E-14</v>
      </c>
      <c r="H125" s="29">
        <f t="shared" si="70"/>
        <v>1.8677981689679418E-14</v>
      </c>
      <c r="I125" s="29">
        <f t="shared" si="70"/>
        <v>6.136611442807843E-15</v>
      </c>
      <c r="J125" s="29">
        <f t="shared" si="70"/>
        <v>2.2813921188607599E-14</v>
      </c>
      <c r="K125" s="29">
        <f t="shared" ref="K125:L125" si="71">STDEV(K119:K123)</f>
        <v>2.0532583860780941E-14</v>
      </c>
      <c r="L125" s="29">
        <f t="shared" si="71"/>
        <v>2.654407655202947E-14</v>
      </c>
      <c r="M125" s="26"/>
      <c r="N125" s="26"/>
    </row>
    <row r="126" spans="1:14" x14ac:dyDescent="0.35">
      <c r="A126" s="27" t="s">
        <v>24</v>
      </c>
      <c r="B126" s="32">
        <f>(B124-$B124)/B124</f>
        <v>0</v>
      </c>
      <c r="C126" s="32">
        <f t="shared" ref="C126:L126" si="72">(C124-$B124)/C124</f>
        <v>-1.2835113010624535E-2</v>
      </c>
      <c r="D126" s="32">
        <f>(D124-$B124)/D124</f>
        <v>6.4008201461541953E-3</v>
      </c>
      <c r="E126" s="32">
        <f t="shared" si="72"/>
        <v>3.3486704196383785E-3</v>
      </c>
      <c r="F126" s="32">
        <f t="shared" si="72"/>
        <v>2.9351719887523546E-2</v>
      </c>
      <c r="G126" s="32">
        <f t="shared" si="72"/>
        <v>3.6072220947134845E-2</v>
      </c>
      <c r="H126" s="32">
        <f t="shared" si="72"/>
        <v>5.2265376225459341E-2</v>
      </c>
      <c r="I126" s="32">
        <f t="shared" si="72"/>
        <v>4.5034233596927757E-2</v>
      </c>
      <c r="J126" s="32">
        <f t="shared" si="72"/>
        <v>6.1198385594535699E-2</v>
      </c>
      <c r="K126" s="32">
        <f t="shared" si="72"/>
        <v>6.5561612341009198E-2</v>
      </c>
      <c r="L126" s="32">
        <f t="shared" si="72"/>
        <v>7.0181912106564284E-2</v>
      </c>
      <c r="M126" s="26"/>
      <c r="N126" s="26"/>
    </row>
    <row r="127" spans="1:14" x14ac:dyDescent="0.35">
      <c r="D127" s="40">
        <f>(D124-$C124)/D124</f>
        <v>1.8992166552757483E-2</v>
      </c>
      <c r="E127" s="40">
        <f t="shared" ref="E127:L127" si="73">(E124-$C124)/E124</f>
        <v>1.5978695073235624E-2</v>
      </c>
      <c r="F127" s="40">
        <f t="shared" si="73"/>
        <v>4.1652221922627547E-2</v>
      </c>
      <c r="G127" s="40">
        <f t="shared" si="73"/>
        <v>4.8287557697702314E-2</v>
      </c>
      <c r="H127" s="40">
        <f t="shared" si="73"/>
        <v>6.4275505854624715E-2</v>
      </c>
      <c r="I127" s="40">
        <f t="shared" si="73"/>
        <v>5.7135999595765645E-2</v>
      </c>
      <c r="J127" s="40">
        <f t="shared" si="73"/>
        <v>7.3095312014902103E-2</v>
      </c>
      <c r="K127" s="40">
        <f t="shared" si="73"/>
        <v>7.7403245942571655E-2</v>
      </c>
      <c r="L127" s="40">
        <f t="shared" si="73"/>
        <v>8.1964995141630692E-2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23F7-C288-4004-AA69-1DD700D137A6}">
  <dimension ref="A1:AC127"/>
  <sheetViews>
    <sheetView topLeftCell="A121" workbookViewId="0">
      <selection activeCell="O150" sqref="O150"/>
    </sheetView>
  </sheetViews>
  <sheetFormatPr defaultColWidth="9.1796875" defaultRowHeight="14.5" x14ac:dyDescent="0.35"/>
  <cols>
    <col min="1" max="1" width="23.81640625" style="11" customWidth="1"/>
    <col min="2" max="5" width="9.1796875" style="11"/>
    <col min="6" max="6" width="9.453125" style="11" customWidth="1"/>
    <col min="7" max="22" width="9.1796875" style="11"/>
    <col min="23" max="23" width="9.453125" style="11" customWidth="1"/>
    <col min="24" max="24" width="14.7265625" style="11" bestFit="1" customWidth="1"/>
    <col min="25" max="16384" width="9.1796875" style="11"/>
  </cols>
  <sheetData>
    <row r="1" spans="1:29" x14ac:dyDescent="0.35">
      <c r="A1" s="35">
        <v>1</v>
      </c>
    </row>
    <row r="2" spans="1:29" x14ac:dyDescent="0.35">
      <c r="A2" s="12" t="s">
        <v>56</v>
      </c>
      <c r="B2" s="12" t="s">
        <v>12</v>
      </c>
      <c r="C2" s="12" t="s">
        <v>13</v>
      </c>
      <c r="D2" s="12" t="s">
        <v>25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31</v>
      </c>
      <c r="P2" s="12" t="s">
        <v>32</v>
      </c>
      <c r="Q2" s="12" t="s">
        <v>19</v>
      </c>
      <c r="R2" s="12" t="s">
        <v>20</v>
      </c>
      <c r="S2" s="13" t="s">
        <v>33</v>
      </c>
      <c r="T2" s="12" t="s">
        <v>34</v>
      </c>
      <c r="U2" s="12" t="s">
        <v>35</v>
      </c>
      <c r="V2" s="12" t="s">
        <v>36</v>
      </c>
      <c r="W2" s="12" t="s">
        <v>37</v>
      </c>
      <c r="X2" s="12" t="s">
        <v>38</v>
      </c>
      <c r="Z2" s="11" t="s">
        <v>42</v>
      </c>
      <c r="AA2" s="11" t="s">
        <v>41</v>
      </c>
      <c r="AB2" s="11" t="s">
        <v>43</v>
      </c>
      <c r="AC2" s="11" t="s">
        <v>44</v>
      </c>
    </row>
    <row r="3" spans="1:29" x14ac:dyDescent="0.35">
      <c r="A3" s="14" t="s">
        <v>57</v>
      </c>
      <c r="B3" s="14">
        <v>1.0357E-4</v>
      </c>
      <c r="C3" s="14">
        <v>2.0195999999999999E-2</v>
      </c>
      <c r="D3" s="15">
        <v>7.0529999999999997E-8</v>
      </c>
      <c r="E3" s="15">
        <v>1.6781E-8</v>
      </c>
      <c r="F3" s="15">
        <v>23.792999999999999</v>
      </c>
      <c r="G3" s="14">
        <v>102.5</v>
      </c>
      <c r="H3" s="14">
        <v>12.598000000000001</v>
      </c>
      <c r="I3" s="14">
        <v>12.291</v>
      </c>
      <c r="J3" s="15">
        <v>1.3803E-7</v>
      </c>
      <c r="K3" s="15">
        <v>7.2665000000000001E-9</v>
      </c>
      <c r="L3" s="15">
        <v>5.2644000000000002</v>
      </c>
      <c r="M3" s="14">
        <v>0.73877999999999999</v>
      </c>
      <c r="N3" s="15">
        <v>4.5814000000000002E-3</v>
      </c>
      <c r="O3" s="15">
        <v>0.62012999999999996</v>
      </c>
      <c r="P3" s="14">
        <v>8425</v>
      </c>
      <c r="Q3" s="15">
        <v>15.68</v>
      </c>
      <c r="R3" s="15">
        <v>0.18611</v>
      </c>
      <c r="S3" s="16">
        <v>1.3566000000000001E-12</v>
      </c>
      <c r="T3" s="15">
        <v>3.0983E-14</v>
      </c>
      <c r="U3" s="15">
        <v>2.2839</v>
      </c>
      <c r="V3" s="14">
        <v>0.96804000000000001</v>
      </c>
      <c r="W3" s="15">
        <v>1.3529E-3</v>
      </c>
      <c r="X3" s="15">
        <v>0.13976</v>
      </c>
      <c r="Z3" s="15">
        <f t="shared" ref="Z3:Z7" si="0">D3</f>
        <v>7.0529999999999997E-8</v>
      </c>
      <c r="AA3" s="14">
        <f t="shared" ref="AA3:AA7" si="1">G3+P3</f>
        <v>8527.5</v>
      </c>
      <c r="AB3" s="15">
        <f t="shared" ref="AB3:AB7" si="2">J3</f>
        <v>1.3803E-7</v>
      </c>
      <c r="AC3" s="15">
        <f t="shared" ref="AC3:AC7" si="3">S3</f>
        <v>1.3566000000000001E-12</v>
      </c>
    </row>
    <row r="4" spans="1:29" x14ac:dyDescent="0.35">
      <c r="A4" s="11" t="s">
        <v>58</v>
      </c>
      <c r="B4" s="11">
        <v>1.0279E-4</v>
      </c>
      <c r="C4" s="11">
        <v>2.0043999999999999E-2</v>
      </c>
      <c r="D4" s="17">
        <v>7.1007999999999996E-8</v>
      </c>
      <c r="E4" s="17">
        <v>1.6724999999999999E-8</v>
      </c>
      <c r="F4" s="17">
        <v>23.553999999999998</v>
      </c>
      <c r="G4" s="11">
        <v>102.4</v>
      </c>
      <c r="H4" s="11">
        <v>12.58</v>
      </c>
      <c r="I4" s="11">
        <v>12.285</v>
      </c>
      <c r="J4" s="17">
        <v>1.3941E-7</v>
      </c>
      <c r="K4" s="17">
        <v>7.3226000000000003E-9</v>
      </c>
      <c r="L4" s="17">
        <v>5.2526000000000002</v>
      </c>
      <c r="M4" s="11">
        <v>0.73841999999999997</v>
      </c>
      <c r="N4" s="17">
        <v>4.5713999999999998E-3</v>
      </c>
      <c r="O4" s="17">
        <v>0.61907999999999996</v>
      </c>
      <c r="P4" s="11">
        <v>8398</v>
      </c>
      <c r="Q4" s="17">
        <v>15.635999999999999</v>
      </c>
      <c r="R4" s="17">
        <v>0.18618999999999999</v>
      </c>
      <c r="S4" s="18">
        <v>1.3593000000000001E-12</v>
      </c>
      <c r="T4" s="17">
        <v>3.0962000000000001E-14</v>
      </c>
      <c r="U4" s="17">
        <v>2.2778</v>
      </c>
      <c r="V4" s="11">
        <v>0.96792</v>
      </c>
      <c r="W4" s="17">
        <v>1.3498E-3</v>
      </c>
      <c r="X4" s="17">
        <v>0.13944999999999999</v>
      </c>
      <c r="Z4" s="17">
        <f t="shared" si="0"/>
        <v>7.1007999999999996E-8</v>
      </c>
      <c r="AA4" s="11">
        <f t="shared" si="1"/>
        <v>8500.4</v>
      </c>
      <c r="AB4" s="17">
        <f t="shared" si="2"/>
        <v>1.3941E-7</v>
      </c>
      <c r="AC4" s="17">
        <f t="shared" si="3"/>
        <v>1.3593000000000001E-12</v>
      </c>
    </row>
    <row r="5" spans="1:29" x14ac:dyDescent="0.35">
      <c r="A5" s="11" t="s">
        <v>59</v>
      </c>
      <c r="B5" s="11">
        <v>1.0199E-4</v>
      </c>
      <c r="C5" s="11">
        <v>1.9887999999999999E-2</v>
      </c>
      <c r="D5" s="17">
        <v>7.4536E-8</v>
      </c>
      <c r="E5" s="17">
        <v>1.6674999999999999E-8</v>
      </c>
      <c r="F5" s="17">
        <v>22.372</v>
      </c>
      <c r="G5" s="11">
        <v>98.22</v>
      </c>
      <c r="H5" s="11">
        <v>12.574999999999999</v>
      </c>
      <c r="I5" s="11">
        <v>12.803000000000001</v>
      </c>
      <c r="J5" s="17">
        <v>1.4103000000000001E-7</v>
      </c>
      <c r="K5" s="17">
        <v>7.3987000000000001E-9</v>
      </c>
      <c r="L5" s="17">
        <v>5.2462</v>
      </c>
      <c r="M5" s="11">
        <v>0.73778999999999995</v>
      </c>
      <c r="N5" s="17">
        <v>4.5662999999999997E-3</v>
      </c>
      <c r="O5" s="17">
        <v>0.61892000000000003</v>
      </c>
      <c r="P5" s="11">
        <v>8388</v>
      </c>
      <c r="Q5" s="17">
        <v>15.618</v>
      </c>
      <c r="R5" s="17">
        <v>0.18618999999999999</v>
      </c>
      <c r="S5" s="18">
        <v>1.38E-12</v>
      </c>
      <c r="T5" s="17">
        <v>3.1353999999999999E-14</v>
      </c>
      <c r="U5" s="17">
        <v>2.2719999999999998</v>
      </c>
      <c r="V5" s="11">
        <v>0.96709000000000001</v>
      </c>
      <c r="W5" s="17">
        <v>1.3469000000000001E-3</v>
      </c>
      <c r="X5" s="17">
        <v>0.13927</v>
      </c>
      <c r="Z5" s="17">
        <f t="shared" si="0"/>
        <v>7.4536E-8</v>
      </c>
      <c r="AA5" s="11">
        <f t="shared" si="1"/>
        <v>8486.2199999999993</v>
      </c>
      <c r="AB5" s="17">
        <f t="shared" si="2"/>
        <v>1.4103000000000001E-7</v>
      </c>
      <c r="AC5" s="17">
        <f t="shared" si="3"/>
        <v>1.38E-12</v>
      </c>
    </row>
    <row r="6" spans="1:29" x14ac:dyDescent="0.35">
      <c r="A6" s="11" t="s">
        <v>60</v>
      </c>
      <c r="B6" s="11">
        <v>1.0276E-4</v>
      </c>
      <c r="C6" s="11">
        <v>2.0038E-2</v>
      </c>
      <c r="D6" s="17">
        <v>7.3026999999999996E-8</v>
      </c>
      <c r="E6" s="17">
        <v>1.6715000000000001E-8</v>
      </c>
      <c r="F6" s="17">
        <v>22.888999999999999</v>
      </c>
      <c r="G6" s="11">
        <v>99.51</v>
      </c>
      <c r="H6" s="11">
        <v>12.595000000000001</v>
      </c>
      <c r="I6" s="11">
        <v>12.657</v>
      </c>
      <c r="J6" s="17">
        <v>1.4095E-7</v>
      </c>
      <c r="K6" s="17">
        <v>7.4382000000000002E-9</v>
      </c>
      <c r="L6" s="17">
        <v>5.2771999999999997</v>
      </c>
      <c r="M6" s="11">
        <v>0.73812999999999995</v>
      </c>
      <c r="N6" s="17">
        <v>4.5931000000000001E-3</v>
      </c>
      <c r="O6" s="17">
        <v>0.62226000000000004</v>
      </c>
      <c r="P6" s="11">
        <v>8386</v>
      </c>
      <c r="Q6" s="17">
        <v>15.644</v>
      </c>
      <c r="R6" s="17">
        <v>0.18654999999999999</v>
      </c>
      <c r="S6" s="18">
        <v>1.3738000000000001E-12</v>
      </c>
      <c r="T6" s="17">
        <v>3.1293999999999998E-14</v>
      </c>
      <c r="U6" s="17">
        <v>2.2778999999999998</v>
      </c>
      <c r="V6" s="11">
        <v>0.96736</v>
      </c>
      <c r="W6" s="17">
        <v>1.3502E-3</v>
      </c>
      <c r="X6" s="17">
        <v>0.13958000000000001</v>
      </c>
      <c r="Z6" s="17">
        <f t="shared" si="0"/>
        <v>7.3026999999999996E-8</v>
      </c>
      <c r="AA6" s="11">
        <f t="shared" si="1"/>
        <v>8485.51</v>
      </c>
      <c r="AB6" s="17">
        <f t="shared" si="2"/>
        <v>1.4095E-7</v>
      </c>
      <c r="AC6" s="17">
        <f t="shared" si="3"/>
        <v>1.3738000000000001E-12</v>
      </c>
    </row>
    <row r="7" spans="1:29" x14ac:dyDescent="0.35">
      <c r="A7" s="11" t="s">
        <v>61</v>
      </c>
      <c r="B7" s="17">
        <v>1.0533E-4</v>
      </c>
      <c r="C7" s="11">
        <v>2.0539000000000002E-2</v>
      </c>
      <c r="D7" s="17">
        <v>6.6876999999999997E-8</v>
      </c>
      <c r="E7" s="17">
        <v>1.6913000000000001E-8</v>
      </c>
      <c r="F7" s="17">
        <v>25.29</v>
      </c>
      <c r="G7" s="11">
        <v>105.7</v>
      </c>
      <c r="H7" s="11">
        <v>12.648</v>
      </c>
      <c r="I7" s="11">
        <v>11.965999999999999</v>
      </c>
      <c r="J7" s="17">
        <v>1.3717999999999999E-7</v>
      </c>
      <c r="K7" s="17">
        <v>7.2842000000000001E-9</v>
      </c>
      <c r="L7" s="17">
        <v>5.31</v>
      </c>
      <c r="M7" s="11">
        <v>0.73889000000000005</v>
      </c>
      <c r="N7" s="17">
        <v>4.6211000000000004E-3</v>
      </c>
      <c r="O7" s="17">
        <v>0.62541000000000002</v>
      </c>
      <c r="P7" s="11">
        <v>8468</v>
      </c>
      <c r="Q7" s="17">
        <v>15.773999999999999</v>
      </c>
      <c r="R7" s="17">
        <v>0.18628</v>
      </c>
      <c r="S7" s="18">
        <v>1.3320999999999999E-12</v>
      </c>
      <c r="T7" s="17">
        <v>3.0591000000000002E-14</v>
      </c>
      <c r="U7" s="17">
        <v>2.2964000000000002</v>
      </c>
      <c r="V7" s="11">
        <v>0.96894999999999998</v>
      </c>
      <c r="W7" s="17">
        <v>1.3595E-3</v>
      </c>
      <c r="X7" s="17">
        <v>0.14030999999999999</v>
      </c>
      <c r="Z7" s="19">
        <f t="shared" si="0"/>
        <v>6.6876999999999997E-8</v>
      </c>
      <c r="AA7" s="12">
        <f t="shared" si="1"/>
        <v>8573.7000000000007</v>
      </c>
      <c r="AB7" s="19">
        <f t="shared" si="2"/>
        <v>1.3717999999999999E-7</v>
      </c>
      <c r="AC7" s="19">
        <f t="shared" si="3"/>
        <v>1.3320999999999999E-12</v>
      </c>
    </row>
    <row r="8" spans="1:29" x14ac:dyDescent="0.35">
      <c r="A8" s="14" t="s">
        <v>23</v>
      </c>
      <c r="B8" s="14">
        <f t="shared" ref="B8:X8" si="4">AVERAGE(B3:B7)</f>
        <v>1.0328799999999999E-4</v>
      </c>
      <c r="C8" s="14">
        <f t="shared" si="4"/>
        <v>2.0140999999999999E-2</v>
      </c>
      <c r="D8" s="14">
        <f t="shared" si="4"/>
        <v>7.1195600000000003E-8</v>
      </c>
      <c r="E8" s="14">
        <f t="shared" si="4"/>
        <v>1.6761799999999997E-8</v>
      </c>
      <c r="F8" s="14">
        <f t="shared" si="4"/>
        <v>23.579599999999999</v>
      </c>
      <c r="G8" s="14">
        <f t="shared" si="4"/>
        <v>101.666</v>
      </c>
      <c r="H8" s="14">
        <f t="shared" si="4"/>
        <v>12.5992</v>
      </c>
      <c r="I8" s="14">
        <f t="shared" si="4"/>
        <v>12.400400000000001</v>
      </c>
      <c r="J8" s="14">
        <f t="shared" si="4"/>
        <v>1.3932000000000001E-7</v>
      </c>
      <c r="K8" s="14">
        <f t="shared" si="4"/>
        <v>7.34204E-9</v>
      </c>
      <c r="L8" s="14">
        <f t="shared" si="4"/>
        <v>5.2700799999999992</v>
      </c>
      <c r="M8" s="14">
        <f t="shared" si="4"/>
        <v>0.738402</v>
      </c>
      <c r="N8" s="14">
        <f t="shared" si="4"/>
        <v>4.5866599999999993E-3</v>
      </c>
      <c r="O8" s="14">
        <f t="shared" si="4"/>
        <v>0.62115999999999993</v>
      </c>
      <c r="P8" s="14">
        <f t="shared" si="4"/>
        <v>8413</v>
      </c>
      <c r="Q8" s="14">
        <f t="shared" si="4"/>
        <v>15.670399999999997</v>
      </c>
      <c r="R8" s="14">
        <f t="shared" si="4"/>
        <v>0.18626399999999999</v>
      </c>
      <c r="S8" s="20">
        <f t="shared" si="4"/>
        <v>1.3603599999999999E-12</v>
      </c>
      <c r="T8" s="14">
        <f t="shared" si="4"/>
        <v>3.1036799999999995E-14</v>
      </c>
      <c r="U8" s="14">
        <f t="shared" si="4"/>
        <v>2.2816000000000001</v>
      </c>
      <c r="V8" s="14">
        <f t="shared" si="4"/>
        <v>0.96787200000000018</v>
      </c>
      <c r="W8" s="14">
        <f t="shared" si="4"/>
        <v>1.3518599999999999E-3</v>
      </c>
      <c r="X8" s="14">
        <f t="shared" si="4"/>
        <v>0.13967399999999999</v>
      </c>
      <c r="Z8" s="11">
        <f>AVERAGE(Z3:Z7)</f>
        <v>7.1195600000000003E-8</v>
      </c>
      <c r="AA8" s="11">
        <f>AVERAGE(AA3:AA7)</f>
        <v>8514.6660000000011</v>
      </c>
      <c r="AB8" s="11">
        <f>AVERAGE(AB3:AB7)</f>
        <v>1.3932000000000001E-7</v>
      </c>
      <c r="AC8" s="11">
        <f>AVERAGE(AC3:AC7)</f>
        <v>1.3603599999999999E-12</v>
      </c>
    </row>
    <row r="10" spans="1:29" x14ac:dyDescent="0.35">
      <c r="A10" s="10">
        <v>2</v>
      </c>
    </row>
    <row r="11" spans="1:29" x14ac:dyDescent="0.35">
      <c r="A11" s="22" t="s">
        <v>56</v>
      </c>
      <c r="B11" s="22" t="s">
        <v>12</v>
      </c>
      <c r="C11" s="22" t="s">
        <v>13</v>
      </c>
      <c r="D11" s="22" t="s">
        <v>25</v>
      </c>
      <c r="E11" s="22" t="s">
        <v>14</v>
      </c>
      <c r="F11" s="22" t="s">
        <v>15</v>
      </c>
      <c r="G11" s="22" t="s">
        <v>16</v>
      </c>
      <c r="H11" s="22" t="s">
        <v>17</v>
      </c>
      <c r="I11" s="22" t="s">
        <v>18</v>
      </c>
      <c r="J11" s="22" t="s">
        <v>26</v>
      </c>
      <c r="K11" s="22" t="s">
        <v>27</v>
      </c>
      <c r="L11" s="22" t="s">
        <v>28</v>
      </c>
      <c r="M11" s="22" t="s">
        <v>29</v>
      </c>
      <c r="N11" s="22" t="s">
        <v>30</v>
      </c>
      <c r="O11" s="22" t="s">
        <v>31</v>
      </c>
      <c r="P11" s="22" t="s">
        <v>32</v>
      </c>
      <c r="Q11" s="22" t="s">
        <v>19</v>
      </c>
      <c r="R11" s="22" t="s">
        <v>20</v>
      </c>
      <c r="S11" s="22" t="s">
        <v>33</v>
      </c>
      <c r="T11" s="22" t="s">
        <v>34</v>
      </c>
      <c r="U11" s="22" t="s">
        <v>35</v>
      </c>
      <c r="V11" s="22" t="s">
        <v>36</v>
      </c>
      <c r="W11" s="22" t="s">
        <v>37</v>
      </c>
      <c r="X11" s="22" t="s">
        <v>38</v>
      </c>
      <c r="Z11" s="11" t="s">
        <v>42</v>
      </c>
      <c r="AA11" s="11" t="s">
        <v>41</v>
      </c>
      <c r="AB11" s="11" t="s">
        <v>43</v>
      </c>
      <c r="AC11" s="11" t="s">
        <v>44</v>
      </c>
    </row>
    <row r="12" spans="1:29" x14ac:dyDescent="0.35">
      <c r="A12" s="14" t="s">
        <v>62</v>
      </c>
      <c r="B12" s="14">
        <v>1.0213999999999999E-4</v>
      </c>
      <c r="C12" s="14">
        <v>1.9918000000000002E-2</v>
      </c>
      <c r="D12" s="15">
        <v>7.8882000000000005E-8</v>
      </c>
      <c r="E12" s="15">
        <v>1.6700000000000001E-8</v>
      </c>
      <c r="F12" s="15">
        <v>21.170999999999999</v>
      </c>
      <c r="G12" s="14">
        <v>96.03</v>
      </c>
      <c r="H12" s="14">
        <v>12.648</v>
      </c>
      <c r="I12" s="14">
        <v>13.170999999999999</v>
      </c>
      <c r="J12" s="15">
        <v>1.4215000000000001E-7</v>
      </c>
      <c r="K12" s="15">
        <v>7.5014999999999994E-9</v>
      </c>
      <c r="L12" s="15">
        <v>5.2771999999999997</v>
      </c>
      <c r="M12" s="14">
        <v>0.73863000000000001</v>
      </c>
      <c r="N12" s="15">
        <v>4.5928000000000002E-3</v>
      </c>
      <c r="O12" s="15">
        <v>0.62180000000000002</v>
      </c>
      <c r="P12" s="14">
        <v>8329</v>
      </c>
      <c r="Q12" s="15">
        <v>15.641999999999999</v>
      </c>
      <c r="R12" s="15">
        <v>0.18779999999999999</v>
      </c>
      <c r="S12" s="16">
        <v>1.3719E-12</v>
      </c>
      <c r="T12" s="15">
        <v>3.121E-14</v>
      </c>
      <c r="U12" s="15">
        <v>2.2749000000000001</v>
      </c>
      <c r="V12" s="14">
        <v>0.96726000000000001</v>
      </c>
      <c r="W12" s="15">
        <v>1.3498E-3</v>
      </c>
      <c r="X12" s="15">
        <v>0.13955000000000001</v>
      </c>
      <c r="Z12" s="15">
        <f>D12</f>
        <v>7.8882000000000005E-8</v>
      </c>
      <c r="AA12" s="14">
        <f>G12+P12</f>
        <v>8425.0300000000007</v>
      </c>
      <c r="AB12" s="15">
        <f>J12</f>
        <v>1.4215000000000001E-7</v>
      </c>
      <c r="AC12" s="15">
        <f>S12</f>
        <v>1.3719E-12</v>
      </c>
    </row>
    <row r="13" spans="1:29" x14ac:dyDescent="0.35">
      <c r="A13" s="11" t="s">
        <v>63</v>
      </c>
      <c r="B13" s="11">
        <v>1.0204000000000001E-4</v>
      </c>
      <c r="C13" s="11">
        <v>1.9897999999999999E-2</v>
      </c>
      <c r="D13" s="17">
        <v>7.1474999999999996E-8</v>
      </c>
      <c r="E13" s="17">
        <v>1.6560999999999999E-8</v>
      </c>
      <c r="F13" s="17">
        <v>23.17</v>
      </c>
      <c r="G13" s="11">
        <v>103.2</v>
      </c>
      <c r="H13" s="11">
        <v>12.53</v>
      </c>
      <c r="I13" s="11">
        <v>12.141</v>
      </c>
      <c r="J13" s="17">
        <v>1.6376999999999999E-7</v>
      </c>
      <c r="K13" s="17">
        <v>8.9707000000000001E-9</v>
      </c>
      <c r="L13" s="17">
        <v>5.4775999999999998</v>
      </c>
      <c r="M13" s="11">
        <v>0.73038999999999998</v>
      </c>
      <c r="N13" s="17">
        <v>4.7710000000000001E-3</v>
      </c>
      <c r="O13" s="17">
        <v>0.65320999999999996</v>
      </c>
      <c r="P13" s="11">
        <v>8314</v>
      </c>
      <c r="Q13" s="17">
        <v>15.534000000000001</v>
      </c>
      <c r="R13" s="17">
        <v>0.18684000000000001</v>
      </c>
      <c r="S13" s="18">
        <v>1.3594E-12</v>
      </c>
      <c r="T13" s="17">
        <v>3.0744999999999999E-14</v>
      </c>
      <c r="U13" s="17">
        <v>2.2616999999999998</v>
      </c>
      <c r="V13" s="11">
        <v>0.96784999999999999</v>
      </c>
      <c r="W13" s="17">
        <v>1.3416999999999999E-3</v>
      </c>
      <c r="X13" s="17">
        <v>0.13863</v>
      </c>
      <c r="Z13" s="17">
        <f t="shared" ref="Z13:Z16" si="5">D13</f>
        <v>7.1474999999999996E-8</v>
      </c>
      <c r="AA13" s="11">
        <f t="shared" ref="AA13:AA16" si="6">G13+P13</f>
        <v>8417.2000000000007</v>
      </c>
      <c r="AB13" s="17">
        <f t="shared" ref="AB13:AB16" si="7">J13</f>
        <v>1.6376999999999999E-7</v>
      </c>
      <c r="AC13" s="17">
        <f t="shared" ref="AC13:AC16" si="8">S13</f>
        <v>1.3594E-12</v>
      </c>
    </row>
    <row r="14" spans="1:29" x14ac:dyDescent="0.35">
      <c r="A14" s="11" t="s">
        <v>64</v>
      </c>
      <c r="B14" s="11">
        <v>1.0161E-4</v>
      </c>
      <c r="C14" s="11">
        <v>1.9813000000000001E-2</v>
      </c>
      <c r="D14" s="17">
        <v>6.9333000000000003E-8</v>
      </c>
      <c r="E14" s="17">
        <v>1.6560999999999999E-8</v>
      </c>
      <c r="F14" s="17">
        <v>23.885999999999999</v>
      </c>
      <c r="G14" s="11">
        <v>105.9</v>
      </c>
      <c r="H14" s="11">
        <v>12.518000000000001</v>
      </c>
      <c r="I14" s="11">
        <v>11.821</v>
      </c>
      <c r="J14" s="17">
        <v>1.5519999999999999E-7</v>
      </c>
      <c r="K14" s="17">
        <v>8.3470000000000002E-9</v>
      </c>
      <c r="L14" s="17">
        <v>5.3781999999999996</v>
      </c>
      <c r="M14" s="11">
        <v>0.73346</v>
      </c>
      <c r="N14" s="17">
        <v>4.6829999999999997E-3</v>
      </c>
      <c r="O14" s="17">
        <v>0.63848000000000005</v>
      </c>
      <c r="P14" s="11">
        <v>8307</v>
      </c>
      <c r="Q14" s="17">
        <v>15.504</v>
      </c>
      <c r="R14" s="17">
        <v>0.18664</v>
      </c>
      <c r="S14" s="18">
        <v>1.3478E-12</v>
      </c>
      <c r="T14" s="17">
        <v>3.0476999999999997E-14</v>
      </c>
      <c r="U14" s="17">
        <v>2.2612000000000001</v>
      </c>
      <c r="V14" s="11">
        <v>0.96831999999999996</v>
      </c>
      <c r="W14" s="17">
        <v>1.3412000000000001E-3</v>
      </c>
      <c r="X14" s="17">
        <v>0.13850999999999999</v>
      </c>
      <c r="Z14" s="17">
        <f t="shared" si="5"/>
        <v>6.9333000000000003E-8</v>
      </c>
      <c r="AA14" s="11">
        <f t="shared" si="6"/>
        <v>8412.9</v>
      </c>
      <c r="AB14" s="17">
        <f t="shared" si="7"/>
        <v>1.5519999999999999E-7</v>
      </c>
      <c r="AC14" s="17">
        <f t="shared" si="8"/>
        <v>1.3478E-12</v>
      </c>
    </row>
    <row r="15" spans="1:29" x14ac:dyDescent="0.35">
      <c r="A15" s="11" t="s">
        <v>65</v>
      </c>
      <c r="B15" s="11">
        <v>1.0181E-4</v>
      </c>
      <c r="C15" s="11">
        <v>1.9852999999999999E-2</v>
      </c>
      <c r="D15" s="17">
        <v>7.1390999999999994E-8</v>
      </c>
      <c r="E15" s="17">
        <v>1.6609E-8</v>
      </c>
      <c r="F15" s="17">
        <v>23.265000000000001</v>
      </c>
      <c r="G15" s="11">
        <v>103.6</v>
      </c>
      <c r="H15" s="11">
        <v>12.574</v>
      </c>
      <c r="I15" s="11">
        <v>12.137</v>
      </c>
      <c r="J15" s="17">
        <v>1.5307999999999999E-7</v>
      </c>
      <c r="K15" s="17">
        <v>8.2003000000000003E-9</v>
      </c>
      <c r="L15" s="17">
        <v>5.3569000000000004</v>
      </c>
      <c r="M15" s="11">
        <v>0.73436000000000001</v>
      </c>
      <c r="N15" s="17">
        <v>4.6636999999999998E-3</v>
      </c>
      <c r="O15" s="17">
        <v>0.63507000000000002</v>
      </c>
      <c r="P15" s="11">
        <v>8291</v>
      </c>
      <c r="Q15" s="17">
        <v>15.553000000000001</v>
      </c>
      <c r="R15" s="17">
        <v>0.18759000000000001</v>
      </c>
      <c r="S15" s="18">
        <v>1.3511E-12</v>
      </c>
      <c r="T15" s="17">
        <v>3.0633999999999997E-14</v>
      </c>
      <c r="U15" s="17">
        <v>2.2673000000000001</v>
      </c>
      <c r="V15" s="11">
        <v>0.96814999999999996</v>
      </c>
      <c r="W15" s="17">
        <v>1.3452E-3</v>
      </c>
      <c r="X15" s="17">
        <v>0.13894999999999999</v>
      </c>
      <c r="Z15" s="17">
        <f t="shared" si="5"/>
        <v>7.1390999999999994E-8</v>
      </c>
      <c r="AA15" s="11">
        <f t="shared" si="6"/>
        <v>8394.6</v>
      </c>
      <c r="AB15" s="17">
        <f t="shared" si="7"/>
        <v>1.5307999999999999E-7</v>
      </c>
      <c r="AC15" s="17">
        <f t="shared" si="8"/>
        <v>1.3511E-12</v>
      </c>
    </row>
    <row r="16" spans="1:29" x14ac:dyDescent="0.35">
      <c r="A16" s="11" t="s">
        <v>66</v>
      </c>
      <c r="B16" s="17">
        <v>1.0264000000000001E-4</v>
      </c>
      <c r="C16" s="11">
        <v>2.0015000000000002E-2</v>
      </c>
      <c r="D16" s="17">
        <v>7.1450999999999996E-8</v>
      </c>
      <c r="E16" s="17">
        <v>1.672E-8</v>
      </c>
      <c r="F16" s="17">
        <v>23.401</v>
      </c>
      <c r="G16" s="11">
        <v>103</v>
      </c>
      <c r="H16" s="11">
        <v>12.641</v>
      </c>
      <c r="I16" s="11">
        <v>12.273</v>
      </c>
      <c r="J16" s="17">
        <v>1.4174E-7</v>
      </c>
      <c r="K16" s="17">
        <v>7.4966999999999996E-9</v>
      </c>
      <c r="L16" s="17">
        <v>5.2891000000000004</v>
      </c>
      <c r="M16" s="11">
        <v>0.73885000000000001</v>
      </c>
      <c r="N16" s="17">
        <v>4.6030999999999997E-3</v>
      </c>
      <c r="O16" s="17">
        <v>0.62300999999999995</v>
      </c>
      <c r="P16" s="11">
        <v>8325</v>
      </c>
      <c r="Q16" s="17">
        <v>15.643000000000001</v>
      </c>
      <c r="R16" s="17">
        <v>0.18790000000000001</v>
      </c>
      <c r="S16" s="18">
        <v>1.3648E-12</v>
      </c>
      <c r="T16" s="17">
        <v>3.1111999999999999E-14</v>
      </c>
      <c r="U16" s="17">
        <v>2.2795999999999998</v>
      </c>
      <c r="V16" s="11">
        <v>0.96765000000000001</v>
      </c>
      <c r="W16" s="17">
        <v>1.3523000000000001E-3</v>
      </c>
      <c r="X16" s="17">
        <v>0.13975000000000001</v>
      </c>
      <c r="Z16" s="19">
        <f t="shared" si="5"/>
        <v>7.1450999999999996E-8</v>
      </c>
      <c r="AA16" s="12">
        <f t="shared" si="6"/>
        <v>8428</v>
      </c>
      <c r="AB16" s="19">
        <f t="shared" si="7"/>
        <v>1.4174E-7</v>
      </c>
      <c r="AC16" s="19">
        <f t="shared" si="8"/>
        <v>1.3648E-12</v>
      </c>
    </row>
    <row r="17" spans="1:29" x14ac:dyDescent="0.35">
      <c r="A17" s="14" t="s">
        <v>23</v>
      </c>
      <c r="B17" s="14">
        <f t="shared" ref="B17:X17" si="9">AVERAGE(B12:B16)</f>
        <v>1.0204800000000001E-4</v>
      </c>
      <c r="C17" s="14">
        <f t="shared" si="9"/>
        <v>1.9899400000000001E-2</v>
      </c>
      <c r="D17" s="14">
        <f t="shared" si="9"/>
        <v>7.2506399999999996E-8</v>
      </c>
      <c r="E17" s="14">
        <f t="shared" si="9"/>
        <v>1.6630200000000002E-8</v>
      </c>
      <c r="F17" s="14">
        <f t="shared" si="9"/>
        <v>22.9786</v>
      </c>
      <c r="G17" s="14">
        <f t="shared" si="9"/>
        <v>102.346</v>
      </c>
      <c r="H17" s="14">
        <f t="shared" si="9"/>
        <v>12.582199999999998</v>
      </c>
      <c r="I17" s="14">
        <f t="shared" si="9"/>
        <v>12.308599999999998</v>
      </c>
      <c r="J17" s="14">
        <f t="shared" si="9"/>
        <v>1.5118799999999999E-7</v>
      </c>
      <c r="K17" s="14">
        <f t="shared" si="9"/>
        <v>8.1032400000000002E-9</v>
      </c>
      <c r="L17" s="14">
        <f t="shared" si="9"/>
        <v>5.3558000000000003</v>
      </c>
      <c r="M17" s="14">
        <f t="shared" si="9"/>
        <v>0.73513800000000007</v>
      </c>
      <c r="N17" s="14">
        <f t="shared" si="9"/>
        <v>4.6627199999999995E-3</v>
      </c>
      <c r="O17" s="14">
        <f t="shared" si="9"/>
        <v>0.63431400000000004</v>
      </c>
      <c r="P17" s="14">
        <f t="shared" si="9"/>
        <v>8313.2000000000007</v>
      </c>
      <c r="Q17" s="14">
        <f t="shared" si="9"/>
        <v>15.575200000000001</v>
      </c>
      <c r="R17" s="14">
        <f t="shared" si="9"/>
        <v>0.18735400000000002</v>
      </c>
      <c r="S17" s="20">
        <f t="shared" si="9"/>
        <v>1.3589999999999998E-12</v>
      </c>
      <c r="T17" s="14">
        <f t="shared" si="9"/>
        <v>3.0835599999999995E-14</v>
      </c>
      <c r="U17" s="14">
        <f t="shared" si="9"/>
        <v>2.2689400000000002</v>
      </c>
      <c r="V17" s="14">
        <f t="shared" si="9"/>
        <v>0.96784599999999998</v>
      </c>
      <c r="W17" s="14">
        <f t="shared" si="9"/>
        <v>1.34604E-3</v>
      </c>
      <c r="X17" s="14">
        <f t="shared" si="9"/>
        <v>0.13907800000000001</v>
      </c>
      <c r="Z17" s="11">
        <f>AVERAGE(Z12:Z16)</f>
        <v>7.2506399999999996E-8</v>
      </c>
      <c r="AA17" s="11">
        <f>AVERAGE(AA12:AA16)</f>
        <v>8415.5460000000003</v>
      </c>
      <c r="AB17" s="11">
        <f>AVERAGE(AB12:AB16)</f>
        <v>1.5118799999999999E-7</v>
      </c>
      <c r="AC17" s="11">
        <f>AVERAGE(AC12:AC16)</f>
        <v>1.3589999999999998E-12</v>
      </c>
    </row>
    <row r="19" spans="1:29" x14ac:dyDescent="0.35">
      <c r="A19" s="21">
        <v>0.03</v>
      </c>
    </row>
    <row r="20" spans="1:29" x14ac:dyDescent="0.35">
      <c r="A20" s="12" t="s">
        <v>56</v>
      </c>
      <c r="B20" s="12" t="s">
        <v>12</v>
      </c>
      <c r="C20" s="12" t="s">
        <v>13</v>
      </c>
      <c r="D20" s="12" t="s">
        <v>25</v>
      </c>
      <c r="E20" s="12" t="s">
        <v>14</v>
      </c>
      <c r="F20" s="12" t="s">
        <v>15</v>
      </c>
      <c r="G20" s="12" t="s">
        <v>16</v>
      </c>
      <c r="H20" s="12" t="s">
        <v>17</v>
      </c>
      <c r="I20" s="12" t="s">
        <v>18</v>
      </c>
      <c r="J20" s="12" t="s">
        <v>26</v>
      </c>
      <c r="K20" s="12" t="s">
        <v>27</v>
      </c>
      <c r="L20" s="12" t="s">
        <v>28</v>
      </c>
      <c r="M20" s="12" t="s">
        <v>29</v>
      </c>
      <c r="N20" s="12" t="s">
        <v>30</v>
      </c>
      <c r="O20" s="12" t="s">
        <v>31</v>
      </c>
      <c r="P20" s="12" t="s">
        <v>32</v>
      </c>
      <c r="Q20" s="12" t="s">
        <v>19</v>
      </c>
      <c r="R20" s="12" t="s">
        <v>20</v>
      </c>
      <c r="S20" s="13" t="s">
        <v>33</v>
      </c>
      <c r="T20" s="12" t="s">
        <v>34</v>
      </c>
      <c r="U20" s="12" t="s">
        <v>35</v>
      </c>
      <c r="V20" s="12" t="s">
        <v>36</v>
      </c>
      <c r="W20" s="12" t="s">
        <v>37</v>
      </c>
      <c r="X20" s="12" t="s">
        <v>38</v>
      </c>
      <c r="Z20" s="11" t="s">
        <v>42</v>
      </c>
      <c r="AA20" s="11" t="s">
        <v>41</v>
      </c>
      <c r="AB20" s="11" t="s">
        <v>43</v>
      </c>
      <c r="AC20" s="11" t="s">
        <v>44</v>
      </c>
    </row>
    <row r="21" spans="1:29" x14ac:dyDescent="0.35">
      <c r="A21" s="11" t="s">
        <v>67</v>
      </c>
      <c r="B21" s="17">
        <v>1.0331E-4</v>
      </c>
      <c r="C21" s="11">
        <v>2.0145E-2</v>
      </c>
      <c r="D21" s="17">
        <v>7.3445999999999995E-8</v>
      </c>
      <c r="E21" s="17">
        <v>1.6741999999999999E-8</v>
      </c>
      <c r="F21" s="11">
        <v>22.795000000000002</v>
      </c>
      <c r="G21" s="11">
        <v>99.01</v>
      </c>
      <c r="H21" s="11">
        <v>12.632</v>
      </c>
      <c r="I21" s="11">
        <v>12.757999999999999</v>
      </c>
      <c r="J21" s="17">
        <v>1.4559E-7</v>
      </c>
      <c r="K21" s="17">
        <v>7.8723999999999994E-9</v>
      </c>
      <c r="L21" s="11">
        <v>5.4071999999999996</v>
      </c>
      <c r="M21" s="11">
        <v>0.73743000000000003</v>
      </c>
      <c r="N21" s="11">
        <v>4.7070000000000002E-3</v>
      </c>
      <c r="O21" s="11">
        <v>0.63829999999999998</v>
      </c>
      <c r="P21" s="11">
        <v>8414</v>
      </c>
      <c r="Q21" s="11">
        <v>15.69</v>
      </c>
      <c r="R21" s="11">
        <v>0.18647</v>
      </c>
      <c r="S21" s="18">
        <v>1.3880999999999999E-12</v>
      </c>
      <c r="T21" s="17">
        <v>3.1584000000000002E-14</v>
      </c>
      <c r="U21" s="11">
        <v>2.2753000000000001</v>
      </c>
      <c r="V21" s="11">
        <v>0.96665999999999996</v>
      </c>
      <c r="W21" s="11">
        <v>1.3489000000000001E-3</v>
      </c>
      <c r="X21" s="11">
        <v>0.13954</v>
      </c>
      <c r="Z21" s="15">
        <f>D21</f>
        <v>7.3445999999999995E-8</v>
      </c>
      <c r="AA21" s="14">
        <f>G21+P21</f>
        <v>8513.01</v>
      </c>
      <c r="AB21" s="15">
        <f>J21</f>
        <v>1.4559E-7</v>
      </c>
      <c r="AC21" s="15">
        <f>S21</f>
        <v>1.3880999999999999E-12</v>
      </c>
    </row>
    <row r="22" spans="1:29" x14ac:dyDescent="0.35">
      <c r="A22" s="11" t="s">
        <v>68</v>
      </c>
      <c r="B22" s="17">
        <v>1.03E-4</v>
      </c>
      <c r="C22" s="11">
        <v>2.0084999999999999E-2</v>
      </c>
      <c r="D22" s="17">
        <v>7.3364999999999996E-8</v>
      </c>
      <c r="E22" s="17">
        <v>1.6730999999999999E-8</v>
      </c>
      <c r="F22" s="11">
        <v>22.805</v>
      </c>
      <c r="G22" s="11">
        <v>99.4</v>
      </c>
      <c r="H22" s="11">
        <v>12.64</v>
      </c>
      <c r="I22" s="11">
        <v>12.715999999999999</v>
      </c>
      <c r="J22" s="17">
        <v>1.4517E-7</v>
      </c>
      <c r="K22" s="17">
        <v>7.8225999999999998E-9</v>
      </c>
      <c r="L22" s="11">
        <v>5.3886000000000003</v>
      </c>
      <c r="M22" s="11">
        <v>0.73785999999999996</v>
      </c>
      <c r="N22" s="11">
        <v>4.6905999999999996E-3</v>
      </c>
      <c r="O22" s="11">
        <v>0.63570000000000004</v>
      </c>
      <c r="P22" s="11">
        <v>8387</v>
      </c>
      <c r="Q22" s="11">
        <v>15.675000000000001</v>
      </c>
      <c r="R22" s="11">
        <v>0.18690000000000001</v>
      </c>
      <c r="S22" s="18">
        <v>1.3831E-12</v>
      </c>
      <c r="T22" s="17">
        <v>3.1457000000000003E-14</v>
      </c>
      <c r="U22" s="11">
        <v>2.2744</v>
      </c>
      <c r="V22" s="11">
        <v>0.96682999999999997</v>
      </c>
      <c r="W22" s="11">
        <v>1.3488E-3</v>
      </c>
      <c r="X22" s="11">
        <v>0.13951</v>
      </c>
      <c r="Z22" s="17">
        <f t="shared" ref="Z22:Z25" si="10">D22</f>
        <v>7.3364999999999996E-8</v>
      </c>
      <c r="AA22" s="11">
        <f t="shared" ref="AA22:AA25" si="11">G22+P22</f>
        <v>8486.4</v>
      </c>
      <c r="AB22" s="17">
        <f t="shared" ref="AB22:AB25" si="12">J22</f>
        <v>1.4517E-7</v>
      </c>
      <c r="AC22" s="17">
        <f t="shared" ref="AC22:AC25" si="13">S22</f>
        <v>1.3831E-12</v>
      </c>
    </row>
    <row r="23" spans="1:29" x14ac:dyDescent="0.35">
      <c r="A23" s="11" t="s">
        <v>69</v>
      </c>
      <c r="B23" s="17">
        <v>1.0276999999999999E-4</v>
      </c>
      <c r="C23" s="11">
        <v>2.0039999999999999E-2</v>
      </c>
      <c r="D23" s="17">
        <v>7.3319999999999997E-8</v>
      </c>
      <c r="E23" s="17">
        <v>1.6699E-8</v>
      </c>
      <c r="F23" s="11">
        <v>22.776</v>
      </c>
      <c r="G23" s="11">
        <v>98.82</v>
      </c>
      <c r="H23" s="11">
        <v>12.613</v>
      </c>
      <c r="I23" s="11">
        <v>12.763999999999999</v>
      </c>
      <c r="J23" s="17">
        <v>1.4573E-7</v>
      </c>
      <c r="K23" s="17">
        <v>7.8477999999999993E-9</v>
      </c>
      <c r="L23" s="11">
        <v>5.3852000000000002</v>
      </c>
      <c r="M23" s="11">
        <v>0.73750000000000004</v>
      </c>
      <c r="N23" s="11">
        <v>4.6877999999999998E-3</v>
      </c>
      <c r="O23" s="11">
        <v>0.63563000000000003</v>
      </c>
      <c r="P23" s="11">
        <v>8389</v>
      </c>
      <c r="Q23" s="11">
        <v>15.65</v>
      </c>
      <c r="R23" s="11">
        <v>0.18654999999999999</v>
      </c>
      <c r="S23" s="18">
        <v>1.3879999999999999E-12</v>
      </c>
      <c r="T23" s="17">
        <v>3.1529999999999999E-14</v>
      </c>
      <c r="U23" s="11">
        <v>2.2715999999999998</v>
      </c>
      <c r="V23" s="11">
        <v>0.96669000000000005</v>
      </c>
      <c r="W23" s="11">
        <v>1.3470999999999999E-3</v>
      </c>
      <c r="X23" s="11">
        <v>0.13935</v>
      </c>
      <c r="Z23" s="17">
        <f t="shared" si="10"/>
        <v>7.3319999999999997E-8</v>
      </c>
      <c r="AA23" s="11">
        <f t="shared" si="11"/>
        <v>8487.82</v>
      </c>
      <c r="AB23" s="17">
        <f t="shared" si="12"/>
        <v>1.4573E-7</v>
      </c>
      <c r="AC23" s="17">
        <f t="shared" si="13"/>
        <v>1.3879999999999999E-12</v>
      </c>
    </row>
    <row r="24" spans="1:29" x14ac:dyDescent="0.35">
      <c r="A24" s="11" t="s">
        <v>70</v>
      </c>
      <c r="B24" s="17">
        <v>1.0637E-4</v>
      </c>
      <c r="C24" s="11">
        <v>2.0742E-2</v>
      </c>
      <c r="D24" s="17">
        <v>6.5657000000000004E-8</v>
      </c>
      <c r="E24" s="17">
        <v>1.695E-8</v>
      </c>
      <c r="F24" s="11">
        <v>25.815999999999999</v>
      </c>
      <c r="G24" s="11">
        <v>107.6</v>
      </c>
      <c r="H24" s="11">
        <v>12.737</v>
      </c>
      <c r="I24" s="11">
        <v>11.837</v>
      </c>
      <c r="J24" s="17">
        <v>1.4189000000000001E-7</v>
      </c>
      <c r="K24" s="17">
        <v>7.7461000000000008E-9</v>
      </c>
      <c r="L24" s="11">
        <v>5.4592000000000001</v>
      </c>
      <c r="M24" s="11">
        <v>0.73933000000000004</v>
      </c>
      <c r="N24" s="11">
        <v>4.7511999999999997E-3</v>
      </c>
      <c r="O24" s="11">
        <v>0.64263999999999999</v>
      </c>
      <c r="P24" s="11">
        <v>8409</v>
      </c>
      <c r="Q24" s="11">
        <v>15.824</v>
      </c>
      <c r="R24" s="11">
        <v>0.18817999999999999</v>
      </c>
      <c r="S24" s="18">
        <v>1.347E-12</v>
      </c>
      <c r="T24" s="17">
        <v>3.1024000000000002E-14</v>
      </c>
      <c r="U24" s="11">
        <v>2.3031999999999999</v>
      </c>
      <c r="V24" s="11">
        <v>0.96831999999999996</v>
      </c>
      <c r="W24" s="11">
        <v>1.3648E-3</v>
      </c>
      <c r="X24" s="11">
        <v>0.14094999999999999</v>
      </c>
      <c r="Z24" s="17">
        <f t="shared" si="10"/>
        <v>6.5657000000000004E-8</v>
      </c>
      <c r="AA24" s="11">
        <f t="shared" si="11"/>
        <v>8516.6</v>
      </c>
      <c r="AB24" s="17">
        <f t="shared" si="12"/>
        <v>1.4189000000000001E-7</v>
      </c>
      <c r="AC24" s="17">
        <f t="shared" si="13"/>
        <v>1.347E-12</v>
      </c>
    </row>
    <row r="25" spans="1:29" x14ac:dyDescent="0.35">
      <c r="A25" s="11" t="s">
        <v>71</v>
      </c>
      <c r="B25" s="17">
        <v>1.0333E-4</v>
      </c>
      <c r="C25" s="11">
        <v>2.0149E-2</v>
      </c>
      <c r="D25" s="17">
        <v>7.1428999999999997E-8</v>
      </c>
      <c r="E25" s="17">
        <v>1.6744999999999999E-8</v>
      </c>
      <c r="F25" s="11">
        <v>23.443000000000001</v>
      </c>
      <c r="G25" s="11">
        <v>101.2</v>
      </c>
      <c r="H25" s="11">
        <v>12.628</v>
      </c>
      <c r="I25" s="11">
        <v>12.478</v>
      </c>
      <c r="J25" s="17">
        <v>1.4455000000000001E-7</v>
      </c>
      <c r="K25" s="17">
        <v>7.7993999999999994E-9</v>
      </c>
      <c r="L25" s="11">
        <v>5.3956</v>
      </c>
      <c r="M25" s="11">
        <v>0.73797000000000001</v>
      </c>
      <c r="N25" s="11">
        <v>4.6966000000000004E-3</v>
      </c>
      <c r="O25" s="11">
        <v>0.63641999999999999</v>
      </c>
      <c r="P25" s="11">
        <v>8405</v>
      </c>
      <c r="Q25" s="11">
        <v>15.677</v>
      </c>
      <c r="R25" s="11">
        <v>0.18651999999999999</v>
      </c>
      <c r="S25" s="18">
        <v>1.3762999999999999E-12</v>
      </c>
      <c r="T25" s="17">
        <v>3.1316E-14</v>
      </c>
      <c r="U25" s="11">
        <v>2.2753999999999999</v>
      </c>
      <c r="V25" s="11">
        <v>0.96711000000000003</v>
      </c>
      <c r="W25" s="11">
        <v>1.3489999999999999E-3</v>
      </c>
      <c r="X25" s="11">
        <v>0.13949</v>
      </c>
      <c r="Z25" s="19">
        <f t="shared" si="10"/>
        <v>7.1428999999999997E-8</v>
      </c>
      <c r="AA25" s="12">
        <f t="shared" si="11"/>
        <v>8506.2000000000007</v>
      </c>
      <c r="AB25" s="19">
        <f t="shared" si="12"/>
        <v>1.4455000000000001E-7</v>
      </c>
      <c r="AC25" s="19">
        <f t="shared" si="13"/>
        <v>1.3762999999999999E-12</v>
      </c>
    </row>
    <row r="26" spans="1:29" x14ac:dyDescent="0.35">
      <c r="A26" s="14" t="s">
        <v>23</v>
      </c>
      <c r="B26" s="14">
        <f t="shared" ref="B26:X26" si="14">AVERAGE(B21:B25)</f>
        <v>1.0375599999999999E-4</v>
      </c>
      <c r="C26" s="14">
        <f t="shared" si="14"/>
        <v>2.0232199999999999E-2</v>
      </c>
      <c r="D26" s="14">
        <f t="shared" si="14"/>
        <v>7.1443399999999995E-8</v>
      </c>
      <c r="E26" s="14">
        <f t="shared" si="14"/>
        <v>1.6773399999999999E-8</v>
      </c>
      <c r="F26" s="14">
        <f t="shared" si="14"/>
        <v>23.527000000000001</v>
      </c>
      <c r="G26" s="14">
        <f t="shared" si="14"/>
        <v>101.206</v>
      </c>
      <c r="H26" s="14">
        <f t="shared" si="14"/>
        <v>12.65</v>
      </c>
      <c r="I26" s="14">
        <f t="shared" si="14"/>
        <v>12.5106</v>
      </c>
      <c r="J26" s="14">
        <f t="shared" si="14"/>
        <v>1.4458600000000002E-7</v>
      </c>
      <c r="K26" s="14">
        <f t="shared" si="14"/>
        <v>7.8176599999999984E-9</v>
      </c>
      <c r="L26" s="14">
        <f t="shared" si="14"/>
        <v>5.4071600000000002</v>
      </c>
      <c r="M26" s="14">
        <f t="shared" si="14"/>
        <v>0.73801799999999995</v>
      </c>
      <c r="N26" s="14">
        <f t="shared" si="14"/>
        <v>4.7066399999999998E-3</v>
      </c>
      <c r="O26" s="14">
        <f t="shared" si="14"/>
        <v>0.63773800000000003</v>
      </c>
      <c r="P26" s="14">
        <f t="shared" si="14"/>
        <v>8400.7999999999993</v>
      </c>
      <c r="Q26" s="14">
        <f t="shared" si="14"/>
        <v>15.703199999999999</v>
      </c>
      <c r="R26" s="14">
        <f t="shared" si="14"/>
        <v>0.18692400000000001</v>
      </c>
      <c r="S26" s="20">
        <f t="shared" si="14"/>
        <v>1.3765E-12</v>
      </c>
      <c r="T26" s="14">
        <f t="shared" si="14"/>
        <v>3.1382199999999996E-14</v>
      </c>
      <c r="U26" s="14">
        <f t="shared" si="14"/>
        <v>2.2799799999999997</v>
      </c>
      <c r="V26" s="14">
        <f t="shared" si="14"/>
        <v>0.96712200000000004</v>
      </c>
      <c r="W26" s="14">
        <f t="shared" si="14"/>
        <v>1.35172E-3</v>
      </c>
      <c r="X26" s="14">
        <f t="shared" si="14"/>
        <v>0.139768</v>
      </c>
      <c r="Z26" s="11">
        <f>AVERAGE(Z21:Z25)</f>
        <v>7.1443399999999995E-8</v>
      </c>
      <c r="AA26" s="11">
        <f>AVERAGE(AA21:AA25)</f>
        <v>8502.0059999999994</v>
      </c>
      <c r="AB26" s="11">
        <f>AVERAGE(AB21:AB25)</f>
        <v>1.4458600000000002E-7</v>
      </c>
      <c r="AC26" s="11">
        <f>AVERAGE(AC21:AC25)</f>
        <v>1.3765E-12</v>
      </c>
    </row>
    <row r="28" spans="1:29" x14ac:dyDescent="0.35">
      <c r="A28" s="23">
        <v>4</v>
      </c>
    </row>
    <row r="29" spans="1:29" x14ac:dyDescent="0.35">
      <c r="A29" s="13" t="s">
        <v>56</v>
      </c>
      <c r="B29" s="13" t="s">
        <v>12</v>
      </c>
      <c r="C29" s="13" t="s">
        <v>13</v>
      </c>
      <c r="D29" s="13" t="s">
        <v>25</v>
      </c>
      <c r="E29" s="13" t="s">
        <v>14</v>
      </c>
      <c r="F29" s="13" t="s">
        <v>15</v>
      </c>
      <c r="G29" s="13" t="s">
        <v>16</v>
      </c>
      <c r="H29" s="13" t="s">
        <v>17</v>
      </c>
      <c r="I29" s="13" t="s">
        <v>18</v>
      </c>
      <c r="J29" s="13" t="s">
        <v>26</v>
      </c>
      <c r="K29" s="13" t="s">
        <v>27</v>
      </c>
      <c r="L29" s="13" t="s">
        <v>28</v>
      </c>
      <c r="M29" s="13" t="s">
        <v>29</v>
      </c>
      <c r="N29" s="13" t="s">
        <v>30</v>
      </c>
      <c r="O29" s="13" t="s">
        <v>31</v>
      </c>
      <c r="P29" s="13" t="s">
        <v>32</v>
      </c>
      <c r="Q29" s="13" t="s">
        <v>19</v>
      </c>
      <c r="R29" s="13" t="s">
        <v>20</v>
      </c>
      <c r="S29" s="13" t="s">
        <v>33</v>
      </c>
      <c r="T29" s="13" t="s">
        <v>34</v>
      </c>
      <c r="U29" s="13" t="s">
        <v>35</v>
      </c>
      <c r="V29" s="13" t="s">
        <v>36</v>
      </c>
      <c r="W29" s="13" t="s">
        <v>37</v>
      </c>
      <c r="X29" s="13" t="s">
        <v>38</v>
      </c>
      <c r="Z29" s="11" t="s">
        <v>42</v>
      </c>
      <c r="AA29" s="11" t="s">
        <v>41</v>
      </c>
      <c r="AB29" s="11" t="s">
        <v>43</v>
      </c>
      <c r="AC29" s="11" t="s">
        <v>44</v>
      </c>
    </row>
    <row r="30" spans="1:29" x14ac:dyDescent="0.35">
      <c r="A30" s="11" t="s">
        <v>72</v>
      </c>
      <c r="B30" s="17">
        <v>1.049E-4</v>
      </c>
      <c r="C30" s="11">
        <v>2.0455000000000001E-2</v>
      </c>
      <c r="D30" s="17">
        <v>6.9156000000000001E-8</v>
      </c>
      <c r="E30" s="17">
        <v>1.6884000000000001E-8</v>
      </c>
      <c r="F30" s="17">
        <v>24.414000000000001</v>
      </c>
      <c r="G30" s="11">
        <v>103.2</v>
      </c>
      <c r="H30" s="11">
        <v>12.705</v>
      </c>
      <c r="I30" s="11">
        <v>12.311</v>
      </c>
      <c r="J30" s="17">
        <v>1.3981000000000001E-7</v>
      </c>
      <c r="K30" s="17">
        <v>7.5636999999999994E-9</v>
      </c>
      <c r="L30" s="17">
        <v>5.41</v>
      </c>
      <c r="M30" s="11">
        <v>0.74019999999999997</v>
      </c>
      <c r="N30" s="17">
        <v>4.7080999999999998E-3</v>
      </c>
      <c r="O30" s="17">
        <v>0.63605999999999996</v>
      </c>
      <c r="P30" s="11">
        <v>8428</v>
      </c>
      <c r="Q30" s="17">
        <v>15.776999999999999</v>
      </c>
      <c r="R30" s="17">
        <v>0.18720000000000001</v>
      </c>
      <c r="S30" s="18">
        <v>1.3607E-12</v>
      </c>
      <c r="T30" s="17">
        <v>3.1151000000000002E-14</v>
      </c>
      <c r="U30" s="17">
        <v>2.2892999999999999</v>
      </c>
      <c r="V30" s="11">
        <v>0.96765999999999996</v>
      </c>
      <c r="W30" s="17">
        <v>1.3568E-3</v>
      </c>
      <c r="X30" s="17">
        <v>0.14021</v>
      </c>
      <c r="Z30" s="15">
        <f>D30</f>
        <v>6.9156000000000001E-8</v>
      </c>
      <c r="AA30" s="14">
        <f>G30+P30</f>
        <v>8531.2000000000007</v>
      </c>
      <c r="AB30" s="15">
        <f>J30</f>
        <v>1.3981000000000001E-7</v>
      </c>
      <c r="AC30" s="15">
        <f>S30</f>
        <v>1.3607E-12</v>
      </c>
    </row>
    <row r="31" spans="1:29" x14ac:dyDescent="0.35">
      <c r="A31" s="11" t="s">
        <v>73</v>
      </c>
      <c r="B31" s="17">
        <v>1.0452E-4</v>
      </c>
      <c r="C31" s="11">
        <v>2.0381E-2</v>
      </c>
      <c r="D31" s="17">
        <v>6.9204000000000002E-8</v>
      </c>
      <c r="E31" s="17">
        <v>1.6845E-8</v>
      </c>
      <c r="F31" s="17">
        <v>24.341000000000001</v>
      </c>
      <c r="G31" s="11">
        <v>102.5</v>
      </c>
      <c r="H31" s="11">
        <v>12.673999999999999</v>
      </c>
      <c r="I31" s="11">
        <v>12.365</v>
      </c>
      <c r="J31" s="17">
        <v>1.4077999999999999E-7</v>
      </c>
      <c r="K31" s="17">
        <v>7.6213000000000006E-9</v>
      </c>
      <c r="L31" s="17">
        <v>5.4135999999999997</v>
      </c>
      <c r="M31" s="11">
        <v>0.73965999999999998</v>
      </c>
      <c r="N31" s="17">
        <v>4.7117000000000001E-3</v>
      </c>
      <c r="O31" s="17">
        <v>0.63700999999999997</v>
      </c>
      <c r="P31" s="11">
        <v>8440</v>
      </c>
      <c r="Q31" s="17">
        <v>15.750999999999999</v>
      </c>
      <c r="R31" s="17">
        <v>0.18662000000000001</v>
      </c>
      <c r="S31" s="18">
        <v>1.3701E-12</v>
      </c>
      <c r="T31" s="17">
        <v>3.1301E-14</v>
      </c>
      <c r="U31" s="17">
        <v>2.2846000000000002</v>
      </c>
      <c r="V31" s="11">
        <v>0.96731999999999996</v>
      </c>
      <c r="W31" s="17">
        <v>1.3538999999999999E-3</v>
      </c>
      <c r="X31" s="17">
        <v>0.13996</v>
      </c>
      <c r="Z31" s="17">
        <f t="shared" ref="Z31:Z34" si="15">D31</f>
        <v>6.9204000000000002E-8</v>
      </c>
      <c r="AA31" s="11">
        <f t="shared" ref="AA31:AA34" si="16">G31+P31</f>
        <v>8542.5</v>
      </c>
      <c r="AB31" s="17">
        <f t="shared" ref="AB31:AB34" si="17">J31</f>
        <v>1.4077999999999999E-7</v>
      </c>
      <c r="AC31" s="17">
        <f t="shared" ref="AC31:AC34" si="18">S31</f>
        <v>1.3701E-12</v>
      </c>
    </row>
    <row r="32" spans="1:29" x14ac:dyDescent="0.35">
      <c r="A32" s="11" t="s">
        <v>74</v>
      </c>
      <c r="B32" s="17">
        <v>1.0391E-4</v>
      </c>
      <c r="C32" s="11">
        <v>2.0263E-2</v>
      </c>
      <c r="D32" s="17">
        <v>7.1648999999999995E-8</v>
      </c>
      <c r="E32" s="17">
        <v>1.681E-8</v>
      </c>
      <c r="F32" s="17">
        <v>23.462</v>
      </c>
      <c r="G32" s="11">
        <v>100</v>
      </c>
      <c r="H32" s="11">
        <v>12.657</v>
      </c>
      <c r="I32" s="11">
        <v>12.657</v>
      </c>
      <c r="J32" s="17">
        <v>1.417E-7</v>
      </c>
      <c r="K32" s="17">
        <v>7.6575999999999997E-9</v>
      </c>
      <c r="L32" s="17">
        <v>5.4040999999999997</v>
      </c>
      <c r="M32" s="11">
        <v>0.73912999999999995</v>
      </c>
      <c r="N32" s="17">
        <v>4.7036999999999999E-3</v>
      </c>
      <c r="O32" s="17">
        <v>0.63637999999999995</v>
      </c>
      <c r="P32" s="11">
        <v>8447</v>
      </c>
      <c r="Q32" s="17">
        <v>15.731</v>
      </c>
      <c r="R32" s="17">
        <v>0.18623000000000001</v>
      </c>
      <c r="S32" s="18">
        <v>1.3764000000000001E-12</v>
      </c>
      <c r="T32" s="17">
        <v>3.1363000000000001E-14</v>
      </c>
      <c r="U32" s="17">
        <v>2.2786</v>
      </c>
      <c r="V32" s="11">
        <v>0.96702999999999995</v>
      </c>
      <c r="W32" s="17">
        <v>1.3504999999999999E-3</v>
      </c>
      <c r="X32" s="17">
        <v>0.13965</v>
      </c>
      <c r="Z32" s="17">
        <f t="shared" si="15"/>
        <v>7.1648999999999995E-8</v>
      </c>
      <c r="AA32" s="11">
        <f t="shared" si="16"/>
        <v>8547</v>
      </c>
      <c r="AB32" s="17">
        <f t="shared" si="17"/>
        <v>1.417E-7</v>
      </c>
      <c r="AC32" s="17">
        <f t="shared" si="18"/>
        <v>1.3764000000000001E-12</v>
      </c>
    </row>
    <row r="33" spans="1:29" x14ac:dyDescent="0.35">
      <c r="A33" s="11" t="s">
        <v>75</v>
      </c>
      <c r="B33" s="17">
        <v>1.0442000000000001E-4</v>
      </c>
      <c r="C33" s="11">
        <v>2.0362999999999999E-2</v>
      </c>
      <c r="D33" s="17">
        <v>6.9401000000000001E-8</v>
      </c>
      <c r="E33" s="17">
        <v>1.6849999999999999E-8</v>
      </c>
      <c r="F33" s="17">
        <v>24.279</v>
      </c>
      <c r="G33" s="11">
        <v>102.1</v>
      </c>
      <c r="H33" s="11">
        <v>12.682</v>
      </c>
      <c r="I33" s="11">
        <v>12.420999999999999</v>
      </c>
      <c r="J33" s="17">
        <v>1.4280999999999999E-7</v>
      </c>
      <c r="K33" s="17">
        <v>7.7401999999999994E-9</v>
      </c>
      <c r="L33" s="17">
        <v>5.4199000000000002</v>
      </c>
      <c r="M33" s="11">
        <v>0.73858000000000001</v>
      </c>
      <c r="N33" s="17">
        <v>4.7175999999999997E-3</v>
      </c>
      <c r="O33" s="17">
        <v>0.63873999999999997</v>
      </c>
      <c r="P33" s="11">
        <v>8440</v>
      </c>
      <c r="Q33" s="17">
        <v>15.76</v>
      </c>
      <c r="R33" s="17">
        <v>0.18673000000000001</v>
      </c>
      <c r="S33" s="18">
        <v>1.3669E-12</v>
      </c>
      <c r="T33" s="17">
        <v>3.1221000000000001E-14</v>
      </c>
      <c r="U33" s="17">
        <v>2.2841</v>
      </c>
      <c r="V33" s="11">
        <v>0.96740000000000004</v>
      </c>
      <c r="W33" s="17">
        <v>1.3537E-3</v>
      </c>
      <c r="X33" s="17">
        <v>0.13993</v>
      </c>
      <c r="Z33" s="17">
        <f t="shared" si="15"/>
        <v>6.9401000000000001E-8</v>
      </c>
      <c r="AA33" s="11">
        <f t="shared" si="16"/>
        <v>8542.1</v>
      </c>
      <c r="AB33" s="17">
        <f t="shared" si="17"/>
        <v>1.4280999999999999E-7</v>
      </c>
      <c r="AC33" s="17">
        <f t="shared" si="18"/>
        <v>1.3669E-12</v>
      </c>
    </row>
    <row r="34" spans="1:29" x14ac:dyDescent="0.35">
      <c r="A34" s="11" t="s">
        <v>76</v>
      </c>
      <c r="B34" s="11">
        <v>1.0707E-4</v>
      </c>
      <c r="C34" s="11">
        <v>2.0879000000000002E-2</v>
      </c>
      <c r="D34" s="17">
        <v>6.2662999999999997E-8</v>
      </c>
      <c r="E34" s="17">
        <v>1.702E-8</v>
      </c>
      <c r="F34" s="11">
        <v>27.161000000000001</v>
      </c>
      <c r="G34" s="11">
        <v>109.6</v>
      </c>
      <c r="H34" s="11">
        <v>12.75</v>
      </c>
      <c r="I34" s="11">
        <v>11.632999999999999</v>
      </c>
      <c r="J34" s="17">
        <v>1.3874000000000001E-7</v>
      </c>
      <c r="K34" s="17">
        <v>7.5884E-9</v>
      </c>
      <c r="L34" s="11">
        <v>5.4695</v>
      </c>
      <c r="M34" s="11">
        <v>0.74055000000000004</v>
      </c>
      <c r="N34" s="11">
        <v>4.7597000000000004E-3</v>
      </c>
      <c r="O34" s="11">
        <v>0.64273000000000002</v>
      </c>
      <c r="P34" s="11">
        <v>8462</v>
      </c>
      <c r="Q34" s="11">
        <v>15.868</v>
      </c>
      <c r="R34" s="11">
        <v>0.18751999999999999</v>
      </c>
      <c r="S34" s="18">
        <v>1.3371E-12</v>
      </c>
      <c r="T34" s="17">
        <v>3.0829000000000003E-14</v>
      </c>
      <c r="U34" s="11">
        <v>2.3056999999999999</v>
      </c>
      <c r="V34" s="11">
        <v>0.96863999999999995</v>
      </c>
      <c r="W34" s="11">
        <v>1.3655E-3</v>
      </c>
      <c r="X34" s="11">
        <v>0.14097000000000001</v>
      </c>
      <c r="Z34" s="19">
        <f t="shared" si="15"/>
        <v>6.2662999999999997E-8</v>
      </c>
      <c r="AA34" s="12">
        <f t="shared" si="16"/>
        <v>8571.6</v>
      </c>
      <c r="AB34" s="19">
        <f t="shared" si="17"/>
        <v>1.3874000000000001E-7</v>
      </c>
      <c r="AC34" s="19">
        <f t="shared" si="18"/>
        <v>1.3371E-12</v>
      </c>
    </row>
    <row r="35" spans="1:29" x14ac:dyDescent="0.35">
      <c r="A35" s="14" t="s">
        <v>23</v>
      </c>
      <c r="B35" s="14">
        <f t="shared" ref="B35:X35" si="19">AVERAGE(B30:B34)</f>
        <v>1.0496400000000001E-4</v>
      </c>
      <c r="C35" s="14">
        <f t="shared" si="19"/>
        <v>2.0468200000000002E-2</v>
      </c>
      <c r="D35" s="14">
        <f t="shared" si="19"/>
        <v>6.8414599999999999E-8</v>
      </c>
      <c r="E35" s="14">
        <f t="shared" si="19"/>
        <v>1.6881800000000001E-8</v>
      </c>
      <c r="F35" s="14">
        <f t="shared" si="19"/>
        <v>24.731400000000001</v>
      </c>
      <c r="G35" s="14">
        <f t="shared" si="19"/>
        <v>103.47999999999999</v>
      </c>
      <c r="H35" s="14">
        <f t="shared" si="19"/>
        <v>12.6936</v>
      </c>
      <c r="I35" s="14">
        <f t="shared" si="19"/>
        <v>12.2774</v>
      </c>
      <c r="J35" s="14">
        <f t="shared" si="19"/>
        <v>1.4076800000000001E-7</v>
      </c>
      <c r="K35" s="14">
        <f t="shared" si="19"/>
        <v>7.6342400000000011E-9</v>
      </c>
      <c r="L35" s="14">
        <f t="shared" si="19"/>
        <v>5.4234199999999992</v>
      </c>
      <c r="M35" s="14">
        <f t="shared" si="19"/>
        <v>0.73962399999999984</v>
      </c>
      <c r="N35" s="14">
        <f t="shared" si="19"/>
        <v>4.7201599999999993E-3</v>
      </c>
      <c r="O35" s="14">
        <f t="shared" si="19"/>
        <v>0.63818400000000008</v>
      </c>
      <c r="P35" s="14">
        <f t="shared" si="19"/>
        <v>8443.4</v>
      </c>
      <c r="Q35" s="14">
        <f t="shared" si="19"/>
        <v>15.7774</v>
      </c>
      <c r="R35" s="14">
        <f t="shared" si="19"/>
        <v>0.18686</v>
      </c>
      <c r="S35" s="20">
        <f t="shared" si="19"/>
        <v>1.3622400000000001E-12</v>
      </c>
      <c r="T35" s="14">
        <f t="shared" si="19"/>
        <v>3.1173000000000004E-14</v>
      </c>
      <c r="U35" s="14">
        <f t="shared" si="19"/>
        <v>2.2884599999999997</v>
      </c>
      <c r="V35" s="14">
        <f t="shared" si="19"/>
        <v>0.96760999999999997</v>
      </c>
      <c r="W35" s="14">
        <f t="shared" si="19"/>
        <v>1.3560800000000002E-3</v>
      </c>
      <c r="X35" s="14">
        <f t="shared" si="19"/>
        <v>0.14014399999999999</v>
      </c>
      <c r="Z35" s="11">
        <f>AVERAGE(Z30:Z34)</f>
        <v>6.8414599999999999E-8</v>
      </c>
      <c r="AA35" s="11">
        <f>AVERAGE(AA30:AA34)</f>
        <v>8546.880000000001</v>
      </c>
      <c r="AB35" s="11">
        <f>AVERAGE(AB30:AB34)</f>
        <v>1.4076800000000001E-7</v>
      </c>
      <c r="AC35" s="11">
        <f>AVERAGE(AC30:AC34)</f>
        <v>1.3622400000000001E-12</v>
      </c>
    </row>
    <row r="37" spans="1:29" x14ac:dyDescent="0.35">
      <c r="A37" s="24">
        <v>0.05</v>
      </c>
    </row>
    <row r="38" spans="1:29" x14ac:dyDescent="0.35">
      <c r="A38" s="13" t="s">
        <v>56</v>
      </c>
      <c r="B38" s="13" t="s">
        <v>12</v>
      </c>
      <c r="C38" s="13" t="s">
        <v>13</v>
      </c>
      <c r="D38" s="13" t="s">
        <v>25</v>
      </c>
      <c r="E38" s="13" t="s">
        <v>14</v>
      </c>
      <c r="F38" s="13" t="s">
        <v>15</v>
      </c>
      <c r="G38" s="13" t="s">
        <v>16</v>
      </c>
      <c r="H38" s="13" t="s">
        <v>17</v>
      </c>
      <c r="I38" s="13" t="s">
        <v>18</v>
      </c>
      <c r="J38" s="13" t="s">
        <v>26</v>
      </c>
      <c r="K38" s="13" t="s">
        <v>27</v>
      </c>
      <c r="L38" s="13" t="s">
        <v>28</v>
      </c>
      <c r="M38" s="13" t="s">
        <v>29</v>
      </c>
      <c r="N38" s="13" t="s">
        <v>30</v>
      </c>
      <c r="O38" s="13" t="s">
        <v>31</v>
      </c>
      <c r="P38" s="13" t="s">
        <v>32</v>
      </c>
      <c r="Q38" s="13" t="s">
        <v>19</v>
      </c>
      <c r="R38" s="13" t="s">
        <v>20</v>
      </c>
      <c r="S38" s="13" t="s">
        <v>33</v>
      </c>
      <c r="T38" s="13" t="s">
        <v>34</v>
      </c>
      <c r="U38" s="13" t="s">
        <v>35</v>
      </c>
      <c r="V38" s="13" t="s">
        <v>36</v>
      </c>
      <c r="W38" s="13" t="s">
        <v>37</v>
      </c>
      <c r="X38" s="13" t="s">
        <v>38</v>
      </c>
      <c r="Z38" s="11" t="s">
        <v>42</v>
      </c>
      <c r="AA38" s="11" t="s">
        <v>41</v>
      </c>
      <c r="AB38" s="11" t="s">
        <v>43</v>
      </c>
      <c r="AC38" s="11" t="s">
        <v>44</v>
      </c>
    </row>
    <row r="39" spans="1:29" x14ac:dyDescent="0.35">
      <c r="A39" s="11" t="s">
        <v>77</v>
      </c>
      <c r="B39" s="17">
        <v>1.0517E-4</v>
      </c>
      <c r="C39" s="11">
        <v>2.0507999999999998E-2</v>
      </c>
      <c r="D39" s="17">
        <v>6.9649000000000004E-8</v>
      </c>
      <c r="E39" s="17">
        <v>1.6902999999999999E-8</v>
      </c>
      <c r="F39" s="17">
        <v>24.268999999999998</v>
      </c>
      <c r="G39" s="11">
        <v>102.3</v>
      </c>
      <c r="H39" s="11">
        <v>12.715999999999999</v>
      </c>
      <c r="I39" s="11">
        <v>12.43</v>
      </c>
      <c r="J39" s="17">
        <v>1.4133000000000001E-7</v>
      </c>
      <c r="K39" s="17">
        <v>7.6839000000000007E-9</v>
      </c>
      <c r="L39" s="17">
        <v>5.4367999999999999</v>
      </c>
      <c r="M39" s="11">
        <v>0.73941000000000001</v>
      </c>
      <c r="N39" s="17">
        <v>4.7318000000000004E-3</v>
      </c>
      <c r="O39" s="17">
        <v>0.63993999999999995</v>
      </c>
      <c r="P39" s="11">
        <v>8445</v>
      </c>
      <c r="Q39" s="17">
        <v>15.804</v>
      </c>
      <c r="R39" s="17">
        <v>0.18714</v>
      </c>
      <c r="S39" s="18">
        <v>1.3656E-12</v>
      </c>
      <c r="T39" s="17">
        <v>3.1284E-14</v>
      </c>
      <c r="U39" s="17">
        <v>2.2909000000000002</v>
      </c>
      <c r="V39" s="11">
        <v>0.96745000000000003</v>
      </c>
      <c r="W39" s="17">
        <v>1.3575E-3</v>
      </c>
      <c r="X39" s="17">
        <v>0.14032</v>
      </c>
      <c r="Z39" s="15">
        <f>D39</f>
        <v>6.9649000000000004E-8</v>
      </c>
      <c r="AA39" s="14">
        <f>G39+P39</f>
        <v>8547.2999999999993</v>
      </c>
      <c r="AB39" s="15">
        <f>J39</f>
        <v>1.4133000000000001E-7</v>
      </c>
      <c r="AC39" s="15">
        <f>S39</f>
        <v>1.3656E-12</v>
      </c>
    </row>
    <row r="40" spans="1:29" x14ac:dyDescent="0.35">
      <c r="A40" s="11" t="s">
        <v>78</v>
      </c>
      <c r="B40" s="17">
        <v>1.0501E-4</v>
      </c>
      <c r="C40" s="11">
        <v>2.0476000000000001E-2</v>
      </c>
      <c r="D40" s="17">
        <v>7.0856999999999997E-8</v>
      </c>
      <c r="E40" s="17">
        <v>1.6895E-8</v>
      </c>
      <c r="F40" s="17">
        <v>23.844000000000001</v>
      </c>
      <c r="G40" s="11">
        <v>100.5</v>
      </c>
      <c r="H40" s="11">
        <v>12.711</v>
      </c>
      <c r="I40" s="11">
        <v>12.648</v>
      </c>
      <c r="J40" s="17">
        <v>1.4133000000000001E-7</v>
      </c>
      <c r="K40" s="17">
        <v>7.6924999999999992E-9</v>
      </c>
      <c r="L40" s="17">
        <v>5.4428999999999998</v>
      </c>
      <c r="M40" s="11">
        <v>0.73938000000000004</v>
      </c>
      <c r="N40" s="17">
        <v>4.7374000000000001E-3</v>
      </c>
      <c r="O40" s="17">
        <v>0.64073000000000002</v>
      </c>
      <c r="P40" s="11">
        <v>8463</v>
      </c>
      <c r="Q40" s="17">
        <v>15.808</v>
      </c>
      <c r="R40" s="17">
        <v>0.18679000000000001</v>
      </c>
      <c r="S40" s="18">
        <v>1.3765E-12</v>
      </c>
      <c r="T40" s="17">
        <v>3.1499000000000002E-14</v>
      </c>
      <c r="U40" s="17">
        <v>2.2883</v>
      </c>
      <c r="V40" s="11">
        <v>0.96701000000000004</v>
      </c>
      <c r="W40" s="17">
        <v>1.356E-3</v>
      </c>
      <c r="X40" s="17">
        <v>0.14022999999999999</v>
      </c>
      <c r="Z40" s="17">
        <f t="shared" ref="Z40:Z43" si="20">D40</f>
        <v>7.0856999999999997E-8</v>
      </c>
      <c r="AA40" s="11">
        <f t="shared" ref="AA40:AA43" si="21">G40+P40</f>
        <v>8563.5</v>
      </c>
      <c r="AB40" s="17">
        <f t="shared" ref="AB40:AB43" si="22">J40</f>
        <v>1.4133000000000001E-7</v>
      </c>
      <c r="AC40" s="17">
        <f t="shared" ref="AC40:AC43" si="23">S40</f>
        <v>1.3765E-12</v>
      </c>
    </row>
    <row r="41" spans="1:29" x14ac:dyDescent="0.35">
      <c r="A41" s="11" t="s">
        <v>79</v>
      </c>
      <c r="B41" s="17">
        <v>1.0539000000000001E-4</v>
      </c>
      <c r="C41" s="11">
        <v>2.0551E-2</v>
      </c>
      <c r="D41" s="17">
        <v>7.0594000000000003E-8</v>
      </c>
      <c r="E41" s="17">
        <v>1.6927E-8</v>
      </c>
      <c r="F41" s="17">
        <v>23.978000000000002</v>
      </c>
      <c r="G41" s="11">
        <v>101.5</v>
      </c>
      <c r="H41" s="11">
        <v>12.731999999999999</v>
      </c>
      <c r="I41" s="11">
        <v>12.544</v>
      </c>
      <c r="J41" s="17">
        <v>1.4139E-7</v>
      </c>
      <c r="K41" s="17">
        <v>7.7077999999999994E-9</v>
      </c>
      <c r="L41" s="17">
        <v>5.4513999999999996</v>
      </c>
      <c r="M41" s="11">
        <v>0.73941999999999997</v>
      </c>
      <c r="N41" s="17">
        <v>4.7445999999999999E-3</v>
      </c>
      <c r="O41" s="17">
        <v>0.64166999999999996</v>
      </c>
      <c r="P41" s="11">
        <v>8458</v>
      </c>
      <c r="Q41" s="17">
        <v>15.827999999999999</v>
      </c>
      <c r="R41" s="17">
        <v>0.18714</v>
      </c>
      <c r="S41" s="18">
        <v>1.3665000000000001E-12</v>
      </c>
      <c r="T41" s="17">
        <v>3.1317000000000003E-14</v>
      </c>
      <c r="U41" s="17">
        <v>2.2917999999999998</v>
      </c>
      <c r="V41" s="11">
        <v>0.96736999999999995</v>
      </c>
      <c r="W41" s="17">
        <v>1.3581000000000001E-3</v>
      </c>
      <c r="X41" s="17">
        <v>0.14038999999999999</v>
      </c>
      <c r="Z41" s="17">
        <f t="shared" si="20"/>
        <v>7.0594000000000003E-8</v>
      </c>
      <c r="AA41" s="11">
        <f t="shared" si="21"/>
        <v>8559.5</v>
      </c>
      <c r="AB41" s="17">
        <f t="shared" si="22"/>
        <v>1.4139E-7</v>
      </c>
      <c r="AC41" s="17">
        <f t="shared" si="23"/>
        <v>1.3665000000000001E-12</v>
      </c>
    </row>
    <row r="42" spans="1:29" x14ac:dyDescent="0.35">
      <c r="A42" s="11" t="s">
        <v>80</v>
      </c>
      <c r="B42" s="17">
        <v>1.0417E-4</v>
      </c>
      <c r="C42" s="11">
        <v>2.0313999999999999E-2</v>
      </c>
      <c r="D42" s="17">
        <v>7.3120999999999997E-8</v>
      </c>
      <c r="E42" s="17">
        <v>1.6838000000000002E-8</v>
      </c>
      <c r="F42" s="17">
        <v>23.027999999999999</v>
      </c>
      <c r="G42" s="11">
        <v>99.11</v>
      </c>
      <c r="H42" s="11">
        <v>12.673999999999999</v>
      </c>
      <c r="I42" s="11">
        <v>12.788</v>
      </c>
      <c r="J42" s="17">
        <v>1.4265E-7</v>
      </c>
      <c r="K42" s="17">
        <v>7.7396E-9</v>
      </c>
      <c r="L42" s="17">
        <v>5.4256000000000002</v>
      </c>
      <c r="M42" s="11">
        <v>0.73868999999999996</v>
      </c>
      <c r="N42" s="17">
        <v>4.7223999999999999E-3</v>
      </c>
      <c r="O42" s="17">
        <v>0.63929000000000002</v>
      </c>
      <c r="P42" s="11">
        <v>8462</v>
      </c>
      <c r="Q42" s="17">
        <v>15.757</v>
      </c>
      <c r="R42" s="17">
        <v>0.18620999999999999</v>
      </c>
      <c r="S42" s="18">
        <v>1.3708E-12</v>
      </c>
      <c r="T42" s="17">
        <v>3.1242000000000001E-14</v>
      </c>
      <c r="U42" s="17">
        <v>2.2791000000000001</v>
      </c>
      <c r="V42" s="11">
        <v>0.96716000000000002</v>
      </c>
      <c r="W42" s="17">
        <v>1.3507E-3</v>
      </c>
      <c r="X42" s="17">
        <v>0.13966000000000001</v>
      </c>
      <c r="Z42" s="17">
        <f t="shared" si="20"/>
        <v>7.3120999999999997E-8</v>
      </c>
      <c r="AA42" s="11">
        <f t="shared" si="21"/>
        <v>8561.11</v>
      </c>
      <c r="AB42" s="17">
        <f t="shared" si="22"/>
        <v>1.4265E-7</v>
      </c>
      <c r="AC42" s="17">
        <f t="shared" si="23"/>
        <v>1.3708E-12</v>
      </c>
    </row>
    <row r="43" spans="1:29" x14ac:dyDescent="0.35">
      <c r="A43" s="12" t="s">
        <v>81</v>
      </c>
      <c r="B43" s="19">
        <v>1.0508E-4</v>
      </c>
      <c r="C43" s="12">
        <v>2.0490000000000001E-2</v>
      </c>
      <c r="D43" s="19">
        <v>6.8918999999999997E-8</v>
      </c>
      <c r="E43" s="19">
        <v>1.6898E-8</v>
      </c>
      <c r="F43" s="19">
        <v>24.518999999999998</v>
      </c>
      <c r="G43" s="12">
        <v>102.8</v>
      </c>
      <c r="H43" s="12">
        <v>12.715999999999999</v>
      </c>
      <c r="I43" s="12">
        <v>12.37</v>
      </c>
      <c r="J43" s="19">
        <v>1.3985E-7</v>
      </c>
      <c r="K43" s="19">
        <v>7.5859000000000004E-9</v>
      </c>
      <c r="L43" s="19">
        <v>5.4242999999999997</v>
      </c>
      <c r="M43" s="12">
        <v>0.74024999999999996</v>
      </c>
      <c r="N43" s="19">
        <v>4.7206000000000001E-3</v>
      </c>
      <c r="O43" s="19">
        <v>0.63770000000000004</v>
      </c>
      <c r="P43" s="12">
        <v>8437</v>
      </c>
      <c r="Q43" s="19">
        <v>15.795</v>
      </c>
      <c r="R43" s="19">
        <v>0.18720999999999999</v>
      </c>
      <c r="S43" s="25">
        <v>1.3669999999999999E-12</v>
      </c>
      <c r="T43" s="19">
        <v>3.1312000000000001E-14</v>
      </c>
      <c r="U43" s="19">
        <v>2.2906</v>
      </c>
      <c r="V43" s="12">
        <v>0.96741999999999995</v>
      </c>
      <c r="W43" s="19">
        <v>1.3576E-3</v>
      </c>
      <c r="X43" s="19">
        <v>0.14033000000000001</v>
      </c>
      <c r="Z43" s="19">
        <f t="shared" si="20"/>
        <v>6.8918999999999997E-8</v>
      </c>
      <c r="AA43" s="12">
        <f t="shared" si="21"/>
        <v>8539.7999999999993</v>
      </c>
      <c r="AB43" s="19">
        <f t="shared" si="22"/>
        <v>1.3985E-7</v>
      </c>
      <c r="AC43" s="19">
        <f t="shared" si="23"/>
        <v>1.3669999999999999E-12</v>
      </c>
    </row>
    <row r="44" spans="1:29" x14ac:dyDescent="0.35">
      <c r="A44" s="11" t="s">
        <v>23</v>
      </c>
      <c r="B44" s="11">
        <f t="shared" ref="B44:X44" si="24">AVERAGE(B39:B43)</f>
        <v>1.0496399999999999E-4</v>
      </c>
      <c r="C44" s="11">
        <f t="shared" si="24"/>
        <v>2.0467800000000001E-2</v>
      </c>
      <c r="D44" s="11">
        <f t="shared" si="24"/>
        <v>7.0628000000000002E-8</v>
      </c>
      <c r="E44" s="11">
        <f t="shared" si="24"/>
        <v>1.6892200000000001E-8</v>
      </c>
      <c r="F44" s="11">
        <f t="shared" si="24"/>
        <v>23.927600000000002</v>
      </c>
      <c r="G44" s="11">
        <f t="shared" si="24"/>
        <v>101.242</v>
      </c>
      <c r="H44" s="11">
        <f t="shared" si="24"/>
        <v>12.7098</v>
      </c>
      <c r="I44" s="11">
        <f t="shared" si="24"/>
        <v>12.555999999999999</v>
      </c>
      <c r="J44" s="11">
        <f t="shared" si="24"/>
        <v>1.4131000000000001E-7</v>
      </c>
      <c r="K44" s="11">
        <f t="shared" si="24"/>
        <v>7.6819399999999996E-9</v>
      </c>
      <c r="L44" s="11">
        <f t="shared" si="24"/>
        <v>5.4361999999999995</v>
      </c>
      <c r="M44" s="11">
        <f t="shared" si="24"/>
        <v>0.73943000000000003</v>
      </c>
      <c r="N44" s="11">
        <f t="shared" si="24"/>
        <v>4.7313599999999996E-3</v>
      </c>
      <c r="O44" s="11">
        <f t="shared" si="24"/>
        <v>0.63986600000000005</v>
      </c>
      <c r="P44" s="11">
        <f t="shared" si="24"/>
        <v>8453</v>
      </c>
      <c r="Q44" s="11">
        <f t="shared" si="24"/>
        <v>15.798399999999997</v>
      </c>
      <c r="R44" s="11">
        <f t="shared" si="24"/>
        <v>0.18689799999999998</v>
      </c>
      <c r="S44" s="22">
        <f t="shared" si="24"/>
        <v>1.36928E-12</v>
      </c>
      <c r="T44" s="11">
        <f t="shared" si="24"/>
        <v>3.1330799999999999E-14</v>
      </c>
      <c r="U44" s="11">
        <f t="shared" si="24"/>
        <v>2.2881399999999998</v>
      </c>
      <c r="V44" s="11">
        <f t="shared" si="24"/>
        <v>0.96728199999999998</v>
      </c>
      <c r="W44" s="11">
        <f t="shared" si="24"/>
        <v>1.3559800000000001E-3</v>
      </c>
      <c r="X44" s="11">
        <f t="shared" si="24"/>
        <v>0.14018600000000001</v>
      </c>
      <c r="Z44" s="11">
        <f>AVERAGE(Z39:Z43)</f>
        <v>7.0628000000000002E-8</v>
      </c>
      <c r="AA44" s="11">
        <f>AVERAGE(AA39:AA43)</f>
        <v>8554.242000000002</v>
      </c>
      <c r="AB44" s="11">
        <f>AVERAGE(AB39:AB43)</f>
        <v>1.4131000000000001E-7</v>
      </c>
      <c r="AC44" s="11">
        <f>AVERAGE(AC39:AC43)</f>
        <v>1.36928E-12</v>
      </c>
    </row>
    <row r="46" spans="1:29" x14ac:dyDescent="0.35">
      <c r="A46" s="24">
        <v>0.06</v>
      </c>
    </row>
    <row r="47" spans="1:29" x14ac:dyDescent="0.35">
      <c r="A47" s="13" t="s">
        <v>56</v>
      </c>
      <c r="B47" s="13" t="s">
        <v>12</v>
      </c>
      <c r="C47" s="13" t="s">
        <v>13</v>
      </c>
      <c r="D47" s="13" t="s">
        <v>25</v>
      </c>
      <c r="E47" s="13" t="s">
        <v>14</v>
      </c>
      <c r="F47" s="13" t="s">
        <v>15</v>
      </c>
      <c r="G47" s="13" t="s">
        <v>16</v>
      </c>
      <c r="H47" s="13" t="s">
        <v>17</v>
      </c>
      <c r="I47" s="13" t="s">
        <v>18</v>
      </c>
      <c r="J47" s="13" t="s">
        <v>26</v>
      </c>
      <c r="K47" s="13" t="s">
        <v>27</v>
      </c>
      <c r="L47" s="13" t="s">
        <v>28</v>
      </c>
      <c r="M47" s="13" t="s">
        <v>29</v>
      </c>
      <c r="N47" s="13" t="s">
        <v>30</v>
      </c>
      <c r="O47" s="13" t="s">
        <v>31</v>
      </c>
      <c r="P47" s="13" t="s">
        <v>32</v>
      </c>
      <c r="Q47" s="13" t="s">
        <v>19</v>
      </c>
      <c r="R47" s="13" t="s">
        <v>20</v>
      </c>
      <c r="S47" s="13" t="s">
        <v>33</v>
      </c>
      <c r="T47" s="13" t="s">
        <v>34</v>
      </c>
      <c r="U47" s="13" t="s">
        <v>35</v>
      </c>
      <c r="V47" s="13" t="s">
        <v>36</v>
      </c>
      <c r="W47" s="13" t="s">
        <v>37</v>
      </c>
      <c r="X47" s="13" t="s">
        <v>38</v>
      </c>
      <c r="Z47" s="11" t="s">
        <v>42</v>
      </c>
      <c r="AA47" s="11" t="s">
        <v>41</v>
      </c>
      <c r="AB47" s="11" t="s">
        <v>43</v>
      </c>
      <c r="AC47" s="11" t="s">
        <v>44</v>
      </c>
    </row>
    <row r="48" spans="1:29" x14ac:dyDescent="0.35">
      <c r="A48" s="11" t="s">
        <v>82</v>
      </c>
      <c r="B48" s="17">
        <v>1.0582E-4</v>
      </c>
      <c r="C48" s="11">
        <v>2.0636000000000002E-2</v>
      </c>
      <c r="D48" s="17">
        <v>6.3792000000000006E-8</v>
      </c>
      <c r="E48" s="17">
        <v>1.6966000000000001E-8</v>
      </c>
      <c r="F48" s="17">
        <v>26.596</v>
      </c>
      <c r="G48" s="11">
        <v>109.5</v>
      </c>
      <c r="H48" s="11">
        <v>12.791</v>
      </c>
      <c r="I48" s="11">
        <v>11.680999999999999</v>
      </c>
      <c r="J48" s="17">
        <v>1.3906E-7</v>
      </c>
      <c r="K48" s="17">
        <v>7.5134999999999997E-9</v>
      </c>
      <c r="L48" s="17">
        <v>5.4031000000000002</v>
      </c>
      <c r="M48" s="11">
        <v>0.74097999999999997</v>
      </c>
      <c r="N48" s="17">
        <v>4.7013999999999997E-3</v>
      </c>
      <c r="O48" s="17">
        <v>0.63448000000000004</v>
      </c>
      <c r="P48" s="11">
        <v>8356</v>
      </c>
      <c r="Q48" s="17">
        <v>15.833</v>
      </c>
      <c r="R48" s="17">
        <v>0.18948000000000001</v>
      </c>
      <c r="S48" s="18">
        <v>1.3449000000000001E-12</v>
      </c>
      <c r="T48" s="17">
        <v>3.1009999999999999E-14</v>
      </c>
      <c r="U48" s="17">
        <v>2.3056999999999999</v>
      </c>
      <c r="V48" s="11">
        <v>0.96835000000000004</v>
      </c>
      <c r="W48" s="17">
        <v>1.3672000000000001E-3</v>
      </c>
      <c r="X48" s="17">
        <v>0.14119000000000001</v>
      </c>
      <c r="Z48" s="15">
        <f>D48</f>
        <v>6.3792000000000006E-8</v>
      </c>
      <c r="AA48" s="14">
        <f>G48+P48</f>
        <v>8465.5</v>
      </c>
      <c r="AB48" s="15">
        <f>J48</f>
        <v>1.3906E-7</v>
      </c>
      <c r="AC48" s="15">
        <f>S48</f>
        <v>1.3449000000000001E-12</v>
      </c>
    </row>
    <row r="49" spans="1:29" x14ac:dyDescent="0.35">
      <c r="A49" s="11" t="s">
        <v>83</v>
      </c>
      <c r="B49" s="17">
        <v>1.0463000000000001E-4</v>
      </c>
      <c r="C49" s="11">
        <v>2.0402E-2</v>
      </c>
      <c r="D49" s="17">
        <v>6.6859000000000003E-8</v>
      </c>
      <c r="E49" s="17">
        <v>1.6884999999999999E-8</v>
      </c>
      <c r="F49" s="17">
        <v>25.254999999999999</v>
      </c>
      <c r="G49" s="11">
        <v>107.1</v>
      </c>
      <c r="H49" s="11">
        <v>12.742000000000001</v>
      </c>
      <c r="I49" s="11">
        <v>11.897</v>
      </c>
      <c r="J49" s="17">
        <v>1.3990999999999999E-7</v>
      </c>
      <c r="K49" s="17">
        <v>7.5253999999999997E-9</v>
      </c>
      <c r="L49" s="17">
        <v>5.3787000000000003</v>
      </c>
      <c r="M49" s="11">
        <v>0.74053000000000002</v>
      </c>
      <c r="N49" s="17">
        <v>4.6804999999999998E-3</v>
      </c>
      <c r="O49" s="17">
        <v>0.63205</v>
      </c>
      <c r="P49" s="11">
        <v>8359</v>
      </c>
      <c r="Q49" s="17">
        <v>15.77</v>
      </c>
      <c r="R49" s="17">
        <v>0.18865999999999999</v>
      </c>
      <c r="S49" s="18">
        <v>1.3505999999999999E-12</v>
      </c>
      <c r="T49" s="17">
        <v>3.0975999999999998E-14</v>
      </c>
      <c r="U49" s="17">
        <v>2.2934999999999999</v>
      </c>
      <c r="V49" s="11">
        <v>0.96806999999999999</v>
      </c>
      <c r="W49" s="17">
        <v>1.3600999999999999E-3</v>
      </c>
      <c r="X49" s="17">
        <v>0.14050000000000001</v>
      </c>
      <c r="Z49" s="17">
        <f t="shared" ref="Z49:Z52" si="25">D49</f>
        <v>6.6859000000000003E-8</v>
      </c>
      <c r="AA49" s="11">
        <f t="shared" ref="AA49:AA52" si="26">G49+P49</f>
        <v>8466.1</v>
      </c>
      <c r="AB49" s="17">
        <f t="shared" ref="AB49:AB52" si="27">J49</f>
        <v>1.3990999999999999E-7</v>
      </c>
      <c r="AC49" s="17">
        <f t="shared" ref="AC49:AC52" si="28">S49</f>
        <v>1.3505999999999999E-12</v>
      </c>
    </row>
    <row r="50" spans="1:29" x14ac:dyDescent="0.35">
      <c r="A50" s="11" t="s">
        <v>84</v>
      </c>
      <c r="B50" s="17">
        <v>1.0464E-4</v>
      </c>
      <c r="C50" s="11">
        <v>2.0403999999999999E-2</v>
      </c>
      <c r="D50" s="17">
        <v>6.8167000000000004E-8</v>
      </c>
      <c r="E50" s="17">
        <v>1.688E-8</v>
      </c>
      <c r="F50" s="17">
        <v>24.763000000000002</v>
      </c>
      <c r="G50" s="11">
        <v>105.6</v>
      </c>
      <c r="H50" s="11">
        <v>12.739000000000001</v>
      </c>
      <c r="I50" s="11">
        <v>12.063000000000001</v>
      </c>
      <c r="J50" s="17">
        <v>1.4140000000000001E-7</v>
      </c>
      <c r="K50" s="17">
        <v>7.6171000000000001E-9</v>
      </c>
      <c r="L50" s="17">
        <v>5.3868999999999998</v>
      </c>
      <c r="M50" s="11">
        <v>0.73963000000000001</v>
      </c>
      <c r="N50" s="17">
        <v>4.6879000000000001E-3</v>
      </c>
      <c r="O50" s="17">
        <v>0.63382000000000005</v>
      </c>
      <c r="P50" s="11">
        <v>8365</v>
      </c>
      <c r="Q50" s="17">
        <v>15.776999999999999</v>
      </c>
      <c r="R50" s="17">
        <v>0.18861</v>
      </c>
      <c r="S50" s="18">
        <v>1.3567000000000001E-12</v>
      </c>
      <c r="T50" s="17">
        <v>3.1119000000000001E-14</v>
      </c>
      <c r="U50" s="17">
        <v>2.2936999999999999</v>
      </c>
      <c r="V50" s="11">
        <v>0.96784999999999999</v>
      </c>
      <c r="W50" s="17">
        <v>1.3602E-3</v>
      </c>
      <c r="X50" s="17">
        <v>0.14054</v>
      </c>
      <c r="Z50" s="17">
        <f t="shared" si="25"/>
        <v>6.8167000000000004E-8</v>
      </c>
      <c r="AA50" s="11">
        <f t="shared" si="26"/>
        <v>8470.6</v>
      </c>
      <c r="AB50" s="17">
        <f t="shared" si="27"/>
        <v>1.4140000000000001E-7</v>
      </c>
      <c r="AC50" s="17">
        <f t="shared" si="28"/>
        <v>1.3567000000000001E-12</v>
      </c>
    </row>
    <row r="51" spans="1:29" x14ac:dyDescent="0.35">
      <c r="A51" s="11" t="s">
        <v>85</v>
      </c>
      <c r="B51" s="17">
        <v>1.0420999999999999E-4</v>
      </c>
      <c r="C51" s="11">
        <v>2.0320000000000001E-2</v>
      </c>
      <c r="D51" s="17">
        <v>6.7936999999999995E-8</v>
      </c>
      <c r="E51" s="17">
        <v>1.6838999999999999E-8</v>
      </c>
      <c r="F51" s="17">
        <v>24.786000000000001</v>
      </c>
      <c r="G51" s="11">
        <v>105.1</v>
      </c>
      <c r="H51" s="11">
        <v>12.7</v>
      </c>
      <c r="I51" s="11">
        <v>12.084</v>
      </c>
      <c r="J51" s="17">
        <v>1.4091000000000001E-7</v>
      </c>
      <c r="K51" s="17">
        <v>7.5838999999999998E-9</v>
      </c>
      <c r="L51" s="17">
        <v>5.3821000000000003</v>
      </c>
      <c r="M51" s="11">
        <v>0.7399</v>
      </c>
      <c r="N51" s="17">
        <v>4.6838000000000001E-3</v>
      </c>
      <c r="O51" s="17">
        <v>0.63302999999999998</v>
      </c>
      <c r="P51" s="11">
        <v>8379</v>
      </c>
      <c r="Q51" s="17">
        <v>15.737</v>
      </c>
      <c r="R51" s="17">
        <v>0.18781</v>
      </c>
      <c r="S51" s="18">
        <v>1.3593000000000001E-12</v>
      </c>
      <c r="T51" s="17">
        <v>3.1090000000000003E-14</v>
      </c>
      <c r="U51" s="17">
        <v>2.2871999999999999</v>
      </c>
      <c r="V51" s="11">
        <v>0.96775</v>
      </c>
      <c r="W51" s="17">
        <v>1.3561999999999999E-3</v>
      </c>
      <c r="X51" s="17">
        <v>0.14013999999999999</v>
      </c>
      <c r="Z51" s="17">
        <f t="shared" si="25"/>
        <v>6.7936999999999995E-8</v>
      </c>
      <c r="AA51" s="11">
        <f t="shared" si="26"/>
        <v>8484.1</v>
      </c>
      <c r="AB51" s="17">
        <f t="shared" si="27"/>
        <v>1.4091000000000001E-7</v>
      </c>
      <c r="AC51" s="17">
        <f t="shared" si="28"/>
        <v>1.3593000000000001E-12</v>
      </c>
    </row>
    <row r="52" spans="1:29" x14ac:dyDescent="0.35">
      <c r="A52" s="12" t="s">
        <v>86</v>
      </c>
      <c r="B52" s="19">
        <v>1.0459E-4</v>
      </c>
      <c r="C52" s="12">
        <v>2.0396000000000001E-2</v>
      </c>
      <c r="D52" s="19">
        <v>6.9336000000000006E-8</v>
      </c>
      <c r="E52" s="19">
        <v>1.6878000000000001E-8</v>
      </c>
      <c r="F52" s="19">
        <v>24.341999999999999</v>
      </c>
      <c r="G52" s="12">
        <v>103.9</v>
      </c>
      <c r="H52" s="12">
        <v>12.734999999999999</v>
      </c>
      <c r="I52" s="12">
        <v>12.257</v>
      </c>
      <c r="J52" s="19">
        <v>1.4193E-7</v>
      </c>
      <c r="K52" s="19">
        <v>7.6614E-9</v>
      </c>
      <c r="L52" s="19">
        <v>5.3979999999999997</v>
      </c>
      <c r="M52" s="12">
        <v>0.73929999999999996</v>
      </c>
      <c r="N52" s="19">
        <v>4.6978000000000002E-3</v>
      </c>
      <c r="O52" s="19">
        <v>0.63544</v>
      </c>
      <c r="P52" s="12">
        <v>8384</v>
      </c>
      <c r="Q52" s="19">
        <v>15.782999999999999</v>
      </c>
      <c r="R52" s="19">
        <v>0.18825</v>
      </c>
      <c r="S52" s="25">
        <v>1.3623E-12</v>
      </c>
      <c r="T52" s="19">
        <v>3.1221000000000001E-14</v>
      </c>
      <c r="U52" s="19">
        <v>2.2917999999999998</v>
      </c>
      <c r="V52" s="12">
        <v>0.96760000000000002</v>
      </c>
      <c r="W52" s="19">
        <v>1.359E-3</v>
      </c>
      <c r="X52" s="19">
        <v>0.14044999999999999</v>
      </c>
      <c r="Z52" s="19">
        <f t="shared" si="25"/>
        <v>6.9336000000000006E-8</v>
      </c>
      <c r="AA52" s="12">
        <f t="shared" si="26"/>
        <v>8487.9</v>
      </c>
      <c r="AB52" s="19">
        <f t="shared" si="27"/>
        <v>1.4193E-7</v>
      </c>
      <c r="AC52" s="19">
        <f t="shared" si="28"/>
        <v>1.3623E-12</v>
      </c>
    </row>
    <row r="53" spans="1:29" x14ac:dyDescent="0.35">
      <c r="A53" s="11" t="s">
        <v>23</v>
      </c>
      <c r="B53" s="11">
        <f t="shared" ref="B53:X53" si="29">AVERAGE(B48:B52)</f>
        <v>1.0477799999999999E-4</v>
      </c>
      <c r="C53" s="11">
        <f t="shared" si="29"/>
        <v>2.0431600000000001E-2</v>
      </c>
      <c r="D53" s="11">
        <f t="shared" si="29"/>
        <v>6.7218199999999998E-8</v>
      </c>
      <c r="E53" s="11">
        <f t="shared" si="29"/>
        <v>1.6889599999999999E-8</v>
      </c>
      <c r="F53" s="11">
        <f t="shared" si="29"/>
        <v>25.148400000000002</v>
      </c>
      <c r="G53" s="11">
        <f t="shared" si="29"/>
        <v>106.23999999999998</v>
      </c>
      <c r="H53" s="11">
        <f t="shared" si="29"/>
        <v>12.741400000000002</v>
      </c>
      <c r="I53" s="11">
        <f t="shared" si="29"/>
        <v>11.996399999999998</v>
      </c>
      <c r="J53" s="11">
        <f t="shared" si="29"/>
        <v>1.4064200000000002E-7</v>
      </c>
      <c r="K53" s="11">
        <f t="shared" si="29"/>
        <v>7.5802599999999992E-9</v>
      </c>
      <c r="L53" s="11">
        <f t="shared" si="29"/>
        <v>5.3897600000000008</v>
      </c>
      <c r="M53" s="11">
        <f t="shared" si="29"/>
        <v>0.74006800000000006</v>
      </c>
      <c r="N53" s="11">
        <f t="shared" si="29"/>
        <v>4.6902799999999998E-3</v>
      </c>
      <c r="O53" s="11">
        <f t="shared" si="29"/>
        <v>0.63376399999999999</v>
      </c>
      <c r="P53" s="11">
        <f t="shared" si="29"/>
        <v>8368.6</v>
      </c>
      <c r="Q53" s="11">
        <f t="shared" si="29"/>
        <v>15.780000000000001</v>
      </c>
      <c r="R53" s="11">
        <f t="shared" si="29"/>
        <v>0.18856200000000004</v>
      </c>
      <c r="S53" s="22">
        <f t="shared" si="29"/>
        <v>1.3547600000000002E-12</v>
      </c>
      <c r="T53" s="11">
        <f t="shared" si="29"/>
        <v>3.1083200000000003E-14</v>
      </c>
      <c r="U53" s="11">
        <f t="shared" si="29"/>
        <v>2.2943799999999999</v>
      </c>
      <c r="V53" s="11">
        <f t="shared" si="29"/>
        <v>0.96792400000000001</v>
      </c>
      <c r="W53" s="11">
        <f t="shared" si="29"/>
        <v>1.3605399999999999E-3</v>
      </c>
      <c r="X53" s="11">
        <f t="shared" si="29"/>
        <v>0.14056399999999999</v>
      </c>
      <c r="Z53" s="11">
        <f>AVERAGE(Z48:Z52)</f>
        <v>6.7218199999999998E-8</v>
      </c>
      <c r="AA53" s="11">
        <f>AVERAGE(AA48:AA52)</f>
        <v>8474.84</v>
      </c>
      <c r="AB53" s="11">
        <f>AVERAGE(AB48:AB52)</f>
        <v>1.4064200000000002E-7</v>
      </c>
      <c r="AC53" s="11">
        <f>AVERAGE(AC48:AC52)</f>
        <v>1.3547600000000002E-12</v>
      </c>
    </row>
    <row r="55" spans="1:29" x14ac:dyDescent="0.35">
      <c r="A55" s="24">
        <v>7.0000000000000007E-2</v>
      </c>
    </row>
    <row r="56" spans="1:29" x14ac:dyDescent="0.35">
      <c r="A56" s="13" t="s">
        <v>56</v>
      </c>
      <c r="B56" s="13" t="s">
        <v>12</v>
      </c>
      <c r="C56" s="13" t="s">
        <v>13</v>
      </c>
      <c r="D56" s="13" t="s">
        <v>25</v>
      </c>
      <c r="E56" s="13" t="s">
        <v>14</v>
      </c>
      <c r="F56" s="13" t="s">
        <v>15</v>
      </c>
      <c r="G56" s="13" t="s">
        <v>16</v>
      </c>
      <c r="H56" s="13" t="s">
        <v>17</v>
      </c>
      <c r="I56" s="13" t="s">
        <v>18</v>
      </c>
      <c r="J56" s="13" t="s">
        <v>26</v>
      </c>
      <c r="K56" s="13" t="s">
        <v>27</v>
      </c>
      <c r="L56" s="13" t="s">
        <v>28</v>
      </c>
      <c r="M56" s="13" t="s">
        <v>29</v>
      </c>
      <c r="N56" s="13" t="s">
        <v>30</v>
      </c>
      <c r="O56" s="13" t="s">
        <v>31</v>
      </c>
      <c r="P56" s="13" t="s">
        <v>32</v>
      </c>
      <c r="Q56" s="13" t="s">
        <v>19</v>
      </c>
      <c r="R56" s="13" t="s">
        <v>20</v>
      </c>
      <c r="S56" s="13" t="s">
        <v>33</v>
      </c>
      <c r="T56" s="13" t="s">
        <v>34</v>
      </c>
      <c r="U56" s="13" t="s">
        <v>35</v>
      </c>
      <c r="V56" s="13" t="s">
        <v>36</v>
      </c>
      <c r="W56" s="13" t="s">
        <v>37</v>
      </c>
      <c r="X56" s="13" t="s">
        <v>38</v>
      </c>
      <c r="Z56" s="11" t="s">
        <v>42</v>
      </c>
      <c r="AA56" s="11" t="s">
        <v>41</v>
      </c>
      <c r="AB56" s="11" t="s">
        <v>43</v>
      </c>
      <c r="AC56" s="11" t="s">
        <v>44</v>
      </c>
    </row>
    <row r="57" spans="1:29" x14ac:dyDescent="0.35">
      <c r="A57" s="11" t="s">
        <v>87</v>
      </c>
      <c r="B57" s="17">
        <v>1.0361000000000001E-4</v>
      </c>
      <c r="C57" s="11">
        <v>2.0205000000000001E-2</v>
      </c>
      <c r="D57" s="17">
        <v>6.8322999999999996E-8</v>
      </c>
      <c r="E57" s="17">
        <v>1.6846000000000001E-8</v>
      </c>
      <c r="F57" s="17">
        <v>24.655999999999999</v>
      </c>
      <c r="G57" s="11">
        <v>105.5</v>
      </c>
      <c r="H57" s="11">
        <v>12.728</v>
      </c>
      <c r="I57" s="11">
        <v>12.064</v>
      </c>
      <c r="J57" s="17">
        <v>1.3927E-7</v>
      </c>
      <c r="K57" s="17">
        <v>7.4328000000000002E-9</v>
      </c>
      <c r="L57" s="17">
        <v>5.3369999999999997</v>
      </c>
      <c r="M57" s="11">
        <v>0.74067000000000005</v>
      </c>
      <c r="N57" s="17">
        <v>4.6442999999999996E-3</v>
      </c>
      <c r="O57" s="17">
        <v>0.62704000000000004</v>
      </c>
      <c r="P57" s="11">
        <v>8358</v>
      </c>
      <c r="Q57" s="17">
        <v>15.739000000000001</v>
      </c>
      <c r="R57" s="17">
        <v>0.18831000000000001</v>
      </c>
      <c r="S57" s="18">
        <v>1.3512999999999999E-12</v>
      </c>
      <c r="T57" s="17">
        <v>3.0879999999999997E-14</v>
      </c>
      <c r="U57" s="17">
        <v>2.2852000000000001</v>
      </c>
      <c r="V57" s="11">
        <v>0.96794999999999998</v>
      </c>
      <c r="W57" s="17">
        <v>1.3554999999999999E-3</v>
      </c>
      <c r="X57" s="17">
        <v>0.14004</v>
      </c>
      <c r="Z57" s="15">
        <f>D57</f>
        <v>6.8322999999999996E-8</v>
      </c>
      <c r="AA57" s="14">
        <f>G57+P57</f>
        <v>8463.5</v>
      </c>
      <c r="AB57" s="15">
        <f>J57</f>
        <v>1.3927E-7</v>
      </c>
      <c r="AC57" s="15">
        <f>S57</f>
        <v>1.3512999999999999E-12</v>
      </c>
    </row>
    <row r="58" spans="1:29" x14ac:dyDescent="0.35">
      <c r="A58" s="11" t="s">
        <v>88</v>
      </c>
      <c r="B58" s="17">
        <v>1.0398E-4</v>
      </c>
      <c r="C58" s="11">
        <v>2.0275999999999999E-2</v>
      </c>
      <c r="D58" s="17">
        <v>6.7804000000000003E-8</v>
      </c>
      <c r="E58" s="17">
        <v>1.6869E-8</v>
      </c>
      <c r="F58" s="17">
        <v>24.879000000000001</v>
      </c>
      <c r="G58" s="11">
        <v>106.3</v>
      </c>
      <c r="H58" s="11">
        <v>12.752000000000001</v>
      </c>
      <c r="I58" s="11">
        <v>11.996</v>
      </c>
      <c r="J58" s="17">
        <v>1.4142999999999999E-7</v>
      </c>
      <c r="K58" s="17">
        <v>7.5800999999999995E-9</v>
      </c>
      <c r="L58" s="17">
        <v>5.3596000000000004</v>
      </c>
      <c r="M58" s="11">
        <v>0.73968</v>
      </c>
      <c r="N58" s="17">
        <v>4.6642000000000003E-3</v>
      </c>
      <c r="O58" s="17">
        <v>0.63056999999999996</v>
      </c>
      <c r="P58" s="11">
        <v>8347</v>
      </c>
      <c r="Q58" s="17">
        <v>15.766999999999999</v>
      </c>
      <c r="R58" s="17">
        <v>0.18889</v>
      </c>
      <c r="S58" s="18">
        <v>1.3524999999999999E-12</v>
      </c>
      <c r="T58" s="17">
        <v>3.0973999999999999E-14</v>
      </c>
      <c r="U58" s="17">
        <v>2.2900999999999998</v>
      </c>
      <c r="V58" s="11">
        <v>0.96792</v>
      </c>
      <c r="W58" s="17">
        <v>1.3586E-3</v>
      </c>
      <c r="X58" s="17">
        <v>0.14036000000000001</v>
      </c>
      <c r="Z58" s="17">
        <f t="shared" ref="Z58:Z61" si="30">D58</f>
        <v>6.7804000000000003E-8</v>
      </c>
      <c r="AA58" s="11">
        <f t="shared" ref="AA58:AA61" si="31">G58+P58</f>
        <v>8453.2999999999993</v>
      </c>
      <c r="AB58" s="17">
        <f t="shared" ref="AB58:AB61" si="32">J58</f>
        <v>1.4142999999999999E-7</v>
      </c>
      <c r="AC58" s="17">
        <f t="shared" ref="AC58:AC61" si="33">S58</f>
        <v>1.3524999999999999E-12</v>
      </c>
    </row>
    <row r="59" spans="1:29" x14ac:dyDescent="0.35">
      <c r="A59" s="11" t="s">
        <v>89</v>
      </c>
      <c r="B59" s="17">
        <v>1.0238000000000001E-4</v>
      </c>
      <c r="C59" s="11">
        <v>1.9963999999999999E-2</v>
      </c>
      <c r="D59" s="17">
        <v>7.4341000000000004E-8</v>
      </c>
      <c r="E59" s="17">
        <v>1.6773000000000001E-8</v>
      </c>
      <c r="F59" s="17">
        <v>22.562000000000001</v>
      </c>
      <c r="G59" s="11">
        <v>98.61</v>
      </c>
      <c r="H59" s="11">
        <v>12.724</v>
      </c>
      <c r="I59" s="11">
        <v>12.903</v>
      </c>
      <c r="J59" s="17">
        <v>1.4191999999999999E-7</v>
      </c>
      <c r="K59" s="17">
        <v>7.5502000000000007E-9</v>
      </c>
      <c r="L59" s="17">
        <v>5.32</v>
      </c>
      <c r="M59" s="11">
        <v>0.73928000000000005</v>
      </c>
      <c r="N59" s="17">
        <v>4.6302000000000001E-3</v>
      </c>
      <c r="O59" s="17">
        <v>0.62631000000000003</v>
      </c>
      <c r="P59" s="11">
        <v>8349</v>
      </c>
      <c r="Q59" s="17">
        <v>15.726000000000001</v>
      </c>
      <c r="R59" s="17">
        <v>0.18836</v>
      </c>
      <c r="S59" s="18">
        <v>1.3926999999999999E-12</v>
      </c>
      <c r="T59" s="17">
        <v>3.1728999999999998E-14</v>
      </c>
      <c r="U59" s="17">
        <v>2.2782</v>
      </c>
      <c r="V59" s="11">
        <v>0.96635000000000004</v>
      </c>
      <c r="W59" s="17">
        <v>1.3522E-3</v>
      </c>
      <c r="X59" s="17">
        <v>0.13993</v>
      </c>
      <c r="Z59" s="17">
        <f t="shared" si="30"/>
        <v>7.4341000000000004E-8</v>
      </c>
      <c r="AA59" s="11">
        <f t="shared" si="31"/>
        <v>8447.61</v>
      </c>
      <c r="AB59" s="17">
        <f t="shared" si="32"/>
        <v>1.4191999999999999E-7</v>
      </c>
      <c r="AC59" s="17">
        <f t="shared" si="33"/>
        <v>1.3926999999999999E-12</v>
      </c>
    </row>
    <row r="60" spans="1:29" x14ac:dyDescent="0.35">
      <c r="A60" s="11" t="s">
        <v>90</v>
      </c>
      <c r="B60" s="17">
        <v>1.0278E-4</v>
      </c>
      <c r="C60" s="11">
        <v>2.0042999999999998E-2</v>
      </c>
      <c r="D60" s="17">
        <v>7.0096999999999996E-8</v>
      </c>
      <c r="E60" s="17">
        <v>1.6816E-8</v>
      </c>
      <c r="F60" s="17">
        <v>23.99</v>
      </c>
      <c r="G60" s="11">
        <v>102.6</v>
      </c>
      <c r="H60" s="11">
        <v>12.734999999999999</v>
      </c>
      <c r="I60" s="11">
        <v>12.412000000000001</v>
      </c>
      <c r="J60" s="17">
        <v>1.4181E-7</v>
      </c>
      <c r="K60" s="17">
        <v>7.5468999999999992E-9</v>
      </c>
      <c r="L60" s="17">
        <v>5.3217999999999996</v>
      </c>
      <c r="M60" s="11">
        <v>0.73943000000000003</v>
      </c>
      <c r="N60" s="17">
        <v>4.6313999999999999E-3</v>
      </c>
      <c r="O60" s="17">
        <v>0.62634999999999996</v>
      </c>
      <c r="P60" s="11">
        <v>8342</v>
      </c>
      <c r="Q60" s="17">
        <v>15.727</v>
      </c>
      <c r="R60" s="17">
        <v>0.18853</v>
      </c>
      <c r="S60" s="18">
        <v>1.3520000000000001E-12</v>
      </c>
      <c r="T60" s="17">
        <v>3.0818999999999998E-14</v>
      </c>
      <c r="U60" s="17">
        <v>2.2795000000000001</v>
      </c>
      <c r="V60" s="11">
        <v>0.96780999999999995</v>
      </c>
      <c r="W60" s="17">
        <v>1.3527000000000001E-3</v>
      </c>
      <c r="X60" s="17">
        <v>0.13977000000000001</v>
      </c>
      <c r="Z60" s="17">
        <f t="shared" si="30"/>
        <v>7.0096999999999996E-8</v>
      </c>
      <c r="AA60" s="11">
        <f t="shared" si="31"/>
        <v>8444.6</v>
      </c>
      <c r="AB60" s="17">
        <f t="shared" si="32"/>
        <v>1.4181E-7</v>
      </c>
      <c r="AC60" s="17">
        <f t="shared" si="33"/>
        <v>1.3520000000000001E-12</v>
      </c>
    </row>
    <row r="61" spans="1:29" x14ac:dyDescent="0.35">
      <c r="A61" s="12" t="s">
        <v>91</v>
      </c>
      <c r="B61" s="19">
        <v>1.0450000000000001E-4</v>
      </c>
      <c r="C61" s="12">
        <v>2.0378E-2</v>
      </c>
      <c r="D61" s="19">
        <v>6.8004000000000005E-8</v>
      </c>
      <c r="E61" s="19">
        <v>1.6916000000000001E-8</v>
      </c>
      <c r="F61" s="19">
        <v>24.875</v>
      </c>
      <c r="G61" s="12">
        <v>106.6</v>
      </c>
      <c r="H61" s="12">
        <v>12.802</v>
      </c>
      <c r="I61" s="12">
        <v>12.009</v>
      </c>
      <c r="J61" s="19">
        <v>1.4114000000000001E-7</v>
      </c>
      <c r="K61" s="19">
        <v>7.5715999999999998E-9</v>
      </c>
      <c r="L61" s="19">
        <v>5.3646000000000003</v>
      </c>
      <c r="M61" s="12">
        <v>0.73994000000000004</v>
      </c>
      <c r="N61" s="19">
        <v>4.6684999999999999E-3</v>
      </c>
      <c r="O61" s="19">
        <v>0.63092999999999999</v>
      </c>
      <c r="P61" s="12">
        <v>8327</v>
      </c>
      <c r="Q61" s="19">
        <v>15.813000000000001</v>
      </c>
      <c r="R61" s="19">
        <v>0.18990000000000001</v>
      </c>
      <c r="S61" s="25">
        <v>1.3540000000000001E-12</v>
      </c>
      <c r="T61" s="19">
        <v>3.1117999999999998E-14</v>
      </c>
      <c r="U61" s="19">
        <v>2.2982</v>
      </c>
      <c r="V61" s="12">
        <v>0.96787999999999996</v>
      </c>
      <c r="W61" s="19">
        <v>1.3637E-3</v>
      </c>
      <c r="X61" s="19">
        <v>0.1409</v>
      </c>
      <c r="Z61" s="19">
        <f t="shared" si="30"/>
        <v>6.8004000000000005E-8</v>
      </c>
      <c r="AA61" s="12">
        <f t="shared" si="31"/>
        <v>8433.6</v>
      </c>
      <c r="AB61" s="19">
        <f t="shared" si="32"/>
        <v>1.4114000000000001E-7</v>
      </c>
      <c r="AC61" s="19">
        <f t="shared" si="33"/>
        <v>1.3540000000000001E-12</v>
      </c>
    </row>
    <row r="62" spans="1:29" x14ac:dyDescent="0.35">
      <c r="A62" s="11" t="s">
        <v>23</v>
      </c>
      <c r="B62" s="11">
        <f t="shared" ref="B62:X62" si="34">AVERAGE(B57:B61)</f>
        <v>1.0345000000000001E-4</v>
      </c>
      <c r="C62" s="11">
        <f t="shared" si="34"/>
        <v>2.0173200000000002E-2</v>
      </c>
      <c r="D62" s="11">
        <f t="shared" si="34"/>
        <v>6.9713800000000001E-8</v>
      </c>
      <c r="E62" s="11">
        <f t="shared" si="34"/>
        <v>1.6844000000000002E-8</v>
      </c>
      <c r="F62" s="11">
        <f t="shared" si="34"/>
        <v>24.192399999999999</v>
      </c>
      <c r="G62" s="11">
        <f t="shared" si="34"/>
        <v>103.922</v>
      </c>
      <c r="H62" s="11">
        <f t="shared" si="34"/>
        <v>12.748200000000001</v>
      </c>
      <c r="I62" s="11">
        <f t="shared" si="34"/>
        <v>12.2768</v>
      </c>
      <c r="J62" s="11">
        <f t="shared" si="34"/>
        <v>1.4111400000000003E-7</v>
      </c>
      <c r="K62" s="11">
        <f t="shared" si="34"/>
        <v>7.5363199999999999E-9</v>
      </c>
      <c r="L62" s="11">
        <f t="shared" si="34"/>
        <v>5.3406000000000002</v>
      </c>
      <c r="M62" s="11">
        <f t="shared" si="34"/>
        <v>0.73980000000000001</v>
      </c>
      <c r="N62" s="11">
        <f t="shared" si="34"/>
        <v>4.6477200000000001E-3</v>
      </c>
      <c r="O62" s="11">
        <f t="shared" si="34"/>
        <v>0.62824000000000013</v>
      </c>
      <c r="P62" s="11">
        <f t="shared" si="34"/>
        <v>8344.6</v>
      </c>
      <c r="Q62" s="11">
        <f t="shared" si="34"/>
        <v>15.7544</v>
      </c>
      <c r="R62" s="11">
        <f t="shared" si="34"/>
        <v>0.18879799999999997</v>
      </c>
      <c r="S62" s="22">
        <f t="shared" si="34"/>
        <v>1.3604999999999999E-12</v>
      </c>
      <c r="T62" s="11">
        <f t="shared" si="34"/>
        <v>3.1104000000000001E-14</v>
      </c>
      <c r="U62" s="11">
        <f t="shared" si="34"/>
        <v>2.2862400000000003</v>
      </c>
      <c r="V62" s="11">
        <f t="shared" si="34"/>
        <v>0.96758199999999994</v>
      </c>
      <c r="W62" s="11">
        <f t="shared" si="34"/>
        <v>1.35654E-3</v>
      </c>
      <c r="X62" s="11">
        <f t="shared" si="34"/>
        <v>0.14020000000000002</v>
      </c>
      <c r="Z62" s="11">
        <f>AVERAGE(Z57:Z61)</f>
        <v>6.9713800000000001E-8</v>
      </c>
      <c r="AA62" s="11">
        <f>AVERAGE(AA57:AA61)</f>
        <v>8448.5220000000008</v>
      </c>
      <c r="AB62" s="11">
        <f>AVERAGE(AB57:AB61)</f>
        <v>1.4111400000000003E-7</v>
      </c>
      <c r="AC62" s="11">
        <f>AVERAGE(AC57:AC61)</f>
        <v>1.3604999999999999E-12</v>
      </c>
    </row>
    <row r="64" spans="1:29" x14ac:dyDescent="0.35">
      <c r="A64" s="24">
        <v>0.08</v>
      </c>
    </row>
    <row r="65" spans="1:29" x14ac:dyDescent="0.35">
      <c r="A65" s="13" t="s">
        <v>56</v>
      </c>
      <c r="B65" s="13" t="s">
        <v>12</v>
      </c>
      <c r="C65" s="13" t="s">
        <v>13</v>
      </c>
      <c r="D65" s="13" t="s">
        <v>25</v>
      </c>
      <c r="E65" s="13" t="s">
        <v>14</v>
      </c>
      <c r="F65" s="13" t="s">
        <v>15</v>
      </c>
      <c r="G65" s="13" t="s">
        <v>16</v>
      </c>
      <c r="H65" s="13" t="s">
        <v>17</v>
      </c>
      <c r="I65" s="13" t="s">
        <v>18</v>
      </c>
      <c r="J65" s="13" t="s">
        <v>26</v>
      </c>
      <c r="K65" s="13" t="s">
        <v>27</v>
      </c>
      <c r="L65" s="13" t="s">
        <v>28</v>
      </c>
      <c r="M65" s="13" t="s">
        <v>29</v>
      </c>
      <c r="N65" s="13" t="s">
        <v>30</v>
      </c>
      <c r="O65" s="13" t="s">
        <v>31</v>
      </c>
      <c r="P65" s="13" t="s">
        <v>32</v>
      </c>
      <c r="Q65" s="13" t="s">
        <v>19</v>
      </c>
      <c r="R65" s="13" t="s">
        <v>20</v>
      </c>
      <c r="S65" s="13" t="s">
        <v>33</v>
      </c>
      <c r="T65" s="13" t="s">
        <v>34</v>
      </c>
      <c r="U65" s="13" t="s">
        <v>35</v>
      </c>
      <c r="V65" s="13" t="s">
        <v>36</v>
      </c>
      <c r="W65" s="13" t="s">
        <v>37</v>
      </c>
      <c r="X65" s="13" t="s">
        <v>38</v>
      </c>
      <c r="Z65" s="11" t="s">
        <v>42</v>
      </c>
      <c r="AA65" s="11" t="s">
        <v>41</v>
      </c>
      <c r="AB65" s="11" t="s">
        <v>43</v>
      </c>
      <c r="AC65" s="11" t="s">
        <v>44</v>
      </c>
    </row>
    <row r="66" spans="1:29" x14ac:dyDescent="0.35">
      <c r="A66" s="11" t="s">
        <v>92</v>
      </c>
      <c r="B66" s="17">
        <v>1.0339E-4</v>
      </c>
      <c r="C66" s="11">
        <v>2.0161999999999999E-2</v>
      </c>
      <c r="D66" s="17">
        <v>6.8662999999999997E-8</v>
      </c>
      <c r="E66" s="17">
        <v>1.6857E-8</v>
      </c>
      <c r="F66" s="17">
        <v>24.55</v>
      </c>
      <c r="G66" s="11">
        <v>106.3</v>
      </c>
      <c r="H66" s="11">
        <v>12.808999999999999</v>
      </c>
      <c r="I66" s="11">
        <v>12.05</v>
      </c>
      <c r="J66" s="17">
        <v>1.4243000000000001E-7</v>
      </c>
      <c r="K66" s="17">
        <v>7.5540999999999998E-9</v>
      </c>
      <c r="L66" s="17">
        <v>5.3037000000000001</v>
      </c>
      <c r="M66" s="11">
        <v>0.73926000000000003</v>
      </c>
      <c r="N66" s="17">
        <v>4.6154000000000004E-3</v>
      </c>
      <c r="O66" s="17">
        <v>0.62433000000000005</v>
      </c>
      <c r="P66" s="11">
        <v>8257</v>
      </c>
      <c r="Q66" s="17">
        <v>15.776999999999999</v>
      </c>
      <c r="R66" s="17">
        <v>0.19106999999999999</v>
      </c>
      <c r="S66" s="18">
        <v>1.3623999999999999E-12</v>
      </c>
      <c r="T66" s="17">
        <v>3.1293999999999998E-14</v>
      </c>
      <c r="U66" s="17">
        <v>2.2970000000000002</v>
      </c>
      <c r="V66" s="11">
        <v>0.96760999999999997</v>
      </c>
      <c r="W66" s="17">
        <v>1.364E-3</v>
      </c>
      <c r="X66" s="17">
        <v>0.14097000000000001</v>
      </c>
      <c r="Z66" s="15">
        <f>D66</f>
        <v>6.8662999999999997E-8</v>
      </c>
      <c r="AA66" s="14">
        <f>G66+P66</f>
        <v>8363.2999999999993</v>
      </c>
      <c r="AB66" s="15">
        <f>J66</f>
        <v>1.4243000000000001E-7</v>
      </c>
      <c r="AC66" s="15">
        <f>S66</f>
        <v>1.3623999999999999E-12</v>
      </c>
    </row>
    <row r="67" spans="1:29" x14ac:dyDescent="0.35">
      <c r="A67" s="11" t="s">
        <v>93</v>
      </c>
      <c r="B67" s="17">
        <v>1.0412999999999999E-4</v>
      </c>
      <c r="C67" s="11">
        <v>2.0305E-2</v>
      </c>
      <c r="D67" s="17">
        <v>7.0416E-8</v>
      </c>
      <c r="E67" s="17">
        <v>1.6908999999999999E-8</v>
      </c>
      <c r="F67" s="17">
        <v>24.013000000000002</v>
      </c>
      <c r="G67" s="11">
        <v>104.4</v>
      </c>
      <c r="H67" s="11">
        <v>12.831</v>
      </c>
      <c r="I67" s="11">
        <v>12.29</v>
      </c>
      <c r="J67" s="17">
        <v>1.4076E-7</v>
      </c>
      <c r="K67" s="17">
        <v>7.5026999999999997E-9</v>
      </c>
      <c r="L67" s="17">
        <v>5.3300999999999998</v>
      </c>
      <c r="M67" s="11">
        <v>0.74009000000000003</v>
      </c>
      <c r="N67" s="17">
        <v>4.6384E-3</v>
      </c>
      <c r="O67" s="17">
        <v>0.62673000000000001</v>
      </c>
      <c r="P67" s="11">
        <v>8291</v>
      </c>
      <c r="Q67" s="17">
        <v>15.821</v>
      </c>
      <c r="R67" s="17">
        <v>0.19081999999999999</v>
      </c>
      <c r="S67" s="18">
        <v>1.3634E-12</v>
      </c>
      <c r="T67" s="17">
        <v>3.1367E-14</v>
      </c>
      <c r="U67" s="17">
        <v>2.3006000000000002</v>
      </c>
      <c r="V67" s="11">
        <v>0.96753</v>
      </c>
      <c r="W67" s="17">
        <v>1.3657999999999999E-3</v>
      </c>
      <c r="X67" s="17">
        <v>0.14116000000000001</v>
      </c>
      <c r="Z67" s="17">
        <f t="shared" ref="Z67:Z70" si="35">D67</f>
        <v>7.0416E-8</v>
      </c>
      <c r="AA67" s="11">
        <f t="shared" ref="AA67:AA70" si="36">G67+P67</f>
        <v>8395.4</v>
      </c>
      <c r="AB67" s="17">
        <f t="shared" ref="AB67:AB70" si="37">J67</f>
        <v>1.4076E-7</v>
      </c>
      <c r="AC67" s="17">
        <f t="shared" ref="AC67:AC70" si="38">S67</f>
        <v>1.3634E-12</v>
      </c>
    </row>
    <row r="68" spans="1:29" x14ac:dyDescent="0.35">
      <c r="A68" s="11" t="s">
        <v>94</v>
      </c>
      <c r="B68" s="17">
        <v>1.0276999999999999E-4</v>
      </c>
      <c r="C68" s="11">
        <v>2.0039999999999999E-2</v>
      </c>
      <c r="D68" s="17">
        <v>6.8960000000000003E-8</v>
      </c>
      <c r="E68" s="17">
        <v>1.6794000000000001E-8</v>
      </c>
      <c r="F68" s="17">
        <v>24.353000000000002</v>
      </c>
      <c r="G68" s="11">
        <v>106</v>
      </c>
      <c r="H68" s="11">
        <v>12.743</v>
      </c>
      <c r="I68" s="11">
        <v>12.022</v>
      </c>
      <c r="J68" s="17">
        <v>1.4170999999999999E-7</v>
      </c>
      <c r="K68" s="17">
        <v>7.5077999999999992E-9</v>
      </c>
      <c r="L68" s="17">
        <v>5.298</v>
      </c>
      <c r="M68" s="11">
        <v>0.73967000000000005</v>
      </c>
      <c r="N68" s="17">
        <v>4.6103000000000003E-3</v>
      </c>
      <c r="O68" s="17">
        <v>0.62329000000000001</v>
      </c>
      <c r="P68" s="11">
        <v>8281</v>
      </c>
      <c r="Q68" s="17">
        <v>15.709</v>
      </c>
      <c r="R68" s="17">
        <v>0.18970000000000001</v>
      </c>
      <c r="S68" s="18">
        <v>1.3579000000000001E-12</v>
      </c>
      <c r="T68" s="17">
        <v>3.104E-14</v>
      </c>
      <c r="U68" s="17">
        <v>2.2858999999999998</v>
      </c>
      <c r="V68" s="11">
        <v>0.96775999999999995</v>
      </c>
      <c r="W68" s="17">
        <v>1.3571E-3</v>
      </c>
      <c r="X68" s="17">
        <v>0.14022999999999999</v>
      </c>
      <c r="Z68" s="17">
        <f t="shared" si="35"/>
        <v>6.8960000000000003E-8</v>
      </c>
      <c r="AA68" s="11">
        <f t="shared" si="36"/>
        <v>8387</v>
      </c>
      <c r="AB68" s="17">
        <f t="shared" si="37"/>
        <v>1.4170999999999999E-7</v>
      </c>
      <c r="AC68" s="17">
        <f t="shared" si="38"/>
        <v>1.3579000000000001E-12</v>
      </c>
    </row>
    <row r="69" spans="1:29" x14ac:dyDescent="0.35">
      <c r="A69" s="11" t="s">
        <v>95</v>
      </c>
      <c r="B69" s="17">
        <v>1.0085E-4</v>
      </c>
      <c r="C69" s="11">
        <v>1.9665999999999999E-2</v>
      </c>
      <c r="D69" s="17">
        <v>7.7662999999999999E-8</v>
      </c>
      <c r="E69" s="17">
        <v>1.6668000000000001E-8</v>
      </c>
      <c r="F69" s="17">
        <v>21.462</v>
      </c>
      <c r="G69" s="11">
        <v>97.62</v>
      </c>
      <c r="H69" s="11">
        <v>12.673999999999999</v>
      </c>
      <c r="I69" s="11">
        <v>12.983000000000001</v>
      </c>
      <c r="J69" s="17">
        <v>1.4226999999999999E-7</v>
      </c>
      <c r="K69" s="17">
        <v>7.4738999999999992E-9</v>
      </c>
      <c r="L69" s="17">
        <v>5.2533000000000003</v>
      </c>
      <c r="M69" s="11">
        <v>0.73924999999999996</v>
      </c>
      <c r="N69" s="17">
        <v>4.5716999999999997E-3</v>
      </c>
      <c r="O69" s="17">
        <v>0.61841999999999997</v>
      </c>
      <c r="P69" s="11">
        <v>8298</v>
      </c>
      <c r="Q69" s="17">
        <v>15.622</v>
      </c>
      <c r="R69" s="17">
        <v>0.18826000000000001</v>
      </c>
      <c r="S69" s="18">
        <v>1.3746E-12</v>
      </c>
      <c r="T69" s="17">
        <v>3.1144E-14</v>
      </c>
      <c r="U69" s="17">
        <v>2.2656999999999998</v>
      </c>
      <c r="V69" s="11">
        <v>0.96697999999999995</v>
      </c>
      <c r="W69" s="17">
        <v>1.3454000000000001E-3</v>
      </c>
      <c r="X69" s="17">
        <v>0.13913</v>
      </c>
      <c r="Z69" s="17">
        <f t="shared" si="35"/>
        <v>7.7662999999999999E-8</v>
      </c>
      <c r="AA69" s="11">
        <f t="shared" si="36"/>
        <v>8395.6200000000008</v>
      </c>
      <c r="AB69" s="17">
        <f t="shared" si="37"/>
        <v>1.4226999999999999E-7</v>
      </c>
      <c r="AC69" s="17">
        <f t="shared" si="38"/>
        <v>1.3746E-12</v>
      </c>
    </row>
    <row r="70" spans="1:29" x14ac:dyDescent="0.35">
      <c r="A70" s="12" t="s">
        <v>96</v>
      </c>
      <c r="B70" s="19">
        <v>1.0419E-4</v>
      </c>
      <c r="C70" s="12">
        <v>2.0316000000000001E-2</v>
      </c>
      <c r="D70" s="19">
        <v>6.6770999999999996E-8</v>
      </c>
      <c r="E70" s="19">
        <v>1.6896000000000001E-8</v>
      </c>
      <c r="F70" s="19">
        <v>25.303999999999998</v>
      </c>
      <c r="G70" s="12">
        <v>108.5</v>
      </c>
      <c r="H70" s="12">
        <v>12.803000000000001</v>
      </c>
      <c r="I70" s="12">
        <v>11.8</v>
      </c>
      <c r="J70" s="19">
        <v>1.3960000000000001E-7</v>
      </c>
      <c r="K70" s="19">
        <v>7.4358999999999999E-9</v>
      </c>
      <c r="L70" s="19">
        <v>5.3266</v>
      </c>
      <c r="M70" s="12">
        <v>0.74080000000000001</v>
      </c>
      <c r="N70" s="19">
        <v>4.6349E-3</v>
      </c>
      <c r="O70" s="19">
        <v>0.62565999999999999</v>
      </c>
      <c r="P70" s="12">
        <v>8286</v>
      </c>
      <c r="Q70" s="19">
        <v>15.787000000000001</v>
      </c>
      <c r="R70" s="19">
        <v>0.19053</v>
      </c>
      <c r="S70" s="25">
        <v>1.3505E-12</v>
      </c>
      <c r="T70" s="19">
        <v>3.1053E-14</v>
      </c>
      <c r="U70" s="19">
        <v>2.2993999999999999</v>
      </c>
      <c r="V70" s="12">
        <v>0.96808000000000005</v>
      </c>
      <c r="W70" s="19">
        <v>1.3648E-3</v>
      </c>
      <c r="X70" s="19">
        <v>0.14097999999999999</v>
      </c>
      <c r="Z70" s="19">
        <f t="shared" si="35"/>
        <v>6.6770999999999996E-8</v>
      </c>
      <c r="AA70" s="12">
        <f t="shared" si="36"/>
        <v>8394.5</v>
      </c>
      <c r="AB70" s="19">
        <f t="shared" si="37"/>
        <v>1.3960000000000001E-7</v>
      </c>
      <c r="AC70" s="19">
        <f t="shared" si="38"/>
        <v>1.3505E-12</v>
      </c>
    </row>
    <row r="71" spans="1:29" x14ac:dyDescent="0.35">
      <c r="A71" s="11" t="s">
        <v>23</v>
      </c>
      <c r="B71" s="11">
        <f t="shared" ref="B71:X71" si="39">AVERAGE(B66:B70)</f>
        <v>1.0306599999999999E-4</v>
      </c>
      <c r="C71" s="11">
        <f t="shared" si="39"/>
        <v>2.0097800000000002E-2</v>
      </c>
      <c r="D71" s="11">
        <f t="shared" si="39"/>
        <v>7.0494600000000002E-8</v>
      </c>
      <c r="E71" s="11">
        <f t="shared" si="39"/>
        <v>1.6824799999999999E-8</v>
      </c>
      <c r="F71" s="11">
        <f t="shared" si="39"/>
        <v>23.936399999999999</v>
      </c>
      <c r="G71" s="11">
        <f t="shared" si="39"/>
        <v>104.56399999999999</v>
      </c>
      <c r="H71" s="11">
        <f t="shared" si="39"/>
        <v>12.772</v>
      </c>
      <c r="I71" s="11">
        <f t="shared" si="39"/>
        <v>12.228999999999999</v>
      </c>
      <c r="J71" s="11">
        <f t="shared" si="39"/>
        <v>1.4135400000000001E-7</v>
      </c>
      <c r="K71" s="11">
        <f t="shared" si="39"/>
        <v>7.4948800000000001E-9</v>
      </c>
      <c r="L71" s="11">
        <f t="shared" si="39"/>
        <v>5.3023400000000001</v>
      </c>
      <c r="M71" s="11">
        <f t="shared" si="39"/>
        <v>0.73981400000000019</v>
      </c>
      <c r="N71" s="11">
        <f t="shared" si="39"/>
        <v>4.6141400000000009E-3</v>
      </c>
      <c r="O71" s="11">
        <f t="shared" si="39"/>
        <v>0.62368599999999996</v>
      </c>
      <c r="P71" s="11">
        <f t="shared" si="39"/>
        <v>8282.6</v>
      </c>
      <c r="Q71" s="11">
        <f t="shared" si="39"/>
        <v>15.743200000000002</v>
      </c>
      <c r="R71" s="11">
        <f t="shared" si="39"/>
        <v>0.19007599999999997</v>
      </c>
      <c r="S71" s="22">
        <f t="shared" si="39"/>
        <v>1.36176E-12</v>
      </c>
      <c r="T71" s="11">
        <f t="shared" si="39"/>
        <v>3.1179600000000002E-14</v>
      </c>
      <c r="U71" s="11">
        <f t="shared" si="39"/>
        <v>2.28972</v>
      </c>
      <c r="V71" s="11">
        <f t="shared" si="39"/>
        <v>0.96759200000000001</v>
      </c>
      <c r="W71" s="11">
        <f t="shared" si="39"/>
        <v>1.3594200000000001E-3</v>
      </c>
      <c r="X71" s="11">
        <f t="shared" si="39"/>
        <v>0.14049399999999998</v>
      </c>
      <c r="Z71" s="11">
        <f>AVERAGE(Z66:Z70)</f>
        <v>7.0494600000000002E-8</v>
      </c>
      <c r="AA71" s="11">
        <f>AVERAGE(AA66:AA70)</f>
        <v>8387.1640000000007</v>
      </c>
      <c r="AB71" s="11">
        <f>AVERAGE(AB66:AB70)</f>
        <v>1.4135400000000001E-7</v>
      </c>
      <c r="AC71" s="11">
        <f>AVERAGE(AC66:AC70)</f>
        <v>1.36176E-12</v>
      </c>
    </row>
    <row r="73" spans="1:29" x14ac:dyDescent="0.35">
      <c r="A73" s="24">
        <v>0.09</v>
      </c>
    </row>
    <row r="74" spans="1:29" x14ac:dyDescent="0.35">
      <c r="A74" s="13" t="s">
        <v>56</v>
      </c>
      <c r="B74" s="13" t="s">
        <v>12</v>
      </c>
      <c r="C74" s="13" t="s">
        <v>13</v>
      </c>
      <c r="D74" s="13" t="s">
        <v>25</v>
      </c>
      <c r="E74" s="13" t="s">
        <v>14</v>
      </c>
      <c r="F74" s="13" t="s">
        <v>15</v>
      </c>
      <c r="G74" s="13" t="s">
        <v>16</v>
      </c>
      <c r="H74" s="13" t="s">
        <v>17</v>
      </c>
      <c r="I74" s="13" t="s">
        <v>18</v>
      </c>
      <c r="J74" s="13" t="s">
        <v>26</v>
      </c>
      <c r="K74" s="13" t="s">
        <v>27</v>
      </c>
      <c r="L74" s="13" t="s">
        <v>28</v>
      </c>
      <c r="M74" s="13" t="s">
        <v>29</v>
      </c>
      <c r="N74" s="13" t="s">
        <v>30</v>
      </c>
      <c r="O74" s="13" t="s">
        <v>31</v>
      </c>
      <c r="P74" s="13" t="s">
        <v>32</v>
      </c>
      <c r="Q74" s="13" t="s">
        <v>19</v>
      </c>
      <c r="R74" s="13" t="s">
        <v>20</v>
      </c>
      <c r="S74" s="13" t="s">
        <v>33</v>
      </c>
      <c r="T74" s="13" t="s">
        <v>34</v>
      </c>
      <c r="U74" s="13" t="s">
        <v>35</v>
      </c>
      <c r="V74" s="13" t="s">
        <v>36</v>
      </c>
      <c r="W74" s="13" t="s">
        <v>37</v>
      </c>
      <c r="X74" s="13" t="s">
        <v>38</v>
      </c>
      <c r="Z74" s="11" t="s">
        <v>42</v>
      </c>
      <c r="AA74" s="11" t="s">
        <v>41</v>
      </c>
      <c r="AB74" s="11" t="s">
        <v>43</v>
      </c>
      <c r="AC74" s="11" t="s">
        <v>44</v>
      </c>
    </row>
    <row r="75" spans="1:29" x14ac:dyDescent="0.35">
      <c r="A75" s="11" t="s">
        <v>97</v>
      </c>
      <c r="B75" s="17">
        <v>1.0348000000000001E-4</v>
      </c>
      <c r="C75" s="11">
        <v>2.0178000000000001E-2</v>
      </c>
      <c r="D75" s="17">
        <v>6.6846000000000002E-8</v>
      </c>
      <c r="E75" s="17">
        <v>1.6817000000000001E-8</v>
      </c>
      <c r="F75" s="17">
        <v>25.158000000000001</v>
      </c>
      <c r="G75" s="11">
        <v>107.2</v>
      </c>
      <c r="H75" s="11">
        <v>12.701000000000001</v>
      </c>
      <c r="I75" s="11">
        <v>11.848000000000001</v>
      </c>
      <c r="J75" s="17">
        <v>1.3986000000000001E-7</v>
      </c>
      <c r="K75" s="17">
        <v>7.4622000000000001E-9</v>
      </c>
      <c r="L75" s="17">
        <v>5.3354999999999997</v>
      </c>
      <c r="M75" s="11">
        <v>0.74019000000000001</v>
      </c>
      <c r="N75" s="17">
        <v>4.6430999999999998E-3</v>
      </c>
      <c r="O75" s="17">
        <v>0.62727999999999995</v>
      </c>
      <c r="P75" s="11">
        <v>8360</v>
      </c>
      <c r="Q75" s="17">
        <v>15.72</v>
      </c>
      <c r="R75" s="17">
        <v>0.18804000000000001</v>
      </c>
      <c r="S75" s="18">
        <v>1.3616999999999999E-12</v>
      </c>
      <c r="T75" s="17">
        <v>3.1109999999999999E-14</v>
      </c>
      <c r="U75" s="17">
        <v>2.2846000000000002</v>
      </c>
      <c r="V75" s="11">
        <v>0.96765000000000001</v>
      </c>
      <c r="W75" s="17">
        <v>1.3550999999999999E-3</v>
      </c>
      <c r="X75" s="17">
        <v>0.14004</v>
      </c>
      <c r="Z75" s="15">
        <f>D75</f>
        <v>6.6846000000000002E-8</v>
      </c>
      <c r="AA75" s="14">
        <f>G75+P75</f>
        <v>8467.2000000000007</v>
      </c>
      <c r="AB75" s="15">
        <f>J75</f>
        <v>1.3986000000000001E-7</v>
      </c>
      <c r="AC75" s="15">
        <f>S75</f>
        <v>1.3616999999999999E-12</v>
      </c>
    </row>
    <row r="76" spans="1:29" x14ac:dyDescent="0.35">
      <c r="A76" s="11" t="s">
        <v>98</v>
      </c>
      <c r="B76" s="17">
        <v>1.014E-4</v>
      </c>
      <c r="C76" s="11">
        <v>1.9772999999999999E-2</v>
      </c>
      <c r="D76" s="17">
        <v>7.5804999999999996E-8</v>
      </c>
      <c r="E76" s="17">
        <v>1.6700000000000001E-8</v>
      </c>
      <c r="F76" s="17">
        <v>22.03</v>
      </c>
      <c r="G76" s="11">
        <v>96.75</v>
      </c>
      <c r="H76" s="11">
        <v>12.67</v>
      </c>
      <c r="I76" s="11">
        <v>13.096</v>
      </c>
      <c r="J76" s="17">
        <v>1.4208000000000001E-7</v>
      </c>
      <c r="K76" s="17">
        <v>7.5230999999999994E-9</v>
      </c>
      <c r="L76" s="17">
        <v>5.2949999999999999</v>
      </c>
      <c r="M76" s="11">
        <v>0.7389</v>
      </c>
      <c r="N76" s="17">
        <v>4.6084999999999997E-3</v>
      </c>
      <c r="O76" s="17">
        <v>0.62370000000000003</v>
      </c>
      <c r="P76" s="11">
        <v>8365</v>
      </c>
      <c r="Q76" s="17">
        <v>15.673</v>
      </c>
      <c r="R76" s="17">
        <v>0.18736</v>
      </c>
      <c r="S76" s="18">
        <v>1.407E-12</v>
      </c>
      <c r="T76" s="17">
        <v>3.1915000000000002E-14</v>
      </c>
      <c r="U76" s="17">
        <v>2.2683</v>
      </c>
      <c r="V76" s="11">
        <v>0.96582000000000001</v>
      </c>
      <c r="W76" s="17">
        <v>1.3462000000000001E-3</v>
      </c>
      <c r="X76" s="17">
        <v>0.13938</v>
      </c>
      <c r="Z76" s="17">
        <f t="shared" ref="Z76:Z79" si="40">D76</f>
        <v>7.5804999999999996E-8</v>
      </c>
      <c r="AA76" s="11">
        <f t="shared" ref="AA76:AA79" si="41">G76+P76</f>
        <v>8461.75</v>
      </c>
      <c r="AB76" s="17">
        <f t="shared" ref="AB76:AB79" si="42">J76</f>
        <v>1.4208000000000001E-7</v>
      </c>
      <c r="AC76" s="17">
        <f t="shared" ref="AC76:AC79" si="43">S76</f>
        <v>1.407E-12</v>
      </c>
    </row>
    <row r="77" spans="1:29" x14ac:dyDescent="0.35">
      <c r="A77" s="11" t="s">
        <v>99</v>
      </c>
      <c r="B77" s="17">
        <v>1.0326E-4</v>
      </c>
      <c r="C77" s="11">
        <v>2.0136000000000001E-2</v>
      </c>
      <c r="D77" s="17">
        <v>7.0714999999999995E-8</v>
      </c>
      <c r="E77" s="17">
        <v>1.6803999999999999E-8</v>
      </c>
      <c r="F77" s="17">
        <v>23.763000000000002</v>
      </c>
      <c r="G77" s="11">
        <v>102.6</v>
      </c>
      <c r="H77" s="11">
        <v>12.702999999999999</v>
      </c>
      <c r="I77" s="11">
        <v>12.381</v>
      </c>
      <c r="J77" s="17">
        <v>1.4030999999999999E-7</v>
      </c>
      <c r="K77" s="17">
        <v>7.4954000000000004E-9</v>
      </c>
      <c r="L77" s="17">
        <v>5.3419999999999996</v>
      </c>
      <c r="M77" s="11">
        <v>0.74002999999999997</v>
      </c>
      <c r="N77" s="17">
        <v>4.6487999999999998E-3</v>
      </c>
      <c r="O77" s="17">
        <v>0.62819000000000003</v>
      </c>
      <c r="P77" s="11">
        <v>8370</v>
      </c>
      <c r="Q77" s="17">
        <v>15.724</v>
      </c>
      <c r="R77" s="17">
        <v>0.18786</v>
      </c>
      <c r="S77" s="18">
        <v>1.3739E-12</v>
      </c>
      <c r="T77" s="17">
        <v>3.1352E-14</v>
      </c>
      <c r="U77" s="17">
        <v>2.282</v>
      </c>
      <c r="V77" s="11">
        <v>0.96713000000000005</v>
      </c>
      <c r="W77" s="17">
        <v>1.3535999999999999E-3</v>
      </c>
      <c r="X77" s="17">
        <v>0.13996</v>
      </c>
      <c r="Z77" s="17">
        <f t="shared" si="40"/>
        <v>7.0714999999999995E-8</v>
      </c>
      <c r="AA77" s="11">
        <f t="shared" si="41"/>
        <v>8472.6</v>
      </c>
      <c r="AB77" s="17">
        <f t="shared" si="42"/>
        <v>1.4030999999999999E-7</v>
      </c>
      <c r="AC77" s="17">
        <f t="shared" si="43"/>
        <v>1.3739E-12</v>
      </c>
    </row>
    <row r="78" spans="1:29" x14ac:dyDescent="0.35">
      <c r="A78" s="11" t="s">
        <v>100</v>
      </c>
      <c r="B78" s="17">
        <v>1.0404999999999999E-4</v>
      </c>
      <c r="C78" s="11">
        <v>2.0289000000000001E-2</v>
      </c>
      <c r="D78" s="17">
        <v>6.8697999999999997E-8</v>
      </c>
      <c r="E78" s="17">
        <v>1.6861000000000001E-8</v>
      </c>
      <c r="F78" s="17">
        <v>24.544</v>
      </c>
      <c r="G78" s="11">
        <v>104.3</v>
      </c>
      <c r="H78" s="11">
        <v>12.731999999999999</v>
      </c>
      <c r="I78" s="11">
        <v>12.207000000000001</v>
      </c>
      <c r="J78" s="17">
        <v>1.4028000000000001E-7</v>
      </c>
      <c r="K78" s="17">
        <v>7.5293000000000005E-9</v>
      </c>
      <c r="L78" s="17">
        <v>5.3673000000000002</v>
      </c>
      <c r="M78" s="11">
        <v>0.74007999999999996</v>
      </c>
      <c r="N78" s="17">
        <v>4.6709000000000004E-3</v>
      </c>
      <c r="O78" s="17">
        <v>0.63112999999999997</v>
      </c>
      <c r="P78" s="11">
        <v>8378</v>
      </c>
      <c r="Q78" s="17">
        <v>15.766999999999999</v>
      </c>
      <c r="R78" s="17">
        <v>0.18820000000000001</v>
      </c>
      <c r="S78" s="18">
        <v>1.3666000000000001E-12</v>
      </c>
      <c r="T78" s="17">
        <v>3.1274000000000001E-14</v>
      </c>
      <c r="U78" s="17">
        <v>2.2885</v>
      </c>
      <c r="V78" s="11">
        <v>0.96740999999999999</v>
      </c>
      <c r="W78" s="17">
        <v>1.3573000000000001E-3</v>
      </c>
      <c r="X78" s="17">
        <v>0.14030000000000001</v>
      </c>
      <c r="Z78" s="17">
        <f t="shared" si="40"/>
        <v>6.8697999999999997E-8</v>
      </c>
      <c r="AA78" s="11">
        <f t="shared" si="41"/>
        <v>8482.2999999999993</v>
      </c>
      <c r="AB78" s="17">
        <f t="shared" si="42"/>
        <v>1.4028000000000001E-7</v>
      </c>
      <c r="AC78" s="17">
        <f t="shared" si="43"/>
        <v>1.3666000000000001E-12</v>
      </c>
    </row>
    <row r="79" spans="1:29" x14ac:dyDescent="0.35">
      <c r="A79" s="12" t="s">
        <v>101</v>
      </c>
      <c r="B79" s="19">
        <v>1.0446999999999999E-4</v>
      </c>
      <c r="C79" s="12">
        <v>2.0371E-2</v>
      </c>
      <c r="D79" s="19">
        <v>7.0441000000000002E-8</v>
      </c>
      <c r="E79" s="19">
        <v>1.6913999999999998E-8</v>
      </c>
      <c r="F79" s="19">
        <v>24.012</v>
      </c>
      <c r="G79" s="12">
        <v>102.7</v>
      </c>
      <c r="H79" s="12">
        <v>12.782</v>
      </c>
      <c r="I79" s="12">
        <v>12.446</v>
      </c>
      <c r="J79" s="19">
        <v>1.4102E-7</v>
      </c>
      <c r="K79" s="19">
        <v>7.5873000000000001E-9</v>
      </c>
      <c r="L79" s="19">
        <v>5.3803000000000001</v>
      </c>
      <c r="M79" s="12">
        <v>0.73962000000000006</v>
      </c>
      <c r="N79" s="19">
        <v>4.6825E-3</v>
      </c>
      <c r="O79" s="19">
        <v>0.6331</v>
      </c>
      <c r="P79" s="12">
        <v>8381</v>
      </c>
      <c r="Q79" s="19">
        <v>15.827</v>
      </c>
      <c r="R79" s="19">
        <v>0.18884000000000001</v>
      </c>
      <c r="S79" s="25">
        <v>1.3707E-12</v>
      </c>
      <c r="T79" s="19">
        <v>3.1448999999999998E-14</v>
      </c>
      <c r="U79" s="19">
        <v>2.2944</v>
      </c>
      <c r="V79" s="12">
        <v>0.96719999999999995</v>
      </c>
      <c r="W79" s="19">
        <v>1.3609E-3</v>
      </c>
      <c r="X79" s="19">
        <v>0.14071</v>
      </c>
      <c r="Z79" s="19">
        <f t="shared" si="40"/>
        <v>7.0441000000000002E-8</v>
      </c>
      <c r="AA79" s="12">
        <f t="shared" si="41"/>
        <v>8483.7000000000007</v>
      </c>
      <c r="AB79" s="19">
        <f t="shared" si="42"/>
        <v>1.4102E-7</v>
      </c>
      <c r="AC79" s="19">
        <f t="shared" si="43"/>
        <v>1.3707E-12</v>
      </c>
    </row>
    <row r="80" spans="1:29" x14ac:dyDescent="0.35">
      <c r="A80" s="11" t="s">
        <v>23</v>
      </c>
      <c r="B80" s="11">
        <f t="shared" ref="B80:X80" si="44">AVERAGE(B75:B79)</f>
        <v>1.0333199999999999E-4</v>
      </c>
      <c r="C80" s="11">
        <f t="shared" si="44"/>
        <v>2.0149400000000001E-2</v>
      </c>
      <c r="D80" s="11">
        <f t="shared" si="44"/>
        <v>7.0501000000000004E-8</v>
      </c>
      <c r="E80" s="11">
        <f t="shared" si="44"/>
        <v>1.6819200000000001E-8</v>
      </c>
      <c r="F80" s="11">
        <f t="shared" si="44"/>
        <v>23.901400000000002</v>
      </c>
      <c r="G80" s="11">
        <f t="shared" si="44"/>
        <v>102.71</v>
      </c>
      <c r="H80" s="11">
        <f t="shared" si="44"/>
        <v>12.717599999999999</v>
      </c>
      <c r="I80" s="11">
        <f t="shared" si="44"/>
        <v>12.3956</v>
      </c>
      <c r="J80" s="11">
        <f t="shared" si="44"/>
        <v>1.4071000000000002E-7</v>
      </c>
      <c r="K80" s="11">
        <f t="shared" si="44"/>
        <v>7.5194600000000004E-9</v>
      </c>
      <c r="L80" s="11">
        <f t="shared" si="44"/>
        <v>5.3440200000000004</v>
      </c>
      <c r="M80" s="11">
        <f t="shared" si="44"/>
        <v>0.73976399999999998</v>
      </c>
      <c r="N80" s="11">
        <f t="shared" si="44"/>
        <v>4.6507599999999994E-3</v>
      </c>
      <c r="O80" s="11">
        <f t="shared" si="44"/>
        <v>0.62867999999999991</v>
      </c>
      <c r="P80" s="11">
        <f t="shared" si="44"/>
        <v>8370.7999999999993</v>
      </c>
      <c r="Q80" s="11">
        <f t="shared" si="44"/>
        <v>15.7422</v>
      </c>
      <c r="R80" s="11">
        <f t="shared" si="44"/>
        <v>0.18806</v>
      </c>
      <c r="S80" s="22">
        <f t="shared" si="44"/>
        <v>1.37598E-12</v>
      </c>
      <c r="T80" s="11">
        <f t="shared" si="44"/>
        <v>3.142E-14</v>
      </c>
      <c r="U80" s="11">
        <f t="shared" si="44"/>
        <v>2.28356</v>
      </c>
      <c r="V80" s="11">
        <f t="shared" si="44"/>
        <v>0.96704199999999996</v>
      </c>
      <c r="W80" s="11">
        <f t="shared" si="44"/>
        <v>1.3546200000000002E-3</v>
      </c>
      <c r="X80" s="11">
        <f t="shared" si="44"/>
        <v>0.14007799999999998</v>
      </c>
      <c r="Z80" s="11">
        <f>AVERAGE(Z75:Z79)</f>
        <v>7.0501000000000004E-8</v>
      </c>
      <c r="AA80" s="11">
        <f>AVERAGE(AA75:AA79)</f>
        <v>8473.51</v>
      </c>
      <c r="AB80" s="11">
        <f>AVERAGE(AB75:AB79)</f>
        <v>1.4071000000000002E-7</v>
      </c>
      <c r="AC80" s="11">
        <f>AVERAGE(AC75:AC79)</f>
        <v>1.37598E-12</v>
      </c>
    </row>
    <row r="82" spans="1:29" x14ac:dyDescent="0.35">
      <c r="A82" s="24">
        <v>0.1</v>
      </c>
    </row>
    <row r="83" spans="1:29" x14ac:dyDescent="0.35">
      <c r="A83" s="13" t="s">
        <v>56</v>
      </c>
      <c r="B83" s="13" t="s">
        <v>12</v>
      </c>
      <c r="C83" s="13" t="s">
        <v>13</v>
      </c>
      <c r="D83" s="13" t="s">
        <v>25</v>
      </c>
      <c r="E83" s="13" t="s">
        <v>14</v>
      </c>
      <c r="F83" s="13" t="s">
        <v>15</v>
      </c>
      <c r="G83" s="13" t="s">
        <v>16</v>
      </c>
      <c r="H83" s="13" t="s">
        <v>17</v>
      </c>
      <c r="I83" s="13" t="s">
        <v>18</v>
      </c>
      <c r="J83" s="13" t="s">
        <v>26</v>
      </c>
      <c r="K83" s="13" t="s">
        <v>27</v>
      </c>
      <c r="L83" s="13" t="s">
        <v>28</v>
      </c>
      <c r="M83" s="13" t="s">
        <v>29</v>
      </c>
      <c r="N83" s="13" t="s">
        <v>30</v>
      </c>
      <c r="O83" s="13" t="s">
        <v>31</v>
      </c>
      <c r="P83" s="13" t="s">
        <v>32</v>
      </c>
      <c r="Q83" s="13" t="s">
        <v>19</v>
      </c>
      <c r="R83" s="13" t="s">
        <v>20</v>
      </c>
      <c r="S83" s="13" t="s">
        <v>33</v>
      </c>
      <c r="T83" s="13" t="s">
        <v>34</v>
      </c>
      <c r="U83" s="13" t="s">
        <v>35</v>
      </c>
      <c r="V83" s="13" t="s">
        <v>36</v>
      </c>
      <c r="W83" s="13" t="s">
        <v>37</v>
      </c>
      <c r="X83" s="13" t="s">
        <v>38</v>
      </c>
      <c r="Z83" s="11" t="s">
        <v>42</v>
      </c>
      <c r="AA83" s="11" t="s">
        <v>41</v>
      </c>
      <c r="AB83" s="11" t="s">
        <v>43</v>
      </c>
      <c r="AC83" s="11" t="s">
        <v>44</v>
      </c>
    </row>
    <row r="84" spans="1:29" x14ac:dyDescent="0.35">
      <c r="A84" s="11" t="s">
        <v>102</v>
      </c>
      <c r="B84" s="17">
        <v>1.0354E-4</v>
      </c>
      <c r="C84" s="11">
        <v>2.019E-2</v>
      </c>
      <c r="D84" s="17">
        <v>7.2070999999999997E-8</v>
      </c>
      <c r="E84" s="17">
        <v>1.6820999999999999E-8</v>
      </c>
      <c r="F84" s="17">
        <v>23.338999999999999</v>
      </c>
      <c r="G84" s="11">
        <v>99.29</v>
      </c>
      <c r="H84" s="11">
        <v>12.692</v>
      </c>
      <c r="I84" s="11">
        <v>12.782999999999999</v>
      </c>
      <c r="J84" s="17">
        <v>1.4245000000000001E-7</v>
      </c>
      <c r="K84" s="17">
        <v>7.6778000000000001E-9</v>
      </c>
      <c r="L84" s="17">
        <v>5.3898000000000001</v>
      </c>
      <c r="M84" s="11">
        <v>0.73870000000000002</v>
      </c>
      <c r="N84" s="17">
        <v>4.6914000000000001E-3</v>
      </c>
      <c r="O84" s="17">
        <v>0.63509000000000004</v>
      </c>
      <c r="P84" s="11">
        <v>8434</v>
      </c>
      <c r="Q84" s="17">
        <v>15.757</v>
      </c>
      <c r="R84" s="17">
        <v>0.18683</v>
      </c>
      <c r="S84" s="18">
        <v>1.3863000000000001E-12</v>
      </c>
      <c r="T84" s="17">
        <v>3.1599000000000002E-14</v>
      </c>
      <c r="U84" s="17">
        <v>2.2793999999999999</v>
      </c>
      <c r="V84" s="11">
        <v>0.96658999999999995</v>
      </c>
      <c r="W84" s="17">
        <v>1.3514E-3</v>
      </c>
      <c r="X84" s="17">
        <v>0.13980999999999999</v>
      </c>
      <c r="Z84" s="15">
        <f>D84</f>
        <v>7.2070999999999997E-8</v>
      </c>
      <c r="AA84" s="14">
        <f>G84+P84</f>
        <v>8533.2900000000009</v>
      </c>
      <c r="AB84" s="15">
        <f>J84</f>
        <v>1.4245000000000001E-7</v>
      </c>
      <c r="AC84" s="15">
        <f>S84</f>
        <v>1.3863000000000001E-12</v>
      </c>
    </row>
    <row r="85" spans="1:29" x14ac:dyDescent="0.35">
      <c r="A85" s="11" t="s">
        <v>103</v>
      </c>
      <c r="B85" s="17">
        <v>1.0161E-4</v>
      </c>
      <c r="C85" s="11">
        <v>1.9813999999999998E-2</v>
      </c>
      <c r="D85" s="17">
        <v>7.9080000000000004E-8</v>
      </c>
      <c r="E85" s="17">
        <v>1.6674000000000001E-8</v>
      </c>
      <c r="F85" s="17">
        <v>21.085000000000001</v>
      </c>
      <c r="G85" s="11">
        <v>92.62</v>
      </c>
      <c r="H85" s="11">
        <v>12.609</v>
      </c>
      <c r="I85" s="11">
        <v>13.614000000000001</v>
      </c>
      <c r="J85" s="17">
        <v>1.4555999999999999E-7</v>
      </c>
      <c r="K85" s="17">
        <v>7.8202999999999996E-9</v>
      </c>
      <c r="L85" s="17">
        <v>5.3726000000000003</v>
      </c>
      <c r="M85" s="11">
        <v>0.73736999999999997</v>
      </c>
      <c r="N85" s="17">
        <v>4.6769999999999997E-3</v>
      </c>
      <c r="O85" s="17">
        <v>0.63427999999999995</v>
      </c>
      <c r="P85" s="11">
        <v>8442</v>
      </c>
      <c r="Q85" s="17">
        <v>15.653</v>
      </c>
      <c r="R85" s="17">
        <v>0.18542</v>
      </c>
      <c r="S85" s="18">
        <v>1.4044999999999999E-12</v>
      </c>
      <c r="T85" s="17">
        <v>3.1715999999999997E-14</v>
      </c>
      <c r="U85" s="17">
        <v>2.2582</v>
      </c>
      <c r="V85" s="11">
        <v>0.96580999999999995</v>
      </c>
      <c r="W85" s="17">
        <v>1.3393000000000001E-3</v>
      </c>
      <c r="X85" s="17">
        <v>0.13866999999999999</v>
      </c>
      <c r="Z85" s="17">
        <f t="shared" ref="Z85:Z88" si="45">D85</f>
        <v>7.9080000000000004E-8</v>
      </c>
      <c r="AA85" s="11">
        <f t="shared" ref="AA85:AA88" si="46">G85+P85</f>
        <v>8534.6200000000008</v>
      </c>
      <c r="AB85" s="17">
        <f t="shared" ref="AB85:AB88" si="47">J85</f>
        <v>1.4555999999999999E-7</v>
      </c>
      <c r="AC85" s="17">
        <f t="shared" ref="AC85:AC88" si="48">S85</f>
        <v>1.4044999999999999E-12</v>
      </c>
    </row>
    <row r="86" spans="1:29" x14ac:dyDescent="0.35">
      <c r="A86" s="11" t="s">
        <v>104</v>
      </c>
      <c r="B86" s="17">
        <v>1.0022999999999999E-4</v>
      </c>
      <c r="C86" s="11">
        <v>1.9543999999999999E-2</v>
      </c>
      <c r="D86" s="17">
        <v>8.8933000000000006E-8</v>
      </c>
      <c r="E86" s="17">
        <v>1.66E-8</v>
      </c>
      <c r="F86" s="17">
        <v>18.666</v>
      </c>
      <c r="G86" s="11">
        <v>81.19</v>
      </c>
      <c r="H86" s="11">
        <v>12.6</v>
      </c>
      <c r="I86" s="11">
        <v>15.519</v>
      </c>
      <c r="J86" s="17">
        <v>1.4688E-7</v>
      </c>
      <c r="K86" s="17">
        <v>7.8444000000000007E-9</v>
      </c>
      <c r="L86" s="17">
        <v>5.3407</v>
      </c>
      <c r="M86" s="11">
        <v>0.73641999999999996</v>
      </c>
      <c r="N86" s="17">
        <v>4.6497999999999999E-3</v>
      </c>
      <c r="O86" s="17">
        <v>0.63141000000000003</v>
      </c>
      <c r="P86" s="11">
        <v>8454</v>
      </c>
      <c r="Q86" s="17">
        <v>15.641</v>
      </c>
      <c r="R86" s="17">
        <v>0.18501000000000001</v>
      </c>
      <c r="S86" s="18">
        <v>1.4488E-12</v>
      </c>
      <c r="T86" s="17">
        <v>3.257E-14</v>
      </c>
      <c r="U86" s="17">
        <v>2.2481</v>
      </c>
      <c r="V86" s="11">
        <v>0.96409</v>
      </c>
      <c r="W86" s="17">
        <v>1.3338E-3</v>
      </c>
      <c r="X86" s="17">
        <v>0.13835</v>
      </c>
      <c r="Z86" s="17">
        <f t="shared" si="45"/>
        <v>8.8933000000000006E-8</v>
      </c>
      <c r="AA86" s="11">
        <f t="shared" si="46"/>
        <v>8535.19</v>
      </c>
      <c r="AB86" s="17">
        <f t="shared" si="47"/>
        <v>1.4688E-7</v>
      </c>
      <c r="AC86" s="17">
        <f t="shared" si="48"/>
        <v>1.4488E-12</v>
      </c>
    </row>
    <row r="87" spans="1:29" x14ac:dyDescent="0.35">
      <c r="A87" s="11" t="s">
        <v>105</v>
      </c>
      <c r="B87" s="17">
        <v>1.0453E-4</v>
      </c>
      <c r="C87" s="11">
        <v>2.0383999999999999E-2</v>
      </c>
      <c r="D87" s="17">
        <v>6.9842999999999999E-8</v>
      </c>
      <c r="E87" s="17">
        <v>1.6892E-8</v>
      </c>
      <c r="F87" s="17">
        <v>24.186</v>
      </c>
      <c r="G87" s="11">
        <v>101.9</v>
      </c>
      <c r="H87" s="11">
        <v>12.728999999999999</v>
      </c>
      <c r="I87" s="11">
        <v>12.492000000000001</v>
      </c>
      <c r="J87" s="17">
        <v>1.3930000000000001E-7</v>
      </c>
      <c r="K87" s="17">
        <v>7.5197999999999996E-9</v>
      </c>
      <c r="L87" s="17">
        <v>5.3982999999999999</v>
      </c>
      <c r="M87" s="11">
        <v>0.74029999999999996</v>
      </c>
      <c r="N87" s="17">
        <v>4.6979999999999999E-3</v>
      </c>
      <c r="O87" s="17">
        <v>0.63461000000000001</v>
      </c>
      <c r="P87" s="11">
        <v>8438</v>
      </c>
      <c r="Q87" s="17">
        <v>15.804</v>
      </c>
      <c r="R87" s="17">
        <v>0.18729999999999999</v>
      </c>
      <c r="S87" s="18">
        <v>1.3787999999999999E-12</v>
      </c>
      <c r="T87" s="17">
        <v>3.1554999999999998E-14</v>
      </c>
      <c r="U87" s="17">
        <v>2.2886000000000002</v>
      </c>
      <c r="V87" s="11">
        <v>0.96691000000000005</v>
      </c>
      <c r="W87" s="17">
        <v>1.3567E-3</v>
      </c>
      <c r="X87" s="17">
        <v>0.14030999999999999</v>
      </c>
      <c r="Z87" s="17">
        <f t="shared" si="45"/>
        <v>6.9842999999999999E-8</v>
      </c>
      <c r="AA87" s="11">
        <f t="shared" si="46"/>
        <v>8539.9</v>
      </c>
      <c r="AB87" s="17">
        <f t="shared" si="47"/>
        <v>1.3930000000000001E-7</v>
      </c>
      <c r="AC87" s="17">
        <f t="shared" si="48"/>
        <v>1.3787999999999999E-12</v>
      </c>
    </row>
    <row r="88" spans="1:29" x14ac:dyDescent="0.35">
      <c r="A88" s="12" t="s">
        <v>106</v>
      </c>
      <c r="B88" s="19">
        <v>1.0268999999999999E-4</v>
      </c>
      <c r="C88" s="12">
        <v>2.0025000000000001E-2</v>
      </c>
      <c r="D88" s="19">
        <v>8.2000999999999994E-8</v>
      </c>
      <c r="E88" s="19">
        <v>1.6778E-8</v>
      </c>
      <c r="F88" s="19">
        <v>20.460999999999999</v>
      </c>
      <c r="G88" s="12">
        <v>90.7</v>
      </c>
      <c r="H88" s="12">
        <v>12.682</v>
      </c>
      <c r="I88" s="12">
        <v>13.981999999999999</v>
      </c>
      <c r="J88" s="19">
        <v>1.4126000000000001E-7</v>
      </c>
      <c r="K88" s="19">
        <v>7.5751000000000004E-9</v>
      </c>
      <c r="L88" s="19">
        <v>5.3624999999999998</v>
      </c>
      <c r="M88" s="12">
        <v>0.73924000000000001</v>
      </c>
      <c r="N88" s="19">
        <v>4.6674000000000004E-3</v>
      </c>
      <c r="O88" s="19">
        <v>0.63138000000000005</v>
      </c>
      <c r="P88" s="12">
        <v>8448</v>
      </c>
      <c r="Q88" s="19">
        <v>15.737</v>
      </c>
      <c r="R88" s="19">
        <v>0.18628</v>
      </c>
      <c r="S88" s="25">
        <v>1.3967000000000001E-12</v>
      </c>
      <c r="T88" s="19">
        <v>3.1705999999999999E-14</v>
      </c>
      <c r="U88" s="19">
        <v>2.2700999999999998</v>
      </c>
      <c r="V88" s="12">
        <v>0.96606000000000003</v>
      </c>
      <c r="W88" s="19">
        <v>1.3462000000000001E-3</v>
      </c>
      <c r="X88" s="19">
        <v>0.13935</v>
      </c>
      <c r="Z88" s="19">
        <f t="shared" si="45"/>
        <v>8.2000999999999994E-8</v>
      </c>
      <c r="AA88" s="12">
        <f t="shared" si="46"/>
        <v>8538.7000000000007</v>
      </c>
      <c r="AB88" s="19">
        <f t="shared" si="47"/>
        <v>1.4126000000000001E-7</v>
      </c>
      <c r="AC88" s="19">
        <f t="shared" si="48"/>
        <v>1.3967000000000001E-12</v>
      </c>
    </row>
    <row r="89" spans="1:29" x14ac:dyDescent="0.35">
      <c r="A89" s="11" t="s">
        <v>23</v>
      </c>
      <c r="B89" s="11">
        <f t="shared" ref="B89:X89" si="49">AVERAGE(B84:B88)</f>
        <v>1.0252E-4</v>
      </c>
      <c r="C89" s="11">
        <f t="shared" si="49"/>
        <v>1.9991399999999999E-2</v>
      </c>
      <c r="D89" s="11">
        <f t="shared" si="49"/>
        <v>7.8385600000000003E-8</v>
      </c>
      <c r="E89" s="11">
        <f t="shared" si="49"/>
        <v>1.6753000000000001E-8</v>
      </c>
      <c r="F89" s="11">
        <f t="shared" si="49"/>
        <v>21.547400000000003</v>
      </c>
      <c r="G89" s="11">
        <f t="shared" si="49"/>
        <v>93.14</v>
      </c>
      <c r="H89" s="11">
        <f t="shared" si="49"/>
        <v>12.662400000000002</v>
      </c>
      <c r="I89" s="11">
        <f t="shared" si="49"/>
        <v>13.678000000000001</v>
      </c>
      <c r="J89" s="11">
        <f t="shared" si="49"/>
        <v>1.4308999999999999E-7</v>
      </c>
      <c r="K89" s="11">
        <f t="shared" si="49"/>
        <v>7.6874799999999988E-9</v>
      </c>
      <c r="L89" s="11">
        <f t="shared" si="49"/>
        <v>5.3727799999999997</v>
      </c>
      <c r="M89" s="11">
        <f t="shared" si="49"/>
        <v>0.73840600000000001</v>
      </c>
      <c r="N89" s="11">
        <f t="shared" si="49"/>
        <v>4.6767199999999997E-3</v>
      </c>
      <c r="O89" s="11">
        <f t="shared" si="49"/>
        <v>0.63335399999999997</v>
      </c>
      <c r="P89" s="11">
        <f t="shared" si="49"/>
        <v>8443.2000000000007</v>
      </c>
      <c r="Q89" s="11">
        <f t="shared" si="49"/>
        <v>15.718399999999999</v>
      </c>
      <c r="R89" s="11">
        <f t="shared" si="49"/>
        <v>0.186168</v>
      </c>
      <c r="S89" s="22">
        <f t="shared" si="49"/>
        <v>1.40302E-12</v>
      </c>
      <c r="T89" s="11">
        <f t="shared" si="49"/>
        <v>3.1829200000000001E-14</v>
      </c>
      <c r="U89" s="11">
        <f t="shared" si="49"/>
        <v>2.2688799999999998</v>
      </c>
      <c r="V89" s="11">
        <f t="shared" si="49"/>
        <v>0.96589199999999997</v>
      </c>
      <c r="W89" s="11">
        <f t="shared" si="49"/>
        <v>1.34548E-3</v>
      </c>
      <c r="X89" s="11">
        <f t="shared" si="49"/>
        <v>0.13929799999999998</v>
      </c>
      <c r="Z89" s="11">
        <f>AVERAGE(Z84:Z88)</f>
        <v>7.8385600000000003E-8</v>
      </c>
      <c r="AA89" s="11">
        <f>AVERAGE(AA84:AA88)</f>
        <v>8536.340000000002</v>
      </c>
      <c r="AB89" s="11">
        <f>AVERAGE(AB84:AB88)</f>
        <v>1.4308999999999999E-7</v>
      </c>
      <c r="AC89" s="11">
        <f>AVERAGE(AC84:AC88)</f>
        <v>1.40302E-12</v>
      </c>
    </row>
    <row r="91" spans="1:29" x14ac:dyDescent="0.35">
      <c r="A91" s="24">
        <v>0.11</v>
      </c>
    </row>
    <row r="92" spans="1:29" x14ac:dyDescent="0.35">
      <c r="A92" s="13" t="s">
        <v>56</v>
      </c>
      <c r="B92" s="13" t="s">
        <v>12</v>
      </c>
      <c r="C92" s="13" t="s">
        <v>13</v>
      </c>
      <c r="D92" s="13" t="s">
        <v>25</v>
      </c>
      <c r="E92" s="13" t="s">
        <v>14</v>
      </c>
      <c r="F92" s="13" t="s">
        <v>15</v>
      </c>
      <c r="G92" s="13" t="s">
        <v>16</v>
      </c>
      <c r="H92" s="13" t="s">
        <v>17</v>
      </c>
      <c r="I92" s="13" t="s">
        <v>18</v>
      </c>
      <c r="J92" s="13" t="s">
        <v>26</v>
      </c>
      <c r="K92" s="13" t="s">
        <v>27</v>
      </c>
      <c r="L92" s="13" t="s">
        <v>28</v>
      </c>
      <c r="M92" s="13" t="s">
        <v>29</v>
      </c>
      <c r="N92" s="13" t="s">
        <v>30</v>
      </c>
      <c r="O92" s="13" t="s">
        <v>31</v>
      </c>
      <c r="P92" s="13" t="s">
        <v>32</v>
      </c>
      <c r="Q92" s="13" t="s">
        <v>19</v>
      </c>
      <c r="R92" s="13" t="s">
        <v>20</v>
      </c>
      <c r="S92" s="13" t="s">
        <v>33</v>
      </c>
      <c r="T92" s="13" t="s">
        <v>34</v>
      </c>
      <c r="U92" s="13" t="s">
        <v>35</v>
      </c>
      <c r="V92" s="13" t="s">
        <v>36</v>
      </c>
      <c r="W92" s="13" t="s">
        <v>37</v>
      </c>
      <c r="X92" s="13" t="s">
        <v>38</v>
      </c>
      <c r="Z92" s="11" t="s">
        <v>42</v>
      </c>
      <c r="AA92" s="11" t="s">
        <v>41</v>
      </c>
      <c r="AB92" s="11" t="s">
        <v>43</v>
      </c>
      <c r="AC92" s="11" t="s">
        <v>44</v>
      </c>
    </row>
    <row r="93" spans="1:29" x14ac:dyDescent="0.35">
      <c r="A93" s="11" t="s">
        <v>107</v>
      </c>
      <c r="B93" s="17">
        <v>1.033E-4</v>
      </c>
      <c r="C93" s="11">
        <v>2.0143000000000001E-2</v>
      </c>
      <c r="D93" s="17">
        <v>7.7308000000000006E-8</v>
      </c>
      <c r="E93" s="17">
        <v>1.6849000000000001E-8</v>
      </c>
      <c r="F93" s="17">
        <v>21.795000000000002</v>
      </c>
      <c r="G93" s="11">
        <v>96.19</v>
      </c>
      <c r="H93" s="11">
        <v>12.779</v>
      </c>
      <c r="I93" s="11">
        <v>13.285</v>
      </c>
      <c r="J93" s="17">
        <v>1.4187000000000001E-7</v>
      </c>
      <c r="K93" s="17">
        <v>7.5818999999999992E-9</v>
      </c>
      <c r="L93" s="17">
        <v>5.3442999999999996</v>
      </c>
      <c r="M93" s="11">
        <v>0.73914000000000002</v>
      </c>
      <c r="N93" s="17">
        <v>4.6512000000000003E-3</v>
      </c>
      <c r="O93" s="17">
        <v>0.62927</v>
      </c>
      <c r="P93" s="11">
        <v>8363</v>
      </c>
      <c r="Q93" s="17">
        <v>15.803000000000001</v>
      </c>
      <c r="R93" s="17">
        <v>0.18895999999999999</v>
      </c>
      <c r="S93" s="18">
        <v>1.395E-12</v>
      </c>
      <c r="T93" s="17">
        <v>3.191E-14</v>
      </c>
      <c r="U93" s="17">
        <v>2.2875000000000001</v>
      </c>
      <c r="V93" s="11">
        <v>0.96623000000000003</v>
      </c>
      <c r="W93" s="17">
        <v>1.3575E-3</v>
      </c>
      <c r="X93" s="17">
        <v>0.14049</v>
      </c>
      <c r="Z93" s="15">
        <f>D93</f>
        <v>7.7308000000000006E-8</v>
      </c>
      <c r="AA93" s="14">
        <f>G93+P93</f>
        <v>8459.19</v>
      </c>
      <c r="AB93" s="15">
        <f>J93</f>
        <v>1.4187000000000001E-7</v>
      </c>
      <c r="AC93" s="15">
        <f>S93</f>
        <v>1.395E-12</v>
      </c>
    </row>
    <row r="94" spans="1:29" x14ac:dyDescent="0.35">
      <c r="A94" s="11" t="s">
        <v>108</v>
      </c>
      <c r="B94" s="17">
        <v>1.039E-4</v>
      </c>
      <c r="C94" s="11">
        <v>2.026E-2</v>
      </c>
      <c r="D94" s="17">
        <v>7.2745999999999995E-8</v>
      </c>
      <c r="E94" s="17">
        <v>1.6890000000000001E-8</v>
      </c>
      <c r="F94" s="17">
        <v>23.218</v>
      </c>
      <c r="G94" s="11">
        <v>100.2</v>
      </c>
      <c r="H94" s="11">
        <v>12.795</v>
      </c>
      <c r="I94" s="11">
        <v>12.769</v>
      </c>
      <c r="J94" s="17">
        <v>1.4095E-7</v>
      </c>
      <c r="K94" s="17">
        <v>7.5535000000000004E-9</v>
      </c>
      <c r="L94" s="17">
        <v>5.359</v>
      </c>
      <c r="M94" s="11">
        <v>0.73977999999999999</v>
      </c>
      <c r="N94" s="17">
        <v>4.6639999999999997E-3</v>
      </c>
      <c r="O94" s="17">
        <v>0.63046000000000002</v>
      </c>
      <c r="P94" s="11">
        <v>8361</v>
      </c>
      <c r="Q94" s="17">
        <v>15.821999999999999</v>
      </c>
      <c r="R94" s="17">
        <v>0.18923999999999999</v>
      </c>
      <c r="S94" s="18">
        <v>1.3830000000000001E-12</v>
      </c>
      <c r="T94" s="17">
        <v>3.1703999999999999E-14</v>
      </c>
      <c r="U94" s="17">
        <v>2.2924000000000002</v>
      </c>
      <c r="V94" s="11">
        <v>0.9667</v>
      </c>
      <c r="W94" s="17">
        <v>1.3603000000000001E-3</v>
      </c>
      <c r="X94" s="17">
        <v>0.14072000000000001</v>
      </c>
      <c r="Z94" s="17">
        <f t="shared" ref="Z94:Z97" si="50">D94</f>
        <v>7.2745999999999995E-8</v>
      </c>
      <c r="AA94" s="11">
        <f t="shared" ref="AA94:AA97" si="51">G94+P94</f>
        <v>8461.2000000000007</v>
      </c>
      <c r="AB94" s="17">
        <f t="shared" ref="AB94:AB97" si="52">J94</f>
        <v>1.4095E-7</v>
      </c>
      <c r="AC94" s="17">
        <f t="shared" ref="AC94:AC97" si="53">S94</f>
        <v>1.3830000000000001E-12</v>
      </c>
    </row>
    <row r="95" spans="1:29" x14ac:dyDescent="0.35">
      <c r="A95" s="11" t="s">
        <v>109</v>
      </c>
      <c r="B95" s="17">
        <v>1.0429000000000001E-4</v>
      </c>
      <c r="C95" s="11">
        <v>2.0337000000000001E-2</v>
      </c>
      <c r="D95" s="17">
        <v>7.1460000000000006E-8</v>
      </c>
      <c r="E95" s="17">
        <v>1.6854E-8</v>
      </c>
      <c r="F95" s="17">
        <v>23.585000000000001</v>
      </c>
      <c r="G95" s="11">
        <v>101.5</v>
      </c>
      <c r="H95" s="11">
        <v>12.741</v>
      </c>
      <c r="I95" s="11">
        <v>12.553000000000001</v>
      </c>
      <c r="J95" s="17">
        <v>1.4119999999999999E-7</v>
      </c>
      <c r="K95" s="17">
        <v>7.5845999999999996E-9</v>
      </c>
      <c r="L95" s="17">
        <v>5.3715000000000002</v>
      </c>
      <c r="M95" s="11">
        <v>0.73968999999999996</v>
      </c>
      <c r="N95" s="17">
        <v>4.6749000000000001E-3</v>
      </c>
      <c r="O95" s="17">
        <v>0.63200999999999996</v>
      </c>
      <c r="P95" s="11">
        <v>8356</v>
      </c>
      <c r="Q95" s="17">
        <v>15.773999999999999</v>
      </c>
      <c r="R95" s="17">
        <v>0.18876999999999999</v>
      </c>
      <c r="S95" s="18">
        <v>1.376E-12</v>
      </c>
      <c r="T95" s="17">
        <v>3.1552000000000002E-14</v>
      </c>
      <c r="U95" s="17">
        <v>2.2930000000000001</v>
      </c>
      <c r="V95" s="11">
        <v>0.96714</v>
      </c>
      <c r="W95" s="17">
        <v>1.3600999999999999E-3</v>
      </c>
      <c r="X95" s="17">
        <v>0.14063000000000001</v>
      </c>
      <c r="Z95" s="17">
        <f t="shared" si="50"/>
        <v>7.1460000000000006E-8</v>
      </c>
      <c r="AA95" s="11">
        <f t="shared" si="51"/>
        <v>8457.5</v>
      </c>
      <c r="AB95" s="17">
        <f t="shared" si="52"/>
        <v>1.4119999999999999E-7</v>
      </c>
      <c r="AC95" s="17">
        <f t="shared" si="53"/>
        <v>1.376E-12</v>
      </c>
    </row>
    <row r="96" spans="1:29" x14ac:dyDescent="0.35">
      <c r="A96" s="11" t="s">
        <v>110</v>
      </c>
      <c r="B96" s="17">
        <v>1.0568E-4</v>
      </c>
      <c r="C96" s="11">
        <v>2.0607E-2</v>
      </c>
      <c r="D96" s="17">
        <v>6.9993999999999998E-8</v>
      </c>
      <c r="E96" s="17">
        <v>1.7026E-8</v>
      </c>
      <c r="F96" s="17">
        <v>24.324999999999999</v>
      </c>
      <c r="G96" s="11">
        <v>102.8</v>
      </c>
      <c r="H96" s="11">
        <v>12.869</v>
      </c>
      <c r="I96" s="11">
        <v>12.518000000000001</v>
      </c>
      <c r="J96" s="17">
        <v>1.3965000000000001E-7</v>
      </c>
      <c r="K96" s="17">
        <v>7.5453999999999992E-9</v>
      </c>
      <c r="L96" s="17">
        <v>5.4031000000000002</v>
      </c>
      <c r="M96" s="11">
        <v>0.74021999999999999</v>
      </c>
      <c r="N96" s="17">
        <v>4.7019000000000002E-3</v>
      </c>
      <c r="O96" s="17">
        <v>0.63519999999999999</v>
      </c>
      <c r="P96" s="11">
        <v>8387</v>
      </c>
      <c r="Q96" s="17">
        <v>15.933</v>
      </c>
      <c r="R96" s="17">
        <v>0.18997</v>
      </c>
      <c r="S96" s="18">
        <v>1.3751000000000001E-12</v>
      </c>
      <c r="T96" s="17">
        <v>3.1743999999999998E-14</v>
      </c>
      <c r="U96" s="17">
        <v>2.3085</v>
      </c>
      <c r="V96" s="11">
        <v>0.96701999999999999</v>
      </c>
      <c r="W96" s="17">
        <v>1.3692999999999999E-3</v>
      </c>
      <c r="X96" s="17">
        <v>0.1416</v>
      </c>
      <c r="Z96" s="17">
        <f t="shared" si="50"/>
        <v>6.9993999999999998E-8</v>
      </c>
      <c r="AA96" s="11">
        <f t="shared" si="51"/>
        <v>8489.7999999999993</v>
      </c>
      <c r="AB96" s="17">
        <f t="shared" si="52"/>
        <v>1.3965000000000001E-7</v>
      </c>
      <c r="AC96" s="17">
        <f t="shared" si="53"/>
        <v>1.3751000000000001E-12</v>
      </c>
    </row>
    <row r="97" spans="1:29" x14ac:dyDescent="0.35">
      <c r="A97" s="12" t="s">
        <v>111</v>
      </c>
      <c r="B97" s="19">
        <v>1.0411E-4</v>
      </c>
      <c r="C97" s="12">
        <v>2.0302000000000001E-2</v>
      </c>
      <c r="D97" s="19">
        <v>7.5004000000000001E-8</v>
      </c>
      <c r="E97" s="19">
        <v>1.6910999999999998E-8</v>
      </c>
      <c r="F97" s="19">
        <v>22.547000000000001</v>
      </c>
      <c r="G97" s="12">
        <v>97.34</v>
      </c>
      <c r="H97" s="12">
        <v>12.818</v>
      </c>
      <c r="I97" s="12">
        <v>13.167999999999999</v>
      </c>
      <c r="J97" s="19">
        <v>1.4058000000000001E-7</v>
      </c>
      <c r="K97" s="19">
        <v>7.5405999999999994E-9</v>
      </c>
      <c r="L97" s="19">
        <v>5.3639000000000001</v>
      </c>
      <c r="M97" s="12">
        <v>0.73980999999999997</v>
      </c>
      <c r="N97" s="19">
        <v>4.6683000000000002E-3</v>
      </c>
      <c r="O97" s="19">
        <v>0.63100999999999996</v>
      </c>
      <c r="P97" s="12">
        <v>8371</v>
      </c>
      <c r="Q97" s="19">
        <v>15.856999999999999</v>
      </c>
      <c r="R97" s="19">
        <v>0.18942999999999999</v>
      </c>
      <c r="S97" s="25">
        <v>1.3988000000000001E-12</v>
      </c>
      <c r="T97" s="19">
        <v>3.2112000000000001E-14</v>
      </c>
      <c r="U97" s="19">
        <v>2.2957000000000001</v>
      </c>
      <c r="V97" s="12">
        <v>0.96611999999999998</v>
      </c>
      <c r="W97" s="19">
        <v>1.3623000000000001E-3</v>
      </c>
      <c r="X97" s="19">
        <v>0.14101</v>
      </c>
      <c r="Z97" s="19">
        <f t="shared" si="50"/>
        <v>7.5004000000000001E-8</v>
      </c>
      <c r="AA97" s="12">
        <f t="shared" si="51"/>
        <v>8468.34</v>
      </c>
      <c r="AB97" s="19">
        <f t="shared" si="52"/>
        <v>1.4058000000000001E-7</v>
      </c>
      <c r="AC97" s="19">
        <f t="shared" si="53"/>
        <v>1.3988000000000001E-12</v>
      </c>
    </row>
    <row r="98" spans="1:29" x14ac:dyDescent="0.35">
      <c r="A98" s="11" t="s">
        <v>23</v>
      </c>
      <c r="B98" s="11">
        <f t="shared" ref="B98:X98" si="54">AVERAGE(B93:B97)</f>
        <v>1.0425600000000001E-4</v>
      </c>
      <c r="C98" s="11">
        <f t="shared" si="54"/>
        <v>2.0329800000000002E-2</v>
      </c>
      <c r="D98" s="11">
        <f t="shared" si="54"/>
        <v>7.3302399999999999E-8</v>
      </c>
      <c r="E98" s="11">
        <f t="shared" si="54"/>
        <v>1.6905999999999999E-8</v>
      </c>
      <c r="F98" s="11">
        <f t="shared" si="54"/>
        <v>23.094000000000001</v>
      </c>
      <c r="G98" s="11">
        <f t="shared" si="54"/>
        <v>99.605999999999995</v>
      </c>
      <c r="H98" s="11">
        <f t="shared" si="54"/>
        <v>12.8004</v>
      </c>
      <c r="I98" s="11">
        <f t="shared" si="54"/>
        <v>12.858600000000001</v>
      </c>
      <c r="J98" s="11">
        <f t="shared" si="54"/>
        <v>1.4085000000000002E-7</v>
      </c>
      <c r="K98" s="11">
        <f t="shared" si="54"/>
        <v>7.5611999999999982E-9</v>
      </c>
      <c r="L98" s="11">
        <f t="shared" si="54"/>
        <v>5.36836</v>
      </c>
      <c r="M98" s="11">
        <f t="shared" si="54"/>
        <v>0.73972799999999994</v>
      </c>
      <c r="N98" s="11">
        <f t="shared" si="54"/>
        <v>4.6720600000000004E-3</v>
      </c>
      <c r="O98" s="11">
        <f t="shared" si="54"/>
        <v>0.63158999999999987</v>
      </c>
      <c r="P98" s="11">
        <f t="shared" si="54"/>
        <v>8367.6</v>
      </c>
      <c r="Q98" s="11">
        <f t="shared" si="54"/>
        <v>15.837799999999998</v>
      </c>
      <c r="R98" s="11">
        <f t="shared" si="54"/>
        <v>0.189274</v>
      </c>
      <c r="S98" s="22">
        <f t="shared" si="54"/>
        <v>1.38558E-12</v>
      </c>
      <c r="T98" s="11">
        <f t="shared" si="54"/>
        <v>3.1804400000000004E-14</v>
      </c>
      <c r="U98" s="11">
        <f t="shared" si="54"/>
        <v>2.29542</v>
      </c>
      <c r="V98" s="11">
        <f t="shared" si="54"/>
        <v>0.966642</v>
      </c>
      <c r="W98" s="11">
        <f t="shared" si="54"/>
        <v>1.3619000000000003E-3</v>
      </c>
      <c r="X98" s="11">
        <f t="shared" si="54"/>
        <v>0.14088999999999999</v>
      </c>
      <c r="Z98" s="11">
        <f>AVERAGE(Z93:Z97)</f>
        <v>7.3302399999999999E-8</v>
      </c>
      <c r="AA98" s="11">
        <f>AVERAGE(AA93:AA97)</f>
        <v>8467.2060000000001</v>
      </c>
      <c r="AB98" s="11">
        <f>AVERAGE(AB93:AB97)</f>
        <v>1.4085000000000002E-7</v>
      </c>
      <c r="AC98" s="11">
        <f>AVERAGE(AC93:AC97)</f>
        <v>1.38558E-12</v>
      </c>
    </row>
    <row r="103" spans="1:29" x14ac:dyDescent="0.35">
      <c r="A103" s="44" t="s">
        <v>47</v>
      </c>
      <c r="B103" s="44"/>
      <c r="C103" s="44"/>
      <c r="D103" s="44"/>
    </row>
    <row r="104" spans="1:29" x14ac:dyDescent="0.35">
      <c r="A104" s="1" t="s">
        <v>50</v>
      </c>
      <c r="B104" s="27">
        <v>1</v>
      </c>
      <c r="C104" s="27">
        <v>2</v>
      </c>
      <c r="D104" s="27">
        <v>3</v>
      </c>
      <c r="E104" s="27">
        <v>4</v>
      </c>
      <c r="F104" s="27">
        <v>5</v>
      </c>
      <c r="G104" s="27">
        <v>6</v>
      </c>
      <c r="H104" s="27">
        <v>7</v>
      </c>
      <c r="I104" s="27">
        <v>8</v>
      </c>
      <c r="J104" s="27">
        <v>9</v>
      </c>
      <c r="K104" s="27">
        <v>10</v>
      </c>
      <c r="L104" s="27">
        <v>11</v>
      </c>
      <c r="M104" s="26"/>
      <c r="N104" s="26"/>
    </row>
    <row r="105" spans="1:29" x14ac:dyDescent="0.35">
      <c r="A105" s="1" t="s">
        <v>46</v>
      </c>
      <c r="B105" s="36">
        <f>(B104-1)*40/60</f>
        <v>0</v>
      </c>
      <c r="C105" s="36">
        <f>(C104-1)*7/60</f>
        <v>0.11666666666666667</v>
      </c>
      <c r="D105" s="36">
        <f>(D104-2)*40/60</f>
        <v>0.66666666666666663</v>
      </c>
      <c r="E105" s="36">
        <f t="shared" ref="E105:L105" si="55">(E104-2)*40/60</f>
        <v>1.3333333333333333</v>
      </c>
      <c r="F105" s="36">
        <f t="shared" si="55"/>
        <v>2</v>
      </c>
      <c r="G105" s="36">
        <f t="shared" si="55"/>
        <v>2.6666666666666665</v>
      </c>
      <c r="H105" s="36">
        <f t="shared" si="55"/>
        <v>3.3333333333333335</v>
      </c>
      <c r="I105" s="36">
        <f t="shared" si="55"/>
        <v>4</v>
      </c>
      <c r="J105" s="36">
        <f t="shared" si="55"/>
        <v>4.666666666666667</v>
      </c>
      <c r="K105" s="36">
        <f t="shared" si="55"/>
        <v>5.333333333333333</v>
      </c>
      <c r="L105" s="36">
        <f t="shared" si="55"/>
        <v>6</v>
      </c>
      <c r="M105" s="26"/>
      <c r="N105" s="26"/>
    </row>
    <row r="106" spans="1:29" x14ac:dyDescent="0.35">
      <c r="A106" s="1" t="s">
        <v>51</v>
      </c>
      <c r="B106" s="29">
        <v>15000</v>
      </c>
      <c r="C106" s="29">
        <v>40000</v>
      </c>
      <c r="D106" s="29">
        <v>100000</v>
      </c>
      <c r="E106" s="29">
        <v>410000</v>
      </c>
      <c r="F106" s="29">
        <v>1000000</v>
      </c>
      <c r="G106" s="29">
        <v>3000000</v>
      </c>
      <c r="H106" s="29">
        <v>12800000</v>
      </c>
      <c r="I106" s="29">
        <v>32000000</v>
      </c>
      <c r="J106" s="41">
        <v>57000000</v>
      </c>
      <c r="K106" s="29">
        <v>148000000</v>
      </c>
      <c r="L106" s="29">
        <v>640000000</v>
      </c>
      <c r="M106" s="26"/>
      <c r="N106" s="26"/>
    </row>
    <row r="107" spans="1:29" x14ac:dyDescent="0.35">
      <c r="A107" s="1" t="s">
        <v>52</v>
      </c>
      <c r="B107" s="27"/>
      <c r="C107" s="27"/>
      <c r="D107" s="27"/>
      <c r="E107" s="27"/>
      <c r="F107" s="27"/>
      <c r="G107" s="27"/>
      <c r="H107" s="27"/>
      <c r="I107" s="27"/>
      <c r="J107" s="28"/>
      <c r="K107" s="27"/>
      <c r="L107" s="27"/>
      <c r="M107" s="26"/>
      <c r="N107" s="26"/>
    </row>
    <row r="108" spans="1:29" x14ac:dyDescent="0.35">
      <c r="A108" s="1" t="s">
        <v>53</v>
      </c>
      <c r="B108" s="27"/>
      <c r="C108" s="27"/>
      <c r="D108" s="27"/>
      <c r="E108" s="27"/>
      <c r="F108" s="27"/>
      <c r="G108" s="27"/>
      <c r="H108" s="27"/>
      <c r="I108" s="27"/>
      <c r="J108" s="28"/>
      <c r="K108" s="27"/>
      <c r="L108" s="27"/>
      <c r="M108" s="26"/>
      <c r="N108" s="26"/>
    </row>
    <row r="109" spans="1:29" x14ac:dyDescent="0.35">
      <c r="A109" s="1" t="s">
        <v>54</v>
      </c>
      <c r="B109" s="27"/>
      <c r="C109" s="27"/>
      <c r="D109" s="27"/>
      <c r="E109" s="27"/>
      <c r="F109" s="27"/>
      <c r="G109" s="27"/>
      <c r="H109" s="27"/>
      <c r="I109" s="27"/>
      <c r="J109" s="28"/>
      <c r="K109" s="27"/>
      <c r="L109" s="27"/>
      <c r="M109" s="26"/>
      <c r="N109" s="26"/>
    </row>
    <row r="110" spans="1:29" x14ac:dyDescent="0.35">
      <c r="A110" s="1" t="s">
        <v>55</v>
      </c>
      <c r="B110" s="27"/>
      <c r="C110" s="27"/>
      <c r="D110" s="27"/>
      <c r="E110" s="27"/>
      <c r="F110" s="27"/>
      <c r="G110" s="27"/>
      <c r="H110" s="27"/>
      <c r="I110" s="27"/>
      <c r="J110" s="28"/>
      <c r="K110" s="27"/>
      <c r="L110" s="27"/>
      <c r="M110" s="26"/>
      <c r="N110" s="26"/>
    </row>
    <row r="111" spans="1:29" x14ac:dyDescent="0.35">
      <c r="A111" s="26" t="s">
        <v>48</v>
      </c>
      <c r="B111" s="29">
        <f>AVERAGE(B106:B110)</f>
        <v>15000</v>
      </c>
      <c r="C111" s="29">
        <f t="shared" ref="C111:L111" si="56">AVERAGE(C106:C110)</f>
        <v>40000</v>
      </c>
      <c r="D111" s="29">
        <f t="shared" si="56"/>
        <v>100000</v>
      </c>
      <c r="E111" s="29">
        <f t="shared" si="56"/>
        <v>410000</v>
      </c>
      <c r="F111" s="29">
        <f t="shared" si="56"/>
        <v>1000000</v>
      </c>
      <c r="G111" s="29">
        <f t="shared" si="56"/>
        <v>3000000</v>
      </c>
      <c r="H111" s="29">
        <f t="shared" si="56"/>
        <v>12800000</v>
      </c>
      <c r="I111" s="29">
        <f t="shared" si="56"/>
        <v>32000000</v>
      </c>
      <c r="J111" s="29">
        <f t="shared" si="56"/>
        <v>57000000</v>
      </c>
      <c r="K111" s="29">
        <f t="shared" si="56"/>
        <v>148000000</v>
      </c>
      <c r="L111" s="29">
        <f t="shared" si="56"/>
        <v>640000000</v>
      </c>
      <c r="M111" s="26"/>
      <c r="N111" s="26"/>
    </row>
    <row r="112" spans="1:29" x14ac:dyDescent="0.35">
      <c r="B112" s="17"/>
      <c r="C112" s="17"/>
      <c r="D112" s="17"/>
      <c r="E112" s="17"/>
      <c r="F112" s="17"/>
    </row>
    <row r="113" spans="1:14" x14ac:dyDescent="0.35">
      <c r="B113" s="17"/>
      <c r="C113" s="17"/>
      <c r="D113" s="17"/>
      <c r="E113" s="17"/>
      <c r="F113" s="17"/>
    </row>
    <row r="115" spans="1:14" x14ac:dyDescent="0.35">
      <c r="A115" s="30" t="s">
        <v>39</v>
      </c>
    </row>
    <row r="116" spans="1:14" x14ac:dyDescent="0.35">
      <c r="A116" s="31"/>
      <c r="B116" s="45" t="s">
        <v>224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7"/>
    </row>
    <row r="117" spans="1:14" x14ac:dyDescent="0.35">
      <c r="A117" s="37" t="s">
        <v>50</v>
      </c>
      <c r="B117" s="27">
        <v>1</v>
      </c>
      <c r="C117" s="27">
        <v>2</v>
      </c>
      <c r="D117" s="27">
        <v>3</v>
      </c>
      <c r="E117" s="27">
        <v>4</v>
      </c>
      <c r="F117" s="27">
        <v>5</v>
      </c>
      <c r="G117" s="27">
        <v>6</v>
      </c>
      <c r="H117" s="27">
        <v>7</v>
      </c>
      <c r="I117" s="27">
        <v>8</v>
      </c>
      <c r="J117" s="27">
        <v>9</v>
      </c>
      <c r="K117" s="27">
        <v>10</v>
      </c>
      <c r="L117" s="27">
        <v>11</v>
      </c>
      <c r="M117" s="33"/>
      <c r="N117" s="34"/>
    </row>
    <row r="118" spans="1:14" x14ac:dyDescent="0.35">
      <c r="A118" s="1" t="s">
        <v>46</v>
      </c>
      <c r="B118" s="36">
        <f>(B117-1)*40/60</f>
        <v>0</v>
      </c>
      <c r="C118" s="36">
        <f>(C117-1)*7/60</f>
        <v>0.11666666666666667</v>
      </c>
      <c r="D118" s="36">
        <f>(D117-2)*40/60</f>
        <v>0.66666666666666663</v>
      </c>
      <c r="E118" s="36">
        <f t="shared" ref="E118:L118" si="57">(E117-2)*40/60</f>
        <v>1.3333333333333333</v>
      </c>
      <c r="F118" s="36">
        <f t="shared" si="57"/>
        <v>2</v>
      </c>
      <c r="G118" s="36">
        <f t="shared" si="57"/>
        <v>2.6666666666666665</v>
      </c>
      <c r="H118" s="36">
        <f t="shared" si="57"/>
        <v>3.3333333333333335</v>
      </c>
      <c r="I118" s="36">
        <f t="shared" si="57"/>
        <v>4</v>
      </c>
      <c r="J118" s="36">
        <f t="shared" si="57"/>
        <v>4.666666666666667</v>
      </c>
      <c r="K118" s="36">
        <f t="shared" si="57"/>
        <v>5.333333333333333</v>
      </c>
      <c r="L118" s="36">
        <f t="shared" si="57"/>
        <v>6</v>
      </c>
      <c r="M118" s="26"/>
      <c r="N118" s="26"/>
    </row>
    <row r="119" spans="1:14" x14ac:dyDescent="0.35">
      <c r="A119" s="27">
        <v>1</v>
      </c>
      <c r="B119" s="38">
        <f>S3</f>
        <v>1.3566000000000001E-12</v>
      </c>
      <c r="C119" s="38">
        <f>S12</f>
        <v>1.3719E-12</v>
      </c>
      <c r="D119" s="38">
        <f>S21</f>
        <v>1.3880999999999999E-12</v>
      </c>
      <c r="E119" s="38">
        <f>S30</f>
        <v>1.3607E-12</v>
      </c>
      <c r="F119" s="38">
        <f>S39</f>
        <v>1.3656E-12</v>
      </c>
      <c r="G119" s="38">
        <f>S48</f>
        <v>1.3449000000000001E-12</v>
      </c>
      <c r="H119" s="38">
        <f>S57</f>
        <v>1.3512999999999999E-12</v>
      </c>
      <c r="I119" s="38">
        <f>S66</f>
        <v>1.3623999999999999E-12</v>
      </c>
      <c r="J119" s="39">
        <f>S75</f>
        <v>1.3616999999999999E-12</v>
      </c>
      <c r="K119" s="38">
        <f>S84</f>
        <v>1.3863000000000001E-12</v>
      </c>
      <c r="L119" s="38">
        <f>S93</f>
        <v>1.395E-12</v>
      </c>
      <c r="M119" s="26"/>
      <c r="N119" s="26"/>
    </row>
    <row r="120" spans="1:14" x14ac:dyDescent="0.35">
      <c r="A120" s="27">
        <v>2</v>
      </c>
      <c r="B120" s="38">
        <f>S4</f>
        <v>1.3593000000000001E-12</v>
      </c>
      <c r="C120" s="38">
        <f>S13</f>
        <v>1.3594E-12</v>
      </c>
      <c r="D120" s="38">
        <f>S22</f>
        <v>1.3831E-12</v>
      </c>
      <c r="E120" s="38">
        <f>S31</f>
        <v>1.3701E-12</v>
      </c>
      <c r="F120" s="38">
        <f>S40</f>
        <v>1.3765E-12</v>
      </c>
      <c r="G120" s="38">
        <f t="shared" ref="G120:G123" si="58">S49</f>
        <v>1.3505999999999999E-12</v>
      </c>
      <c r="H120" s="38">
        <f t="shared" ref="H120:H123" si="59">S58</f>
        <v>1.3524999999999999E-12</v>
      </c>
      <c r="I120" s="38">
        <f t="shared" ref="I120:I123" si="60">S67</f>
        <v>1.3634E-12</v>
      </c>
      <c r="J120" s="39">
        <f t="shared" ref="J120:J123" si="61">S76</f>
        <v>1.407E-12</v>
      </c>
      <c r="K120" s="38">
        <f t="shared" ref="K120:K123" si="62">S85</f>
        <v>1.4044999999999999E-12</v>
      </c>
      <c r="L120" s="38">
        <f t="shared" ref="L120:L123" si="63">S94</f>
        <v>1.3830000000000001E-12</v>
      </c>
      <c r="M120" s="26"/>
      <c r="N120" s="26"/>
    </row>
    <row r="121" spans="1:14" x14ac:dyDescent="0.35">
      <c r="A121" s="27">
        <v>3</v>
      </c>
      <c r="B121" s="38">
        <f>S5</f>
        <v>1.38E-12</v>
      </c>
      <c r="C121" s="38">
        <f>S14</f>
        <v>1.3478E-12</v>
      </c>
      <c r="D121" s="38">
        <f>S23</f>
        <v>1.3879999999999999E-12</v>
      </c>
      <c r="E121" s="38">
        <f>S32</f>
        <v>1.3764000000000001E-12</v>
      </c>
      <c r="F121" s="38">
        <f>S41</f>
        <v>1.3665000000000001E-12</v>
      </c>
      <c r="G121" s="38">
        <f t="shared" si="58"/>
        <v>1.3567000000000001E-12</v>
      </c>
      <c r="H121" s="38">
        <f t="shared" si="59"/>
        <v>1.3926999999999999E-12</v>
      </c>
      <c r="I121" s="38">
        <f t="shared" si="60"/>
        <v>1.3579000000000001E-12</v>
      </c>
      <c r="J121" s="39">
        <f t="shared" si="61"/>
        <v>1.3739E-12</v>
      </c>
      <c r="K121" s="38">
        <f t="shared" si="62"/>
        <v>1.4488E-12</v>
      </c>
      <c r="L121" s="38">
        <f t="shared" si="63"/>
        <v>1.376E-12</v>
      </c>
      <c r="M121" s="26"/>
      <c r="N121" s="26"/>
    </row>
    <row r="122" spans="1:14" x14ac:dyDescent="0.35">
      <c r="A122" s="27">
        <v>4</v>
      </c>
      <c r="B122" s="38">
        <f>S6</f>
        <v>1.3738000000000001E-12</v>
      </c>
      <c r="C122" s="38">
        <f>S15</f>
        <v>1.3511E-12</v>
      </c>
      <c r="D122" s="38">
        <f>S24</f>
        <v>1.347E-12</v>
      </c>
      <c r="E122" s="38">
        <f>S33</f>
        <v>1.3669E-12</v>
      </c>
      <c r="F122" s="38">
        <f>S42</f>
        <v>1.3708E-12</v>
      </c>
      <c r="G122" s="38">
        <f t="shared" si="58"/>
        <v>1.3593000000000001E-12</v>
      </c>
      <c r="H122" s="38">
        <f t="shared" si="59"/>
        <v>1.3520000000000001E-12</v>
      </c>
      <c r="I122" s="38">
        <f t="shared" si="60"/>
        <v>1.3746E-12</v>
      </c>
      <c r="J122" s="39">
        <f t="shared" si="61"/>
        <v>1.3666000000000001E-12</v>
      </c>
      <c r="K122" s="38">
        <f t="shared" si="62"/>
        <v>1.3787999999999999E-12</v>
      </c>
      <c r="L122" s="38">
        <f t="shared" si="63"/>
        <v>1.3751000000000001E-12</v>
      </c>
      <c r="M122" s="26"/>
      <c r="N122" s="26"/>
    </row>
    <row r="123" spans="1:14" x14ac:dyDescent="0.35">
      <c r="A123" s="27">
        <v>5</v>
      </c>
      <c r="B123" s="38">
        <f>S7</f>
        <v>1.3320999999999999E-12</v>
      </c>
      <c r="C123" s="38">
        <f>S16</f>
        <v>1.3648E-12</v>
      </c>
      <c r="D123" s="38">
        <f>S25</f>
        <v>1.3762999999999999E-12</v>
      </c>
      <c r="E123" s="38">
        <f>S34</f>
        <v>1.3371E-12</v>
      </c>
      <c r="F123" s="38">
        <f>S43</f>
        <v>1.3669999999999999E-12</v>
      </c>
      <c r="G123" s="38">
        <f t="shared" si="58"/>
        <v>1.3623E-12</v>
      </c>
      <c r="H123" s="38">
        <f t="shared" si="59"/>
        <v>1.3540000000000001E-12</v>
      </c>
      <c r="I123" s="38">
        <f t="shared" si="60"/>
        <v>1.3505E-12</v>
      </c>
      <c r="J123" s="39">
        <f t="shared" si="61"/>
        <v>1.3707E-12</v>
      </c>
      <c r="K123" s="38">
        <f t="shared" si="62"/>
        <v>1.3967000000000001E-12</v>
      </c>
      <c r="L123" s="38">
        <f t="shared" si="63"/>
        <v>1.3988000000000001E-12</v>
      </c>
      <c r="M123" s="26"/>
      <c r="N123" s="26"/>
    </row>
    <row r="124" spans="1:14" x14ac:dyDescent="0.35">
      <c r="A124" s="27" t="s">
        <v>21</v>
      </c>
      <c r="B124" s="29">
        <f t="shared" ref="B124:J124" si="64">AVERAGE(B119:B123)</f>
        <v>1.3603599999999999E-12</v>
      </c>
      <c r="C124" s="29">
        <f t="shared" si="64"/>
        <v>1.3589999999999998E-12</v>
      </c>
      <c r="D124" s="29">
        <f t="shared" si="64"/>
        <v>1.3765E-12</v>
      </c>
      <c r="E124" s="29">
        <f t="shared" si="64"/>
        <v>1.3622400000000001E-12</v>
      </c>
      <c r="F124" s="29">
        <f t="shared" si="64"/>
        <v>1.36928E-12</v>
      </c>
      <c r="G124" s="29">
        <f t="shared" si="64"/>
        <v>1.3547600000000002E-12</v>
      </c>
      <c r="H124" s="29">
        <f t="shared" si="64"/>
        <v>1.3604999999999999E-12</v>
      </c>
      <c r="I124" s="29">
        <f t="shared" si="64"/>
        <v>1.36176E-12</v>
      </c>
      <c r="J124" s="29">
        <f t="shared" si="64"/>
        <v>1.37598E-12</v>
      </c>
      <c r="K124" s="29">
        <f t="shared" ref="K124:L124" si="65">AVERAGE(K119:K123)</f>
        <v>1.40302E-12</v>
      </c>
      <c r="L124" s="29">
        <f t="shared" si="65"/>
        <v>1.38558E-12</v>
      </c>
      <c r="M124" s="26"/>
      <c r="N124" s="26"/>
    </row>
    <row r="125" spans="1:14" x14ac:dyDescent="0.35">
      <c r="A125" s="27" t="s">
        <v>22</v>
      </c>
      <c r="B125" s="29">
        <f t="shared" ref="B125:J125" si="66">STDEV(B119:B123)</f>
        <v>1.8575871446583622E-14</v>
      </c>
      <c r="C125" s="29">
        <f t="shared" si="66"/>
        <v>9.8496192819824542E-15</v>
      </c>
      <c r="D125" s="29">
        <f t="shared" si="66"/>
        <v>1.7180366701557886E-14</v>
      </c>
      <c r="E125" s="29">
        <f t="shared" si="66"/>
        <v>1.515249154429726E-14</v>
      </c>
      <c r="F125" s="29">
        <f t="shared" si="66"/>
        <v>4.4974437183804947E-15</v>
      </c>
      <c r="G125" s="29">
        <f t="shared" si="66"/>
        <v>6.9955700268098222E-15</v>
      </c>
      <c r="H125" s="29">
        <f t="shared" si="66"/>
        <v>1.8027617701737482E-14</v>
      </c>
      <c r="I125" s="29">
        <f t="shared" si="66"/>
        <v>8.7984657753497118E-15</v>
      </c>
      <c r="J125" s="29">
        <f t="shared" si="66"/>
        <v>1.7932846957468843E-14</v>
      </c>
      <c r="K125" s="29">
        <f t="shared" ref="K125:L125" si="67">STDEV(K119:K123)</f>
        <v>2.7404871829658332E-14</v>
      </c>
      <c r="L125" s="29">
        <f t="shared" si="67"/>
        <v>1.0860110496675438E-14</v>
      </c>
      <c r="M125" s="26"/>
      <c r="N125" s="26"/>
    </row>
    <row r="126" spans="1:14" x14ac:dyDescent="0.35">
      <c r="A126" s="27" t="s">
        <v>24</v>
      </c>
      <c r="B126" s="32">
        <f>(B124-$B124)/B124</f>
        <v>0</v>
      </c>
      <c r="C126" s="32">
        <f t="shared" ref="C126:L126" si="68">(C124-$B124)/C124</f>
        <v>-1.0007358351730004E-3</v>
      </c>
      <c r="D126" s="32">
        <f>(D124-$B124)/D124</f>
        <v>1.1725390483109459E-2</v>
      </c>
      <c r="E126" s="32">
        <f t="shared" si="68"/>
        <v>1.3800798684521008E-3</v>
      </c>
      <c r="F126" s="32">
        <f t="shared" si="68"/>
        <v>6.5143725169433042E-3</v>
      </c>
      <c r="G126" s="32">
        <f t="shared" si="68"/>
        <v>-4.1335734742682781E-3</v>
      </c>
      <c r="H126" s="32">
        <f t="shared" si="68"/>
        <v>1.0290334435871942E-4</v>
      </c>
      <c r="I126" s="32">
        <f t="shared" si="68"/>
        <v>1.0280813065446008E-3</v>
      </c>
      <c r="J126" s="32">
        <f t="shared" si="68"/>
        <v>1.1351909184726587E-2</v>
      </c>
      <c r="K126" s="32">
        <f t="shared" si="68"/>
        <v>3.0405838833373826E-2</v>
      </c>
      <c r="L126" s="32">
        <f t="shared" si="68"/>
        <v>1.820176388227325E-2</v>
      </c>
      <c r="M126" s="26"/>
      <c r="N126" s="26"/>
    </row>
    <row r="127" spans="1:14" x14ac:dyDescent="0.35">
      <c r="D127" s="40">
        <f>(D124-$C124)/D124</f>
        <v>1.2713403559753199E-2</v>
      </c>
      <c r="E127" s="40">
        <f t="shared" ref="E127:L127" si="69">(E124-$C124)/E124</f>
        <v>2.3784355179706199E-3</v>
      </c>
      <c r="F127" s="40">
        <f t="shared" si="69"/>
        <v>7.5075952325311364E-3</v>
      </c>
      <c r="G127" s="40">
        <f t="shared" si="69"/>
        <v>-3.1297056305172764E-3</v>
      </c>
      <c r="H127" s="40">
        <f t="shared" si="69"/>
        <v>1.1025358324146602E-3</v>
      </c>
      <c r="I127" s="40">
        <f t="shared" si="69"/>
        <v>2.026788861473595E-3</v>
      </c>
      <c r="J127" s="40">
        <f t="shared" si="69"/>
        <v>1.2340295643832176E-2</v>
      </c>
      <c r="K127" s="40">
        <f t="shared" si="69"/>
        <v>3.137517640518328E-2</v>
      </c>
      <c r="L127" s="40">
        <f t="shared" si="69"/>
        <v>1.9183302299398287E-2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851F-4E62-4371-8FBA-A84CDAD0835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 information</vt:lpstr>
      <vt:lpstr>channel 1</vt:lpstr>
      <vt:lpstr>channel 2</vt:lpstr>
      <vt:lpstr>channel 3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2025-05-13T03:09:03Z</dcterms:modified>
</cp:coreProperties>
</file>