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Research\data\2020-TB\test-5e2-08052020-G\"/>
    </mc:Choice>
  </mc:AlternateContent>
  <xr:revisionPtr revIDLastSave="0" documentId="13_ncr:1_{28EE8C52-C7E9-42A5-9661-CE12013CB25A}" xr6:coauthVersionLast="45" xr6:coauthVersionMax="45" xr10:uidLastSave="{00000000-0000-0000-0000-000000000000}"/>
  <bookViews>
    <workbookView xWindow="-120" yWindow="-120" windowWidth="38640" windowHeight="21240" tabRatio="720" activeTab="9" xr2:uid="{00000000-000D-0000-FFFF-FFFF00000000}"/>
  </bookViews>
  <sheets>
    <sheet name="Experiment information" sheetId="1" r:id="rId1"/>
    <sheet name="C1" sheetId="45" r:id="rId2"/>
    <sheet name="C2" sheetId="46" r:id="rId3"/>
    <sheet name="C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A41" i="46" l="1"/>
  <c r="B41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50" i="46"/>
  <c r="AA49" i="46"/>
  <c r="AA48" i="46"/>
  <c r="AA47" i="46"/>
  <c r="AA46" i="46"/>
  <c r="AA45" i="46"/>
  <c r="N6" i="51" s="1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A147" i="45"/>
  <c r="AA146" i="45"/>
  <c r="AA145" i="45"/>
  <c r="AA144" i="45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A138" i="45"/>
  <c r="AA137" i="45"/>
  <c r="AA136" i="45"/>
  <c r="AA135" i="45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A129" i="45"/>
  <c r="AA128" i="45"/>
  <c r="AA127" i="45"/>
  <c r="AA126" i="45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A120" i="45"/>
  <c r="AA119" i="45"/>
  <c r="AA118" i="45"/>
  <c r="AA117" i="45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A111" i="45"/>
  <c r="AA110" i="45"/>
  <c r="AA109" i="45"/>
  <c r="AA108" i="45"/>
  <c r="X104" i="45"/>
  <c r="W104" i="45"/>
  <c r="V104" i="45"/>
  <c r="U104" i="45"/>
  <c r="T104" i="45"/>
  <c r="S104" i="45"/>
  <c r="R104" i="45"/>
  <c r="Q104" i="45"/>
  <c r="P104" i="45"/>
  <c r="O104" i="45"/>
  <c r="N104" i="45"/>
  <c r="M104" i="45"/>
  <c r="L104" i="45"/>
  <c r="K104" i="45"/>
  <c r="J104" i="45"/>
  <c r="I104" i="45"/>
  <c r="H104" i="45"/>
  <c r="G104" i="45"/>
  <c r="F104" i="45"/>
  <c r="E104" i="45"/>
  <c r="D104" i="45"/>
  <c r="C104" i="45"/>
  <c r="B104" i="45"/>
  <c r="A104" i="45"/>
  <c r="AA103" i="45"/>
  <c r="AA102" i="45"/>
  <c r="AA101" i="45"/>
  <c r="AA100" i="45"/>
  <c r="AA99" i="45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A93" i="45"/>
  <c r="AA92" i="45"/>
  <c r="AA91" i="45"/>
  <c r="AA90" i="45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A84" i="45"/>
  <c r="AA83" i="45"/>
  <c r="AA82" i="45"/>
  <c r="AA81" i="45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A75" i="45"/>
  <c r="AA74" i="45"/>
  <c r="AA73" i="45"/>
  <c r="AA72" i="45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A66" i="45"/>
  <c r="AA65" i="45"/>
  <c r="AA64" i="45"/>
  <c r="AA63" i="45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A57" i="45"/>
  <c r="AA56" i="45"/>
  <c r="D7" i="51" s="1"/>
  <c r="AA55" i="45"/>
  <c r="AA54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A48" i="45"/>
  <c r="AA47" i="45"/>
  <c r="AA46" i="45"/>
  <c r="AA45" i="45"/>
  <c r="B6" i="51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A39" i="45"/>
  <c r="AA38" i="45"/>
  <c r="AA37" i="45"/>
  <c r="AA36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A30" i="45"/>
  <c r="AA29" i="45"/>
  <c r="AA28" i="45"/>
  <c r="AA27" i="45"/>
  <c r="AA22" i="45"/>
  <c r="AA21" i="45"/>
  <c r="AA20" i="45"/>
  <c r="D3" i="51" s="1"/>
  <c r="AA19" i="45"/>
  <c r="AA18" i="45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A147" i="29"/>
  <c r="AA146" i="29"/>
  <c r="AA145" i="29"/>
  <c r="AA144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A138" i="29"/>
  <c r="AA137" i="29"/>
  <c r="AA136" i="29"/>
  <c r="AA135" i="29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A129" i="29"/>
  <c r="AA128" i="29"/>
  <c r="AA127" i="29"/>
  <c r="AA126" i="29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A120" i="29"/>
  <c r="AA119" i="29"/>
  <c r="AA118" i="29"/>
  <c r="AA117" i="29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A111" i="29"/>
  <c r="AA110" i="29"/>
  <c r="AA109" i="29"/>
  <c r="AA108" i="29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A102" i="29"/>
  <c r="AA101" i="29"/>
  <c r="AA100" i="29"/>
  <c r="AA99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A93" i="29"/>
  <c r="AA92" i="29"/>
  <c r="AA91" i="29"/>
  <c r="AA90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A84" i="29"/>
  <c r="AA83" i="29"/>
  <c r="AA82" i="29"/>
  <c r="AA81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A75" i="29"/>
  <c r="AA74" i="29"/>
  <c r="AA73" i="29"/>
  <c r="AA72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A66" i="29"/>
  <c r="AA65" i="29"/>
  <c r="AA64" i="29"/>
  <c r="AA63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A57" i="29"/>
  <c r="AA56" i="29"/>
  <c r="AA55" i="29"/>
  <c r="AA54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A48" i="29"/>
  <c r="AA47" i="29"/>
  <c r="AA46" i="29"/>
  <c r="AA45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A39" i="29"/>
  <c r="AA38" i="29"/>
  <c r="AA37" i="29"/>
  <c r="AA36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A30" i="29"/>
  <c r="AA29" i="29"/>
  <c r="AA28" i="29"/>
  <c r="AA27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A21" i="29"/>
  <c r="AA20" i="29"/>
  <c r="AA19" i="29"/>
  <c r="AA18" i="29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X113" i="28"/>
  <c r="W113" i="28"/>
  <c r="V113" i="28"/>
  <c r="U113" i="28"/>
  <c r="T113" i="28"/>
  <c r="S113" i="28"/>
  <c r="R113" i="28"/>
  <c r="Q113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D113" i="28"/>
  <c r="C113" i="28"/>
  <c r="B113" i="28"/>
  <c r="A113" i="28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C18" i="29"/>
  <c r="AC20" i="29"/>
  <c r="AO3" i="51"/>
  <c r="AC27" i="29"/>
  <c r="AM4" i="51"/>
  <c r="AO4" i="51"/>
  <c r="AC29" i="29"/>
  <c r="AA41" i="29"/>
  <c r="AB39" i="29" s="1"/>
  <c r="AC40" i="29"/>
  <c r="AL5" i="51"/>
  <c r="AC37" i="29"/>
  <c r="AN5" i="51"/>
  <c r="AC39" i="29"/>
  <c r="AP5" i="51"/>
  <c r="AM6" i="51"/>
  <c r="AC45" i="29"/>
  <c r="AC47" i="29"/>
  <c r="AO6" i="51"/>
  <c r="AA59" i="29"/>
  <c r="AB56" i="29" s="1"/>
  <c r="AC58" i="29"/>
  <c r="AL7" i="51"/>
  <c r="AC55" i="29"/>
  <c r="AN7" i="51"/>
  <c r="AP7" i="51"/>
  <c r="AC57" i="29"/>
  <c r="AC63" i="29"/>
  <c r="AM8" i="51"/>
  <c r="AC65" i="29"/>
  <c r="AO8" i="51"/>
  <c r="AA77" i="29"/>
  <c r="AB73" i="29" s="1"/>
  <c r="AC76" i="29"/>
  <c r="AL9" i="51"/>
  <c r="AN9" i="51"/>
  <c r="AC73" i="29"/>
  <c r="AC75" i="29"/>
  <c r="AP9" i="51"/>
  <c r="AC81" i="29"/>
  <c r="AM10" i="51"/>
  <c r="AC83" i="29"/>
  <c r="AO10" i="51"/>
  <c r="AA95" i="29"/>
  <c r="AC94" i="29"/>
  <c r="AL11" i="51"/>
  <c r="AC91" i="29"/>
  <c r="AN11" i="51"/>
  <c r="AP11" i="51"/>
  <c r="AC93" i="29"/>
  <c r="AC99" i="29"/>
  <c r="AM12" i="51"/>
  <c r="AO12" i="51"/>
  <c r="AC101" i="29"/>
  <c r="AA113" i="29"/>
  <c r="AB109" i="29" s="1"/>
  <c r="AC112" i="29"/>
  <c r="AL13" i="51"/>
  <c r="AN13" i="51"/>
  <c r="AC109" i="29"/>
  <c r="AC111" i="29"/>
  <c r="AP13" i="51"/>
  <c r="AM14" i="51"/>
  <c r="AC117" i="29"/>
  <c r="AC119" i="29"/>
  <c r="AO14" i="51"/>
  <c r="AA131" i="29"/>
  <c r="AB128" i="29" s="1"/>
  <c r="AC130" i="29"/>
  <c r="AL15" i="51"/>
  <c r="AC127" i="29"/>
  <c r="AN15" i="51"/>
  <c r="AP15" i="51"/>
  <c r="AC129" i="29"/>
  <c r="AC135" i="29"/>
  <c r="AM16" i="51"/>
  <c r="AO16" i="51"/>
  <c r="AC137" i="29"/>
  <c r="AA149" i="29"/>
  <c r="AB145" i="29" s="1"/>
  <c r="AC148" i="29"/>
  <c r="AL17" i="51"/>
  <c r="AN17" i="51"/>
  <c r="AC145" i="29"/>
  <c r="AC147" i="29"/>
  <c r="AP17" i="51"/>
  <c r="AB74" i="29"/>
  <c r="AB90" i="29"/>
  <c r="AB94" i="29"/>
  <c r="AB102" i="29"/>
  <c r="AB146" i="29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B48" i="35" s="1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B137" i="35" s="1"/>
  <c r="AC139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B90" i="41" s="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B139" i="42" s="1"/>
  <c r="AC139" i="42"/>
  <c r="AC136" i="42"/>
  <c r="AC138" i="42"/>
  <c r="AC144" i="42"/>
  <c r="AC146" i="42"/>
  <c r="AC18" i="45"/>
  <c r="C3" i="51"/>
  <c r="AC20" i="45"/>
  <c r="E3" i="51"/>
  <c r="C4" i="51"/>
  <c r="E4" i="51"/>
  <c r="AC29" i="45"/>
  <c r="AA41" i="45"/>
  <c r="AB39" i="45" s="1"/>
  <c r="AC40" i="45"/>
  <c r="B5" i="51"/>
  <c r="D5" i="51"/>
  <c r="AC37" i="45"/>
  <c r="F5" i="51"/>
  <c r="AC45" i="45"/>
  <c r="AC58" i="45"/>
  <c r="B7" i="51"/>
  <c r="AC57" i="45"/>
  <c r="F7" i="51"/>
  <c r="C8" i="51"/>
  <c r="E8" i="51"/>
  <c r="AC65" i="45"/>
  <c r="AA77" i="45"/>
  <c r="AB72" i="45" s="1"/>
  <c r="AC76" i="45"/>
  <c r="B9" i="51"/>
  <c r="AC73" i="45"/>
  <c r="D9" i="51"/>
  <c r="F9" i="51"/>
  <c r="C10" i="51"/>
  <c r="AC81" i="45"/>
  <c r="E10" i="51"/>
  <c r="AC94" i="45"/>
  <c r="B11" i="51"/>
  <c r="D11" i="51"/>
  <c r="AC93" i="45"/>
  <c r="F11" i="51"/>
  <c r="C12" i="51"/>
  <c r="E12" i="51"/>
  <c r="AC101" i="45"/>
  <c r="AA113" i="45"/>
  <c r="AB110" i="45" s="1"/>
  <c r="AC112" i="45"/>
  <c r="B13" i="51"/>
  <c r="AC109" i="45"/>
  <c r="D13" i="51"/>
  <c r="F13" i="51"/>
  <c r="C14" i="51"/>
  <c r="AC117" i="45"/>
  <c r="E14" i="51"/>
  <c r="AC130" i="45"/>
  <c r="B15" i="51"/>
  <c r="D15" i="51"/>
  <c r="F15" i="51"/>
  <c r="AC129" i="45"/>
  <c r="C16" i="51"/>
  <c r="AC137" i="45"/>
  <c r="E16" i="51"/>
  <c r="AA149" i="45"/>
  <c r="AB145" i="45" s="1"/>
  <c r="AC148" i="45"/>
  <c r="B17" i="51"/>
  <c r="D17" i="51"/>
  <c r="AC145" i="45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19" i="45"/>
  <c r="AC31" i="45"/>
  <c r="AC47" i="45"/>
  <c r="AC63" i="45"/>
  <c r="AC75" i="45"/>
  <c r="AC91" i="45"/>
  <c r="AC103" i="45"/>
  <c r="AC119" i="45"/>
  <c r="AC135" i="45"/>
  <c r="AC147" i="45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A23" i="29"/>
  <c r="AC22" i="29"/>
  <c r="AL3" i="51"/>
  <c r="AC19" i="29"/>
  <c r="AN3" i="51"/>
  <c r="AC21" i="29"/>
  <c r="AP3" i="51"/>
  <c r="AC31" i="29"/>
  <c r="AL4" i="51"/>
  <c r="AC28" i="29"/>
  <c r="AN4" i="51"/>
  <c r="AC30" i="29"/>
  <c r="AP4" i="51"/>
  <c r="AC36" i="29"/>
  <c r="AC38" i="29"/>
  <c r="AL6" i="51"/>
  <c r="AC49" i="29"/>
  <c r="AC46" i="29"/>
  <c r="AN6" i="51"/>
  <c r="AC48" i="29"/>
  <c r="AP6" i="51"/>
  <c r="AC54" i="29"/>
  <c r="AM7" i="51"/>
  <c r="AC56" i="29"/>
  <c r="AO7" i="51"/>
  <c r="AC67" i="29"/>
  <c r="AL8" i="51"/>
  <c r="AC64" i="29"/>
  <c r="AN8" i="51"/>
  <c r="AC66" i="29"/>
  <c r="AP8" i="51"/>
  <c r="AC72" i="29"/>
  <c r="AM9" i="51"/>
  <c r="AC74" i="29"/>
  <c r="AO9" i="51"/>
  <c r="AL10" i="51"/>
  <c r="AC82" i="29"/>
  <c r="AN10" i="51"/>
  <c r="AC84" i="29"/>
  <c r="AP10" i="51"/>
  <c r="AC90" i="29"/>
  <c r="AM11" i="51"/>
  <c r="AC92" i="29"/>
  <c r="AO11" i="51"/>
  <c r="AC103" i="29"/>
  <c r="AL12" i="51"/>
  <c r="AC100" i="29"/>
  <c r="AN12" i="51"/>
  <c r="AC102" i="29"/>
  <c r="AP12" i="51"/>
  <c r="AC108" i="29"/>
  <c r="AM13" i="51"/>
  <c r="AC110" i="29"/>
  <c r="AO13" i="51"/>
  <c r="AC121" i="29"/>
  <c r="AL14" i="51"/>
  <c r="AC118" i="29"/>
  <c r="AN14" i="51"/>
  <c r="AC120" i="29"/>
  <c r="AP14" i="51"/>
  <c r="AC126" i="29"/>
  <c r="AM15" i="51"/>
  <c r="AC128" i="29"/>
  <c r="AO15" i="51"/>
  <c r="AC139" i="29"/>
  <c r="AL16" i="51"/>
  <c r="AC136" i="29"/>
  <c r="AN16" i="51"/>
  <c r="AC138" i="29"/>
  <c r="AP16" i="51"/>
  <c r="AC144" i="29"/>
  <c r="AM17" i="51"/>
  <c r="AC146" i="29"/>
  <c r="AO17" i="51"/>
  <c r="AB37" i="29"/>
  <c r="AB75" i="29"/>
  <c r="AB91" i="29"/>
  <c r="AB93" i="29"/>
  <c r="AB101" i="29"/>
  <c r="AB103" i="29"/>
  <c r="AB111" i="29"/>
  <c r="AB147" i="29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AC22" i="45"/>
  <c r="B3" i="51"/>
  <c r="F3" i="51"/>
  <c r="AC21" i="45"/>
  <c r="AA32" i="45"/>
  <c r="AB29" i="45" s="1"/>
  <c r="B4" i="51"/>
  <c r="AC28" i="45"/>
  <c r="D4" i="51"/>
  <c r="AC30" i="45"/>
  <c r="F4" i="51"/>
  <c r="AC36" i="45"/>
  <c r="C5" i="51"/>
  <c r="AC38" i="45"/>
  <c r="E5" i="51"/>
  <c r="AC49" i="45"/>
  <c r="AC46" i="45"/>
  <c r="AC48" i="45"/>
  <c r="F6" i="51"/>
  <c r="AA59" i="45"/>
  <c r="AB54" i="45" s="1"/>
  <c r="AC54" i="45"/>
  <c r="C7" i="51"/>
  <c r="AC56" i="45"/>
  <c r="E7" i="51"/>
  <c r="AA68" i="45"/>
  <c r="AB66" i="45" s="1"/>
  <c r="B8" i="51"/>
  <c r="AC64" i="45"/>
  <c r="D8" i="51"/>
  <c r="AC66" i="45"/>
  <c r="F8" i="51"/>
  <c r="AC72" i="45"/>
  <c r="C9" i="51"/>
  <c r="AC74" i="45"/>
  <c r="E9" i="51"/>
  <c r="B10" i="51"/>
  <c r="AC85" i="45"/>
  <c r="AC82" i="45"/>
  <c r="D10" i="51"/>
  <c r="AC84" i="45"/>
  <c r="F10" i="51"/>
  <c r="AA95" i="45"/>
  <c r="AB92" i="45" s="1"/>
  <c r="AC90" i="45"/>
  <c r="C11" i="51"/>
  <c r="AC92" i="45"/>
  <c r="E11" i="51"/>
  <c r="AA104" i="45"/>
  <c r="AB99" i="45" s="1"/>
  <c r="B12" i="51"/>
  <c r="AC100" i="45"/>
  <c r="D12" i="51"/>
  <c r="AC102" i="45"/>
  <c r="F12" i="51"/>
  <c r="AC108" i="45"/>
  <c r="C13" i="51"/>
  <c r="AC110" i="45"/>
  <c r="E13" i="51"/>
  <c r="B14" i="51"/>
  <c r="AC121" i="45"/>
  <c r="AC118" i="45"/>
  <c r="D14" i="51"/>
  <c r="AC120" i="45"/>
  <c r="F14" i="51"/>
  <c r="AA131" i="45"/>
  <c r="AB128" i="45" s="1"/>
  <c r="AC126" i="45"/>
  <c r="C15" i="51"/>
  <c r="AC128" i="45"/>
  <c r="E15" i="51"/>
  <c r="AA140" i="45"/>
  <c r="B16" i="51"/>
  <c r="AC136" i="45"/>
  <c r="D16" i="51"/>
  <c r="AC138" i="45"/>
  <c r="F16" i="51"/>
  <c r="AC144" i="45"/>
  <c r="C17" i="51"/>
  <c r="AC146" i="45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7" i="45"/>
  <c r="AC39" i="45"/>
  <c r="AC55" i="45"/>
  <c r="AC67" i="45"/>
  <c r="AC83" i="45"/>
  <c r="AC99" i="45"/>
  <c r="AC111" i="45"/>
  <c r="AC127" i="45"/>
  <c r="AC139" i="45"/>
  <c r="AC20" i="46"/>
  <c r="AC36" i="46"/>
  <c r="AC48" i="46"/>
  <c r="AC64" i="46"/>
  <c r="AC76" i="46"/>
  <c r="AC92" i="46"/>
  <c r="AC108" i="46"/>
  <c r="AC120" i="46"/>
  <c r="AC136" i="46"/>
  <c r="AC148" i="46"/>
  <c r="AC85" i="28"/>
  <c r="AC85" i="29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28" i="46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126" i="45"/>
  <c r="AB130" i="45"/>
  <c r="AB38" i="45"/>
  <c r="AB36" i="45"/>
  <c r="AB112" i="45"/>
  <c r="AB129" i="45"/>
  <c r="AB127" i="45"/>
  <c r="AB138" i="45"/>
  <c r="AB136" i="45"/>
  <c r="AB139" i="45"/>
  <c r="AB137" i="45"/>
  <c r="AA50" i="45"/>
  <c r="AA86" i="45"/>
  <c r="AA122" i="45"/>
  <c r="AB118" i="45" s="1"/>
  <c r="AA23" i="45"/>
  <c r="AB135" i="45"/>
  <c r="AB65" i="42"/>
  <c r="AB64" i="42"/>
  <c r="AB67" i="42"/>
  <c r="AB63" i="42"/>
  <c r="AB136" i="42"/>
  <c r="AB48" i="42"/>
  <c r="AB46" i="42"/>
  <c r="AB66" i="42"/>
  <c r="AB45" i="42"/>
  <c r="AB49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48" i="41"/>
  <c r="AB84" i="41"/>
  <c r="AB92" i="41"/>
  <c r="AB120" i="41"/>
  <c r="AB30" i="41"/>
  <c r="AB28" i="41"/>
  <c r="AB64" i="41"/>
  <c r="AB100" i="41"/>
  <c r="AB138" i="41"/>
  <c r="AB31" i="41"/>
  <c r="AB67" i="41"/>
  <c r="AB103" i="41"/>
  <c r="AB85" i="41"/>
  <c r="AB81" i="41"/>
  <c r="AB83" i="41"/>
  <c r="AB29" i="41"/>
  <c r="AB137" i="41"/>
  <c r="AB27" i="41"/>
  <c r="AB46" i="41"/>
  <c r="AB82" i="41"/>
  <c r="AB118" i="41"/>
  <c r="AB135" i="41"/>
  <c r="AB111" i="35"/>
  <c r="AB109" i="35"/>
  <c r="AB112" i="35"/>
  <c r="AB110" i="35"/>
  <c r="AB108" i="35"/>
  <c r="AB46" i="35"/>
  <c r="AB66" i="35"/>
  <c r="AB47" i="35"/>
  <c r="AA41" i="35"/>
  <c r="AB39" i="35" s="1"/>
  <c r="AB63" i="35"/>
  <c r="AA77" i="35"/>
  <c r="AB76" i="35" s="1"/>
  <c r="AB99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32" i="29"/>
  <c r="AB27" i="29" s="1"/>
  <c r="AA68" i="29"/>
  <c r="AA104" i="29"/>
  <c r="AB99" i="29" s="1"/>
  <c r="AA140" i="29"/>
  <c r="AA50" i="29"/>
  <c r="AA86" i="29"/>
  <c r="AA122" i="29"/>
  <c r="AA41" i="28"/>
  <c r="AA77" i="28"/>
  <c r="AA113" i="28"/>
  <c r="AA149" i="28"/>
  <c r="AA59" i="28"/>
  <c r="AA95" i="28"/>
  <c r="AA131" i="28"/>
  <c r="AB49" i="35" l="1"/>
  <c r="AB139" i="35"/>
  <c r="AB91" i="41"/>
  <c r="AB138" i="42"/>
  <c r="AB137" i="42"/>
  <c r="AB111" i="45"/>
  <c r="AB109" i="45"/>
  <c r="AB135" i="35"/>
  <c r="AB138" i="35"/>
  <c r="AB136" i="35"/>
  <c r="AB93" i="41"/>
  <c r="AB117" i="42"/>
  <c r="AB135" i="42"/>
  <c r="AB56" i="45"/>
  <c r="AB94" i="34"/>
  <c r="AB45" i="35"/>
  <c r="AB101" i="41"/>
  <c r="AB102" i="41"/>
  <c r="AB144" i="41"/>
  <c r="AB85" i="42"/>
  <c r="AB108" i="45"/>
  <c r="AB67" i="46"/>
  <c r="AB100" i="45"/>
  <c r="AB28" i="45"/>
  <c r="AB46" i="46"/>
  <c r="AB19" i="46"/>
  <c r="AB27" i="45"/>
  <c r="AB31" i="45"/>
  <c r="AB30" i="45"/>
  <c r="AB64" i="35"/>
  <c r="AB63" i="45"/>
  <c r="AB102" i="45"/>
  <c r="AB66" i="46"/>
  <c r="CP6" i="51"/>
  <c r="CP4" i="51"/>
  <c r="CP16" i="51"/>
  <c r="CP13" i="51"/>
  <c r="CP12" i="51"/>
  <c r="AB109" i="34"/>
  <c r="AB54" i="34"/>
  <c r="AB20" i="41"/>
  <c r="AB101" i="45"/>
  <c r="AB30" i="46"/>
  <c r="AB112" i="34"/>
  <c r="AB56" i="34"/>
  <c r="AB118" i="35"/>
  <c r="AB19" i="41"/>
  <c r="AB65" i="41"/>
  <c r="AB66" i="41"/>
  <c r="AB108" i="41"/>
  <c r="AB22" i="41"/>
  <c r="AB75" i="42"/>
  <c r="AB65" i="45"/>
  <c r="AB91" i="45"/>
  <c r="AB64" i="45"/>
  <c r="AB40" i="45"/>
  <c r="AB94" i="45"/>
  <c r="AB63" i="46"/>
  <c r="AB27" i="46"/>
  <c r="AB22" i="28"/>
  <c r="AB58" i="29"/>
  <c r="CP7" i="51"/>
  <c r="CP14" i="51"/>
  <c r="CP5" i="51"/>
  <c r="AB67" i="45"/>
  <c r="AB126" i="34"/>
  <c r="AB130" i="34"/>
  <c r="AB55" i="34"/>
  <c r="AB121" i="35"/>
  <c r="AB67" i="35"/>
  <c r="AB145" i="41"/>
  <c r="AB139" i="41"/>
  <c r="AB121" i="42"/>
  <c r="AB37" i="45"/>
  <c r="AB103" i="45"/>
  <c r="AB93" i="45"/>
  <c r="AB90" i="45"/>
  <c r="AB65" i="46"/>
  <c r="AB29" i="46"/>
  <c r="AB55" i="29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55" i="45"/>
  <c r="AB58" i="45"/>
  <c r="AB129" i="29"/>
  <c r="AB20" i="28"/>
  <c r="AB39" i="41"/>
  <c r="AB54" i="29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7" i="45"/>
  <c r="AB54" i="41"/>
  <c r="AB127" i="29"/>
  <c r="AB29" i="35"/>
  <c r="AB130" i="29"/>
  <c r="AB30" i="29"/>
  <c r="AB84" i="28"/>
  <c r="AB91" i="34"/>
  <c r="AB93" i="34"/>
  <c r="AB90" i="34"/>
  <c r="AB92" i="34"/>
  <c r="AB27" i="35"/>
  <c r="AB129" i="41"/>
  <c r="AB57" i="41"/>
  <c r="AB40" i="41"/>
  <c r="AB102" i="42"/>
  <c r="AB57" i="29"/>
  <c r="AB126" i="29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84" i="29"/>
  <c r="AB82" i="29"/>
  <c r="AB81" i="29"/>
  <c r="AB85" i="29"/>
  <c r="AB83" i="29"/>
  <c r="AB136" i="29"/>
  <c r="AB138" i="29"/>
  <c r="AB137" i="29"/>
  <c r="AB139" i="29"/>
  <c r="AB64" i="29"/>
  <c r="AB66" i="29"/>
  <c r="AB65" i="29"/>
  <c r="AB63" i="29"/>
  <c r="AB138" i="34"/>
  <c r="AB135" i="29"/>
  <c r="AB67" i="29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AB148" i="45"/>
  <c r="AB144" i="45"/>
  <c r="AB147" i="45"/>
  <c r="AB75" i="45"/>
  <c r="AB74" i="45"/>
  <c r="AB73" i="45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120" i="29"/>
  <c r="AB117" i="29"/>
  <c r="AB121" i="29"/>
  <c r="AB118" i="29"/>
  <c r="AB119" i="29"/>
  <c r="AB48" i="29"/>
  <c r="AB46" i="29"/>
  <c r="AB45" i="29"/>
  <c r="AB49" i="29"/>
  <c r="AB28" i="29"/>
  <c r="AB29" i="29"/>
  <c r="AB31" i="29"/>
  <c r="AB39" i="34"/>
  <c r="AB38" i="34"/>
  <c r="AB27" i="42"/>
  <c r="AB21" i="42"/>
  <c r="AB146" i="45"/>
  <c r="AB76" i="45"/>
  <c r="AB118" i="46"/>
  <c r="AB121" i="46"/>
  <c r="AB83" i="46"/>
  <c r="AB45" i="46"/>
  <c r="AB18" i="46"/>
  <c r="S14" i="51"/>
  <c r="AE7" i="51"/>
  <c r="AR3" i="51"/>
  <c r="T17" i="51"/>
  <c r="S16" i="51"/>
  <c r="AQ8" i="51"/>
  <c r="T3" i="51"/>
  <c r="AE13" i="51"/>
  <c r="AH13" i="51" s="1"/>
  <c r="AF8" i="51"/>
  <c r="AR14" i="51"/>
  <c r="T11" i="51"/>
  <c r="AF5" i="51"/>
  <c r="AB47" i="29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B20" i="29"/>
  <c r="AB22" i="29"/>
  <c r="AB18" i="29"/>
  <c r="AB19" i="29"/>
  <c r="AB21" i="29"/>
  <c r="AE16" i="51"/>
  <c r="AH16" i="51" s="1"/>
  <c r="AF16" i="51"/>
  <c r="AF4" i="51"/>
  <c r="S12" i="51"/>
  <c r="V12" i="51" s="1"/>
  <c r="H7" i="51"/>
  <c r="AB144" i="29"/>
  <c r="AB148" i="29"/>
  <c r="AQ15" i="51"/>
  <c r="AT15" i="51" s="1"/>
  <c r="AB108" i="29"/>
  <c r="AB112" i="29"/>
  <c r="AB110" i="29"/>
  <c r="AQ11" i="51"/>
  <c r="AT11" i="51" s="1"/>
  <c r="AB72" i="29"/>
  <c r="AB76" i="29"/>
  <c r="AQ7" i="51"/>
  <c r="AR5" i="51"/>
  <c r="AQ5" i="51"/>
  <c r="AB36" i="29"/>
  <c r="AB40" i="29"/>
  <c r="AB38" i="29"/>
  <c r="AB19" i="28"/>
  <c r="AB21" i="28"/>
  <c r="AB76" i="34"/>
  <c r="AQ17" i="51"/>
  <c r="AT17" i="51" s="1"/>
  <c r="AR13" i="51"/>
  <c r="AQ13" i="51"/>
  <c r="AB100" i="29"/>
  <c r="AB92" i="29"/>
  <c r="AR9" i="51"/>
  <c r="AQ9" i="5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22" i="45"/>
  <c r="AB20" i="45"/>
  <c r="AB18" i="45"/>
  <c r="AB19" i="45"/>
  <c r="AB21" i="45"/>
  <c r="AB49" i="45"/>
  <c r="AB47" i="45"/>
  <c r="AB45" i="45"/>
  <c r="AB85" i="45"/>
  <c r="AB83" i="45"/>
  <c r="AB81" i="45"/>
  <c r="AB121" i="45"/>
  <c r="AB119" i="45"/>
  <c r="AB117" i="45"/>
  <c r="AB48" i="45"/>
  <c r="AB46" i="45"/>
  <c r="AB84" i="45"/>
  <c r="AB120" i="45"/>
  <c r="AB82" i="45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AT7" i="51" l="1"/>
  <c r="AT8" i="51"/>
  <c r="AT13" i="51"/>
  <c r="AT9" i="51"/>
  <c r="AT5" i="51"/>
  <c r="V11" i="5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<sst xmlns="http://schemas.openxmlformats.org/spreadsheetml/2006/main" count="3864" uniqueCount="253">
  <si>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</si>
  <si>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</si>
  <si>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</si>
  <si>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</si>
  <si>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</si>
  <si>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</si>
  <si>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</si>
  <si>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</si>
  <si>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</si>
  <si>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</si>
  <si>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</si>
  <si>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</si>
  <si>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</si>
  <si>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</si>
  <si>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</si>
  <si>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</si>
  <si>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</si>
  <si>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</si>
  <si>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</si>
  <si>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</si>
  <si>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</si>
  <si>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</si>
  <si>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</si>
  <si>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</si>
  <si>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</si>
  <si>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</si>
  <si>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</si>
  <si>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</si>
  <si>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</si>
  <si>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</si>
  <si>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</si>
  <si>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</si>
  <si>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</si>
  <si>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</si>
  <si>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</si>
  <si>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</si>
  <si>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</si>
  <si>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</si>
  <si>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</si>
  <si>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</si>
  <si>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</si>
  <si>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</si>
  <si>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</si>
  <si>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</si>
  <si>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</si>
  <si>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</si>
  <si>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</si>
  <si>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</si>
  <si>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</si>
  <si>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</si>
  <si>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</si>
  <si>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</si>
  <si>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</si>
  <si>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</si>
  <si>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</si>
  <si>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</si>
  <si>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</si>
  <si>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</si>
  <si>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</si>
  <si>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</si>
  <si>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</si>
  <si>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</si>
  <si>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</si>
  <si>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</si>
  <si>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</si>
  <si>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</si>
  <si>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</si>
  <si>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</si>
  <si>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</si>
  <si>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</si>
  <si>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</si>
  <si>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</si>
  <si>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</si>
  <si>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</si>
  <si>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</si>
  <si>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</si>
  <si>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YY</t>
  </si>
  <si>
    <t>TB death test</t>
  </si>
  <si>
    <t>C1</t>
  </si>
  <si>
    <t>C2</t>
  </si>
  <si>
    <t>C3</t>
  </si>
  <si>
    <t>1k-100M</t>
  </si>
  <si>
    <t>10k</t>
  </si>
  <si>
    <t>100M</t>
  </si>
  <si>
    <t>yy</t>
  </si>
  <si>
    <t>Model: D:\Google Drive\Research\eq-circuit-Zview\mode1.mdl</t>
  </si>
  <si>
    <t>Le(±)</t>
  </si>
  <si>
    <t>TB</t>
  </si>
  <si>
    <t>D:\Google Drive\Research\data\2020-TB\test-5e2-08052020\test-5e2-c1-08052020\1-1-1.TXT</t>
  </si>
  <si>
    <t>D:\Google Drive\Research\data\2020-TB\test-5e2-08052020\test-5e2-c1-08052020\1-1-2.TXT</t>
  </si>
  <si>
    <t>D:\Google Drive\Research\data\2020-TB\test-5e2-08052020\test-5e2-c1-08052020\1-1-3.TXT</t>
  </si>
  <si>
    <t>D:\Google Drive\Research\data\2020-TB\test-5e2-08052020\test-5e2-c1-08052020\1-1-4.TXT</t>
  </si>
  <si>
    <t>D:\Google Drive\Research\data\2020-TB\test-5e2-08052020\test-5e2-c1-08052020\1-1-5.TXT</t>
  </si>
  <si>
    <t>D:\Google Drive\Research\data\2020-TB\test-5e2-08052020\test-5e2-c1-08052020\1-2-1.TXT</t>
  </si>
  <si>
    <t>D:\Google Drive\Research\data\2020-TB\test-5e2-08052020\test-5e2-c1-08052020\1-2-2.TXT</t>
  </si>
  <si>
    <t>D:\Google Drive\Research\data\2020-TB\test-5e2-08052020\test-5e2-c1-08052020\1-2-3.TXT</t>
  </si>
  <si>
    <t>D:\Google Drive\Research\data\2020-TB\test-5e2-08052020\test-5e2-c1-08052020\1-2-4.TXT</t>
  </si>
  <si>
    <t>D:\Google Drive\Research\data\2020-TB\test-5e2-08052020\test-5e2-c1-08052020\1-2-5.TXT</t>
  </si>
  <si>
    <t>D:\Google Drive\Research\data\2020-TB\test-5e2-08052020\test-5e2-c1-08052020\1-3-1.TXT</t>
  </si>
  <si>
    <t>D:\Google Drive\Research\data\2020-TB\test-5e2-08052020\test-5e2-c1-08052020\1-3-2.TXT</t>
  </si>
  <si>
    <t>D:\Google Drive\Research\data\2020-TB\test-5e2-08052020\test-5e2-c1-08052020\1-3-3.TXT</t>
  </si>
  <si>
    <t>D:\Google Drive\Research\data\2020-TB\test-5e2-08052020\test-5e2-c1-08052020\1-3-4.TXT</t>
  </si>
  <si>
    <t>D:\Google Drive\Research\data\2020-TB\test-5e2-08052020\test-5e2-c1-08052020\1-3-5.TXT</t>
  </si>
  <si>
    <t>D:\Google Drive\Research\data\2020-TB\test-5e2-08052020\test-5e2-c1-08052020\1-4-1.TXT</t>
  </si>
  <si>
    <t>D:\Google Drive\Research\data\2020-TB\test-5e2-08052020\test-5e2-c1-08052020\1-4-2.TXT</t>
  </si>
  <si>
    <t>D:\Google Drive\Research\data\2020-TB\test-5e2-08052020\test-5e2-c1-08052020\1-4-3.TXT</t>
  </si>
  <si>
    <t>D:\Google Drive\Research\data\2020-TB\test-5e2-08052020\test-5e2-c1-08052020\1-4-4.TXT</t>
  </si>
  <si>
    <t>D:\Google Drive\Research\data\2020-TB\test-5e2-08052020\test-5e2-c1-08052020\1-4-5.TXT</t>
  </si>
  <si>
    <t>D:\Google Drive\Research\data\2020-TB\test-5e2-08052020\test-5e2-c1-08052020\1-5-1.TXT</t>
  </si>
  <si>
    <t>D:\Google Drive\Research\data\2020-TB\test-5e2-08052020\test-5e2-c1-08052020\1-5-2.TXT</t>
  </si>
  <si>
    <t>D:\Google Drive\Research\data\2020-TB\test-5e2-08052020\test-5e2-c1-08052020\1-5-3.TXT</t>
  </si>
  <si>
    <t>D:\Google Drive\Research\data\2020-TB\test-5e2-08052020\test-5e2-c1-08052020\1-5-4.TXT</t>
  </si>
  <si>
    <t>D:\Google Drive\Research\data\2020-TB\test-5e2-08052020\test-5e2-c1-08052020\1-5-5.TXT</t>
  </si>
  <si>
    <t>D:\Google Drive\Research\data\2020-TB\test-5e2-08052020\test-5e2-c1-08052020\1-6-1.TXT</t>
  </si>
  <si>
    <t>D:\Google Drive\Research\data\2020-TB\test-5e2-08052020\test-5e2-c1-08052020\1-6-2.TXT</t>
  </si>
  <si>
    <t>D:\Google Drive\Research\data\2020-TB\test-5e2-08052020\test-5e2-c1-08052020\1-6-3.TXT</t>
  </si>
  <si>
    <t>D:\Google Drive\Research\data\2020-TB\test-5e2-08052020\test-5e2-c1-08052020\1-6-4.TXT</t>
  </si>
  <si>
    <t>D:\Google Drive\Research\data\2020-TB\test-5e2-08052020\test-5e2-c1-08052020\1-6-5.TXT</t>
  </si>
  <si>
    <t>D:\Google Drive\Research\data\2020-TB\test-5e2-08052020\test-5e2-c1-08052020\1-7-1.TXT</t>
  </si>
  <si>
    <t>D:\Google Drive\Research\data\2020-TB\test-5e2-08052020\test-5e2-c1-08052020\1-7-2.TXT</t>
  </si>
  <si>
    <t>D:\Google Drive\Research\data\2020-TB\test-5e2-08052020\test-5e2-c1-08052020\1-7-3.TXT</t>
  </si>
  <si>
    <t>D:\Google Drive\Research\data\2020-TB\test-5e2-08052020\test-5e2-c1-08052020\1-7-4.TXT</t>
  </si>
  <si>
    <t>D:\Google Drive\Research\data\2020-TB\test-5e2-08052020\test-5e2-c1-08052020\1-7-5.TXT</t>
  </si>
  <si>
    <t>D:\Google Drive\Research\data\2020-TB\test-5e2-08052020\test-5e2-c1-08052020\1-8-1.TXT</t>
  </si>
  <si>
    <t>D:\Google Drive\Research\data\2020-TB\test-5e2-08052020\test-5e2-c1-08052020\1-8-2.TXT</t>
  </si>
  <si>
    <t>D:\Google Drive\Research\data\2020-TB\test-5e2-08052020\test-5e2-c1-08052020\1-8-3.TXT</t>
  </si>
  <si>
    <t>D:\Google Drive\Research\data\2020-TB\test-5e2-08052020\test-5e2-c1-08052020\1-8-4.TXT</t>
  </si>
  <si>
    <t>D:\Google Drive\Research\data\2020-TB\test-5e2-08052020\test-5e2-c1-08052020\1-8-5.TXT</t>
  </si>
  <si>
    <t>D:\Google Drive\Research\data\2020-TB\test-5e2-08052020\test-5e2-c1-08052020\1-9-1.TXT</t>
  </si>
  <si>
    <t>D:\Google Drive\Research\data\2020-TB\test-5e2-08052020\test-5e2-c1-08052020\1-9-2.TXT</t>
  </si>
  <si>
    <t>D:\Google Drive\Research\data\2020-TB\test-5e2-08052020\test-5e2-c1-08052020\1-9-3.TXT</t>
  </si>
  <si>
    <t>D:\Google Drive\Research\data\2020-TB\test-5e2-08052020\test-5e2-c1-08052020\1-9-4.TXT</t>
  </si>
  <si>
    <t>D:\Google Drive\Research\data\2020-TB\test-5e2-08052020\test-5e2-c1-08052020\1-9-5.TXT</t>
  </si>
  <si>
    <t>D:\Google Drive\Research\data\2020-TB\test-5e2-08052020\test-5e2-c1-08052020\1-10-1.TXT</t>
  </si>
  <si>
    <t>D:\Google Drive\Research\data\2020-TB\test-5e2-08052020\test-5e2-c1-08052020\1-10-2.TXT</t>
  </si>
  <si>
    <t>D:\Google Drive\Research\data\2020-TB\test-5e2-08052020\test-5e2-c1-08052020\1-10-3.TXT</t>
  </si>
  <si>
    <t>D:\Google Drive\Research\data\2020-TB\test-5e2-08052020\test-5e2-c1-08052020\1-10-4.TXT</t>
  </si>
  <si>
    <t>D:\Google Drive\Research\data\2020-TB\test-5e2-08052020\test-5e2-c1-08052020\1-10-5.TXT</t>
  </si>
  <si>
    <t>D:\Google Drive\Research\data\2020-TB\test-5e2-08052020\test-5e2-c1-08052020\1-11-1.TXT</t>
  </si>
  <si>
    <t>D:\Google Drive\Research\data\2020-TB\test-5e2-08052020\test-5e2-c1-08052020\1-11-2.TXT</t>
  </si>
  <si>
    <t>D:\Google Drive\Research\data\2020-TB\test-5e2-08052020\test-5e2-c1-08052020\1-11-3.TXT</t>
  </si>
  <si>
    <t>D:\Google Drive\Research\data\2020-TB\test-5e2-08052020\test-5e2-c1-08052020\1-11-4.TXT</t>
  </si>
  <si>
    <t>D:\Google Drive\Research\data\2020-TB\test-5e2-08052020\test-5e2-c1-08052020\1-11-5.TXT</t>
  </si>
  <si>
    <t>D:\Google Drive\Research\data\2020-TB\test-5e2-08052020\test-5e2-c2-08052020\2-1-1.TXT</t>
  </si>
  <si>
    <t>D:\Google Drive\Research\data\2020-TB\test-5e2-08052020\test-5e2-c2-08052020\2-1-2.TXT</t>
  </si>
  <si>
    <t>D:\Google Drive\Research\data\2020-TB\test-5e2-08052020\test-5e2-c2-08052020\2-1-3.TXT</t>
  </si>
  <si>
    <t>D:\Google Drive\Research\data\2020-TB\test-5e2-08052020\test-5e2-c2-08052020\2-1-4.TXT</t>
  </si>
  <si>
    <t>D:\Google Drive\Research\data\2020-TB\test-5e2-08052020\test-5e2-c2-08052020\2-1-5.TXT</t>
  </si>
  <si>
    <t>D:\Google Drive\Research\data\2020-TB\test-5e2-08052020\test-5e2-c2-08052020\2-2-1.TXT</t>
  </si>
  <si>
    <t>D:\Google Drive\Research\data\2020-TB\test-5e2-08052020\test-5e2-c2-08052020\2-2-2.TXT</t>
  </si>
  <si>
    <t>D:\Google Drive\Research\data\2020-TB\test-5e2-08052020\test-5e2-c2-08052020\2-2-3.TXT</t>
  </si>
  <si>
    <t>D:\Google Drive\Research\data\2020-TB\test-5e2-08052020\test-5e2-c2-08052020\2-2-4.TXT</t>
  </si>
  <si>
    <t>D:\Google Drive\Research\data\2020-TB\test-5e2-08052020\test-5e2-c2-08052020\2-2-5.TXT</t>
  </si>
  <si>
    <t>D:\Google Drive\Research\data\2020-TB\test-5e2-08052020\test-5e2-c2-08052020\2-3-1.TXT</t>
  </si>
  <si>
    <t>D:\Google Drive\Research\data\2020-TB\test-5e2-08052020\test-5e2-c2-08052020\2-3-2.TXT</t>
  </si>
  <si>
    <t>D:\Google Drive\Research\data\2020-TB\test-5e2-08052020\test-5e2-c2-08052020\2-3-3.TXT</t>
  </si>
  <si>
    <t>D:\Google Drive\Research\data\2020-TB\test-5e2-08052020\test-5e2-c2-08052020\2-3-4.TXT</t>
  </si>
  <si>
    <t>D:\Google Drive\Research\data\2020-TB\test-5e2-08052020\test-5e2-c2-08052020\2-3-5.TXT</t>
  </si>
  <si>
    <t>D:\Google Drive\Research\data\2020-TB\test-5e2-08052020\test-5e2-c2-08052020\2-4-1.TXT</t>
  </si>
  <si>
    <t>D:\Google Drive\Research\data\2020-TB\test-5e2-08052020\test-5e2-c2-08052020\2-4-2.TXT</t>
  </si>
  <si>
    <t>D:\Google Drive\Research\data\2020-TB\test-5e2-08052020\test-5e2-c2-08052020\2-4-3.TXT</t>
  </si>
  <si>
    <t>D:\Google Drive\Research\data\2020-TB\test-5e2-08052020\test-5e2-c2-08052020\2-4-4.TXT</t>
  </si>
  <si>
    <t>D:\Google Drive\Research\data\2020-TB\test-5e2-08052020\test-5e2-c2-08052020\2-4-5.TXT</t>
  </si>
  <si>
    <t>D:\Google Drive\Research\data\2020-TB\test-5e2-08052020\test-5e2-c2-08052020\2-5-1.TXT</t>
  </si>
  <si>
    <t>D:\Google Drive\Research\data\2020-TB\test-5e2-08052020\test-5e2-c2-08052020\2-5-2.TXT</t>
  </si>
  <si>
    <t>D:\Google Drive\Research\data\2020-TB\test-5e2-08052020\test-5e2-c2-08052020\2-5-3.TXT</t>
  </si>
  <si>
    <t>D:\Google Drive\Research\data\2020-TB\test-5e2-08052020\test-5e2-c2-08052020\2-5-4.TXT</t>
  </si>
  <si>
    <t>D:\Google Drive\Research\data\2020-TB\test-5e2-08052020\test-5e2-c2-08052020\2-5-5.TXT</t>
  </si>
  <si>
    <t>D:\Google Drive\Research\data\2020-TB\test-5e2-08052020\test-5e2-c2-08052020\2-6-1.TXT</t>
  </si>
  <si>
    <t>D:\Google Drive\Research\data\2020-TB\test-5e2-08052020\test-5e2-c2-08052020\2-6-2.TXT</t>
  </si>
  <si>
    <t>D:\Google Drive\Research\data\2020-TB\test-5e2-08052020\test-5e2-c2-08052020\2-6-3.TXT</t>
  </si>
  <si>
    <t>D:\Google Drive\Research\data\2020-TB\test-5e2-08052020\test-5e2-c2-08052020\2-6-4.TXT</t>
  </si>
  <si>
    <t>D:\Google Drive\Research\data\2020-TB\test-5e2-08052020\test-5e2-c2-08052020\2-6-5.TXT</t>
  </si>
  <si>
    <t>D:\Google Drive\Research\data\2020-TB\test-5e2-08052020\test-5e2-c2-08052020\2-7-1.TXT</t>
  </si>
  <si>
    <t>D:\Google Drive\Research\data\2020-TB\test-5e2-08052020\test-5e2-c2-08052020\2-7-2.TXT</t>
  </si>
  <si>
    <t>D:\Google Drive\Research\data\2020-TB\test-5e2-08052020\test-5e2-c2-08052020\2-7-3.TXT</t>
  </si>
  <si>
    <t>D:\Google Drive\Research\data\2020-TB\test-5e2-08052020\test-5e2-c2-08052020\2-7-4.TXT</t>
  </si>
  <si>
    <t>D:\Google Drive\Research\data\2020-TB\test-5e2-08052020\test-5e2-c2-08052020\2-7-5.TXT</t>
  </si>
  <si>
    <t>D:\Google Drive\Research\data\2020-TB\test-5e2-08052020\test-5e2-c2-08052020\2-8-1.TXT</t>
  </si>
  <si>
    <t>D:\Google Drive\Research\data\2020-TB\test-5e2-08052020\test-5e2-c2-08052020\2-8-2.TXT</t>
  </si>
  <si>
    <t>D:\Google Drive\Research\data\2020-TB\test-5e2-08052020\test-5e2-c2-08052020\2-8-3.TXT</t>
  </si>
  <si>
    <t>D:\Google Drive\Research\data\2020-TB\test-5e2-08052020\test-5e2-c2-08052020\2-8-4.TXT</t>
  </si>
  <si>
    <t>D:\Google Drive\Research\data\2020-TB\test-5e2-08052020\test-5e2-c2-08052020\2-8-5.TXT</t>
  </si>
  <si>
    <t>D:\Google Drive\Research\data\2020-TB\test-5e2-08052020\test-5e2-c2-08052020\2-9-1.TXT</t>
  </si>
  <si>
    <t>D:\Google Drive\Research\data\2020-TB\test-5e2-08052020\test-5e2-c2-08052020\2-9-2.TXT</t>
  </si>
  <si>
    <t>D:\Google Drive\Research\data\2020-TB\test-5e2-08052020\test-5e2-c2-08052020\2-9-3.TXT</t>
  </si>
  <si>
    <t>D:\Google Drive\Research\data\2020-TB\test-5e2-08052020\test-5e2-c2-08052020\2-9-4.TXT</t>
  </si>
  <si>
    <t>D:\Google Drive\Research\data\2020-TB\test-5e2-08052020\test-5e2-c2-08052020\2-9-5.TXT</t>
  </si>
  <si>
    <t>D:\Google Drive\Research\data\2020-TB\test-5e2-08052020\test-5e2-c2-08052020\2-10-1.TXT</t>
  </si>
  <si>
    <t>D:\Google Drive\Research\data\2020-TB\test-5e2-08052020\test-5e2-c2-08052020\2-10-2.TXT</t>
  </si>
  <si>
    <t>D:\Google Drive\Research\data\2020-TB\test-5e2-08052020\test-5e2-c2-08052020\2-10-3.TXT</t>
  </si>
  <si>
    <t>D:\Google Drive\Research\data\2020-TB\test-5e2-08052020\test-5e2-c2-08052020\2-10-4.TXT</t>
  </si>
  <si>
    <t>D:\Google Drive\Research\data\2020-TB\test-5e2-08052020\test-5e2-c2-08052020\2-10-5.TXT</t>
  </si>
  <si>
    <t>D:\Google Drive\Research\data\2020-TB\test-5e2-08052020\test-5e2-c2-08052020\2-11-1.TXT</t>
  </si>
  <si>
    <t>D:\Google Drive\Research\data\2020-TB\test-5e2-08052020\test-5e2-c2-08052020\2-11-2.TXT</t>
  </si>
  <si>
    <t>D:\Google Drive\Research\data\2020-TB\test-5e2-08052020\test-5e2-c2-08052020\2-11-3.TXT</t>
  </si>
  <si>
    <t>D:\Google Drive\Research\data\2020-TB\test-5e2-08052020\test-5e2-c2-08052020\2-11-4.TXT</t>
  </si>
  <si>
    <t>D:\Google Drive\Research\data\2020-TB\test-5e2-08052020\test-5e2-c2-08052020\2-11-5.TXT</t>
  </si>
  <si>
    <t>D:\Google Drive\Research\data\2020-TB\test-5e2-08052020\test-5e2-c3-08052020\3-1-1.TXT</t>
  </si>
  <si>
    <t>D:\Google Drive\Research\data\2020-TB\test-5e2-08052020\test-5e2-c3-08052020\3-1-2.TXT</t>
  </si>
  <si>
    <t>D:\Google Drive\Research\data\2020-TB\test-5e2-08052020\test-5e2-c3-08052020\3-1-3.TXT</t>
  </si>
  <si>
    <t>D:\Google Drive\Research\data\2020-TB\test-5e2-08052020\test-5e2-c3-08052020\3-1-4.TXT</t>
  </si>
  <si>
    <t>D:\Google Drive\Research\data\2020-TB\test-5e2-08052020\test-5e2-c3-08052020\3-1-5.TXT</t>
  </si>
  <si>
    <t>D:\Google Drive\Research\data\2020-TB\test-5e2-08052020\test-5e2-c3-08052020\3-2-1.TXT</t>
  </si>
  <si>
    <t>D:\Google Drive\Research\data\2020-TB\test-5e2-08052020\test-5e2-c3-08052020\3-2-2.TXT</t>
  </si>
  <si>
    <t>D:\Google Drive\Research\data\2020-TB\test-5e2-08052020\test-5e2-c3-08052020\3-2-3.TXT</t>
  </si>
  <si>
    <t>D:\Google Drive\Research\data\2020-TB\test-5e2-08052020\test-5e2-c3-08052020\3-2-4.TXT</t>
  </si>
  <si>
    <t>D:\Google Drive\Research\data\2020-TB\test-5e2-08052020\test-5e2-c3-08052020\3-2-5.TXT</t>
  </si>
  <si>
    <t>D:\Google Drive\Research\data\2020-TB\test-5e2-08052020\test-5e2-c3-08052020\3-3-1.TXT</t>
  </si>
  <si>
    <t>D:\Google Drive\Research\data\2020-TB\test-5e2-08052020\test-5e2-c3-08052020\3-3-2.TXT</t>
  </si>
  <si>
    <t>D:\Google Drive\Research\data\2020-TB\test-5e2-08052020\test-5e2-c3-08052020\3-3-3.TXT</t>
  </si>
  <si>
    <t>D:\Google Drive\Research\data\2020-TB\test-5e2-08052020\test-5e2-c3-08052020\3-3-4.TXT</t>
  </si>
  <si>
    <t>D:\Google Drive\Research\data\2020-TB\test-5e2-08052020\test-5e2-c3-08052020\3-3-5.TXT</t>
  </si>
  <si>
    <t>D:\Google Drive\Research\data\2020-TB\test-5e2-08052020\test-5e2-c3-08052020\3-4-1.TXT</t>
  </si>
  <si>
    <t>D:\Google Drive\Research\data\2020-TB\test-5e2-08052020\test-5e2-c3-08052020\3-4-2.TXT</t>
  </si>
  <si>
    <t>D:\Google Drive\Research\data\2020-TB\test-5e2-08052020\test-5e2-c3-08052020\3-4-3.TXT</t>
  </si>
  <si>
    <t>D:\Google Drive\Research\data\2020-TB\test-5e2-08052020\test-5e2-c3-08052020\3-4-4.TXT</t>
  </si>
  <si>
    <t>D:\Google Drive\Research\data\2020-TB\test-5e2-08052020\test-5e2-c3-08052020\3-4-5.TXT</t>
  </si>
  <si>
    <t>D:\Google Drive\Research\data\2020-TB\test-5e2-08052020\test-5e2-c3-08052020\3-5-1.TXT</t>
  </si>
  <si>
    <t>D:\Google Drive\Research\data\2020-TB\test-5e2-08052020\test-5e2-c3-08052020\3-5-2.TXT</t>
  </si>
  <si>
    <t>D:\Google Drive\Research\data\2020-TB\test-5e2-08052020\test-5e2-c3-08052020\3-5-3.TXT</t>
  </si>
  <si>
    <t>D:\Google Drive\Research\data\2020-TB\test-5e2-08052020\test-5e2-c3-08052020\3-5-4.TXT</t>
  </si>
  <si>
    <t>D:\Google Drive\Research\data\2020-TB\test-5e2-08052020\test-5e2-c3-08052020\3-5-5.TXT</t>
  </si>
  <si>
    <t>D:\Google Drive\Research\data\2020-TB\test-5e2-08052020\test-5e2-c3-08052020\3-6-1.TXT</t>
  </si>
  <si>
    <t>D:\Google Drive\Research\data\2020-TB\test-5e2-08052020\test-5e2-c3-08052020\3-6-2.TXT</t>
  </si>
  <si>
    <t>D:\Google Drive\Research\data\2020-TB\test-5e2-08052020\test-5e2-c3-08052020\3-6-3.TXT</t>
  </si>
  <si>
    <t>D:\Google Drive\Research\data\2020-TB\test-5e2-08052020\test-5e2-c3-08052020\3-6-4.TXT</t>
  </si>
  <si>
    <t>D:\Google Drive\Research\data\2020-TB\test-5e2-08052020\test-5e2-c3-08052020\3-6-5.TXT</t>
  </si>
  <si>
    <t>D:\Google Drive\Research\data\2020-TB\test-5e2-08052020\test-5e2-c3-08052020\3-7-1.TXT</t>
  </si>
  <si>
    <t>D:\Google Drive\Research\data\2020-TB\test-5e2-08052020\test-5e2-c3-08052020\3-7-2.TXT</t>
  </si>
  <si>
    <t>D:\Google Drive\Research\data\2020-TB\test-5e2-08052020\test-5e2-c3-08052020\3-7-3.TXT</t>
  </si>
  <si>
    <t>D:\Google Drive\Research\data\2020-TB\test-5e2-08052020\test-5e2-c3-08052020\3-7-4.TXT</t>
  </si>
  <si>
    <t>D:\Google Drive\Research\data\2020-TB\test-5e2-08052020\test-5e2-c3-08052020\3-7-5.TXT</t>
  </si>
  <si>
    <t>D:\Google Drive\Research\data\2020-TB\test-5e2-08052020\test-5e2-c3-08052020\3-8-1.TXT</t>
  </si>
  <si>
    <t>D:\Google Drive\Research\data\2020-TB\test-5e2-08052020\test-5e2-c3-08052020\3-8-2.TXT</t>
  </si>
  <si>
    <t>D:\Google Drive\Research\data\2020-TB\test-5e2-08052020\test-5e2-c3-08052020\3-8-3.TXT</t>
  </si>
  <si>
    <t>D:\Google Drive\Research\data\2020-TB\test-5e2-08052020\test-5e2-c3-08052020\3-8-4.TXT</t>
  </si>
  <si>
    <t>D:\Google Drive\Research\data\2020-TB\test-5e2-08052020\test-5e2-c3-08052020\3-8-5.TXT</t>
  </si>
  <si>
    <t>D:\Google Drive\Research\data\2020-TB\test-5e2-08052020\test-5e2-c3-08052020\3-9-1.TXT</t>
  </si>
  <si>
    <t>D:\Google Drive\Research\data\2020-TB\test-5e2-08052020\test-5e2-c3-08052020\3-9-2.TXT</t>
  </si>
  <si>
    <t>D:\Google Drive\Research\data\2020-TB\test-5e2-08052020\test-5e2-c3-08052020\3-9-3.TXT</t>
  </si>
  <si>
    <t>D:\Google Drive\Research\data\2020-TB\test-5e2-08052020\test-5e2-c3-08052020\3-9-4.TXT</t>
  </si>
  <si>
    <t>D:\Google Drive\Research\data\2020-TB\test-5e2-08052020\test-5e2-c3-08052020\3-9-5.TXT</t>
  </si>
  <si>
    <t>D:\Google Drive\Research\data\2020-TB\test-5e2-08052020\test-5e2-c3-08052020\3-10-1.TXT</t>
  </si>
  <si>
    <t>D:\Google Drive\Research\data\2020-TB\test-5e2-08052020\test-5e2-c3-08052020\3-10-2.TXT</t>
  </si>
  <si>
    <t>D:\Google Drive\Research\data\2020-TB\test-5e2-08052020\test-5e2-c3-08052020\3-10-3.TXT</t>
  </si>
  <si>
    <t>D:\Google Drive\Research\data\2020-TB\test-5e2-08052020\test-5e2-c3-08052020\3-10-4.TXT</t>
  </si>
  <si>
    <t>D:\Google Drive\Research\data\2020-TB\test-5e2-08052020\test-5e2-c3-08052020\3-10-5.TXT</t>
  </si>
  <si>
    <t>D:\Google Drive\Research\data\2020-TB\test-5e2-08052020\test-5e2-c3-08052020\3-11-1.TXT</t>
  </si>
  <si>
    <t>D:\Google Drive\Research\data\2020-TB\test-5e2-08052020\test-5e2-c3-08052020\3-11-2.TXT</t>
  </si>
  <si>
    <t>D:\Google Drive\Research\data\2020-TB\test-5e2-08052020\test-5e2-c3-08052020\3-11-3.TXT</t>
  </si>
  <si>
    <t>D:\Google Drive\Research\data\2020-TB\test-5e2-08052020\test-5e2-c3-08052020\3-11-4.TXT</t>
  </si>
  <si>
    <t>D:\Google Drive\Research\data\2020-TB\test-5e2-08052020\test-5e2-c3-08052020\3-11-5.TXT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</si>
</sst>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NumberFormat="1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2" borderId="0" xfId="0" applyFill="1"/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5" fillId="6" borderId="1" xfId="0" applyNumberFormat="1" applyFont="1" applyFill="1" applyBorder="1" applyAlignment="1">
      <alignment horizontal="center" wrapText="1"/>
    </xf>
    <xf numFmtId="0" fontId="5" fillId="0" borderId="0" xfId="0" applyFont="1" applyFill="1"/>
    <xf numFmtId="0" fontId="5" fillId="6" borderId="0" xfId="0" applyFont="1" applyFill="1"/>
    <xf numFmtId="1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5" fillId="6" borderId="9" xfId="0" applyNumberFormat="1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5" fillId="6" borderId="1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3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9.7641999999999999E-13</c:v>
                </c:pt>
                <c:pt idx="1">
                  <c:v>9.7324999999999992E-13</c:v>
                </c:pt>
                <c:pt idx="2">
                  <c:v>9.7157999999999999E-13</c:v>
                </c:pt>
                <c:pt idx="3">
                  <c:v>9.7155999999999995E-13</c:v>
                </c:pt>
                <c:pt idx="4">
                  <c:v>9.7005000000000009E-13</c:v>
                </c:pt>
                <c:pt idx="5">
                  <c:v>9.6466000000000005E-13</c:v>
                </c:pt>
                <c:pt idx="6">
                  <c:v>9.6999999999999991E-13</c:v>
                </c:pt>
                <c:pt idx="7">
                  <c:v>9.6702999999999997E-13</c:v>
                </c:pt>
                <c:pt idx="8">
                  <c:v>9.6748999999999995E-13</c:v>
                </c:pt>
                <c:pt idx="9">
                  <c:v>9.6902999999999996E-13</c:v>
                </c:pt>
                <c:pt idx="10">
                  <c:v>9.7376000000000008E-13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9.8099999999999996E-13</c:v>
                </c:pt>
                <c:pt idx="1">
                  <c:v>9.7275999999999999E-13</c:v>
                </c:pt>
                <c:pt idx="2">
                  <c:v>9.7205000000000008E-13</c:v>
                </c:pt>
                <c:pt idx="3">
                  <c:v>9.6774999999999999E-13</c:v>
                </c:pt>
                <c:pt idx="4">
                  <c:v>9.6945999999999999E-13</c:v>
                </c:pt>
                <c:pt idx="5">
                  <c:v>9.6415000000000009E-13</c:v>
                </c:pt>
                <c:pt idx="6">
                  <c:v>9.7066000000000003E-13</c:v>
                </c:pt>
                <c:pt idx="7">
                  <c:v>9.6904000000000008E-13</c:v>
                </c:pt>
                <c:pt idx="8">
                  <c:v>9.6813999999999995E-13</c:v>
                </c:pt>
                <c:pt idx="9">
                  <c:v>9.6057000000000002E-13</c:v>
                </c:pt>
                <c:pt idx="10">
                  <c:v>9.6201999999999997E-13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9.8362999999999992E-13</c:v>
                </c:pt>
                <c:pt idx="1">
                  <c:v>9.71E-13</c:v>
                </c:pt>
                <c:pt idx="2">
                  <c:v>9.7519999999999992E-13</c:v>
                </c:pt>
                <c:pt idx="3">
                  <c:v>9.6669999999999991E-13</c:v>
                </c:pt>
                <c:pt idx="4">
                  <c:v>9.7348999999999992E-13</c:v>
                </c:pt>
                <c:pt idx="5">
                  <c:v>9.6418000000000004E-13</c:v>
                </c:pt>
                <c:pt idx="6">
                  <c:v>9.6625000000000005E-13</c:v>
                </c:pt>
                <c:pt idx="7">
                  <c:v>9.7136000000000001E-13</c:v>
                </c:pt>
                <c:pt idx="8">
                  <c:v>9.6892000000000008E-13</c:v>
                </c:pt>
                <c:pt idx="9">
                  <c:v>9.5780000000000002E-13</c:v>
                </c:pt>
                <c:pt idx="10">
                  <c:v>9.7287000000000007E-13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9.7807000000000009E-13</c:v>
                </c:pt>
                <c:pt idx="1">
                  <c:v>9.680500000000001E-13</c:v>
                </c:pt>
                <c:pt idx="2">
                  <c:v>9.7598999999999996E-13</c:v>
                </c:pt>
                <c:pt idx="3">
                  <c:v>9.6796000000000005E-13</c:v>
                </c:pt>
                <c:pt idx="4">
                  <c:v>9.7061000000000004E-13</c:v>
                </c:pt>
                <c:pt idx="5">
                  <c:v>9.6642999999999995E-13</c:v>
                </c:pt>
                <c:pt idx="6">
                  <c:v>9.6587E-13</c:v>
                </c:pt>
                <c:pt idx="7">
                  <c:v>9.6779000000000006E-13</c:v>
                </c:pt>
                <c:pt idx="8">
                  <c:v>9.6924999999999993E-13</c:v>
                </c:pt>
                <c:pt idx="9">
                  <c:v>9.4862000000000005E-13</c:v>
                </c:pt>
                <c:pt idx="10">
                  <c:v>9.6854999999999995E-13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9.8012000000000007E-13</c:v>
                </c:pt>
                <c:pt idx="1">
                  <c:v>9.7080999999999998E-13</c:v>
                </c:pt>
                <c:pt idx="2">
                  <c:v>9.7083999999999993E-13</c:v>
                </c:pt>
                <c:pt idx="3">
                  <c:v>9.6984999999999995E-13</c:v>
                </c:pt>
                <c:pt idx="4">
                  <c:v>9.6864999999999992E-13</c:v>
                </c:pt>
                <c:pt idx="5">
                  <c:v>9.6531999999999997E-13</c:v>
                </c:pt>
                <c:pt idx="6">
                  <c:v>9.6611000000000001E-13</c:v>
                </c:pt>
                <c:pt idx="7">
                  <c:v>9.6871000000000002E-13</c:v>
                </c:pt>
                <c:pt idx="8">
                  <c:v>9.7025000000000003E-13</c:v>
                </c:pt>
                <c:pt idx="9">
                  <c:v>9.6567000000000006E-13</c:v>
                </c:pt>
                <c:pt idx="10">
                  <c:v>9.6873999999999997E-13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2000000000000007E-12"/>
          <c:min val="9.0000000000000061E-1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7.0627898170623693E-15</c:v>
                  </c:pt>
                  <c:pt idx="1">
                    <c:v>2.6243094329746934E-15</c:v>
                  </c:pt>
                  <c:pt idx="2">
                    <c:v>4.5166359162544623E-15</c:v>
                  </c:pt>
                  <c:pt idx="3">
                    <c:v>8.2466963082194395E-15</c:v>
                  </c:pt>
                  <c:pt idx="4">
                    <c:v>3.3544000953970761E-15</c:v>
                  </c:pt>
                  <c:pt idx="5">
                    <c:v>1.345362404707333E-15</c:v>
                  </c:pt>
                  <c:pt idx="6">
                    <c:v>2.3415806627148383E-15</c:v>
                  </c:pt>
                  <c:pt idx="7">
                    <c:v>3.2491537359749426E-15</c:v>
                  </c:pt>
                  <c:pt idx="8">
                    <c:v>3.8074926132561664E-15</c:v>
                  </c:pt>
                  <c:pt idx="9">
                    <c:v>3.4148528518810301E-14</c:v>
                  </c:pt>
                  <c:pt idx="10">
                    <c:v>9.133071772410357E-15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7.0627898170623693E-15</c:v>
                  </c:pt>
                  <c:pt idx="1">
                    <c:v>2.6243094329746934E-15</c:v>
                  </c:pt>
                  <c:pt idx="2">
                    <c:v>4.5166359162544623E-15</c:v>
                  </c:pt>
                  <c:pt idx="3">
                    <c:v>8.2466963082194395E-15</c:v>
                  </c:pt>
                  <c:pt idx="4">
                    <c:v>3.3544000953970761E-15</c:v>
                  </c:pt>
                  <c:pt idx="5">
                    <c:v>1.345362404707333E-15</c:v>
                  </c:pt>
                  <c:pt idx="6">
                    <c:v>2.3415806627148383E-15</c:v>
                  </c:pt>
                  <c:pt idx="7">
                    <c:v>3.2491537359749426E-15</c:v>
                  </c:pt>
                  <c:pt idx="8">
                    <c:v>3.8074926132561664E-15</c:v>
                  </c:pt>
                  <c:pt idx="9">
                    <c:v>3.4148528518810301E-14</c:v>
                  </c:pt>
                  <c:pt idx="10">
                    <c:v>9.133071772410357E-15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1.4292400000000001E-12</c:v>
                </c:pt>
                <c:pt idx="1">
                  <c:v>1.41648E-12</c:v>
                </c:pt>
                <c:pt idx="2">
                  <c:v>1.4156999999999999E-12</c:v>
                </c:pt>
                <c:pt idx="3">
                  <c:v>1.4089399999999999E-12</c:v>
                </c:pt>
                <c:pt idx="4">
                  <c:v>1.4160800000000002E-12</c:v>
                </c:pt>
                <c:pt idx="5">
                  <c:v>1.4161000000000002E-12</c:v>
                </c:pt>
                <c:pt idx="6">
                  <c:v>1.41446E-12</c:v>
                </c:pt>
                <c:pt idx="7">
                  <c:v>1.4220799999999999E-12</c:v>
                </c:pt>
                <c:pt idx="8">
                  <c:v>1.41328E-12</c:v>
                </c:pt>
                <c:pt idx="9">
                  <c:v>1.4060199999999999E-12</c:v>
                </c:pt>
                <c:pt idx="10">
                  <c:v>1.4108400000000001E-12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  <c:max val="1.5000000000000009E-12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2.7666351403825845E-15</c:v>
                  </c:pt>
                  <c:pt idx="1">
                    <c:v>2.0461744793638076E-15</c:v>
                  </c:pt>
                  <c:pt idx="2">
                    <c:v>2.306375945070516E-15</c:v>
                  </c:pt>
                  <c:pt idx="3">
                    <c:v>1.9320791909235977E-15</c:v>
                  </c:pt>
                  <c:pt idx="4">
                    <c:v>1.8471112581541885E-15</c:v>
                  </c:pt>
                  <c:pt idx="5">
                    <c:v>9.5449986904132283E-16</c:v>
                  </c:pt>
                  <c:pt idx="6">
                    <c:v>2.3452441237534068E-15</c:v>
                  </c:pt>
                  <c:pt idx="7">
                    <c:v>1.6409844606211306E-15</c:v>
                  </c:pt>
                  <c:pt idx="8">
                    <c:v>1.0571896707781728E-15</c:v>
                  </c:pt>
                  <c:pt idx="9">
                    <c:v>7.8706397452811734E-15</c:v>
                  </c:pt>
                  <c:pt idx="10">
                    <c:v>4.648878359346526E-15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2.7666351403825845E-15</c:v>
                  </c:pt>
                  <c:pt idx="1">
                    <c:v>2.0461744793638076E-15</c:v>
                  </c:pt>
                  <c:pt idx="2">
                    <c:v>2.306375945070516E-15</c:v>
                  </c:pt>
                  <c:pt idx="3">
                    <c:v>1.9320791909235977E-15</c:v>
                  </c:pt>
                  <c:pt idx="4">
                    <c:v>1.8471112581541885E-15</c:v>
                  </c:pt>
                  <c:pt idx="5">
                    <c:v>9.5449986904132283E-16</c:v>
                  </c:pt>
                  <c:pt idx="6">
                    <c:v>2.3452441237534068E-15</c:v>
                  </c:pt>
                  <c:pt idx="7">
                    <c:v>1.6409844606211306E-15</c:v>
                  </c:pt>
                  <c:pt idx="8">
                    <c:v>1.0571896707781728E-15</c:v>
                  </c:pt>
                  <c:pt idx="9">
                    <c:v>7.8706397452811734E-15</c:v>
                  </c:pt>
                  <c:pt idx="10">
                    <c:v>4.648878359346526E-15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0.99114760656754919</c:v>
                </c:pt>
                <c:pt idx="2">
                  <c:v>0.9931458756868411</c:v>
                </c:pt>
                <c:pt idx="3">
                  <c:v>0.98868804141050437</c:v>
                </c:pt>
                <c:pt idx="4">
                  <c:v>0.99041075758689101</c:v>
                </c:pt>
                <c:pt idx="5">
                  <c:v>0.98479355981744077</c:v>
                </c:pt>
                <c:pt idx="6">
                  <c:v>0.98768176288567189</c:v>
                </c:pt>
                <c:pt idx="7">
                  <c:v>0.98871049387251886</c:v>
                </c:pt>
                <c:pt idx="8">
                  <c:v>0.9887349874674437</c:v>
                </c:pt>
                <c:pt idx="9">
                  <c:v>0.98008874845894445</c:v>
                </c:pt>
                <c:pt idx="10">
                  <c:v>0.98912076158751128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7.0627898170623693E-15</c:v>
                  </c:pt>
                  <c:pt idx="1">
                    <c:v>2.6243094329746934E-15</c:v>
                  </c:pt>
                  <c:pt idx="2">
                    <c:v>4.5166359162544623E-15</c:v>
                  </c:pt>
                  <c:pt idx="3">
                    <c:v>8.2466963082194395E-15</c:v>
                  </c:pt>
                  <c:pt idx="4">
                    <c:v>3.3544000953970761E-15</c:v>
                  </c:pt>
                  <c:pt idx="5">
                    <c:v>1.345362404707333E-15</c:v>
                  </c:pt>
                  <c:pt idx="6">
                    <c:v>2.3415806627148383E-15</c:v>
                  </c:pt>
                  <c:pt idx="7">
                    <c:v>3.2491537359749426E-15</c:v>
                  </c:pt>
                  <c:pt idx="8">
                    <c:v>3.8074926132561664E-15</c:v>
                  </c:pt>
                  <c:pt idx="9">
                    <c:v>3.4148528518810301E-14</c:v>
                  </c:pt>
                  <c:pt idx="10">
                    <c:v>9.133071772410357E-15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7.0627898170623693E-15</c:v>
                  </c:pt>
                  <c:pt idx="1">
                    <c:v>2.6243094329746934E-15</c:v>
                  </c:pt>
                  <c:pt idx="2">
                    <c:v>4.5166359162544623E-15</c:v>
                  </c:pt>
                  <c:pt idx="3">
                    <c:v>8.2466963082194395E-15</c:v>
                  </c:pt>
                  <c:pt idx="4">
                    <c:v>3.3544000953970761E-15</c:v>
                  </c:pt>
                  <c:pt idx="5">
                    <c:v>1.345362404707333E-15</c:v>
                  </c:pt>
                  <c:pt idx="6">
                    <c:v>2.3415806627148383E-15</c:v>
                  </c:pt>
                  <c:pt idx="7">
                    <c:v>3.2491537359749426E-15</c:v>
                  </c:pt>
                  <c:pt idx="8">
                    <c:v>3.8074926132561664E-15</c:v>
                  </c:pt>
                  <c:pt idx="9">
                    <c:v>3.4148528518810301E-14</c:v>
                  </c:pt>
                  <c:pt idx="10">
                    <c:v>9.133071772410357E-15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0.99107217822059268</c:v>
                </c:pt>
                <c:pt idx="2">
                  <c:v>0.99052643362906145</c:v>
                </c:pt>
                <c:pt idx="3">
                  <c:v>0.98579664716912474</c:v>
                </c:pt>
                <c:pt idx="4">
                  <c:v>0.99079230919929484</c:v>
                </c:pt>
                <c:pt idx="5">
                  <c:v>0.99080630265035974</c:v>
                </c:pt>
                <c:pt idx="6">
                  <c:v>0.98965883966303769</c:v>
                </c:pt>
                <c:pt idx="7">
                  <c:v>0.99499034451876511</c:v>
                </c:pt>
                <c:pt idx="8">
                  <c:v>0.9888332260502084</c:v>
                </c:pt>
                <c:pt idx="9">
                  <c:v>0.98375360331364914</c:v>
                </c:pt>
                <c:pt idx="10">
                  <c:v>0.98712602502029045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2.1459217133903118E-14</c:v>
                  </c:pt>
                  <c:pt idx="1">
                    <c:v>3.8243273918429202E-14</c:v>
                  </c:pt>
                  <c:pt idx="2">
                    <c:v>3.3160548849498942E-14</c:v>
                  </c:pt>
                  <c:pt idx="3">
                    <c:v>2.1979831664505526E-14</c:v>
                  </c:pt>
                  <c:pt idx="4">
                    <c:v>2.1816851285187913E-14</c:v>
                  </c:pt>
                  <c:pt idx="5">
                    <c:v>2.5772330123603514E-14</c:v>
                  </c:pt>
                  <c:pt idx="6">
                    <c:v>2.0318538333256158E-14</c:v>
                  </c:pt>
                  <c:pt idx="7">
                    <c:v>2.3412283100970792E-14</c:v>
                  </c:pt>
                  <c:pt idx="8">
                    <c:v>3.9316319766732994E-14</c:v>
                  </c:pt>
                  <c:pt idx="9">
                    <c:v>3.2152013933811217E-14</c:v>
                  </c:pt>
                  <c:pt idx="10">
                    <c:v>2.9993449284802154E-14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2.1459217133903118E-14</c:v>
                  </c:pt>
                  <c:pt idx="1">
                    <c:v>3.8243273918429202E-14</c:v>
                  </c:pt>
                  <c:pt idx="2">
                    <c:v>3.3160548849498942E-14</c:v>
                  </c:pt>
                  <c:pt idx="3">
                    <c:v>2.1979831664505526E-14</c:v>
                  </c:pt>
                  <c:pt idx="4">
                    <c:v>2.1816851285187913E-14</c:v>
                  </c:pt>
                  <c:pt idx="5">
                    <c:v>2.5772330123603514E-14</c:v>
                  </c:pt>
                  <c:pt idx="6">
                    <c:v>2.0318538333256158E-14</c:v>
                  </c:pt>
                  <c:pt idx="7">
                    <c:v>2.3412283100970792E-14</c:v>
                  </c:pt>
                  <c:pt idx="8">
                    <c:v>3.9316319766732994E-14</c:v>
                  </c:pt>
                  <c:pt idx="9">
                    <c:v>3.2152013933811217E-14</c:v>
                  </c:pt>
                  <c:pt idx="10">
                    <c:v>2.9993449284802154E-14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1.0051596370939815</c:v>
                </c:pt>
                <c:pt idx="2">
                  <c:v>1.0038870420389223</c:v>
                </c:pt>
                <c:pt idx="3">
                  <c:v>1.0044670683565344</c:v>
                </c:pt>
                <c:pt idx="4">
                  <c:v>1.0047873813976038</c:v>
                </c:pt>
                <c:pt idx="5">
                  <c:v>1.0144660295034282</c:v>
                </c:pt>
                <c:pt idx="6">
                  <c:v>1.0007358542835376</c:v>
                </c:pt>
                <c:pt idx="7">
                  <c:v>1.0163013366576632</c:v>
                </c:pt>
                <c:pt idx="8">
                  <c:v>1.0027702749497887</c:v>
                </c:pt>
                <c:pt idx="9">
                  <c:v>1.0095141630306808</c:v>
                </c:pt>
                <c:pt idx="10">
                  <c:v>1.0093843063924095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2.7666351403825845E-15</c:v>
                  </c:pt>
                  <c:pt idx="1">
                    <c:v>2.0461744793638076E-15</c:v>
                  </c:pt>
                  <c:pt idx="2">
                    <c:v>2.306375945070516E-15</c:v>
                  </c:pt>
                  <c:pt idx="3">
                    <c:v>1.9320791909235977E-15</c:v>
                  </c:pt>
                  <c:pt idx="4">
                    <c:v>1.8471112581541885E-15</c:v>
                  </c:pt>
                  <c:pt idx="5">
                    <c:v>9.5449986904132283E-16</c:v>
                  </c:pt>
                  <c:pt idx="6">
                    <c:v>2.3452441237534068E-15</c:v>
                  </c:pt>
                  <c:pt idx="7">
                    <c:v>1.6409844606211306E-15</c:v>
                  </c:pt>
                  <c:pt idx="8">
                    <c:v>1.0571896707781728E-15</c:v>
                  </c:pt>
                  <c:pt idx="9">
                    <c:v>7.8706397452811734E-15</c:v>
                  </c:pt>
                  <c:pt idx="10">
                    <c:v>4.648878359346526E-15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2.7666351403825845E-15</c:v>
                  </c:pt>
                  <c:pt idx="1">
                    <c:v>2.0461744793638076E-15</c:v>
                  </c:pt>
                  <c:pt idx="2">
                    <c:v>2.306375945070516E-15</c:v>
                  </c:pt>
                  <c:pt idx="3">
                    <c:v>1.9320791909235977E-15</c:v>
                  </c:pt>
                  <c:pt idx="4">
                    <c:v>1.8471112581541885E-15</c:v>
                  </c:pt>
                  <c:pt idx="5">
                    <c:v>9.5449986904132283E-16</c:v>
                  </c:pt>
                  <c:pt idx="6">
                    <c:v>2.3452441237534068E-15</c:v>
                  </c:pt>
                  <c:pt idx="7">
                    <c:v>1.6409844606211306E-15</c:v>
                  </c:pt>
                  <c:pt idx="8">
                    <c:v>1.0571896707781728E-15</c:v>
                  </c:pt>
                  <c:pt idx="9">
                    <c:v>7.8706397452811734E-15</c:v>
                  </c:pt>
                  <c:pt idx="10">
                    <c:v>4.648878359346526E-15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9.7984800000000017E-13</c:v>
                </c:pt>
                <c:pt idx="1">
                  <c:v>9.7117400000000008E-13</c:v>
                </c:pt>
                <c:pt idx="2">
                  <c:v>9.7313200000000006E-13</c:v>
                </c:pt>
                <c:pt idx="3">
                  <c:v>9.6876400000000009E-13</c:v>
                </c:pt>
                <c:pt idx="4">
                  <c:v>9.7045200000000011E-13</c:v>
                </c:pt>
                <c:pt idx="5">
                  <c:v>9.649479999999999E-13</c:v>
                </c:pt>
                <c:pt idx="6">
                  <c:v>9.67778E-13</c:v>
                </c:pt>
                <c:pt idx="7">
                  <c:v>9.6878600000000007E-13</c:v>
                </c:pt>
                <c:pt idx="8">
                  <c:v>9.6880999999999999E-13</c:v>
                </c:pt>
                <c:pt idx="9">
                  <c:v>9.6033799999999998E-13</c:v>
                </c:pt>
                <c:pt idx="10">
                  <c:v>9.6918799999999989E-13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1.4297000000000001E-12</c:v>
                </c:pt>
                <c:pt idx="1">
                  <c:v>1.4184000000000001E-12</c:v>
                </c:pt>
                <c:pt idx="2">
                  <c:v>1.4117999999999999E-12</c:v>
                </c:pt>
                <c:pt idx="3">
                  <c:v>1.4109999999999999E-12</c:v>
                </c:pt>
                <c:pt idx="4">
                  <c:v>1.4182999999999999E-12</c:v>
                </c:pt>
                <c:pt idx="5">
                  <c:v>1.4162E-12</c:v>
                </c:pt>
                <c:pt idx="6">
                  <c:v>1.4142999999999999E-12</c:v>
                </c:pt>
                <c:pt idx="7">
                  <c:v>1.4182999999999999E-12</c:v>
                </c:pt>
                <c:pt idx="8">
                  <c:v>1.4139000000000001E-12</c:v>
                </c:pt>
                <c:pt idx="9">
                  <c:v>1.3452E-12</c:v>
                </c:pt>
                <c:pt idx="10">
                  <c:v>1.4188999999999999E-12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1.4339999999999999E-12</c:v>
                </c:pt>
                <c:pt idx="1">
                  <c:v>1.4145000000000001E-12</c:v>
                </c:pt>
                <c:pt idx="2">
                  <c:v>1.4182E-12</c:v>
                </c:pt>
                <c:pt idx="3">
                  <c:v>1.4117999999999999E-12</c:v>
                </c:pt>
                <c:pt idx="4">
                  <c:v>1.4119000000000001E-12</c:v>
                </c:pt>
                <c:pt idx="5">
                  <c:v>1.414E-12</c:v>
                </c:pt>
                <c:pt idx="6">
                  <c:v>1.4171000000000001E-12</c:v>
                </c:pt>
                <c:pt idx="7">
                  <c:v>1.4197000000000001E-12</c:v>
                </c:pt>
                <c:pt idx="8">
                  <c:v>1.409E-12</c:v>
                </c:pt>
                <c:pt idx="9">
                  <c:v>1.4212E-12</c:v>
                </c:pt>
                <c:pt idx="10">
                  <c:v>1.4107E-12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1.4368000000000001E-12</c:v>
                </c:pt>
                <c:pt idx="1">
                  <c:v>1.4152000000000001E-12</c:v>
                </c:pt>
                <c:pt idx="2">
                  <c:v>1.4106000000000001E-12</c:v>
                </c:pt>
                <c:pt idx="3">
                  <c:v>1.4154E-12</c:v>
                </c:pt>
                <c:pt idx="4">
                  <c:v>1.4149999999999999E-12</c:v>
                </c:pt>
                <c:pt idx="5">
                  <c:v>1.416E-12</c:v>
                </c:pt>
                <c:pt idx="6">
                  <c:v>1.4108E-12</c:v>
                </c:pt>
                <c:pt idx="7">
                  <c:v>1.4254E-12</c:v>
                </c:pt>
                <c:pt idx="8">
                  <c:v>1.4149999999999999E-12</c:v>
                </c:pt>
                <c:pt idx="9">
                  <c:v>1.4201E-12</c:v>
                </c:pt>
                <c:pt idx="10">
                  <c:v>1.4155999999999999E-12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1.4272E-12</c:v>
                </c:pt>
                <c:pt idx="1">
                  <c:v>1.4142E-12</c:v>
                </c:pt>
                <c:pt idx="2">
                  <c:v>1.4215E-12</c:v>
                </c:pt>
                <c:pt idx="3">
                  <c:v>1.412E-12</c:v>
                </c:pt>
                <c:pt idx="4">
                  <c:v>1.4147E-12</c:v>
                </c:pt>
                <c:pt idx="5">
                  <c:v>1.4176999999999999E-12</c:v>
                </c:pt>
                <c:pt idx="6">
                  <c:v>1.4156999999999999E-12</c:v>
                </c:pt>
                <c:pt idx="7">
                  <c:v>1.4215999999999999E-12</c:v>
                </c:pt>
                <c:pt idx="8">
                  <c:v>1.4184000000000001E-12</c:v>
                </c:pt>
                <c:pt idx="9">
                  <c:v>1.4174E-12</c:v>
                </c:pt>
                <c:pt idx="10">
                  <c:v>1.4136E-12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1.4185000000000001E-12</c:v>
                </c:pt>
                <c:pt idx="1">
                  <c:v>1.4201E-12</c:v>
                </c:pt>
                <c:pt idx="2">
                  <c:v>1.4163999999999999E-12</c:v>
                </c:pt>
                <c:pt idx="3">
                  <c:v>1.3945E-12</c:v>
                </c:pt>
                <c:pt idx="4">
                  <c:v>1.4205000000000001E-12</c:v>
                </c:pt>
                <c:pt idx="5">
                  <c:v>1.4166E-12</c:v>
                </c:pt>
                <c:pt idx="6">
                  <c:v>1.4143999999999999E-12</c:v>
                </c:pt>
                <c:pt idx="7">
                  <c:v>1.4254E-12</c:v>
                </c:pt>
                <c:pt idx="8">
                  <c:v>1.4101E-12</c:v>
                </c:pt>
                <c:pt idx="9">
                  <c:v>1.4261999999999999E-12</c:v>
                </c:pt>
                <c:pt idx="10">
                  <c:v>1.3954000000000001E-12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ax val="1.5000000000000009E-12"/>
          <c:min val="1.3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2.3043000000000002E-12</c:v>
                </c:pt>
                <c:pt idx="1">
                  <c:v>2.3661000000000002E-12</c:v>
                </c:pt>
                <c:pt idx="2">
                  <c:v>2.3561E-12</c:v>
                </c:pt>
                <c:pt idx="3">
                  <c:v>2.3051999999999999E-12</c:v>
                </c:pt>
                <c:pt idx="4">
                  <c:v>2.3040999999999998E-12</c:v>
                </c:pt>
                <c:pt idx="5">
                  <c:v>2.3309000000000001E-12</c:v>
                </c:pt>
                <c:pt idx="6">
                  <c:v>2.3050999999999999E-12</c:v>
                </c:pt>
                <c:pt idx="7">
                  <c:v>2.3313E-12</c:v>
                </c:pt>
                <c:pt idx="8">
                  <c:v>2.2966000000000001E-12</c:v>
                </c:pt>
                <c:pt idx="9">
                  <c:v>2.3580999999999998E-12</c:v>
                </c:pt>
                <c:pt idx="10">
                  <c:v>2.2985999999999999E-12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2.2818999999999998E-12</c:v>
                </c:pt>
                <c:pt idx="1">
                  <c:v>2.3011E-12</c:v>
                </c:pt>
                <c:pt idx="2">
                  <c:v>2.2982E-12</c:v>
                </c:pt>
                <c:pt idx="3">
                  <c:v>2.3589E-12</c:v>
                </c:pt>
                <c:pt idx="4">
                  <c:v>2.3093999999999998E-12</c:v>
                </c:pt>
                <c:pt idx="5">
                  <c:v>2.3221999999999999E-12</c:v>
                </c:pt>
                <c:pt idx="6">
                  <c:v>2.2986999999999999E-12</c:v>
                </c:pt>
                <c:pt idx="7">
                  <c:v>2.3788999999999999E-12</c:v>
                </c:pt>
                <c:pt idx="8">
                  <c:v>2.2787999999999999E-12</c:v>
                </c:pt>
                <c:pt idx="9">
                  <c:v>2.2978000000000002E-12</c:v>
                </c:pt>
                <c:pt idx="10">
                  <c:v>2.3444E-12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2.3063E-12</c:v>
                </c:pt>
                <c:pt idx="1">
                  <c:v>2.3022E-12</c:v>
                </c:pt>
                <c:pt idx="2">
                  <c:v>2.2895999999999999E-12</c:v>
                </c:pt>
                <c:pt idx="3">
                  <c:v>2.3102E-12</c:v>
                </c:pt>
                <c:pt idx="4">
                  <c:v>2.3113000000000001E-12</c:v>
                </c:pt>
                <c:pt idx="5">
                  <c:v>2.3779000000000002E-12</c:v>
                </c:pt>
                <c:pt idx="6">
                  <c:v>2.3103E-12</c:v>
                </c:pt>
                <c:pt idx="7">
                  <c:v>2.3301999999999999E-12</c:v>
                </c:pt>
                <c:pt idx="8">
                  <c:v>2.3627E-12</c:v>
                </c:pt>
                <c:pt idx="9">
                  <c:v>2.2978000000000002E-12</c:v>
                </c:pt>
                <c:pt idx="10">
                  <c:v>2.3050999999999999E-12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2.318E-12</c:v>
                </c:pt>
                <c:pt idx="1">
                  <c:v>2.2814999999999999E-12</c:v>
                </c:pt>
                <c:pt idx="2">
                  <c:v>2.2975999999999998E-12</c:v>
                </c:pt>
                <c:pt idx="3">
                  <c:v>2.3186999999999998E-12</c:v>
                </c:pt>
                <c:pt idx="4">
                  <c:v>2.3234999999999999E-12</c:v>
                </c:pt>
                <c:pt idx="5">
                  <c:v>2.3229000000000001E-12</c:v>
                </c:pt>
                <c:pt idx="6">
                  <c:v>2.2984E-12</c:v>
                </c:pt>
                <c:pt idx="7">
                  <c:v>2.3316999999999998E-12</c:v>
                </c:pt>
                <c:pt idx="8">
                  <c:v>2.2896999999999998E-12</c:v>
                </c:pt>
                <c:pt idx="9">
                  <c:v>2.3444E-12</c:v>
                </c:pt>
                <c:pt idx="10">
                  <c:v>2.3711999999999998E-12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2.3406999999999999E-12</c:v>
                </c:pt>
                <c:pt idx="1">
                  <c:v>2.3599000000000001E-12</c:v>
                </c:pt>
                <c:pt idx="2">
                  <c:v>2.3546000000000001E-12</c:v>
                </c:pt>
                <c:pt idx="3">
                  <c:v>2.3098000000000001E-12</c:v>
                </c:pt>
                <c:pt idx="4">
                  <c:v>2.3582000000000002E-12</c:v>
                </c:pt>
                <c:pt idx="5">
                  <c:v>2.3643999999999999E-12</c:v>
                </c:pt>
                <c:pt idx="6">
                  <c:v>2.3471999999999999E-12</c:v>
                </c:pt>
                <c:pt idx="7">
                  <c:v>2.3674000000000002E-12</c:v>
                </c:pt>
                <c:pt idx="8">
                  <c:v>2.3553999999999998E-12</c:v>
                </c:pt>
                <c:pt idx="9">
                  <c:v>2.3629999999999999E-12</c:v>
                </c:pt>
                <c:pt idx="10">
                  <c:v>2.3403E-12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2.4000000000000015E-12"/>
          <c:min val="2.1000000000000011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2.1459217133903118E-14</c:v>
                  </c:pt>
                  <c:pt idx="1">
                    <c:v>3.8243273918429202E-14</c:v>
                  </c:pt>
                  <c:pt idx="2">
                    <c:v>3.3160548849498942E-14</c:v>
                  </c:pt>
                  <c:pt idx="3">
                    <c:v>2.1979831664505526E-14</c:v>
                  </c:pt>
                  <c:pt idx="4">
                    <c:v>2.1816851285187913E-14</c:v>
                  </c:pt>
                  <c:pt idx="5">
                    <c:v>2.5772330123603514E-14</c:v>
                  </c:pt>
                  <c:pt idx="6">
                    <c:v>2.0318538333256158E-14</c:v>
                  </c:pt>
                  <c:pt idx="7">
                    <c:v>2.3412283100970792E-14</c:v>
                  </c:pt>
                  <c:pt idx="8">
                    <c:v>3.9316319766732994E-14</c:v>
                  </c:pt>
                  <c:pt idx="9">
                    <c:v>3.2152013933811217E-14</c:v>
                  </c:pt>
                  <c:pt idx="10">
                    <c:v>2.9993449284802154E-14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2.1459217133903118E-14</c:v>
                  </c:pt>
                  <c:pt idx="1">
                    <c:v>3.8243273918429202E-14</c:v>
                  </c:pt>
                  <c:pt idx="2">
                    <c:v>3.3160548849498942E-14</c:v>
                  </c:pt>
                  <c:pt idx="3">
                    <c:v>2.1979831664505526E-14</c:v>
                  </c:pt>
                  <c:pt idx="4">
                    <c:v>2.1816851285187913E-14</c:v>
                  </c:pt>
                  <c:pt idx="5">
                    <c:v>2.5772330123603514E-14</c:v>
                  </c:pt>
                  <c:pt idx="6">
                    <c:v>2.0318538333256158E-14</c:v>
                  </c:pt>
                  <c:pt idx="7">
                    <c:v>2.3412283100970792E-14</c:v>
                  </c:pt>
                  <c:pt idx="8">
                    <c:v>3.9316319766732994E-14</c:v>
                  </c:pt>
                  <c:pt idx="9">
                    <c:v>3.2152013933811217E-14</c:v>
                  </c:pt>
                  <c:pt idx="10">
                    <c:v>2.9993449284802154E-14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2.3102400000000001E-12</c:v>
                </c:pt>
                <c:pt idx="1">
                  <c:v>2.3221599999999999E-12</c:v>
                </c:pt>
                <c:pt idx="2">
                  <c:v>2.3192199999999999E-12</c:v>
                </c:pt>
                <c:pt idx="3">
                  <c:v>2.3205600000000004E-12</c:v>
                </c:pt>
                <c:pt idx="4">
                  <c:v>2.3213000000000002E-12</c:v>
                </c:pt>
                <c:pt idx="5">
                  <c:v>2.3436600000000001E-12</c:v>
                </c:pt>
                <c:pt idx="6">
                  <c:v>2.3119399999999999E-12</c:v>
                </c:pt>
                <c:pt idx="7">
                  <c:v>2.3479000000000001E-12</c:v>
                </c:pt>
                <c:pt idx="8">
                  <c:v>2.3166399999999997E-12</c:v>
                </c:pt>
                <c:pt idx="9">
                  <c:v>2.3322199999999999E-12</c:v>
                </c:pt>
                <c:pt idx="10">
                  <c:v>2.33192E-12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  <c:min val="2.0000000000000012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I8" sqref="I8"/>
    </sheetView>
  </sheetViews>
  <sheetFormatPr defaultRowHeight="15" x14ac:dyDescent="0.25"/>
  <cols>
    <col min="1" max="1" width="38.85546875" customWidth="1"/>
    <col min="2" max="2" width="39.5703125" style="19" bestFit="1" customWidth="1"/>
    <col min="3" max="3" width="51.5703125" style="19" customWidth="1"/>
  </cols>
  <sheetData>
    <row r="1" spans="1:3" x14ac:dyDescent="0.25">
      <c r="A1" s="68" t="s">
        <v>49</v>
      </c>
      <c r="B1" s="43">
        <v>44048</v>
      </c>
    </row>
    <row r="2" spans="1:3" x14ac:dyDescent="0.25">
      <c r="A2" s="68" t="s">
        <v>46</v>
      </c>
      <c r="B2" s="30" t="s">
        <v>76</v>
      </c>
    </row>
    <row r="3" spans="1:3" ht="78" customHeight="1" x14ac:dyDescent="0.25">
      <c r="A3" s="69" t="s">
        <v>42</v>
      </c>
      <c r="B3" s="44" t="s">
        <v>77</v>
      </c>
    </row>
    <row r="4" spans="1:3" x14ac:dyDescent="0.25">
      <c r="A4" s="68" t="s">
        <v>48</v>
      </c>
      <c r="B4" s="30"/>
    </row>
    <row r="5" spans="1:3" x14ac:dyDescent="0.25">
      <c r="A5" s="68" t="s">
        <v>0</v>
      </c>
      <c r="B5" s="45" t="s">
        <v>87</v>
      </c>
    </row>
    <row r="6" spans="1:3" x14ac:dyDescent="0.25">
      <c r="A6" s="68" t="s">
        <v>1</v>
      </c>
      <c r="B6" s="77">
        <v>500</v>
      </c>
    </row>
    <row r="7" spans="1:3" ht="15.75" thickBot="1" x14ac:dyDescent="0.3">
      <c r="A7" s="70" t="s">
        <v>74</v>
      </c>
      <c r="B7" s="71"/>
      <c r="C7" s="64"/>
    </row>
    <row r="8" spans="1:3" ht="15.75" thickBot="1" x14ac:dyDescent="0.3">
      <c r="A8" s="78" t="s">
        <v>45</v>
      </c>
      <c r="B8" s="79"/>
      <c r="C8" s="80"/>
    </row>
    <row r="9" spans="1:3" x14ac:dyDescent="0.25">
      <c r="A9" s="63" t="s">
        <v>71</v>
      </c>
      <c r="B9" s="72" t="s">
        <v>70</v>
      </c>
      <c r="C9" s="18" t="s">
        <v>69</v>
      </c>
    </row>
    <row r="10" spans="1:3" x14ac:dyDescent="0.25">
      <c r="A10" s="30">
        <v>1</v>
      </c>
      <c r="B10" s="30" t="s">
        <v>78</v>
      </c>
      <c r="C10" s="30">
        <v>1</v>
      </c>
    </row>
    <row r="11" spans="1:3" x14ac:dyDescent="0.25">
      <c r="A11" s="30">
        <v>1</v>
      </c>
      <c r="B11" s="30" t="s">
        <v>79</v>
      </c>
      <c r="C11" s="30">
        <v>2</v>
      </c>
    </row>
    <row r="12" spans="1:3" x14ac:dyDescent="0.25">
      <c r="A12" s="30">
        <v>1</v>
      </c>
      <c r="B12" s="30" t="s">
        <v>80</v>
      </c>
      <c r="C12" s="30">
        <v>3</v>
      </c>
    </row>
    <row r="13" spans="1:3" x14ac:dyDescent="0.25">
      <c r="A13" s="62"/>
      <c r="B13" s="30"/>
      <c r="C13" s="30"/>
    </row>
    <row r="14" spans="1:3" x14ac:dyDescent="0.25">
      <c r="A14" s="62"/>
      <c r="B14" s="30"/>
      <c r="C14" s="30"/>
    </row>
    <row r="15" spans="1:3" ht="15.75" thickBot="1" x14ac:dyDescent="0.3">
      <c r="A15" s="73"/>
      <c r="B15" s="71"/>
      <c r="C15" s="71"/>
    </row>
    <row r="16" spans="1:3" s="2" customFormat="1" ht="15.75" thickBot="1" x14ac:dyDescent="0.3">
      <c r="A16" s="81" t="s">
        <v>75</v>
      </c>
      <c r="B16" s="82"/>
      <c r="C16" s="83"/>
    </row>
    <row r="17" spans="1:3" x14ac:dyDescent="0.25">
      <c r="A17" s="74" t="s">
        <v>47</v>
      </c>
      <c r="B17" s="74" t="s">
        <v>5</v>
      </c>
      <c r="C17" s="74" t="s">
        <v>6</v>
      </c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29"/>
      <c r="B20" s="30"/>
      <c r="C20" s="31"/>
    </row>
    <row r="21" spans="1:3" x14ac:dyDescent="0.25">
      <c r="A21" s="29"/>
      <c r="B21" s="30"/>
      <c r="C21" s="31"/>
    </row>
    <row r="22" spans="1:3" x14ac:dyDescent="0.25">
      <c r="A22" s="29"/>
      <c r="B22" s="30"/>
      <c r="C22" s="31"/>
    </row>
    <row r="23" spans="1:3" x14ac:dyDescent="0.25">
      <c r="A23" s="29"/>
      <c r="B23" s="30"/>
      <c r="C23" s="31"/>
    </row>
    <row r="24" spans="1:3" x14ac:dyDescent="0.25">
      <c r="A24" s="29"/>
      <c r="B24" s="30"/>
      <c r="C24" s="31"/>
    </row>
    <row r="25" spans="1:3" x14ac:dyDescent="0.25">
      <c r="A25" s="29"/>
      <c r="B25" s="30"/>
      <c r="C25" s="31"/>
    </row>
    <row r="26" spans="1:3" x14ac:dyDescent="0.25">
      <c r="A26" s="29"/>
      <c r="B26" s="30"/>
      <c r="C26" s="31"/>
    </row>
    <row r="27" spans="1:3" x14ac:dyDescent="0.25">
      <c r="A27" s="29"/>
      <c r="B27" s="30"/>
      <c r="C27" s="31"/>
    </row>
    <row r="28" spans="1:3" x14ac:dyDescent="0.25">
      <c r="A28" s="29"/>
      <c r="B28" s="30"/>
      <c r="C28" s="31"/>
    </row>
    <row r="29" spans="1:3" x14ac:dyDescent="0.25">
      <c r="A29" s="29"/>
      <c r="B29" s="30"/>
      <c r="C29" s="31"/>
    </row>
    <row r="30" spans="1:3" x14ac:dyDescent="0.25">
      <c r="A30" s="29"/>
      <c r="B30" s="30"/>
      <c r="C30" s="31"/>
    </row>
    <row r="31" spans="1:3" x14ac:dyDescent="0.25">
      <c r="A31" s="29"/>
      <c r="B31" s="30"/>
      <c r="C31" s="31"/>
    </row>
    <row r="32" spans="1:3" x14ac:dyDescent="0.25">
      <c r="A32" s="29"/>
      <c r="B32" s="30"/>
      <c r="C32" s="31"/>
    </row>
    <row r="33" spans="1:3" x14ac:dyDescent="0.25">
      <c r="A33" s="29"/>
      <c r="B33" s="30"/>
      <c r="C33" s="31"/>
    </row>
    <row r="34" spans="1:3" x14ac:dyDescent="0.25">
      <c r="A34" s="29"/>
      <c r="B34" s="30"/>
      <c r="C34" s="31"/>
    </row>
    <row r="35" spans="1:3" x14ac:dyDescent="0.25">
      <c r="A35" s="29"/>
      <c r="B35" s="30"/>
      <c r="C35" s="31"/>
    </row>
    <row r="36" spans="1:3" x14ac:dyDescent="0.25">
      <c r="A36" s="29"/>
      <c r="B36" s="30"/>
      <c r="C36" s="31"/>
    </row>
    <row r="37" spans="1:3" x14ac:dyDescent="0.25">
      <c r="A37" s="29"/>
      <c r="B37" s="30"/>
      <c r="C37" s="31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85"/>
  <sheetViews>
    <sheetView tabSelected="1" workbookViewId="0">
      <selection activeCell="V36" sqref="V36"/>
    </sheetView>
  </sheetViews>
  <sheetFormatPr defaultRowHeight="15" x14ac:dyDescent="0.25"/>
  <cols>
    <col min="1" max="1" width="15.28515625" style="21" customWidth="1"/>
    <col min="2" max="2" width="11.140625" style="20" customWidth="1"/>
    <col min="3" max="3" width="10.42578125" style="21" customWidth="1"/>
    <col min="4" max="4" width="10.7109375" style="21" customWidth="1"/>
    <col min="5" max="5" width="11.42578125" style="21" customWidth="1"/>
    <col min="6" max="6" width="13" style="19" customWidth="1"/>
    <col min="7" max="7" width="10.28515625" style="33" customWidth="1"/>
    <col min="8" max="8" width="10" style="33" customWidth="1"/>
    <col min="9" max="11" width="18" style="33" customWidth="1"/>
    <col min="12" max="12" width="9.140625" style="33"/>
    <col min="13" max="13" width="16" style="19" customWidth="1"/>
    <col min="14" max="14" width="11.85546875" style="22" customWidth="1"/>
    <col min="15" max="15" width="10.42578125" style="33" customWidth="1"/>
    <col min="16" max="16" width="10.7109375" style="21" customWidth="1"/>
    <col min="17" max="17" width="9.85546875" style="21" customWidth="1"/>
    <col min="18" max="18" width="12.28515625" style="19" customWidth="1"/>
    <col min="19" max="19" width="11.5703125" style="33" customWidth="1"/>
    <col min="20" max="20" width="11.28515625" style="33" customWidth="1"/>
    <col min="21" max="21" width="16.7109375" style="33" customWidth="1"/>
    <col min="22" max="23" width="18" style="33" customWidth="1"/>
    <col min="24" max="24" width="9.140625" style="33"/>
    <col min="25" max="25" width="16.28515625" style="19" customWidth="1"/>
    <col min="26" max="26" width="13" style="22" customWidth="1"/>
    <col min="27" max="27" width="10.140625" style="33" customWidth="1"/>
    <col min="28" max="28" width="10.42578125" style="21" customWidth="1"/>
    <col min="29" max="29" width="12.42578125" style="21" customWidth="1"/>
    <col min="30" max="30" width="11.28515625" style="19" customWidth="1"/>
    <col min="31" max="31" width="11.28515625" style="33" customWidth="1"/>
    <col min="32" max="32" width="11.140625" style="33" customWidth="1"/>
    <col min="33" max="33" width="15.5703125" style="33" customWidth="1"/>
    <col min="34" max="34" width="18" style="33" customWidth="1"/>
    <col min="35" max="35" width="15.5703125" style="33" customWidth="1"/>
    <col min="36" max="36" width="9.140625" style="33"/>
    <col min="37" max="37" width="16.42578125" style="21" customWidth="1"/>
    <col min="38" max="38" width="14.140625" style="22" customWidth="1"/>
    <col min="39" max="39" width="11.85546875" style="33" customWidth="1"/>
    <col min="40" max="41" width="11.28515625" style="21" customWidth="1"/>
    <col min="42" max="42" width="12" style="19" customWidth="1"/>
    <col min="43" max="43" width="10.7109375" style="33" customWidth="1"/>
    <col min="44" max="44" width="11.7109375" style="33" customWidth="1"/>
    <col min="45" max="45" width="17.42578125" style="33" customWidth="1"/>
    <col min="46" max="46" width="18" style="33" customWidth="1"/>
    <col min="47" max="47" width="17.42578125" style="33" customWidth="1"/>
    <col min="48" max="48" width="9.140625" style="33"/>
    <col min="49" max="49" width="15.7109375" style="21" customWidth="1"/>
    <col min="50" max="50" width="11.140625" style="20" customWidth="1"/>
    <col min="51" max="51" width="10.42578125" style="21" customWidth="1"/>
    <col min="52" max="52" width="10.7109375" style="21" customWidth="1"/>
    <col min="53" max="53" width="11.42578125" style="21" customWidth="1"/>
    <col min="54" max="54" width="13" style="19" customWidth="1"/>
    <col min="55" max="55" width="10.28515625" style="33" customWidth="1"/>
    <col min="56" max="56" width="10" style="33" customWidth="1"/>
    <col min="57" max="57" width="17.5703125" style="33" customWidth="1"/>
    <col min="58" max="58" width="18" style="33" customWidth="1"/>
    <col min="59" max="59" width="17.42578125" style="33" customWidth="1"/>
    <col min="60" max="60" width="9.140625" style="33"/>
    <col min="61" max="61" width="16.28515625" style="19" customWidth="1"/>
    <col min="62" max="62" width="11.85546875" style="22" customWidth="1"/>
    <col min="63" max="63" width="10.42578125" style="33" customWidth="1"/>
    <col min="64" max="64" width="10.7109375" style="21" customWidth="1"/>
    <col min="65" max="65" width="9.85546875" style="21" customWidth="1"/>
    <col min="66" max="66" width="12.28515625" style="19" customWidth="1"/>
    <col min="67" max="67" width="11.5703125" style="33" customWidth="1"/>
    <col min="68" max="68" width="11.28515625" style="33" customWidth="1"/>
    <col min="69" max="69" width="17.85546875" style="33" customWidth="1"/>
    <col min="70" max="70" width="18" style="33" customWidth="1"/>
    <col min="71" max="71" width="17.42578125" style="33" customWidth="1"/>
    <col min="72" max="72" width="9.140625" style="33"/>
    <col min="73" max="73" width="14.140625" style="19" customWidth="1"/>
    <col min="74" max="74" width="13" style="22" customWidth="1"/>
    <col min="75" max="75" width="10.140625" style="33" customWidth="1"/>
    <col min="76" max="76" width="10.42578125" style="21" customWidth="1"/>
    <col min="77" max="77" width="12.42578125" style="21" customWidth="1"/>
    <col min="78" max="78" width="11.28515625" style="19" customWidth="1"/>
    <col min="79" max="79" width="11.28515625" style="33" customWidth="1"/>
    <col min="80" max="80" width="11.140625" style="33" customWidth="1"/>
    <col min="81" max="81" width="17.28515625" style="33" customWidth="1"/>
    <col min="82" max="82" width="18" style="33" customWidth="1"/>
    <col min="83" max="83" width="17.42578125" style="33" customWidth="1"/>
    <col min="84" max="84" width="9.140625" style="33"/>
    <col min="85" max="85" width="15.5703125" style="21" customWidth="1"/>
    <col min="86" max="86" width="14.140625" style="22" customWidth="1"/>
    <col min="87" max="87" width="11.85546875" style="33" customWidth="1"/>
    <col min="88" max="89" width="11.28515625" style="21" customWidth="1"/>
    <col min="90" max="90" width="12" style="19" customWidth="1"/>
    <col min="91" max="91" width="10.7109375" style="33" customWidth="1"/>
    <col min="92" max="92" width="11.7109375" style="33" customWidth="1"/>
    <col min="93" max="93" width="19.85546875" style="33" customWidth="1"/>
    <col min="94" max="94" width="18" style="33" customWidth="1"/>
    <col min="95" max="95" width="17.42578125" style="33" customWidth="1"/>
    <col min="96" max="112" width="9.140625" style="2"/>
  </cols>
  <sheetData>
    <row r="1" spans="1:112" s="28" customFormat="1" ht="19.5" thickBot="1" x14ac:dyDescent="0.35">
      <c r="A1" s="84" t="s">
        <v>57</v>
      </c>
      <c r="B1" s="85"/>
      <c r="C1" s="39"/>
      <c r="D1" s="39"/>
      <c r="E1" s="39"/>
      <c r="F1" s="38"/>
      <c r="G1" s="38"/>
      <c r="H1" s="37"/>
      <c r="I1" s="37"/>
      <c r="J1" s="37"/>
      <c r="K1" s="37"/>
      <c r="L1" s="38"/>
      <c r="M1" s="86" t="s">
        <v>58</v>
      </c>
      <c r="N1" s="87"/>
      <c r="O1" s="38"/>
      <c r="P1" s="38"/>
      <c r="Q1" s="37"/>
      <c r="R1" s="38"/>
      <c r="S1" s="38"/>
      <c r="T1" s="37"/>
      <c r="U1" s="37"/>
      <c r="V1" s="37"/>
      <c r="W1" s="37"/>
      <c r="X1" s="38"/>
      <c r="Y1" s="84" t="s">
        <v>59</v>
      </c>
      <c r="Z1" s="85"/>
      <c r="AA1" s="38"/>
      <c r="AB1" s="39"/>
      <c r="AC1" s="39"/>
      <c r="AD1" s="38"/>
      <c r="AE1" s="38"/>
      <c r="AF1" s="37"/>
      <c r="AG1" s="37"/>
      <c r="AH1" s="37"/>
      <c r="AI1" s="37"/>
      <c r="AJ1" s="38"/>
      <c r="AK1" s="84" t="s">
        <v>60</v>
      </c>
      <c r="AL1" s="85"/>
      <c r="AM1" s="38"/>
      <c r="AN1" s="39"/>
      <c r="AO1" s="39"/>
      <c r="AP1" s="38"/>
      <c r="AQ1" s="38"/>
      <c r="AR1" s="37"/>
      <c r="AS1" s="37"/>
      <c r="AT1" s="37"/>
      <c r="AU1" s="37"/>
      <c r="AV1" s="38"/>
      <c r="AW1" s="84" t="s">
        <v>61</v>
      </c>
      <c r="AX1" s="85"/>
      <c r="AY1" s="39"/>
      <c r="AZ1" s="39"/>
      <c r="BA1" s="39"/>
      <c r="BB1" s="38"/>
      <c r="BC1" s="38"/>
      <c r="BD1" s="37"/>
      <c r="BE1" s="37"/>
      <c r="BF1" s="37"/>
      <c r="BG1" s="37"/>
      <c r="BH1" s="38"/>
      <c r="BI1" s="88" t="s">
        <v>62</v>
      </c>
      <c r="BJ1" s="89"/>
      <c r="BK1" s="38"/>
      <c r="BL1" s="38"/>
      <c r="BM1" s="37"/>
      <c r="BN1" s="38"/>
      <c r="BO1" s="38"/>
      <c r="BP1" s="37"/>
      <c r="BQ1" s="37"/>
      <c r="BR1" s="37"/>
      <c r="BS1" s="37"/>
      <c r="BT1" s="38"/>
      <c r="BU1" s="84" t="s">
        <v>63</v>
      </c>
      <c r="BV1" s="85"/>
      <c r="BW1" s="38"/>
      <c r="BX1" s="39"/>
      <c r="BY1" s="39"/>
      <c r="BZ1" s="38"/>
      <c r="CA1" s="38"/>
      <c r="CB1" s="37"/>
      <c r="CC1" s="37"/>
      <c r="CD1" s="37"/>
      <c r="CE1" s="37"/>
      <c r="CF1" s="38"/>
      <c r="CG1" s="84" t="s">
        <v>64</v>
      </c>
      <c r="CH1" s="85"/>
      <c r="CI1" s="38"/>
      <c r="CJ1" s="39"/>
      <c r="CK1" s="39"/>
      <c r="CL1" s="38"/>
      <c r="CM1" s="38"/>
      <c r="CN1" s="37"/>
      <c r="CO1" s="37"/>
      <c r="CP1" s="37"/>
      <c r="CQ1" s="37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</row>
    <row r="2" spans="1:112" s="36" customFormat="1" ht="42.75" customHeight="1" x14ac:dyDescent="0.25">
      <c r="A2" s="54" t="s">
        <v>65</v>
      </c>
      <c r="B2" s="55" t="s">
        <v>50</v>
      </c>
      <c r="C2" s="56" t="s">
        <v>51</v>
      </c>
      <c r="D2" s="56" t="s">
        <v>52</v>
      </c>
      <c r="E2" s="56" t="s">
        <v>53</v>
      </c>
      <c r="F2" s="57" t="s">
        <v>54</v>
      </c>
      <c r="G2" s="57" t="s">
        <v>56</v>
      </c>
      <c r="H2" s="57" t="s">
        <v>55</v>
      </c>
      <c r="I2" s="66" t="s">
        <v>67</v>
      </c>
      <c r="J2" s="66" t="s">
        <v>72</v>
      </c>
      <c r="K2" s="67" t="s">
        <v>68</v>
      </c>
      <c r="L2" s="40"/>
      <c r="M2" s="54" t="s">
        <v>65</v>
      </c>
      <c r="N2" s="55" t="s">
        <v>50</v>
      </c>
      <c r="O2" s="56" t="s">
        <v>51</v>
      </c>
      <c r="P2" s="56" t="s">
        <v>52</v>
      </c>
      <c r="Q2" s="61" t="s">
        <v>53</v>
      </c>
      <c r="R2" s="57" t="s">
        <v>54</v>
      </c>
      <c r="S2" s="57" t="s">
        <v>56</v>
      </c>
      <c r="T2" s="57" t="s">
        <v>55</v>
      </c>
      <c r="U2" s="65" t="s">
        <v>67</v>
      </c>
      <c r="V2" s="65" t="s">
        <v>72</v>
      </c>
      <c r="W2" s="65" t="s">
        <v>68</v>
      </c>
      <c r="X2" s="40"/>
      <c r="Y2" s="54" t="s">
        <v>65</v>
      </c>
      <c r="Z2" s="55" t="s">
        <v>50</v>
      </c>
      <c r="AA2" s="56" t="s">
        <v>51</v>
      </c>
      <c r="AB2" s="56" t="s">
        <v>52</v>
      </c>
      <c r="AC2" s="56" t="s">
        <v>53</v>
      </c>
      <c r="AD2" s="57" t="s">
        <v>54</v>
      </c>
      <c r="AE2" s="57" t="s">
        <v>56</v>
      </c>
      <c r="AF2" s="57" t="s">
        <v>55</v>
      </c>
      <c r="AG2" s="66" t="s">
        <v>67</v>
      </c>
      <c r="AH2" s="66" t="s">
        <v>72</v>
      </c>
      <c r="AI2" s="67" t="s">
        <v>68</v>
      </c>
      <c r="AJ2" s="40"/>
      <c r="AK2" s="54" t="s">
        <v>65</v>
      </c>
      <c r="AL2" s="55" t="s">
        <v>50</v>
      </c>
      <c r="AM2" s="56" t="s">
        <v>51</v>
      </c>
      <c r="AN2" s="56" t="s">
        <v>52</v>
      </c>
      <c r="AO2" s="56" t="s">
        <v>53</v>
      </c>
      <c r="AP2" s="57" t="s">
        <v>54</v>
      </c>
      <c r="AQ2" s="57" t="s">
        <v>56</v>
      </c>
      <c r="AR2" s="57" t="s">
        <v>55</v>
      </c>
      <c r="AS2" s="65" t="s">
        <v>67</v>
      </c>
      <c r="AT2" s="65" t="s">
        <v>72</v>
      </c>
      <c r="AU2" s="65" t="s">
        <v>68</v>
      </c>
      <c r="AV2" s="40"/>
      <c r="AW2" s="54" t="s">
        <v>65</v>
      </c>
      <c r="AX2" s="55" t="s">
        <v>50</v>
      </c>
      <c r="AY2" s="56" t="s">
        <v>51</v>
      </c>
      <c r="AZ2" s="56" t="s">
        <v>52</v>
      </c>
      <c r="BA2" s="56" t="s">
        <v>53</v>
      </c>
      <c r="BB2" s="57" t="s">
        <v>54</v>
      </c>
      <c r="BC2" s="57" t="s">
        <v>56</v>
      </c>
      <c r="BD2" s="57" t="s">
        <v>55</v>
      </c>
      <c r="BE2" s="66" t="s">
        <v>67</v>
      </c>
      <c r="BF2" s="66" t="s">
        <v>72</v>
      </c>
      <c r="BG2" s="67" t="s">
        <v>68</v>
      </c>
      <c r="BH2" s="40"/>
      <c r="BI2" s="54" t="s">
        <v>65</v>
      </c>
      <c r="BJ2" s="55" t="s">
        <v>50</v>
      </c>
      <c r="BK2" s="56" t="s">
        <v>51</v>
      </c>
      <c r="BL2" s="56" t="s">
        <v>52</v>
      </c>
      <c r="BM2" s="61" t="s">
        <v>53</v>
      </c>
      <c r="BN2" s="57" t="s">
        <v>54</v>
      </c>
      <c r="BO2" s="57" t="s">
        <v>56</v>
      </c>
      <c r="BP2" s="57" t="s">
        <v>55</v>
      </c>
      <c r="BQ2" s="65" t="s">
        <v>67</v>
      </c>
      <c r="BR2" s="65" t="s">
        <v>72</v>
      </c>
      <c r="BS2" s="65" t="s">
        <v>68</v>
      </c>
      <c r="BT2" s="40"/>
      <c r="BU2" s="54" t="s">
        <v>65</v>
      </c>
      <c r="BV2" s="55" t="s">
        <v>50</v>
      </c>
      <c r="BW2" s="56" t="s">
        <v>51</v>
      </c>
      <c r="BX2" s="56" t="s">
        <v>52</v>
      </c>
      <c r="BY2" s="56" t="s">
        <v>53</v>
      </c>
      <c r="BZ2" s="57" t="s">
        <v>54</v>
      </c>
      <c r="CA2" s="57" t="s">
        <v>56</v>
      </c>
      <c r="CB2" s="57" t="s">
        <v>55</v>
      </c>
      <c r="CC2" s="66" t="s">
        <v>67</v>
      </c>
      <c r="CD2" s="66" t="s">
        <v>72</v>
      </c>
      <c r="CE2" s="67" t="s">
        <v>68</v>
      </c>
      <c r="CF2" s="40"/>
      <c r="CG2" s="54" t="s">
        <v>65</v>
      </c>
      <c r="CH2" s="55" t="s">
        <v>50</v>
      </c>
      <c r="CI2" s="56" t="s">
        <v>51</v>
      </c>
      <c r="CJ2" s="56" t="s">
        <v>52</v>
      </c>
      <c r="CK2" s="56" t="s">
        <v>53</v>
      </c>
      <c r="CL2" s="57" t="s">
        <v>54</v>
      </c>
      <c r="CM2" s="57" t="s">
        <v>56</v>
      </c>
      <c r="CN2" s="57" t="s">
        <v>55</v>
      </c>
      <c r="CO2" s="65" t="s">
        <v>67</v>
      </c>
      <c r="CP2" s="65" t="s">
        <v>72</v>
      </c>
      <c r="CQ2" s="65" t="s">
        <v>68</v>
      </c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</row>
    <row r="3" spans="1:112" s="27" customFormat="1" x14ac:dyDescent="0.25">
      <c r="A3" s="58">
        <v>0</v>
      </c>
      <c r="B3" s="47">
        <f>'C1'!$AA18</f>
        <v>9.7641999999999999E-13</v>
      </c>
      <c r="C3" s="48">
        <f>'C1'!AA19</f>
        <v>9.8099999999999996E-13</v>
      </c>
      <c r="D3" s="48">
        <f>'C1'!AA20</f>
        <v>9.8362999999999992E-13</v>
      </c>
      <c r="E3" s="48">
        <f>'C1'!AA21</f>
        <v>9.7807000000000009E-13</v>
      </c>
      <c r="F3" s="48">
        <f>'C1'!AA22</f>
        <v>9.8012000000000007E-13</v>
      </c>
      <c r="G3" s="47">
        <f>AVERAGE(B3:F3)</f>
        <v>9.7984800000000017E-13</v>
      </c>
      <c r="H3" s="47">
        <f>STDEV(B3:F3)</f>
        <v>2.7666351403825845E-15</v>
      </c>
      <c r="I3" s="46"/>
      <c r="J3" s="75">
        <f>G3/$G$3</f>
        <v>1</v>
      </c>
      <c r="K3" s="49">
        <f>(G3/$G$3-1)*100</f>
        <v>0</v>
      </c>
      <c r="L3" s="22"/>
      <c r="M3" s="58">
        <v>0</v>
      </c>
      <c r="N3" s="47">
        <f>'C2'!AA18</f>
        <v>1.4297000000000001E-12</v>
      </c>
      <c r="O3" s="47">
        <f>'C2'!AA19</f>
        <v>1.4339999999999999E-12</v>
      </c>
      <c r="P3" s="47">
        <f>'C2'!AA20</f>
        <v>1.4368000000000001E-12</v>
      </c>
      <c r="Q3" s="47">
        <f>'C2'!AA21</f>
        <v>1.4272E-12</v>
      </c>
      <c r="R3" s="47">
        <f>'C2'!AA22</f>
        <v>1.4185000000000001E-12</v>
      </c>
      <c r="S3" s="47">
        <f>AVERAGE(N3:R3)</f>
        <v>1.4292400000000001E-12</v>
      </c>
      <c r="T3" s="47">
        <f>STDEV(N3:R3)</f>
        <v>7.0627898170623693E-15</v>
      </c>
      <c r="U3" s="46"/>
      <c r="V3" s="75">
        <f>S3/$S$3</f>
        <v>1</v>
      </c>
      <c r="W3" s="49">
        <f>(S3/$S$3-1)*100</f>
        <v>0</v>
      </c>
      <c r="X3" s="22"/>
      <c r="Y3" s="58">
        <v>0</v>
      </c>
      <c r="Z3" s="47">
        <f>'C3'!AA18</f>
        <v>2.3043000000000002E-12</v>
      </c>
      <c r="AA3" s="47">
        <f>'C3'!AA19</f>
        <v>2.2818999999999998E-12</v>
      </c>
      <c r="AB3" s="47">
        <f>'C3'!AA20</f>
        <v>2.3063E-12</v>
      </c>
      <c r="AC3" s="47">
        <f>'C3'!AA21</f>
        <v>2.318E-12</v>
      </c>
      <c r="AD3" s="47">
        <f>'C3'!AA22</f>
        <v>2.3406999999999999E-12</v>
      </c>
      <c r="AE3" s="47">
        <f>AVERAGE(Z3:AD3)</f>
        <v>2.3102400000000001E-12</v>
      </c>
      <c r="AF3" s="47">
        <f>STDEV(Z3:AD3)</f>
        <v>2.1459217133903118E-14</v>
      </c>
      <c r="AG3" s="46"/>
      <c r="AH3" s="75">
        <f>AE3/$AE$3</f>
        <v>1</v>
      </c>
      <c r="AI3" s="49">
        <f>(AE3/$AE$3-1)*100</f>
        <v>0</v>
      </c>
      <c r="AJ3" s="22"/>
      <c r="AK3" s="58"/>
      <c r="AL3" s="47">
        <f>'Sample 4'!AA18</f>
        <v>0</v>
      </c>
      <c r="AM3" s="47">
        <f>'Sample 4'!AA19</f>
        <v>0</v>
      </c>
      <c r="AN3" s="47">
        <f>'Sample 4'!AA20</f>
        <v>0</v>
      </c>
      <c r="AO3" s="47">
        <f>'Sample 4'!AA21</f>
        <v>0</v>
      </c>
      <c r="AP3" s="47">
        <f>'Sample 4'!AA22</f>
        <v>0</v>
      </c>
      <c r="AQ3" s="47">
        <f>AVERAGE(AL3:AP3)</f>
        <v>0</v>
      </c>
      <c r="AR3" s="47">
        <f>STDEV(AL3:AP3)</f>
        <v>0</v>
      </c>
      <c r="AS3" s="46"/>
      <c r="AT3" s="75" t="e">
        <f>AQ3/$AQ$3</f>
        <v>#DIV/0!</v>
      </c>
      <c r="AU3" s="49" t="e">
        <f t="shared" ref="AU3:AU17" si="0">(AQ3/$AQ$3-1)*100</f>
        <v>#DIV/0!</v>
      </c>
      <c r="AV3" s="33"/>
      <c r="AW3" s="58"/>
      <c r="AX3" s="47">
        <f>'Sample 5'!$AA18</f>
        <v>0</v>
      </c>
      <c r="AY3" s="48">
        <f>'Sample 5'!AA19</f>
        <v>0</v>
      </c>
      <c r="AZ3" s="48">
        <f>'Sample 5'!AA20</f>
        <v>0</v>
      </c>
      <c r="BA3" s="48">
        <f>'Sample 5'!AA21</f>
        <v>0</v>
      </c>
      <c r="BB3" s="48">
        <f>'Sample 5'!AA22</f>
        <v>0</v>
      </c>
      <c r="BC3" s="47">
        <f t="shared" ref="BC3:BC17" si="1">AVERAGE(AX3:BB3)</f>
        <v>0</v>
      </c>
      <c r="BD3" s="47">
        <f t="shared" ref="BD3:BD17" si="2">STDEV(AX3:BB3)</f>
        <v>0</v>
      </c>
      <c r="BE3" s="46"/>
      <c r="BF3" s="75" t="e">
        <f>BC3/$BC$3</f>
        <v>#DIV/0!</v>
      </c>
      <c r="BG3" s="49" t="e">
        <f>(BC3/$BC$3-1)*100</f>
        <v>#DIV/0!</v>
      </c>
      <c r="BH3" s="22"/>
      <c r="BI3" s="58"/>
      <c r="BJ3" s="47">
        <f>'Sample 6'!AA18</f>
        <v>0</v>
      </c>
      <c r="BK3" s="47">
        <f>'Sample 6'!AA19</f>
        <v>0</v>
      </c>
      <c r="BL3" s="47">
        <f>'Sample 6'!AA20</f>
        <v>0</v>
      </c>
      <c r="BM3" s="47">
        <f>'Sample 6'!AA21</f>
        <v>0</v>
      </c>
      <c r="BN3" s="47">
        <f>'Sample 6'!AA22</f>
        <v>0</v>
      </c>
      <c r="BO3" s="47">
        <f t="shared" ref="BO3:BO17" si="3">AVERAGE(BJ3:BN3)</f>
        <v>0</v>
      </c>
      <c r="BP3" s="47">
        <f t="shared" ref="BP3:BP17" si="4">STDEV(BJ3:BN3)</f>
        <v>0</v>
      </c>
      <c r="BQ3" s="46"/>
      <c r="BR3" s="75" t="e">
        <f>BO3/$BO$3</f>
        <v>#DIV/0!</v>
      </c>
      <c r="BS3" s="49" t="e">
        <f>(BO3/$BO$3-1)*100</f>
        <v>#DIV/0!</v>
      </c>
      <c r="BT3" s="22"/>
      <c r="BU3" s="58"/>
      <c r="BV3" s="47">
        <f>'Sample 7'!AA18</f>
        <v>0</v>
      </c>
      <c r="BW3" s="47">
        <f>'Sample 7'!AA19</f>
        <v>0</v>
      </c>
      <c r="BX3" s="47">
        <f>'Sample 7'!AA20</f>
        <v>0</v>
      </c>
      <c r="BY3" s="47">
        <f>'Sample 7'!AA21</f>
        <v>0</v>
      </c>
      <c r="BZ3" s="47">
        <f>'Sample 7'!AA22</f>
        <v>0</v>
      </c>
      <c r="CA3" s="47">
        <f t="shared" ref="CA3:CA17" si="5">AVERAGE(BV3:BZ3)</f>
        <v>0</v>
      </c>
      <c r="CB3" s="47">
        <f t="shared" ref="CB3:CB17" si="6">STDEV(BV3:BZ3)</f>
        <v>0</v>
      </c>
      <c r="CC3" s="46"/>
      <c r="CD3" s="75" t="e">
        <f>CA3/$CA$3</f>
        <v>#DIV/0!</v>
      </c>
      <c r="CE3" s="49" t="e">
        <f>(CA3/$CA$3-1)*100</f>
        <v>#DIV/0!</v>
      </c>
      <c r="CF3" s="22"/>
      <c r="CG3" s="58"/>
      <c r="CH3" s="47">
        <f>'Sample 8'!AA18</f>
        <v>0</v>
      </c>
      <c r="CI3" s="47">
        <f>'Sample 8'!AA19</f>
        <v>0</v>
      </c>
      <c r="CJ3" s="47">
        <f>'Sample 8'!AA20</f>
        <v>0</v>
      </c>
      <c r="CK3" s="47">
        <f>'Sample 8'!AA21</f>
        <v>0</v>
      </c>
      <c r="CL3" s="47">
        <f>'Sample 8'!AA22</f>
        <v>0</v>
      </c>
      <c r="CM3" s="47">
        <f t="shared" ref="CM3:CM17" si="7">AVERAGE(CH3:CL3)</f>
        <v>0</v>
      </c>
      <c r="CN3" s="47">
        <f t="shared" ref="CN3:CN17" si="8">STDEV(CH3:CL3)</f>
        <v>0</v>
      </c>
      <c r="CO3" s="46"/>
      <c r="CP3" s="75" t="e">
        <f>CM3/$CM$3</f>
        <v>#DIV/0!</v>
      </c>
      <c r="CQ3" s="49" t="e">
        <f>(CM3/$CM$3-1)*100</f>
        <v>#DIV/0!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pans="1:112" x14ac:dyDescent="0.25">
      <c r="A4" s="58">
        <v>0.5</v>
      </c>
      <c r="B4" s="47">
        <f>'C1'!AA27</f>
        <v>9.7324999999999992E-13</v>
      </c>
      <c r="C4" s="48">
        <f>'C1'!AA28</f>
        <v>9.7275999999999999E-13</v>
      </c>
      <c r="D4" s="48">
        <f>'C1'!AA29</f>
        <v>9.71E-13</v>
      </c>
      <c r="E4" s="48">
        <f>'C1'!AA30</f>
        <v>9.680500000000001E-13</v>
      </c>
      <c r="F4" s="48">
        <f>'C1'!AA31</f>
        <v>9.7080999999999998E-13</v>
      </c>
      <c r="G4" s="47">
        <f t="shared" ref="G4:G17" si="9">AVERAGE(B4:F4)</f>
        <v>9.7117400000000008E-13</v>
      </c>
      <c r="H4" s="47">
        <f t="shared" ref="H4:H17" si="10">STDEV(B4:F4)</f>
        <v>2.0461744793638076E-15</v>
      </c>
      <c r="I4" s="46"/>
      <c r="J4" s="75">
        <f t="shared" ref="J4:J17" si="11">G4/$G$3</f>
        <v>0.99114760656754919</v>
      </c>
      <c r="K4" s="49">
        <f>(G4/$G$3-1)*100</f>
        <v>-0.88523934324508113</v>
      </c>
      <c r="M4" s="58">
        <v>0.5</v>
      </c>
      <c r="N4" s="47">
        <f>'C2'!AA27</f>
        <v>1.4184000000000001E-12</v>
      </c>
      <c r="O4" s="47">
        <f>'C2'!AA28</f>
        <v>1.4145000000000001E-12</v>
      </c>
      <c r="P4" s="47">
        <f>'C2'!AA29</f>
        <v>1.4152000000000001E-12</v>
      </c>
      <c r="Q4" s="47">
        <f>'C2'!AA30</f>
        <v>1.4142E-12</v>
      </c>
      <c r="R4" s="47">
        <f>'C2'!AA31</f>
        <v>1.4201E-12</v>
      </c>
      <c r="S4" s="47">
        <f t="shared" ref="S4:S17" si="12">AVERAGE(N4:R4)</f>
        <v>1.41648E-12</v>
      </c>
      <c r="T4" s="47">
        <f t="shared" ref="T4:T17" si="13">STDEV(N4:R4)</f>
        <v>2.6243094329746934E-15</v>
      </c>
      <c r="U4" s="46"/>
      <c r="V4" s="75">
        <f t="shared" ref="V4:V17" si="14">S4/$S$3</f>
        <v>0.99107217822059268</v>
      </c>
      <c r="W4" s="49">
        <f t="shared" ref="W4:W17" si="15">(S4/$S$3-1)*100</f>
        <v>-0.89278217794073189</v>
      </c>
      <c r="Y4" s="58">
        <v>0.5</v>
      </c>
      <c r="Z4" s="47">
        <f>'C3'!AA27</f>
        <v>2.3661000000000002E-12</v>
      </c>
      <c r="AA4" s="47">
        <f>'C3'!AA28</f>
        <v>2.3011E-12</v>
      </c>
      <c r="AB4" s="47">
        <f>'C3'!AA29</f>
        <v>2.3022E-12</v>
      </c>
      <c r="AC4" s="47">
        <f>'C3'!AA30</f>
        <v>2.2814999999999999E-12</v>
      </c>
      <c r="AD4" s="47">
        <f>'C3'!AA31</f>
        <v>2.3599000000000001E-12</v>
      </c>
      <c r="AE4" s="47">
        <f t="shared" ref="AE4:AE17" si="16">AVERAGE(Z4:AD4)</f>
        <v>2.3221599999999999E-12</v>
      </c>
      <c r="AF4" s="47">
        <f t="shared" ref="AF4:AF17" si="17">STDEV(Z4:AD4)</f>
        <v>3.8243273918429202E-14</v>
      </c>
      <c r="AG4" s="46"/>
      <c r="AH4" s="75">
        <f t="shared" ref="AH4:AH17" si="18">AE4/$AE$3</f>
        <v>1.0051596370939815</v>
      </c>
      <c r="AI4" s="49">
        <f t="shared" ref="AI4:AI17" si="19">(AE4/$AE$3-1)*100</f>
        <v>0.5159637093981484</v>
      </c>
      <c r="AK4" s="58"/>
      <c r="AL4" s="47">
        <f>'Sample 4'!AA27</f>
        <v>0</v>
      </c>
      <c r="AM4" s="47">
        <f>'Sample 4'!AA28</f>
        <v>0</v>
      </c>
      <c r="AN4" s="47">
        <f>'Sample 4'!AA29</f>
        <v>0</v>
      </c>
      <c r="AO4" s="47">
        <f>'Sample 4'!AA30</f>
        <v>0</v>
      </c>
      <c r="AP4" s="47">
        <f>'Sample 4'!AA31</f>
        <v>0</v>
      </c>
      <c r="AQ4" s="47">
        <f t="shared" ref="AQ4:AQ17" si="20">AVERAGE(AL4:AP4)</f>
        <v>0</v>
      </c>
      <c r="AR4" s="47">
        <f t="shared" ref="AR4:AR17" si="21">STDEV(AL4:AP4)</f>
        <v>0</v>
      </c>
      <c r="AS4" s="46"/>
      <c r="AT4" s="75" t="e">
        <f t="shared" ref="AT4:AT17" si="22">AQ4/$AQ$3</f>
        <v>#DIV/0!</v>
      </c>
      <c r="AU4" s="49" t="e">
        <f t="shared" si="0"/>
        <v>#DIV/0!</v>
      </c>
      <c r="AW4" s="58"/>
      <c r="AX4" s="47">
        <f>'Sample 5'!AA27</f>
        <v>0</v>
      </c>
      <c r="AY4" s="48">
        <f>'Sample 5'!AA28</f>
        <v>0</v>
      </c>
      <c r="AZ4" s="48">
        <f>'Sample 5'!AA29</f>
        <v>0</v>
      </c>
      <c r="BA4" s="48">
        <f>'Sample 5'!AA30</f>
        <v>0</v>
      </c>
      <c r="BB4" s="48">
        <f>'Sample 5'!AA31</f>
        <v>0</v>
      </c>
      <c r="BC4" s="47">
        <f t="shared" si="1"/>
        <v>0</v>
      </c>
      <c r="BD4" s="47">
        <f t="shared" si="2"/>
        <v>0</v>
      </c>
      <c r="BE4" s="46"/>
      <c r="BF4" s="75" t="e">
        <f t="shared" ref="BF4:BF17" si="23">BC4/$BC$3</f>
        <v>#DIV/0!</v>
      </c>
      <c r="BG4" s="49" t="e">
        <f t="shared" ref="BG4:BG17" si="24">(BC4/$BC$3-1)*100</f>
        <v>#DIV/0!</v>
      </c>
      <c r="BI4" s="58"/>
      <c r="BJ4" s="47">
        <f>'Sample 6'!AA27</f>
        <v>0</v>
      </c>
      <c r="BK4" s="47">
        <f>'Sample 6'!AA28</f>
        <v>0</v>
      </c>
      <c r="BL4" s="47">
        <f>'Sample 6'!AA29</f>
        <v>0</v>
      </c>
      <c r="BM4" s="47">
        <f>'Sample 6'!AA30</f>
        <v>0</v>
      </c>
      <c r="BN4" s="47">
        <f>'Sample 6'!AA31</f>
        <v>0</v>
      </c>
      <c r="BO4" s="47">
        <f t="shared" si="3"/>
        <v>0</v>
      </c>
      <c r="BP4" s="47">
        <f t="shared" si="4"/>
        <v>0</v>
      </c>
      <c r="BQ4" s="46"/>
      <c r="BR4" s="75" t="e">
        <f t="shared" ref="BR4:BR17" si="25">BO4/$BO$3</f>
        <v>#DIV/0!</v>
      </c>
      <c r="BS4" s="49" t="e">
        <f t="shared" ref="BS4:BS17" si="26">(BO4/$BO$3-1)*100</f>
        <v>#DIV/0!</v>
      </c>
      <c r="BU4" s="58"/>
      <c r="BV4" s="47">
        <f>'Sample 7'!AA27</f>
        <v>0</v>
      </c>
      <c r="BW4" s="47">
        <f>'Sample 7'!AA28</f>
        <v>0</v>
      </c>
      <c r="BX4" s="47">
        <f>'Sample 7'!AA29</f>
        <v>0</v>
      </c>
      <c r="BY4" s="47">
        <f>'Sample 7'!AA30</f>
        <v>0</v>
      </c>
      <c r="BZ4" s="47">
        <f>'Sample 7'!AA31</f>
        <v>0</v>
      </c>
      <c r="CA4" s="47">
        <f t="shared" si="5"/>
        <v>0</v>
      </c>
      <c r="CB4" s="47">
        <f t="shared" si="6"/>
        <v>0</v>
      </c>
      <c r="CC4" s="46"/>
      <c r="CD4" s="75" t="e">
        <f t="shared" ref="CD4:CD17" si="27">CA4/$CA$3</f>
        <v>#DIV/0!</v>
      </c>
      <c r="CE4" s="49" t="e">
        <f t="shared" ref="CE4:CE17" si="28">(CA4/$CA$3-1)*100</f>
        <v>#DIV/0!</v>
      </c>
      <c r="CG4" s="58"/>
      <c r="CH4" s="47">
        <f>'Sample 8'!AA27</f>
        <v>0</v>
      </c>
      <c r="CI4" s="47">
        <f>'Sample 8'!AA28</f>
        <v>0</v>
      </c>
      <c r="CJ4" s="47">
        <f>'Sample 8'!AA29</f>
        <v>0</v>
      </c>
      <c r="CK4" s="47">
        <f>'Sample 8'!AA30</f>
        <v>0</v>
      </c>
      <c r="CL4" s="47">
        <f>'Sample 8'!AA31</f>
        <v>0</v>
      </c>
      <c r="CM4" s="47">
        <f t="shared" si="7"/>
        <v>0</v>
      </c>
      <c r="CN4" s="47">
        <f t="shared" si="8"/>
        <v>0</v>
      </c>
      <c r="CO4" s="46"/>
      <c r="CP4" s="75" t="e">
        <f t="shared" ref="CP4:CP17" si="29">CM4/$CM$3</f>
        <v>#DIV/0!</v>
      </c>
      <c r="CQ4" s="49" t="e">
        <f t="shared" ref="CQ4:CQ17" si="30">(CM4/$CM$3-1)*100</f>
        <v>#DIV/0!</v>
      </c>
    </row>
    <row r="5" spans="1:112" x14ac:dyDescent="0.25">
      <c r="A5" s="58">
        <v>1</v>
      </c>
      <c r="B5" s="47">
        <f>'C1'!AA36</f>
        <v>9.7157999999999999E-13</v>
      </c>
      <c r="C5" s="48">
        <f>'C1'!AA37</f>
        <v>9.7205000000000008E-13</v>
      </c>
      <c r="D5" s="48">
        <f>'C1'!AA38</f>
        <v>9.7519999999999992E-13</v>
      </c>
      <c r="E5" s="48">
        <f>'C1'!AA39</f>
        <v>9.7598999999999996E-13</v>
      </c>
      <c r="F5" s="48">
        <f>'C1'!AA40</f>
        <v>9.7083999999999993E-13</v>
      </c>
      <c r="G5" s="47">
        <f t="shared" si="9"/>
        <v>9.7313200000000006E-13</v>
      </c>
      <c r="H5" s="47">
        <f t="shared" si="10"/>
        <v>2.306375945070516E-15</v>
      </c>
      <c r="I5" s="46"/>
      <c r="J5" s="75">
        <f t="shared" si="11"/>
        <v>0.9931458756868411</v>
      </c>
      <c r="K5" s="49">
        <f>(G5/$G$3-1)*100</f>
        <v>-0.68541243131589047</v>
      </c>
      <c r="M5" s="58">
        <v>1</v>
      </c>
      <c r="N5" s="47">
        <f>'C2'!AA36</f>
        <v>1.4117999999999999E-12</v>
      </c>
      <c r="O5" s="47">
        <f>'C2'!AA37</f>
        <v>1.4182E-12</v>
      </c>
      <c r="P5" s="47">
        <f>'C2'!AA38</f>
        <v>1.4106000000000001E-12</v>
      </c>
      <c r="Q5" s="47">
        <f>'C2'!AA39</f>
        <v>1.4215E-12</v>
      </c>
      <c r="R5" s="47">
        <f>'C2'!AA40</f>
        <v>1.4163999999999999E-12</v>
      </c>
      <c r="S5" s="47">
        <f t="shared" si="12"/>
        <v>1.4156999999999999E-12</v>
      </c>
      <c r="T5" s="47">
        <f t="shared" si="13"/>
        <v>4.5166359162544623E-15</v>
      </c>
      <c r="U5" s="46"/>
      <c r="V5" s="75">
        <f t="shared" si="14"/>
        <v>0.99052643362906145</v>
      </c>
      <c r="W5" s="49">
        <f t="shared" si="15"/>
        <v>-0.94735663709385465</v>
      </c>
      <c r="Y5" s="58">
        <v>1</v>
      </c>
      <c r="Z5" s="47">
        <f>'C3'!AA36</f>
        <v>2.3561E-12</v>
      </c>
      <c r="AA5" s="47">
        <f>'C3'!AA37</f>
        <v>2.2982E-12</v>
      </c>
      <c r="AB5" s="47">
        <f>'C3'!AA38</f>
        <v>2.2895999999999999E-12</v>
      </c>
      <c r="AC5" s="47">
        <f>'C3'!AA39</f>
        <v>2.2975999999999998E-12</v>
      </c>
      <c r="AD5" s="47">
        <f>'C3'!AA40</f>
        <v>2.3546000000000001E-12</v>
      </c>
      <c r="AE5" s="47">
        <f t="shared" si="16"/>
        <v>2.3192199999999999E-12</v>
      </c>
      <c r="AF5" s="47">
        <f t="shared" si="17"/>
        <v>3.3160548849498942E-14</v>
      </c>
      <c r="AG5" s="46"/>
      <c r="AH5" s="75">
        <f t="shared" si="18"/>
        <v>1.0038870420389223</v>
      </c>
      <c r="AI5" s="49">
        <f t="shared" si="19"/>
        <v>0.3887042038922317</v>
      </c>
      <c r="AK5" s="58"/>
      <c r="AL5" s="47">
        <f>'Sample 4'!AA36</f>
        <v>0</v>
      </c>
      <c r="AM5" s="47">
        <f>'Sample 4'!AA37</f>
        <v>0</v>
      </c>
      <c r="AN5" s="47">
        <f>'Sample 4'!AA38</f>
        <v>0</v>
      </c>
      <c r="AO5" s="47">
        <f>'Sample 4'!AA39</f>
        <v>0</v>
      </c>
      <c r="AP5" s="47">
        <f>'Sample 4'!AA40</f>
        <v>0</v>
      </c>
      <c r="AQ5" s="47">
        <f t="shared" si="20"/>
        <v>0</v>
      </c>
      <c r="AR5" s="47">
        <f t="shared" si="21"/>
        <v>0</v>
      </c>
      <c r="AS5" s="46"/>
      <c r="AT5" s="75" t="e">
        <f t="shared" si="22"/>
        <v>#DIV/0!</v>
      </c>
      <c r="AU5" s="49" t="e">
        <f t="shared" si="0"/>
        <v>#DIV/0!</v>
      </c>
      <c r="AW5" s="58"/>
      <c r="AX5" s="47">
        <f>'Sample 5'!AA36</f>
        <v>0</v>
      </c>
      <c r="AY5" s="48">
        <f>'Sample 5'!AA37</f>
        <v>0</v>
      </c>
      <c r="AZ5" s="48">
        <f>'Sample 5'!AA38</f>
        <v>0</v>
      </c>
      <c r="BA5" s="48">
        <f>'Sample 5'!AA39</f>
        <v>0</v>
      </c>
      <c r="BB5" s="48">
        <f>'Sample 5'!AA40</f>
        <v>0</v>
      </c>
      <c r="BC5" s="47">
        <f t="shared" si="1"/>
        <v>0</v>
      </c>
      <c r="BD5" s="47">
        <f t="shared" si="2"/>
        <v>0</v>
      </c>
      <c r="BE5" s="46"/>
      <c r="BF5" s="75" t="e">
        <f t="shared" si="23"/>
        <v>#DIV/0!</v>
      </c>
      <c r="BG5" s="49" t="e">
        <f t="shared" si="24"/>
        <v>#DIV/0!</v>
      </c>
      <c r="BI5" s="58"/>
      <c r="BJ5" s="47">
        <f>'Sample 6'!AA36</f>
        <v>0</v>
      </c>
      <c r="BK5" s="47">
        <f>'Sample 6'!AA37</f>
        <v>0</v>
      </c>
      <c r="BL5" s="47">
        <f>'Sample 6'!AA38</f>
        <v>0</v>
      </c>
      <c r="BM5" s="47">
        <f>'Sample 6'!AA39</f>
        <v>0</v>
      </c>
      <c r="BN5" s="47">
        <f>'Sample 6'!AA40</f>
        <v>0</v>
      </c>
      <c r="BO5" s="47">
        <f t="shared" si="3"/>
        <v>0</v>
      </c>
      <c r="BP5" s="47">
        <f t="shared" si="4"/>
        <v>0</v>
      </c>
      <c r="BQ5" s="46"/>
      <c r="BR5" s="75" t="e">
        <f t="shared" si="25"/>
        <v>#DIV/0!</v>
      </c>
      <c r="BS5" s="49" t="e">
        <f t="shared" si="26"/>
        <v>#DIV/0!</v>
      </c>
      <c r="BU5" s="58"/>
      <c r="BV5" s="47">
        <f>'Sample 7'!AA36</f>
        <v>0</v>
      </c>
      <c r="BW5" s="47">
        <f>'Sample 7'!AA37</f>
        <v>0</v>
      </c>
      <c r="BX5" s="47">
        <f>'Sample 7'!AA38</f>
        <v>0</v>
      </c>
      <c r="BY5" s="47">
        <f>'Sample 7'!AA39</f>
        <v>0</v>
      </c>
      <c r="BZ5" s="47">
        <f>'Sample 7'!AA40</f>
        <v>0</v>
      </c>
      <c r="CA5" s="47">
        <f t="shared" si="5"/>
        <v>0</v>
      </c>
      <c r="CB5" s="47">
        <f t="shared" si="6"/>
        <v>0</v>
      </c>
      <c r="CC5" s="46"/>
      <c r="CD5" s="75" t="e">
        <f t="shared" si="27"/>
        <v>#DIV/0!</v>
      </c>
      <c r="CE5" s="49" t="e">
        <f t="shared" si="28"/>
        <v>#DIV/0!</v>
      </c>
      <c r="CG5" s="58"/>
      <c r="CH5" s="47">
        <f>'Sample 8'!AA36</f>
        <v>0</v>
      </c>
      <c r="CI5" s="47">
        <f>'Sample 8'!AA37</f>
        <v>0</v>
      </c>
      <c r="CJ5" s="47">
        <f>'Sample 8'!AA38</f>
        <v>0</v>
      </c>
      <c r="CK5" s="47">
        <f>'Sample 8'!AA39</f>
        <v>0</v>
      </c>
      <c r="CL5" s="47">
        <f>'Sample 8'!AA40</f>
        <v>0</v>
      </c>
      <c r="CM5" s="47">
        <f t="shared" si="7"/>
        <v>0</v>
      </c>
      <c r="CN5" s="47">
        <f t="shared" si="8"/>
        <v>0</v>
      </c>
      <c r="CO5" s="46"/>
      <c r="CP5" s="75" t="e">
        <f t="shared" si="29"/>
        <v>#DIV/0!</v>
      </c>
      <c r="CQ5" s="49" t="e">
        <f t="shared" si="30"/>
        <v>#DIV/0!</v>
      </c>
    </row>
    <row r="6" spans="1:112" x14ac:dyDescent="0.25">
      <c r="A6" s="58">
        <v>1.5</v>
      </c>
      <c r="B6" s="47">
        <f>'C1'!AA45</f>
        <v>9.7155999999999995E-13</v>
      </c>
      <c r="C6" s="48">
        <f>'C1'!AA46</f>
        <v>9.6774999999999999E-13</v>
      </c>
      <c r="D6" s="48">
        <f>'C1'!AA47</f>
        <v>9.6669999999999991E-13</v>
      </c>
      <c r="E6" s="48">
        <f>'C1'!AA48</f>
        <v>9.6796000000000005E-13</v>
      </c>
      <c r="F6" s="48">
        <f>'C1'!AA49</f>
        <v>9.6984999999999995E-13</v>
      </c>
      <c r="G6" s="47">
        <f t="shared" si="9"/>
        <v>9.6876400000000009E-13</v>
      </c>
      <c r="H6" s="47">
        <f t="shared" si="10"/>
        <v>1.9320791909235977E-15</v>
      </c>
      <c r="I6" s="46"/>
      <c r="J6" s="75">
        <f t="shared" si="11"/>
        <v>0.98868804141050437</v>
      </c>
      <c r="K6" s="49">
        <f>(G6/$G$3-1)*100</f>
        <v>-1.131195858949563</v>
      </c>
      <c r="M6" s="58">
        <v>1.5</v>
      </c>
      <c r="N6" s="47">
        <f>'C2'!AA45</f>
        <v>1.4109999999999999E-12</v>
      </c>
      <c r="O6" s="47">
        <f>'C2'!AA46</f>
        <v>1.4117999999999999E-12</v>
      </c>
      <c r="P6" s="47">
        <f>'C2'!AA47</f>
        <v>1.4154E-12</v>
      </c>
      <c r="Q6" s="47">
        <f>'C2'!AA48</f>
        <v>1.412E-12</v>
      </c>
      <c r="R6" s="47">
        <f>'C2'!AA49</f>
        <v>1.3945E-12</v>
      </c>
      <c r="S6" s="47">
        <f t="shared" si="12"/>
        <v>1.4089399999999999E-12</v>
      </c>
      <c r="T6" s="47">
        <f t="shared" si="13"/>
        <v>8.2466963082194395E-15</v>
      </c>
      <c r="U6" s="46"/>
      <c r="V6" s="75">
        <f t="shared" si="14"/>
        <v>0.98579664716912474</v>
      </c>
      <c r="W6" s="49">
        <f t="shared" si="15"/>
        <v>-1.420335283087526</v>
      </c>
      <c r="Y6" s="58">
        <v>1.5</v>
      </c>
      <c r="Z6" s="47">
        <f>'C3'!AA45</f>
        <v>2.3051999999999999E-12</v>
      </c>
      <c r="AA6" s="47">
        <f>'C3'!AA46</f>
        <v>2.3589E-12</v>
      </c>
      <c r="AB6" s="47">
        <f>'C3'!AA47</f>
        <v>2.3102E-12</v>
      </c>
      <c r="AC6" s="47">
        <f>'C3'!AA48</f>
        <v>2.3186999999999998E-12</v>
      </c>
      <c r="AD6" s="47">
        <f>'C3'!AA49</f>
        <v>2.3098000000000001E-12</v>
      </c>
      <c r="AE6" s="47">
        <f t="shared" si="16"/>
        <v>2.3205600000000004E-12</v>
      </c>
      <c r="AF6" s="47">
        <f t="shared" si="17"/>
        <v>2.1979831664505526E-14</v>
      </c>
      <c r="AG6" s="46"/>
      <c r="AH6" s="75">
        <f t="shared" si="18"/>
        <v>1.0044670683565344</v>
      </c>
      <c r="AI6" s="49">
        <f t="shared" si="19"/>
        <v>0.44670683565344316</v>
      </c>
      <c r="AK6" s="58"/>
      <c r="AL6" s="47">
        <f>'Sample 4'!AA45</f>
        <v>0</v>
      </c>
      <c r="AM6" s="47">
        <f>'Sample 4'!AA46</f>
        <v>0</v>
      </c>
      <c r="AN6" s="47">
        <f>'Sample 4'!AA47</f>
        <v>0</v>
      </c>
      <c r="AO6" s="47">
        <f>'Sample 4'!AA48</f>
        <v>0</v>
      </c>
      <c r="AP6" s="47">
        <f>'Sample 4'!AA49</f>
        <v>0</v>
      </c>
      <c r="AQ6" s="47">
        <f t="shared" si="20"/>
        <v>0</v>
      </c>
      <c r="AR6" s="47">
        <f t="shared" si="21"/>
        <v>0</v>
      </c>
      <c r="AS6" s="46"/>
      <c r="AT6" s="75" t="e">
        <f t="shared" si="22"/>
        <v>#DIV/0!</v>
      </c>
      <c r="AU6" s="49" t="e">
        <f t="shared" si="0"/>
        <v>#DIV/0!</v>
      </c>
      <c r="AW6" s="58"/>
      <c r="AX6" s="47">
        <f>'Sample 5'!AA45</f>
        <v>0</v>
      </c>
      <c r="AY6" s="48">
        <f>'Sample 5'!AA46</f>
        <v>0</v>
      </c>
      <c r="AZ6" s="48">
        <f>'Sample 5'!AA47</f>
        <v>0</v>
      </c>
      <c r="BA6" s="48">
        <f>'Sample 5'!AA48</f>
        <v>0</v>
      </c>
      <c r="BB6" s="48">
        <f>'Sample 5'!AA49</f>
        <v>0</v>
      </c>
      <c r="BC6" s="47">
        <f t="shared" si="1"/>
        <v>0</v>
      </c>
      <c r="BD6" s="47">
        <f t="shared" si="2"/>
        <v>0</v>
      </c>
      <c r="BE6" s="46"/>
      <c r="BF6" s="75" t="e">
        <f t="shared" si="23"/>
        <v>#DIV/0!</v>
      </c>
      <c r="BG6" s="49" t="e">
        <f t="shared" si="24"/>
        <v>#DIV/0!</v>
      </c>
      <c r="BI6" s="58"/>
      <c r="BJ6" s="47">
        <f>'Sample 6'!AA45</f>
        <v>0</v>
      </c>
      <c r="BK6" s="47">
        <f>'Sample 6'!AA46</f>
        <v>0</v>
      </c>
      <c r="BL6" s="47">
        <f>'Sample 6'!AA47</f>
        <v>0</v>
      </c>
      <c r="BM6" s="47">
        <f>'Sample 6'!AA48</f>
        <v>0</v>
      </c>
      <c r="BN6" s="47">
        <f>'Sample 6'!AA49</f>
        <v>0</v>
      </c>
      <c r="BO6" s="47">
        <f t="shared" si="3"/>
        <v>0</v>
      </c>
      <c r="BP6" s="47">
        <f t="shared" si="4"/>
        <v>0</v>
      </c>
      <c r="BQ6" s="46"/>
      <c r="BR6" s="75" t="e">
        <f t="shared" si="25"/>
        <v>#DIV/0!</v>
      </c>
      <c r="BS6" s="49" t="e">
        <f t="shared" si="26"/>
        <v>#DIV/0!</v>
      </c>
      <c r="BU6" s="58"/>
      <c r="BV6" s="47">
        <f>'Sample 7'!AA45</f>
        <v>0</v>
      </c>
      <c r="BW6" s="47">
        <f>'Sample 7'!AA46</f>
        <v>0</v>
      </c>
      <c r="BX6" s="47">
        <f>'Sample 7'!AA47</f>
        <v>0</v>
      </c>
      <c r="BY6" s="47">
        <f>'Sample 7'!AA48</f>
        <v>0</v>
      </c>
      <c r="BZ6" s="47">
        <f>'Sample 7'!AA49</f>
        <v>0</v>
      </c>
      <c r="CA6" s="47">
        <f t="shared" si="5"/>
        <v>0</v>
      </c>
      <c r="CB6" s="47">
        <f t="shared" si="6"/>
        <v>0</v>
      </c>
      <c r="CC6" s="46"/>
      <c r="CD6" s="75" t="e">
        <f t="shared" si="27"/>
        <v>#DIV/0!</v>
      </c>
      <c r="CE6" s="49" t="e">
        <f t="shared" si="28"/>
        <v>#DIV/0!</v>
      </c>
      <c r="CG6" s="58"/>
      <c r="CH6" s="47">
        <f>'Sample 8'!AA45</f>
        <v>0</v>
      </c>
      <c r="CI6" s="47">
        <f>'Sample 8'!AA46</f>
        <v>0</v>
      </c>
      <c r="CJ6" s="47">
        <f>'Sample 8'!AA47</f>
        <v>0</v>
      </c>
      <c r="CK6" s="47">
        <f>'Sample 8'!AA48</f>
        <v>0</v>
      </c>
      <c r="CL6" s="47">
        <f>'Sample 8'!AA49</f>
        <v>0</v>
      </c>
      <c r="CM6" s="47">
        <f t="shared" si="7"/>
        <v>0</v>
      </c>
      <c r="CN6" s="47">
        <f t="shared" si="8"/>
        <v>0</v>
      </c>
      <c r="CO6" s="46"/>
      <c r="CP6" s="75" t="e">
        <f t="shared" si="29"/>
        <v>#DIV/0!</v>
      </c>
      <c r="CQ6" s="49" t="e">
        <f t="shared" si="30"/>
        <v>#DIV/0!</v>
      </c>
    </row>
    <row r="7" spans="1:112" x14ac:dyDescent="0.25">
      <c r="A7" s="58">
        <v>2</v>
      </c>
      <c r="B7" s="47">
        <f>'C1'!AA54</f>
        <v>9.7005000000000009E-13</v>
      </c>
      <c r="C7" s="48">
        <f>'C1'!AA55</f>
        <v>9.6945999999999999E-13</v>
      </c>
      <c r="D7" s="48">
        <f>'C1'!AA56</f>
        <v>9.7348999999999992E-13</v>
      </c>
      <c r="E7" s="48">
        <f>'C1'!AA57</f>
        <v>9.7061000000000004E-13</v>
      </c>
      <c r="F7" s="48">
        <f>'C1'!AA58</f>
        <v>9.6864999999999992E-13</v>
      </c>
      <c r="G7" s="47">
        <f t="shared" si="9"/>
        <v>9.7045200000000011E-13</v>
      </c>
      <c r="H7" s="47">
        <f t="shared" si="10"/>
        <v>1.8471112581541885E-15</v>
      </c>
      <c r="I7" s="46"/>
      <c r="J7" s="75">
        <f t="shared" si="11"/>
        <v>0.99041075758689101</v>
      </c>
      <c r="K7" s="49">
        <f t="shared" ref="K7:K16" si="31">(G7/$G$3-1)*100</f>
        <v>-0.95892424131089893</v>
      </c>
      <c r="M7" s="58">
        <v>2</v>
      </c>
      <c r="N7" s="47">
        <f>'C2'!AA54</f>
        <v>1.4182999999999999E-12</v>
      </c>
      <c r="O7" s="47">
        <f>'C2'!AA55</f>
        <v>1.4119000000000001E-12</v>
      </c>
      <c r="P7" s="47">
        <f>'C2'!AA56</f>
        <v>1.4149999999999999E-12</v>
      </c>
      <c r="Q7" s="47">
        <f>'C2'!AA57</f>
        <v>1.4147E-12</v>
      </c>
      <c r="R7" s="47">
        <f>'C2'!AA58</f>
        <v>1.4205000000000001E-12</v>
      </c>
      <c r="S7" s="47">
        <f t="shared" si="12"/>
        <v>1.4160800000000002E-12</v>
      </c>
      <c r="T7" s="47">
        <f t="shared" si="13"/>
        <v>3.3544000953970761E-15</v>
      </c>
      <c r="U7" s="46"/>
      <c r="V7" s="75">
        <f t="shared" si="14"/>
        <v>0.99079230919929484</v>
      </c>
      <c r="W7" s="49">
        <f t="shared" si="15"/>
        <v>-0.92076908007051594</v>
      </c>
      <c r="Y7" s="58">
        <v>2</v>
      </c>
      <c r="Z7" s="47">
        <f>'C3'!AA54</f>
        <v>2.3040999999999998E-12</v>
      </c>
      <c r="AA7" s="47">
        <f>'C3'!AA55</f>
        <v>2.3093999999999998E-12</v>
      </c>
      <c r="AB7" s="47">
        <f>'C3'!AA56</f>
        <v>2.3113000000000001E-12</v>
      </c>
      <c r="AC7" s="47">
        <f>'C3'!AA57</f>
        <v>2.3234999999999999E-12</v>
      </c>
      <c r="AD7" s="47">
        <f>'C3'!AA58</f>
        <v>2.3582000000000002E-12</v>
      </c>
      <c r="AE7" s="47">
        <f t="shared" si="16"/>
        <v>2.3213000000000002E-12</v>
      </c>
      <c r="AF7" s="47">
        <f t="shared" si="17"/>
        <v>2.1816851285187913E-14</v>
      </c>
      <c r="AG7" s="46"/>
      <c r="AH7" s="75">
        <f t="shared" si="18"/>
        <v>1.0047873813976038</v>
      </c>
      <c r="AI7" s="49">
        <f t="shared" si="19"/>
        <v>0.47873813976038182</v>
      </c>
      <c r="AK7" s="58"/>
      <c r="AL7" s="47">
        <f>'Sample 4'!AA54</f>
        <v>0</v>
      </c>
      <c r="AM7" s="47">
        <f>'Sample 4'!AA55</f>
        <v>0</v>
      </c>
      <c r="AN7" s="47">
        <f>'Sample 4'!AA56</f>
        <v>0</v>
      </c>
      <c r="AO7" s="47">
        <f>'Sample 4'!AA57</f>
        <v>0</v>
      </c>
      <c r="AP7" s="47">
        <f>'Sample 4'!AA58</f>
        <v>0</v>
      </c>
      <c r="AQ7" s="47">
        <f t="shared" si="20"/>
        <v>0</v>
      </c>
      <c r="AR7" s="47">
        <f t="shared" si="21"/>
        <v>0</v>
      </c>
      <c r="AS7" s="46"/>
      <c r="AT7" s="75" t="e">
        <f t="shared" si="22"/>
        <v>#DIV/0!</v>
      </c>
      <c r="AU7" s="49" t="e">
        <f t="shared" si="0"/>
        <v>#DIV/0!</v>
      </c>
      <c r="AW7" s="58"/>
      <c r="AX7" s="47">
        <f>'Sample 5'!AA54</f>
        <v>0</v>
      </c>
      <c r="AY7" s="48">
        <f>'Sample 5'!AA55</f>
        <v>0</v>
      </c>
      <c r="AZ7" s="48">
        <f>'Sample 5'!AA56</f>
        <v>0</v>
      </c>
      <c r="BA7" s="48">
        <f>'Sample 5'!AA57</f>
        <v>0</v>
      </c>
      <c r="BB7" s="48">
        <f>'Sample 5'!AA58</f>
        <v>0</v>
      </c>
      <c r="BC7" s="47">
        <f t="shared" si="1"/>
        <v>0</v>
      </c>
      <c r="BD7" s="47">
        <f t="shared" si="2"/>
        <v>0</v>
      </c>
      <c r="BE7" s="46"/>
      <c r="BF7" s="75" t="e">
        <f t="shared" si="23"/>
        <v>#DIV/0!</v>
      </c>
      <c r="BG7" s="49" t="e">
        <f t="shared" si="24"/>
        <v>#DIV/0!</v>
      </c>
      <c r="BI7" s="58"/>
      <c r="BJ7" s="47">
        <f>'Sample 6'!AA54</f>
        <v>0</v>
      </c>
      <c r="BK7" s="47">
        <f>'Sample 6'!AA55</f>
        <v>0</v>
      </c>
      <c r="BL7" s="47">
        <f>'Sample 6'!AA56</f>
        <v>0</v>
      </c>
      <c r="BM7" s="47">
        <f>'Sample 6'!AA57</f>
        <v>0</v>
      </c>
      <c r="BN7" s="47">
        <f>'Sample 6'!AA58</f>
        <v>0</v>
      </c>
      <c r="BO7" s="47">
        <f t="shared" si="3"/>
        <v>0</v>
      </c>
      <c r="BP7" s="47">
        <f t="shared" si="4"/>
        <v>0</v>
      </c>
      <c r="BQ7" s="46"/>
      <c r="BR7" s="75" t="e">
        <f t="shared" si="25"/>
        <v>#DIV/0!</v>
      </c>
      <c r="BS7" s="49" t="e">
        <f t="shared" si="26"/>
        <v>#DIV/0!</v>
      </c>
      <c r="BU7" s="58"/>
      <c r="BV7" s="47">
        <f>'Sample 7'!AA54</f>
        <v>0</v>
      </c>
      <c r="BW7" s="47">
        <f>'Sample 7'!AA55</f>
        <v>0</v>
      </c>
      <c r="BX7" s="47">
        <f>'Sample 7'!AA56</f>
        <v>0</v>
      </c>
      <c r="BY7" s="47">
        <f>'Sample 7'!AA57</f>
        <v>0</v>
      </c>
      <c r="BZ7" s="47">
        <f>'Sample 7'!AA58</f>
        <v>0</v>
      </c>
      <c r="CA7" s="47">
        <f t="shared" si="5"/>
        <v>0</v>
      </c>
      <c r="CB7" s="47">
        <f t="shared" si="6"/>
        <v>0</v>
      </c>
      <c r="CC7" s="46"/>
      <c r="CD7" s="75" t="e">
        <f t="shared" si="27"/>
        <v>#DIV/0!</v>
      </c>
      <c r="CE7" s="49" t="e">
        <f t="shared" si="28"/>
        <v>#DIV/0!</v>
      </c>
      <c r="CG7" s="58"/>
      <c r="CH7" s="47">
        <f>'Sample 8'!AA54</f>
        <v>0</v>
      </c>
      <c r="CI7" s="47">
        <f>'Sample 8'!AA55</f>
        <v>0</v>
      </c>
      <c r="CJ7" s="47">
        <f>'Sample 8'!AA56</f>
        <v>0</v>
      </c>
      <c r="CK7" s="47">
        <f>'Sample 8'!AA57</f>
        <v>0</v>
      </c>
      <c r="CL7" s="47">
        <f>'Sample 8'!AA58</f>
        <v>0</v>
      </c>
      <c r="CM7" s="47">
        <f t="shared" si="7"/>
        <v>0</v>
      </c>
      <c r="CN7" s="47">
        <f t="shared" si="8"/>
        <v>0</v>
      </c>
      <c r="CO7" s="46"/>
      <c r="CP7" s="75" t="e">
        <f t="shared" si="29"/>
        <v>#DIV/0!</v>
      </c>
      <c r="CQ7" s="49" t="e">
        <f t="shared" si="30"/>
        <v>#DIV/0!</v>
      </c>
    </row>
    <row r="8" spans="1:112" s="27" customFormat="1" x14ac:dyDescent="0.25">
      <c r="A8" s="58">
        <v>2.5</v>
      </c>
      <c r="B8" s="47">
        <f>'C1'!AA63</f>
        <v>9.6466000000000005E-13</v>
      </c>
      <c r="C8" s="48">
        <f>'C1'!AA64</f>
        <v>9.6415000000000009E-13</v>
      </c>
      <c r="D8" s="48">
        <f>'C1'!AA65</f>
        <v>9.6418000000000004E-13</v>
      </c>
      <c r="E8" s="48">
        <f>'C1'!AA66</f>
        <v>9.6642999999999995E-13</v>
      </c>
      <c r="F8" s="48">
        <f>'C1'!AA67</f>
        <v>9.6531999999999997E-13</v>
      </c>
      <c r="G8" s="47">
        <f t="shared" si="9"/>
        <v>9.649479999999999E-13</v>
      </c>
      <c r="H8" s="47">
        <f t="shared" si="10"/>
        <v>9.5449986904132283E-16</v>
      </c>
      <c r="I8" s="46"/>
      <c r="J8" s="75">
        <f t="shared" si="11"/>
        <v>0.98479355981744077</v>
      </c>
      <c r="K8" s="49">
        <f t="shared" si="31"/>
        <v>-1.5206440182559233</v>
      </c>
      <c r="L8" s="33"/>
      <c r="M8" s="58">
        <v>2.5</v>
      </c>
      <c r="N8" s="47">
        <f>'C2'!AA63</f>
        <v>1.4162E-12</v>
      </c>
      <c r="O8" s="47">
        <f>'C2'!AA64</f>
        <v>1.414E-12</v>
      </c>
      <c r="P8" s="47">
        <f>'C2'!AA65</f>
        <v>1.416E-12</v>
      </c>
      <c r="Q8" s="47">
        <f>'C2'!AA66</f>
        <v>1.4176999999999999E-12</v>
      </c>
      <c r="R8" s="47">
        <f>'C2'!AA67</f>
        <v>1.4166E-12</v>
      </c>
      <c r="S8" s="47">
        <f t="shared" si="12"/>
        <v>1.4161000000000002E-12</v>
      </c>
      <c r="T8" s="47">
        <f t="shared" si="13"/>
        <v>1.345362404707333E-15</v>
      </c>
      <c r="U8" s="46"/>
      <c r="V8" s="75">
        <f t="shared" si="14"/>
        <v>0.99080630265035974</v>
      </c>
      <c r="W8" s="49">
        <f t="shared" si="15"/>
        <v>-0.91936973496402619</v>
      </c>
      <c r="X8" s="33"/>
      <c r="Y8" s="58">
        <v>2.5</v>
      </c>
      <c r="Z8" s="47">
        <f>'C3'!AA63</f>
        <v>2.3309000000000001E-12</v>
      </c>
      <c r="AA8" s="47">
        <f>'C3'!AA64</f>
        <v>2.3221999999999999E-12</v>
      </c>
      <c r="AB8" s="47">
        <f>'C3'!AA65</f>
        <v>2.3779000000000002E-12</v>
      </c>
      <c r="AC8" s="47">
        <f>'C3'!AA66</f>
        <v>2.3229000000000001E-12</v>
      </c>
      <c r="AD8" s="47">
        <f>'C3'!AA67</f>
        <v>2.3643999999999999E-12</v>
      </c>
      <c r="AE8" s="47">
        <f t="shared" si="16"/>
        <v>2.3436600000000001E-12</v>
      </c>
      <c r="AF8" s="47">
        <f t="shared" si="17"/>
        <v>2.5772330123603514E-14</v>
      </c>
      <c r="AG8" s="46"/>
      <c r="AH8" s="75">
        <f t="shared" si="18"/>
        <v>1.0144660295034282</v>
      </c>
      <c r="AI8" s="49">
        <f t="shared" si="19"/>
        <v>1.4466029503428235</v>
      </c>
      <c r="AJ8" s="33"/>
      <c r="AK8" s="58"/>
      <c r="AL8" s="47">
        <f>'Sample 4'!AA63</f>
        <v>0</v>
      </c>
      <c r="AM8" s="47">
        <f>'Sample 4'!AA64</f>
        <v>0</v>
      </c>
      <c r="AN8" s="47">
        <f>'Sample 4'!AA65</f>
        <v>0</v>
      </c>
      <c r="AO8" s="47">
        <f>'Sample 4'!AA66</f>
        <v>0</v>
      </c>
      <c r="AP8" s="47">
        <f>'Sample 4'!AA67</f>
        <v>0</v>
      </c>
      <c r="AQ8" s="47">
        <f t="shared" si="20"/>
        <v>0</v>
      </c>
      <c r="AR8" s="47">
        <f t="shared" si="21"/>
        <v>0</v>
      </c>
      <c r="AS8" s="46"/>
      <c r="AT8" s="75" t="e">
        <f t="shared" si="22"/>
        <v>#DIV/0!</v>
      </c>
      <c r="AU8" s="49" t="e">
        <f t="shared" si="0"/>
        <v>#DIV/0!</v>
      </c>
      <c r="AV8" s="33"/>
      <c r="AW8" s="58"/>
      <c r="AX8" s="47">
        <f>'Sample 5'!AA63</f>
        <v>0</v>
      </c>
      <c r="AY8" s="48">
        <f>'Sample 5'!AA64</f>
        <v>0</v>
      </c>
      <c r="AZ8" s="48">
        <f>'Sample 5'!AA65</f>
        <v>0</v>
      </c>
      <c r="BA8" s="48">
        <f>'Sample 5'!AA66</f>
        <v>0</v>
      </c>
      <c r="BB8" s="48">
        <f>'Sample 5'!AA67</f>
        <v>0</v>
      </c>
      <c r="BC8" s="47">
        <f t="shared" si="1"/>
        <v>0</v>
      </c>
      <c r="BD8" s="47">
        <f t="shared" si="2"/>
        <v>0</v>
      </c>
      <c r="BE8" s="46"/>
      <c r="BF8" s="75" t="e">
        <f t="shared" si="23"/>
        <v>#DIV/0!</v>
      </c>
      <c r="BG8" s="49" t="e">
        <f t="shared" si="24"/>
        <v>#DIV/0!</v>
      </c>
      <c r="BH8" s="33"/>
      <c r="BI8" s="58"/>
      <c r="BJ8" s="47">
        <f>'Sample 6'!AA63</f>
        <v>0</v>
      </c>
      <c r="BK8" s="47">
        <f>'Sample 6'!AA64</f>
        <v>0</v>
      </c>
      <c r="BL8" s="47">
        <f>'Sample 6'!AA65</f>
        <v>0</v>
      </c>
      <c r="BM8" s="47">
        <f>'Sample 6'!AA66</f>
        <v>0</v>
      </c>
      <c r="BN8" s="47">
        <f>'Sample 6'!AA67</f>
        <v>0</v>
      </c>
      <c r="BO8" s="47">
        <f t="shared" si="3"/>
        <v>0</v>
      </c>
      <c r="BP8" s="47">
        <f t="shared" si="4"/>
        <v>0</v>
      </c>
      <c r="BQ8" s="46"/>
      <c r="BR8" s="75" t="e">
        <f t="shared" si="25"/>
        <v>#DIV/0!</v>
      </c>
      <c r="BS8" s="49" t="e">
        <f t="shared" si="26"/>
        <v>#DIV/0!</v>
      </c>
      <c r="BT8" s="33"/>
      <c r="BU8" s="58"/>
      <c r="BV8" s="47">
        <f>'Sample 7'!AA63</f>
        <v>0</v>
      </c>
      <c r="BW8" s="47">
        <f>'Sample 7'!AA64</f>
        <v>0</v>
      </c>
      <c r="BX8" s="47">
        <f>'Sample 7'!AA65</f>
        <v>0</v>
      </c>
      <c r="BY8" s="47">
        <f>'Sample 7'!AA66</f>
        <v>0</v>
      </c>
      <c r="BZ8" s="47">
        <f>'Sample 7'!AA67</f>
        <v>0</v>
      </c>
      <c r="CA8" s="47">
        <f t="shared" si="5"/>
        <v>0</v>
      </c>
      <c r="CB8" s="47">
        <f t="shared" si="6"/>
        <v>0</v>
      </c>
      <c r="CC8" s="46"/>
      <c r="CD8" s="75" t="e">
        <f t="shared" si="27"/>
        <v>#DIV/0!</v>
      </c>
      <c r="CE8" s="49" t="e">
        <f t="shared" si="28"/>
        <v>#DIV/0!</v>
      </c>
      <c r="CF8" s="33"/>
      <c r="CG8" s="58"/>
      <c r="CH8" s="47">
        <f>'Sample 8'!AA63</f>
        <v>0</v>
      </c>
      <c r="CI8" s="47">
        <f>'Sample 8'!AA64</f>
        <v>0</v>
      </c>
      <c r="CJ8" s="47">
        <f>'Sample 8'!AA65</f>
        <v>0</v>
      </c>
      <c r="CK8" s="47">
        <f>'Sample 8'!AA66</f>
        <v>0</v>
      </c>
      <c r="CL8" s="47">
        <f>'Sample 8'!AA67</f>
        <v>0</v>
      </c>
      <c r="CM8" s="47">
        <f t="shared" si="7"/>
        <v>0</v>
      </c>
      <c r="CN8" s="47">
        <f t="shared" si="8"/>
        <v>0</v>
      </c>
      <c r="CO8" s="46"/>
      <c r="CP8" s="75" t="e">
        <f t="shared" si="29"/>
        <v>#DIV/0!</v>
      </c>
      <c r="CQ8" s="49" t="e">
        <f t="shared" si="30"/>
        <v>#DIV/0!</v>
      </c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</row>
    <row r="9" spans="1:112" x14ac:dyDescent="0.25">
      <c r="A9" s="58">
        <v>3</v>
      </c>
      <c r="B9" s="47">
        <f>'C1'!AA72</f>
        <v>9.6999999999999991E-13</v>
      </c>
      <c r="C9" s="48">
        <f>'C1'!AA73</f>
        <v>9.7066000000000003E-13</v>
      </c>
      <c r="D9" s="48">
        <f>'C1'!AA74</f>
        <v>9.6625000000000005E-13</v>
      </c>
      <c r="E9" s="48">
        <f>'C1'!AA75</f>
        <v>9.6587E-13</v>
      </c>
      <c r="F9" s="48">
        <f>'C1'!AA76</f>
        <v>9.6611000000000001E-13</v>
      </c>
      <c r="G9" s="47">
        <f t="shared" si="9"/>
        <v>9.67778E-13</v>
      </c>
      <c r="H9" s="47">
        <f t="shared" si="10"/>
        <v>2.3452441237534068E-15</v>
      </c>
      <c r="I9" s="46"/>
      <c r="J9" s="75">
        <f t="shared" si="11"/>
        <v>0.98768176288567189</v>
      </c>
      <c r="K9" s="49">
        <f t="shared" si="31"/>
        <v>-1.2318237114328112</v>
      </c>
      <c r="M9" s="58">
        <v>3</v>
      </c>
      <c r="N9" s="47">
        <f>'C2'!AA72</f>
        <v>1.4142999999999999E-12</v>
      </c>
      <c r="O9" s="47">
        <f>'C2'!AA73</f>
        <v>1.4171000000000001E-12</v>
      </c>
      <c r="P9" s="47">
        <f>'C2'!AA74</f>
        <v>1.4108E-12</v>
      </c>
      <c r="Q9" s="47">
        <f>'C2'!AA75</f>
        <v>1.4156999999999999E-12</v>
      </c>
      <c r="R9" s="47">
        <f>'C2'!AA76</f>
        <v>1.4143999999999999E-12</v>
      </c>
      <c r="S9" s="47">
        <f t="shared" si="12"/>
        <v>1.41446E-12</v>
      </c>
      <c r="T9" s="47">
        <f t="shared" si="13"/>
        <v>2.3415806627148383E-15</v>
      </c>
      <c r="U9" s="46"/>
      <c r="V9" s="75">
        <f t="shared" si="14"/>
        <v>0.98965883966303769</v>
      </c>
      <c r="W9" s="49">
        <f t="shared" si="15"/>
        <v>-1.0341160336962307</v>
      </c>
      <c r="Y9" s="58">
        <v>3</v>
      </c>
      <c r="Z9" s="47">
        <f>'C3'!AA72</f>
        <v>2.3050999999999999E-12</v>
      </c>
      <c r="AA9" s="47">
        <f>'C3'!AA73</f>
        <v>2.2986999999999999E-12</v>
      </c>
      <c r="AB9" s="47">
        <f>'C3'!AA74</f>
        <v>2.3103E-12</v>
      </c>
      <c r="AC9" s="47">
        <f>'C3'!AA75</f>
        <v>2.2984E-12</v>
      </c>
      <c r="AD9" s="47">
        <f>'C3'!AA76</f>
        <v>2.3471999999999999E-12</v>
      </c>
      <c r="AE9" s="47">
        <f t="shared" si="16"/>
        <v>2.3119399999999999E-12</v>
      </c>
      <c r="AF9" s="47">
        <f t="shared" si="17"/>
        <v>2.0318538333256158E-14</v>
      </c>
      <c r="AG9" s="46"/>
      <c r="AH9" s="75">
        <f t="shared" si="18"/>
        <v>1.0007358542835376</v>
      </c>
      <c r="AI9" s="49">
        <f t="shared" si="19"/>
        <v>7.3585428353761806E-2</v>
      </c>
      <c r="AK9" s="58"/>
      <c r="AL9" s="47">
        <f>'Sample 4'!AA72</f>
        <v>0</v>
      </c>
      <c r="AM9" s="47">
        <f>'Sample 4'!AA73</f>
        <v>0</v>
      </c>
      <c r="AN9" s="47">
        <f>'Sample 4'!AA74</f>
        <v>0</v>
      </c>
      <c r="AO9" s="47">
        <f>'Sample 4'!AA75</f>
        <v>0</v>
      </c>
      <c r="AP9" s="47">
        <f>'Sample 4'!AA76</f>
        <v>0</v>
      </c>
      <c r="AQ9" s="47">
        <f t="shared" si="20"/>
        <v>0</v>
      </c>
      <c r="AR9" s="47">
        <f t="shared" si="21"/>
        <v>0</v>
      </c>
      <c r="AS9" s="46"/>
      <c r="AT9" s="75" t="e">
        <f t="shared" si="22"/>
        <v>#DIV/0!</v>
      </c>
      <c r="AU9" s="49" t="e">
        <f t="shared" si="0"/>
        <v>#DIV/0!</v>
      </c>
      <c r="AW9" s="58"/>
      <c r="AX9" s="47">
        <f>'Sample 5'!AA72</f>
        <v>0</v>
      </c>
      <c r="AY9" s="48">
        <f>'Sample 5'!AA73</f>
        <v>0</v>
      </c>
      <c r="AZ9" s="48">
        <f>'Sample 5'!AA74</f>
        <v>0</v>
      </c>
      <c r="BA9" s="48">
        <f>'Sample 5'!AA75</f>
        <v>0</v>
      </c>
      <c r="BB9" s="48">
        <f>'Sample 5'!AA76</f>
        <v>0</v>
      </c>
      <c r="BC9" s="47">
        <f t="shared" si="1"/>
        <v>0</v>
      </c>
      <c r="BD9" s="47">
        <f t="shared" si="2"/>
        <v>0</v>
      </c>
      <c r="BE9" s="46"/>
      <c r="BF9" s="75" t="e">
        <f t="shared" si="23"/>
        <v>#DIV/0!</v>
      </c>
      <c r="BG9" s="49" t="e">
        <f t="shared" si="24"/>
        <v>#DIV/0!</v>
      </c>
      <c r="BI9" s="58"/>
      <c r="BJ9" s="47">
        <f>'Sample 6'!AA72</f>
        <v>0</v>
      </c>
      <c r="BK9" s="47">
        <f>'Sample 6'!AA73</f>
        <v>0</v>
      </c>
      <c r="BL9" s="47">
        <f>'Sample 6'!AA74</f>
        <v>0</v>
      </c>
      <c r="BM9" s="47">
        <f>'Sample 6'!AA75</f>
        <v>0</v>
      </c>
      <c r="BN9" s="47">
        <f>'Sample 6'!AA76</f>
        <v>0</v>
      </c>
      <c r="BO9" s="47">
        <f t="shared" si="3"/>
        <v>0</v>
      </c>
      <c r="BP9" s="47">
        <f t="shared" si="4"/>
        <v>0</v>
      </c>
      <c r="BQ9" s="46"/>
      <c r="BR9" s="75" t="e">
        <f t="shared" si="25"/>
        <v>#DIV/0!</v>
      </c>
      <c r="BS9" s="49" t="e">
        <f t="shared" si="26"/>
        <v>#DIV/0!</v>
      </c>
      <c r="BU9" s="58"/>
      <c r="BV9" s="47">
        <f>'Sample 7'!AA72</f>
        <v>0</v>
      </c>
      <c r="BW9" s="47">
        <f>'Sample 7'!AA73</f>
        <v>0</v>
      </c>
      <c r="BX9" s="47">
        <f>'Sample 7'!AA74</f>
        <v>0</v>
      </c>
      <c r="BY9" s="47">
        <f>'Sample 7'!AA75</f>
        <v>0</v>
      </c>
      <c r="BZ9" s="47">
        <f>'Sample 7'!AA76</f>
        <v>0</v>
      </c>
      <c r="CA9" s="47">
        <f t="shared" si="5"/>
        <v>0</v>
      </c>
      <c r="CB9" s="47">
        <f t="shared" si="6"/>
        <v>0</v>
      </c>
      <c r="CC9" s="46"/>
      <c r="CD9" s="75" t="e">
        <f t="shared" si="27"/>
        <v>#DIV/0!</v>
      </c>
      <c r="CE9" s="49" t="e">
        <f t="shared" si="28"/>
        <v>#DIV/0!</v>
      </c>
      <c r="CG9" s="58"/>
      <c r="CH9" s="47">
        <f>'Sample 8'!AA72</f>
        <v>0</v>
      </c>
      <c r="CI9" s="47">
        <f>'Sample 8'!AA73</f>
        <v>0</v>
      </c>
      <c r="CJ9" s="47">
        <f>'Sample 8'!AA74</f>
        <v>0</v>
      </c>
      <c r="CK9" s="47">
        <f>'Sample 8'!AA75</f>
        <v>0</v>
      </c>
      <c r="CL9" s="47">
        <f>'Sample 8'!AA76</f>
        <v>0</v>
      </c>
      <c r="CM9" s="47">
        <f t="shared" si="7"/>
        <v>0</v>
      </c>
      <c r="CN9" s="47">
        <f t="shared" si="8"/>
        <v>0</v>
      </c>
      <c r="CO9" s="46"/>
      <c r="CP9" s="75" t="e">
        <f t="shared" si="29"/>
        <v>#DIV/0!</v>
      </c>
      <c r="CQ9" s="49" t="e">
        <f t="shared" si="30"/>
        <v>#DIV/0!</v>
      </c>
    </row>
    <row r="10" spans="1:112" x14ac:dyDescent="0.25">
      <c r="A10" s="58">
        <v>3.5</v>
      </c>
      <c r="B10" s="47">
        <f>'C1'!AA81</f>
        <v>9.6702999999999997E-13</v>
      </c>
      <c r="C10" s="48">
        <f>'C1'!AA82</f>
        <v>9.6904000000000008E-13</v>
      </c>
      <c r="D10" s="48">
        <f>'C1'!AA83</f>
        <v>9.7136000000000001E-13</v>
      </c>
      <c r="E10" s="48">
        <f>'C1'!AA84</f>
        <v>9.6779000000000006E-13</v>
      </c>
      <c r="F10" s="48">
        <f>'C1'!AA85</f>
        <v>9.6871000000000002E-13</v>
      </c>
      <c r="G10" s="47">
        <f t="shared" si="9"/>
        <v>9.6878600000000007E-13</v>
      </c>
      <c r="H10" s="47">
        <f t="shared" si="10"/>
        <v>1.6409844606211306E-15</v>
      </c>
      <c r="I10" s="46"/>
      <c r="J10" s="75">
        <f t="shared" si="11"/>
        <v>0.98871049387251886</v>
      </c>
      <c r="K10" s="49">
        <f t="shared" si="31"/>
        <v>-1.1289506127481141</v>
      </c>
      <c r="M10" s="58">
        <v>3.5</v>
      </c>
      <c r="N10" s="47">
        <f>'C2'!AA81</f>
        <v>1.4182999999999999E-12</v>
      </c>
      <c r="O10" s="47">
        <f>'C2'!AA82</f>
        <v>1.4197000000000001E-12</v>
      </c>
      <c r="P10" s="47">
        <f>'C2'!AA83</f>
        <v>1.4254E-12</v>
      </c>
      <c r="Q10" s="47">
        <f>'C2'!AA84</f>
        <v>1.4215999999999999E-12</v>
      </c>
      <c r="R10" s="47">
        <f>'C2'!AA85</f>
        <v>1.4254E-12</v>
      </c>
      <c r="S10" s="47">
        <f t="shared" si="12"/>
        <v>1.4220799999999999E-12</v>
      </c>
      <c r="T10" s="47">
        <f t="shared" si="13"/>
        <v>3.2491537359749426E-15</v>
      </c>
      <c r="U10" s="46"/>
      <c r="V10" s="75">
        <f t="shared" si="14"/>
        <v>0.99499034451876511</v>
      </c>
      <c r="W10" s="49">
        <f t="shared" si="15"/>
        <v>-0.5009655481234887</v>
      </c>
      <c r="Y10" s="58">
        <v>3.5</v>
      </c>
      <c r="Z10" s="47">
        <f>'C3'!AA81</f>
        <v>2.3313E-12</v>
      </c>
      <c r="AA10" s="47">
        <f>'C3'!AA82</f>
        <v>2.3788999999999999E-12</v>
      </c>
      <c r="AB10" s="47">
        <f>'C3'!AA83</f>
        <v>2.3301999999999999E-12</v>
      </c>
      <c r="AC10" s="47">
        <f>'C3'!AA84</f>
        <v>2.3316999999999998E-12</v>
      </c>
      <c r="AD10" s="47">
        <f>'C3'!AA85</f>
        <v>2.3674000000000002E-12</v>
      </c>
      <c r="AE10" s="47">
        <f t="shared" si="16"/>
        <v>2.3479000000000001E-12</v>
      </c>
      <c r="AF10" s="47">
        <f t="shared" si="17"/>
        <v>2.3412283100970792E-14</v>
      </c>
      <c r="AG10" s="46"/>
      <c r="AH10" s="75">
        <f t="shared" si="18"/>
        <v>1.0163013366576632</v>
      </c>
      <c r="AI10" s="49">
        <f t="shared" si="19"/>
        <v>1.6301336657663201</v>
      </c>
      <c r="AK10" s="58"/>
      <c r="AL10" s="47">
        <f>'Sample 4'!AA81</f>
        <v>0</v>
      </c>
      <c r="AM10" s="47">
        <f>'Sample 4'!AA82</f>
        <v>0</v>
      </c>
      <c r="AN10" s="47">
        <f>'Sample 4'!AA83</f>
        <v>0</v>
      </c>
      <c r="AO10" s="47">
        <f>'Sample 4'!AA84</f>
        <v>0</v>
      </c>
      <c r="AP10" s="47">
        <f>'Sample 4'!AA85</f>
        <v>0</v>
      </c>
      <c r="AQ10" s="47">
        <f t="shared" si="20"/>
        <v>0</v>
      </c>
      <c r="AR10" s="47">
        <f t="shared" si="21"/>
        <v>0</v>
      </c>
      <c r="AS10" s="46"/>
      <c r="AT10" s="75" t="e">
        <f t="shared" si="22"/>
        <v>#DIV/0!</v>
      </c>
      <c r="AU10" s="49" t="e">
        <f t="shared" si="0"/>
        <v>#DIV/0!</v>
      </c>
      <c r="AW10" s="58"/>
      <c r="AX10" s="47">
        <f>'Sample 5'!AA81</f>
        <v>0</v>
      </c>
      <c r="AY10" s="48">
        <f>'Sample 5'!AA82</f>
        <v>0</v>
      </c>
      <c r="AZ10" s="48">
        <f>'Sample 5'!AA83</f>
        <v>0</v>
      </c>
      <c r="BA10" s="48">
        <f>'Sample 5'!AA84</f>
        <v>0</v>
      </c>
      <c r="BB10" s="48">
        <f>'Sample 5'!AA85</f>
        <v>0</v>
      </c>
      <c r="BC10" s="47">
        <f t="shared" si="1"/>
        <v>0</v>
      </c>
      <c r="BD10" s="47">
        <f t="shared" si="2"/>
        <v>0</v>
      </c>
      <c r="BE10" s="46"/>
      <c r="BF10" s="75" t="e">
        <f t="shared" si="23"/>
        <v>#DIV/0!</v>
      </c>
      <c r="BG10" s="49" t="e">
        <f t="shared" si="24"/>
        <v>#DIV/0!</v>
      </c>
      <c r="BI10" s="58"/>
      <c r="BJ10" s="47">
        <f>'Sample 6'!AA81</f>
        <v>0</v>
      </c>
      <c r="BK10" s="47">
        <f>'Sample 6'!AA82</f>
        <v>0</v>
      </c>
      <c r="BL10" s="47">
        <f>'Sample 6'!AA83</f>
        <v>0</v>
      </c>
      <c r="BM10" s="47">
        <f>'Sample 6'!AA84</f>
        <v>0</v>
      </c>
      <c r="BN10" s="47">
        <f>'Sample 6'!AA85</f>
        <v>0</v>
      </c>
      <c r="BO10" s="47">
        <f t="shared" si="3"/>
        <v>0</v>
      </c>
      <c r="BP10" s="47">
        <f t="shared" si="4"/>
        <v>0</v>
      </c>
      <c r="BQ10" s="46"/>
      <c r="BR10" s="75" t="e">
        <f t="shared" si="25"/>
        <v>#DIV/0!</v>
      </c>
      <c r="BS10" s="49" t="e">
        <f t="shared" si="26"/>
        <v>#DIV/0!</v>
      </c>
      <c r="BU10" s="58"/>
      <c r="BV10" s="47">
        <f>'Sample 7'!AA81</f>
        <v>0</v>
      </c>
      <c r="BW10" s="47">
        <f>'Sample 7'!AA82</f>
        <v>0</v>
      </c>
      <c r="BX10" s="47">
        <f>'Sample 7'!AA83</f>
        <v>0</v>
      </c>
      <c r="BY10" s="47">
        <f>'Sample 7'!AA84</f>
        <v>0</v>
      </c>
      <c r="BZ10" s="47">
        <f>'Sample 7'!AA85</f>
        <v>0</v>
      </c>
      <c r="CA10" s="47">
        <f t="shared" si="5"/>
        <v>0</v>
      </c>
      <c r="CB10" s="47">
        <f t="shared" si="6"/>
        <v>0</v>
      </c>
      <c r="CC10" s="46"/>
      <c r="CD10" s="75" t="e">
        <f t="shared" si="27"/>
        <v>#DIV/0!</v>
      </c>
      <c r="CE10" s="49" t="e">
        <f t="shared" si="28"/>
        <v>#DIV/0!</v>
      </c>
      <c r="CG10" s="58"/>
      <c r="CH10" s="47">
        <f>'Sample 8'!AA81</f>
        <v>0</v>
      </c>
      <c r="CI10" s="47">
        <f>'Sample 8'!AA82</f>
        <v>0</v>
      </c>
      <c r="CJ10" s="47">
        <f>'Sample 8'!AA83</f>
        <v>0</v>
      </c>
      <c r="CK10" s="47">
        <f>'Sample 8'!AA84</f>
        <v>0</v>
      </c>
      <c r="CL10" s="47">
        <f>'Sample 8'!AA85</f>
        <v>0</v>
      </c>
      <c r="CM10" s="47">
        <f t="shared" si="7"/>
        <v>0</v>
      </c>
      <c r="CN10" s="47">
        <f t="shared" si="8"/>
        <v>0</v>
      </c>
      <c r="CO10" s="46"/>
      <c r="CP10" s="75" t="e">
        <f t="shared" si="29"/>
        <v>#DIV/0!</v>
      </c>
      <c r="CQ10" s="49" t="e">
        <f t="shared" si="30"/>
        <v>#DIV/0!</v>
      </c>
    </row>
    <row r="11" spans="1:112" x14ac:dyDescent="0.25">
      <c r="A11" s="58">
        <v>4</v>
      </c>
      <c r="B11" s="47">
        <f>'C1'!AA90</f>
        <v>9.6748999999999995E-13</v>
      </c>
      <c r="C11" s="48">
        <f>'C1'!AA91</f>
        <v>9.6813999999999995E-13</v>
      </c>
      <c r="D11" s="48">
        <f>'C1'!AA92</f>
        <v>9.6892000000000008E-13</v>
      </c>
      <c r="E11" s="48">
        <f>'C1'!AA93</f>
        <v>9.6924999999999993E-13</v>
      </c>
      <c r="F11" s="48">
        <f>'C1'!AA94</f>
        <v>9.7025000000000003E-13</v>
      </c>
      <c r="G11" s="47">
        <f t="shared" si="9"/>
        <v>9.6880999999999999E-13</v>
      </c>
      <c r="H11" s="47">
        <f t="shared" si="10"/>
        <v>1.0571896707781728E-15</v>
      </c>
      <c r="I11" s="46"/>
      <c r="J11" s="75">
        <f t="shared" si="11"/>
        <v>0.9887349874674437</v>
      </c>
      <c r="K11" s="49">
        <f t="shared" si="31"/>
        <v>-1.1265012532556296</v>
      </c>
      <c r="M11" s="58">
        <v>4</v>
      </c>
      <c r="N11" s="47">
        <f>'C2'!AA90</f>
        <v>1.4139000000000001E-12</v>
      </c>
      <c r="O11" s="47">
        <f>'C2'!AA91</f>
        <v>1.409E-12</v>
      </c>
      <c r="P11" s="47">
        <f>'C2'!AA92</f>
        <v>1.4149999999999999E-12</v>
      </c>
      <c r="Q11" s="47">
        <f>'C2'!AA93</f>
        <v>1.4184000000000001E-12</v>
      </c>
      <c r="R11" s="47">
        <f>'C2'!AA94</f>
        <v>1.4101E-12</v>
      </c>
      <c r="S11" s="47">
        <f t="shared" si="12"/>
        <v>1.41328E-12</v>
      </c>
      <c r="T11" s="47">
        <f t="shared" si="13"/>
        <v>3.8074926132561664E-15</v>
      </c>
      <c r="U11" s="46"/>
      <c r="V11" s="75">
        <f t="shared" si="14"/>
        <v>0.9888332260502084</v>
      </c>
      <c r="W11" s="49">
        <f t="shared" si="15"/>
        <v>-1.1166773949791597</v>
      </c>
      <c r="Y11" s="58">
        <v>4</v>
      </c>
      <c r="Z11" s="47">
        <f>'C3'!AA90</f>
        <v>2.2966000000000001E-12</v>
      </c>
      <c r="AA11" s="47">
        <f>'C3'!AA91</f>
        <v>2.2787999999999999E-12</v>
      </c>
      <c r="AB11" s="47">
        <f>'C3'!AA92</f>
        <v>2.3627E-12</v>
      </c>
      <c r="AC11" s="47">
        <f>'C3'!AA93</f>
        <v>2.2896999999999998E-12</v>
      </c>
      <c r="AD11" s="47">
        <f>'C3'!AA94</f>
        <v>2.3553999999999998E-12</v>
      </c>
      <c r="AE11" s="47">
        <f t="shared" si="16"/>
        <v>2.3166399999999997E-12</v>
      </c>
      <c r="AF11" s="47">
        <f t="shared" si="17"/>
        <v>3.9316319766732994E-14</v>
      </c>
      <c r="AG11" s="46"/>
      <c r="AH11" s="75">
        <f t="shared" si="18"/>
        <v>1.0027702749497887</v>
      </c>
      <c r="AI11" s="49">
        <f t="shared" si="19"/>
        <v>0.27702749497886536</v>
      </c>
      <c r="AK11" s="58"/>
      <c r="AL11" s="47">
        <f>'Sample 4'!AA90</f>
        <v>0</v>
      </c>
      <c r="AM11" s="47">
        <f>'Sample 4'!AA91</f>
        <v>0</v>
      </c>
      <c r="AN11" s="47">
        <f>'Sample 4'!AA92</f>
        <v>0</v>
      </c>
      <c r="AO11" s="47">
        <f>'Sample 4'!AA93</f>
        <v>0</v>
      </c>
      <c r="AP11" s="47">
        <f>'Sample 4'!AA94</f>
        <v>0</v>
      </c>
      <c r="AQ11" s="47">
        <f t="shared" si="20"/>
        <v>0</v>
      </c>
      <c r="AR11" s="47">
        <f t="shared" si="21"/>
        <v>0</v>
      </c>
      <c r="AS11" s="46"/>
      <c r="AT11" s="75" t="e">
        <f t="shared" si="22"/>
        <v>#DIV/0!</v>
      </c>
      <c r="AU11" s="49" t="e">
        <f t="shared" si="0"/>
        <v>#DIV/0!</v>
      </c>
      <c r="AW11" s="58"/>
      <c r="AX11" s="47">
        <f>'Sample 5'!AA90</f>
        <v>0</v>
      </c>
      <c r="AY11" s="48">
        <f>'Sample 5'!AA91</f>
        <v>0</v>
      </c>
      <c r="AZ11" s="48">
        <f>'Sample 5'!AA92</f>
        <v>0</v>
      </c>
      <c r="BA11" s="48">
        <f>'Sample 5'!AA93</f>
        <v>0</v>
      </c>
      <c r="BB11" s="48">
        <f>'Sample 5'!AA94</f>
        <v>0</v>
      </c>
      <c r="BC11" s="47">
        <f t="shared" si="1"/>
        <v>0</v>
      </c>
      <c r="BD11" s="47">
        <f t="shared" si="2"/>
        <v>0</v>
      </c>
      <c r="BE11" s="46"/>
      <c r="BF11" s="75" t="e">
        <f t="shared" si="23"/>
        <v>#DIV/0!</v>
      </c>
      <c r="BG11" s="49" t="e">
        <f t="shared" si="24"/>
        <v>#DIV/0!</v>
      </c>
      <c r="BI11" s="58"/>
      <c r="BJ11" s="47">
        <f>'Sample 6'!AA90</f>
        <v>0</v>
      </c>
      <c r="BK11" s="47">
        <f>'Sample 6'!AA91</f>
        <v>0</v>
      </c>
      <c r="BL11" s="47">
        <f>'Sample 6'!AA92</f>
        <v>0</v>
      </c>
      <c r="BM11" s="47">
        <f>'Sample 6'!AA93</f>
        <v>0</v>
      </c>
      <c r="BN11" s="47">
        <f>'Sample 6'!AA94</f>
        <v>0</v>
      </c>
      <c r="BO11" s="47">
        <f t="shared" si="3"/>
        <v>0</v>
      </c>
      <c r="BP11" s="47">
        <f t="shared" si="4"/>
        <v>0</v>
      </c>
      <c r="BQ11" s="46"/>
      <c r="BR11" s="75" t="e">
        <f t="shared" si="25"/>
        <v>#DIV/0!</v>
      </c>
      <c r="BS11" s="49" t="e">
        <f t="shared" si="26"/>
        <v>#DIV/0!</v>
      </c>
      <c r="BU11" s="58"/>
      <c r="BV11" s="47">
        <f>'Sample 7'!AA90</f>
        <v>0</v>
      </c>
      <c r="BW11" s="47">
        <f>'Sample 7'!AA91</f>
        <v>0</v>
      </c>
      <c r="BX11" s="47">
        <f>'Sample 7'!AA92</f>
        <v>0</v>
      </c>
      <c r="BY11" s="47">
        <f>'Sample 7'!AA93</f>
        <v>0</v>
      </c>
      <c r="BZ11" s="47">
        <f>'Sample 7'!AA94</f>
        <v>0</v>
      </c>
      <c r="CA11" s="47">
        <f t="shared" si="5"/>
        <v>0</v>
      </c>
      <c r="CB11" s="47">
        <f t="shared" si="6"/>
        <v>0</v>
      </c>
      <c r="CC11" s="46"/>
      <c r="CD11" s="75" t="e">
        <f t="shared" si="27"/>
        <v>#DIV/0!</v>
      </c>
      <c r="CE11" s="49" t="e">
        <f t="shared" si="28"/>
        <v>#DIV/0!</v>
      </c>
      <c r="CG11" s="58"/>
      <c r="CH11" s="47">
        <f>'Sample 8'!AA90</f>
        <v>0</v>
      </c>
      <c r="CI11" s="47">
        <f>'Sample 8'!AA91</f>
        <v>0</v>
      </c>
      <c r="CJ11" s="47">
        <f>'Sample 8'!AA92</f>
        <v>0</v>
      </c>
      <c r="CK11" s="47">
        <f>'Sample 8'!AA93</f>
        <v>0</v>
      </c>
      <c r="CL11" s="47">
        <f>'Sample 8'!AA94</f>
        <v>0</v>
      </c>
      <c r="CM11" s="47">
        <f t="shared" si="7"/>
        <v>0</v>
      </c>
      <c r="CN11" s="47">
        <f t="shared" si="8"/>
        <v>0</v>
      </c>
      <c r="CO11" s="46"/>
      <c r="CP11" s="75" t="e">
        <f t="shared" si="29"/>
        <v>#DIV/0!</v>
      </c>
      <c r="CQ11" s="49" t="e">
        <f t="shared" si="30"/>
        <v>#DIV/0!</v>
      </c>
    </row>
    <row r="12" spans="1:112" x14ac:dyDescent="0.25">
      <c r="A12" s="58">
        <v>4.5</v>
      </c>
      <c r="B12" s="47">
        <f>'C1'!AA99</f>
        <v>9.6902999999999996E-13</v>
      </c>
      <c r="C12" s="48">
        <f>'C1'!AA100</f>
        <v>9.6057000000000002E-13</v>
      </c>
      <c r="D12" s="48">
        <f>'C1'!AA101</f>
        <v>9.5780000000000002E-13</v>
      </c>
      <c r="E12" s="48">
        <f>'C1'!AA102</f>
        <v>9.4862000000000005E-13</v>
      </c>
      <c r="F12" s="48">
        <f>'C1'!AA103</f>
        <v>9.6567000000000006E-13</v>
      </c>
      <c r="G12" s="47">
        <f t="shared" si="9"/>
        <v>9.6033799999999998E-13</v>
      </c>
      <c r="H12" s="47">
        <f t="shared" si="10"/>
        <v>7.8706397452811734E-15</v>
      </c>
      <c r="I12" s="46"/>
      <c r="J12" s="75">
        <f t="shared" si="11"/>
        <v>0.98008874845894445</v>
      </c>
      <c r="K12" s="49">
        <f t="shared" si="31"/>
        <v>-1.9911251541055552</v>
      </c>
      <c r="M12" s="58">
        <v>4.5</v>
      </c>
      <c r="N12" s="47">
        <f>'C2'!AA99</f>
        <v>1.3452E-12</v>
      </c>
      <c r="O12" s="47">
        <f>'C2'!AA100</f>
        <v>1.4212E-12</v>
      </c>
      <c r="P12" s="47">
        <f>'C2'!AA101</f>
        <v>1.4201E-12</v>
      </c>
      <c r="Q12" s="47">
        <f>'C2'!AA102</f>
        <v>1.4174E-12</v>
      </c>
      <c r="R12" s="47">
        <f>'C2'!AA103</f>
        <v>1.4261999999999999E-12</v>
      </c>
      <c r="S12" s="47">
        <f t="shared" si="12"/>
        <v>1.4060199999999999E-12</v>
      </c>
      <c r="T12" s="47">
        <f t="shared" si="13"/>
        <v>3.4148528518810301E-14</v>
      </c>
      <c r="U12" s="46"/>
      <c r="V12" s="75">
        <f t="shared" si="14"/>
        <v>0.98375360331364914</v>
      </c>
      <c r="W12" s="49">
        <f t="shared" si="15"/>
        <v>-1.6246396686350861</v>
      </c>
      <c r="Y12" s="58">
        <v>4.5</v>
      </c>
      <c r="Z12" s="47">
        <f>'C3'!AA99</f>
        <v>2.3580999999999998E-12</v>
      </c>
      <c r="AA12" s="47">
        <f>'C3'!AA100</f>
        <v>2.2978000000000002E-12</v>
      </c>
      <c r="AB12" s="47">
        <f>'C3'!AA101</f>
        <v>2.2978000000000002E-12</v>
      </c>
      <c r="AC12" s="47">
        <f>'C3'!AA102</f>
        <v>2.3444E-12</v>
      </c>
      <c r="AD12" s="47">
        <f>'C3'!AA103</f>
        <v>2.3629999999999999E-12</v>
      </c>
      <c r="AE12" s="47">
        <f t="shared" si="16"/>
        <v>2.3322199999999999E-12</v>
      </c>
      <c r="AF12" s="47">
        <f t="shared" si="17"/>
        <v>3.2152013933811217E-14</v>
      </c>
      <c r="AG12" s="46"/>
      <c r="AH12" s="75">
        <f t="shared" si="18"/>
        <v>1.0095141630306808</v>
      </c>
      <c r="AI12" s="49">
        <f t="shared" si="19"/>
        <v>0.95141630306807556</v>
      </c>
      <c r="AK12" s="58"/>
      <c r="AL12" s="47">
        <f>'Sample 4'!AA99</f>
        <v>0</v>
      </c>
      <c r="AM12" s="47">
        <f>'Sample 4'!AA100</f>
        <v>0</v>
      </c>
      <c r="AN12" s="47">
        <f>'Sample 4'!AA101</f>
        <v>0</v>
      </c>
      <c r="AO12" s="47">
        <f>'Sample 4'!AA102</f>
        <v>0</v>
      </c>
      <c r="AP12" s="47">
        <f>'Sample 4'!AA103</f>
        <v>0</v>
      </c>
      <c r="AQ12" s="47">
        <f t="shared" si="20"/>
        <v>0</v>
      </c>
      <c r="AR12" s="47">
        <f t="shared" si="21"/>
        <v>0</v>
      </c>
      <c r="AS12" s="46"/>
      <c r="AT12" s="75" t="e">
        <f t="shared" si="22"/>
        <v>#DIV/0!</v>
      </c>
      <c r="AU12" s="49" t="e">
        <f t="shared" si="0"/>
        <v>#DIV/0!</v>
      </c>
      <c r="AW12" s="58"/>
      <c r="AX12" s="47">
        <f>'Sample 5'!AA99</f>
        <v>0</v>
      </c>
      <c r="AY12" s="48">
        <f>'Sample 5'!AA100</f>
        <v>0</v>
      </c>
      <c r="AZ12" s="48">
        <f>'Sample 5'!AA101</f>
        <v>0</v>
      </c>
      <c r="BA12" s="48">
        <f>'Sample 5'!AA102</f>
        <v>0</v>
      </c>
      <c r="BB12" s="48">
        <f>'Sample 5'!AA103</f>
        <v>0</v>
      </c>
      <c r="BC12" s="47">
        <f t="shared" si="1"/>
        <v>0</v>
      </c>
      <c r="BD12" s="47">
        <f t="shared" si="2"/>
        <v>0</v>
      </c>
      <c r="BE12" s="46"/>
      <c r="BF12" s="75" t="e">
        <f t="shared" si="23"/>
        <v>#DIV/0!</v>
      </c>
      <c r="BG12" s="49" t="e">
        <f t="shared" si="24"/>
        <v>#DIV/0!</v>
      </c>
      <c r="BI12" s="58"/>
      <c r="BJ12" s="47">
        <f>'Sample 6'!AA99</f>
        <v>0</v>
      </c>
      <c r="BK12" s="47">
        <f>'Sample 6'!AA100</f>
        <v>0</v>
      </c>
      <c r="BL12" s="47">
        <f>'Sample 6'!AA101</f>
        <v>0</v>
      </c>
      <c r="BM12" s="47">
        <f>'Sample 6'!AA102</f>
        <v>0</v>
      </c>
      <c r="BN12" s="47">
        <f>'Sample 6'!AA103</f>
        <v>0</v>
      </c>
      <c r="BO12" s="47">
        <f t="shared" si="3"/>
        <v>0</v>
      </c>
      <c r="BP12" s="47">
        <f t="shared" si="4"/>
        <v>0</v>
      </c>
      <c r="BQ12" s="46"/>
      <c r="BR12" s="75" t="e">
        <f t="shared" si="25"/>
        <v>#DIV/0!</v>
      </c>
      <c r="BS12" s="49" t="e">
        <f t="shared" si="26"/>
        <v>#DIV/0!</v>
      </c>
      <c r="BU12" s="58"/>
      <c r="BV12" s="47">
        <f>'Sample 7'!AA99</f>
        <v>0</v>
      </c>
      <c r="BW12" s="47">
        <f>'Sample 7'!AA100</f>
        <v>0</v>
      </c>
      <c r="BX12" s="47">
        <f>'Sample 7'!AA101</f>
        <v>0</v>
      </c>
      <c r="BY12" s="47">
        <f>'Sample 7'!AA102</f>
        <v>0</v>
      </c>
      <c r="BZ12" s="47">
        <f>'Sample 7'!AA103</f>
        <v>0</v>
      </c>
      <c r="CA12" s="47">
        <f t="shared" si="5"/>
        <v>0</v>
      </c>
      <c r="CB12" s="47">
        <f t="shared" si="6"/>
        <v>0</v>
      </c>
      <c r="CC12" s="46"/>
      <c r="CD12" s="75" t="e">
        <f t="shared" si="27"/>
        <v>#DIV/0!</v>
      </c>
      <c r="CE12" s="49" t="e">
        <f t="shared" si="28"/>
        <v>#DIV/0!</v>
      </c>
      <c r="CG12" s="58"/>
      <c r="CH12" s="47">
        <f>'Sample 8'!AA99</f>
        <v>0</v>
      </c>
      <c r="CI12" s="47">
        <f>'Sample 8'!AA100</f>
        <v>0</v>
      </c>
      <c r="CJ12" s="47">
        <f>'Sample 8'!AA101</f>
        <v>0</v>
      </c>
      <c r="CK12" s="47">
        <f>'Sample 8'!AA102</f>
        <v>0</v>
      </c>
      <c r="CL12" s="47">
        <f>'Sample 8'!AA103</f>
        <v>0</v>
      </c>
      <c r="CM12" s="47">
        <f t="shared" si="7"/>
        <v>0</v>
      </c>
      <c r="CN12" s="47">
        <f t="shared" si="8"/>
        <v>0</v>
      </c>
      <c r="CO12" s="46"/>
      <c r="CP12" s="75" t="e">
        <f t="shared" si="29"/>
        <v>#DIV/0!</v>
      </c>
      <c r="CQ12" s="49" t="e">
        <f t="shared" si="30"/>
        <v>#DIV/0!</v>
      </c>
    </row>
    <row r="13" spans="1:112" s="27" customFormat="1" x14ac:dyDescent="0.25">
      <c r="A13" s="58">
        <v>5</v>
      </c>
      <c r="B13" s="47">
        <f>'C1'!AA108</f>
        <v>9.7376000000000008E-13</v>
      </c>
      <c r="C13" s="48">
        <f>'C1'!AA109</f>
        <v>9.6201999999999997E-13</v>
      </c>
      <c r="D13" s="48">
        <f>'C1'!AA110</f>
        <v>9.7287000000000007E-13</v>
      </c>
      <c r="E13" s="48">
        <f>'C1'!AA111</f>
        <v>9.6854999999999995E-13</v>
      </c>
      <c r="F13" s="48">
        <f>'C1'!AA112</f>
        <v>9.6873999999999997E-13</v>
      </c>
      <c r="G13" s="47">
        <f t="shared" si="9"/>
        <v>9.6918799999999989E-13</v>
      </c>
      <c r="H13" s="47">
        <f t="shared" si="10"/>
        <v>4.648878359346526E-15</v>
      </c>
      <c r="I13" s="46"/>
      <c r="J13" s="75">
        <f t="shared" si="11"/>
        <v>0.98912076158751128</v>
      </c>
      <c r="K13" s="49">
        <f t="shared" si="31"/>
        <v>-1.0879238412488723</v>
      </c>
      <c r="L13" s="33"/>
      <c r="M13" s="58">
        <v>5</v>
      </c>
      <c r="N13" s="47">
        <f>'C2'!AA108</f>
        <v>1.4188999999999999E-12</v>
      </c>
      <c r="O13" s="47">
        <f>'C2'!AA109</f>
        <v>1.4107E-12</v>
      </c>
      <c r="P13" s="47">
        <f>'C2'!AA110</f>
        <v>1.4155999999999999E-12</v>
      </c>
      <c r="Q13" s="47">
        <f>'C2'!AA111</f>
        <v>1.4136E-12</v>
      </c>
      <c r="R13" s="47">
        <f>'C2'!AA112</f>
        <v>1.3954000000000001E-12</v>
      </c>
      <c r="S13" s="47">
        <f t="shared" si="12"/>
        <v>1.4108400000000001E-12</v>
      </c>
      <c r="T13" s="47">
        <f t="shared" si="13"/>
        <v>9.133071772410357E-15</v>
      </c>
      <c r="U13" s="46"/>
      <c r="V13" s="75">
        <f t="shared" si="14"/>
        <v>0.98712602502029045</v>
      </c>
      <c r="W13" s="49">
        <f t="shared" si="15"/>
        <v>-1.2873974979709546</v>
      </c>
      <c r="X13" s="33"/>
      <c r="Y13" s="58">
        <v>5</v>
      </c>
      <c r="Z13" s="47">
        <f>'C3'!AA108</f>
        <v>2.2985999999999999E-12</v>
      </c>
      <c r="AA13" s="47">
        <f>'C3'!AA109</f>
        <v>2.3444E-12</v>
      </c>
      <c r="AB13" s="47">
        <f>'C3'!AA110</f>
        <v>2.3050999999999999E-12</v>
      </c>
      <c r="AC13" s="47">
        <f>'C3'!AA111</f>
        <v>2.3711999999999998E-12</v>
      </c>
      <c r="AD13" s="47">
        <f>'C3'!AA112</f>
        <v>2.3403E-12</v>
      </c>
      <c r="AE13" s="47">
        <f t="shared" si="16"/>
        <v>2.33192E-12</v>
      </c>
      <c r="AF13" s="47">
        <f t="shared" si="17"/>
        <v>2.9993449284802154E-14</v>
      </c>
      <c r="AG13" s="46"/>
      <c r="AH13" s="75">
        <f t="shared" si="18"/>
        <v>1.0093843063924095</v>
      </c>
      <c r="AI13" s="49">
        <f t="shared" si="19"/>
        <v>0.93843063924095027</v>
      </c>
      <c r="AJ13" s="33"/>
      <c r="AK13" s="58"/>
      <c r="AL13" s="47">
        <f>'Sample 4'!AA108</f>
        <v>0</v>
      </c>
      <c r="AM13" s="47">
        <f>'Sample 4'!AA109</f>
        <v>0</v>
      </c>
      <c r="AN13" s="47">
        <f>'Sample 4'!AA110</f>
        <v>0</v>
      </c>
      <c r="AO13" s="47">
        <f>'Sample 4'!AA111</f>
        <v>0</v>
      </c>
      <c r="AP13" s="47">
        <f>'Sample 4'!AA112</f>
        <v>0</v>
      </c>
      <c r="AQ13" s="47">
        <f t="shared" si="20"/>
        <v>0</v>
      </c>
      <c r="AR13" s="47">
        <f t="shared" si="21"/>
        <v>0</v>
      </c>
      <c r="AS13" s="46"/>
      <c r="AT13" s="75" t="e">
        <f t="shared" si="22"/>
        <v>#DIV/0!</v>
      </c>
      <c r="AU13" s="49" t="e">
        <f t="shared" si="0"/>
        <v>#DIV/0!</v>
      </c>
      <c r="AV13" s="33"/>
      <c r="AW13" s="58"/>
      <c r="AX13" s="47">
        <f>'Sample 5'!AA108</f>
        <v>0</v>
      </c>
      <c r="AY13" s="48">
        <f>'Sample 5'!AA109</f>
        <v>0</v>
      </c>
      <c r="AZ13" s="48">
        <f>'Sample 5'!AA110</f>
        <v>0</v>
      </c>
      <c r="BA13" s="48">
        <f>'Sample 5'!AA111</f>
        <v>0</v>
      </c>
      <c r="BB13" s="48">
        <f>'Sample 5'!AA112</f>
        <v>0</v>
      </c>
      <c r="BC13" s="47">
        <f t="shared" si="1"/>
        <v>0</v>
      </c>
      <c r="BD13" s="47">
        <f t="shared" si="2"/>
        <v>0</v>
      </c>
      <c r="BE13" s="46"/>
      <c r="BF13" s="75" t="e">
        <f t="shared" si="23"/>
        <v>#DIV/0!</v>
      </c>
      <c r="BG13" s="49" t="e">
        <f t="shared" si="24"/>
        <v>#DIV/0!</v>
      </c>
      <c r="BH13" s="33"/>
      <c r="BI13" s="58"/>
      <c r="BJ13" s="47">
        <f>'Sample 6'!AA108</f>
        <v>0</v>
      </c>
      <c r="BK13" s="47">
        <f>'Sample 6'!AA109</f>
        <v>0</v>
      </c>
      <c r="BL13" s="47">
        <f>'Sample 6'!AA110</f>
        <v>0</v>
      </c>
      <c r="BM13" s="47">
        <f>'Sample 6'!AA111</f>
        <v>0</v>
      </c>
      <c r="BN13" s="47">
        <f>'Sample 6'!AA112</f>
        <v>0</v>
      </c>
      <c r="BO13" s="47">
        <f t="shared" si="3"/>
        <v>0</v>
      </c>
      <c r="BP13" s="47">
        <f t="shared" si="4"/>
        <v>0</v>
      </c>
      <c r="BQ13" s="46"/>
      <c r="BR13" s="75" t="e">
        <f t="shared" si="25"/>
        <v>#DIV/0!</v>
      </c>
      <c r="BS13" s="49" t="e">
        <f t="shared" si="26"/>
        <v>#DIV/0!</v>
      </c>
      <c r="BT13" s="33"/>
      <c r="BU13" s="58"/>
      <c r="BV13" s="47">
        <f>'Sample 7'!AA108</f>
        <v>0</v>
      </c>
      <c r="BW13" s="47">
        <f>'Sample 7'!AA109</f>
        <v>0</v>
      </c>
      <c r="BX13" s="47">
        <f>'Sample 7'!AA110</f>
        <v>0</v>
      </c>
      <c r="BY13" s="47">
        <f>'Sample 7'!AA111</f>
        <v>0</v>
      </c>
      <c r="BZ13" s="47">
        <f>'Sample 7'!AA112</f>
        <v>0</v>
      </c>
      <c r="CA13" s="47">
        <f t="shared" si="5"/>
        <v>0</v>
      </c>
      <c r="CB13" s="47">
        <f t="shared" si="6"/>
        <v>0</v>
      </c>
      <c r="CC13" s="46"/>
      <c r="CD13" s="75" t="e">
        <f t="shared" si="27"/>
        <v>#DIV/0!</v>
      </c>
      <c r="CE13" s="49" t="e">
        <f t="shared" si="28"/>
        <v>#DIV/0!</v>
      </c>
      <c r="CF13" s="33"/>
      <c r="CG13" s="58"/>
      <c r="CH13" s="47">
        <f>'Sample 8'!AA108</f>
        <v>0</v>
      </c>
      <c r="CI13" s="47">
        <f>'Sample 8'!AA109</f>
        <v>0</v>
      </c>
      <c r="CJ13" s="47">
        <f>'Sample 8'!AA110</f>
        <v>0</v>
      </c>
      <c r="CK13" s="47">
        <f>'Sample 8'!AA111</f>
        <v>0</v>
      </c>
      <c r="CL13" s="47">
        <f>'Sample 8'!AA112</f>
        <v>0</v>
      </c>
      <c r="CM13" s="47">
        <f t="shared" si="7"/>
        <v>0</v>
      </c>
      <c r="CN13" s="47">
        <f t="shared" si="8"/>
        <v>0</v>
      </c>
      <c r="CO13" s="46"/>
      <c r="CP13" s="75" t="e">
        <f t="shared" si="29"/>
        <v>#DIV/0!</v>
      </c>
      <c r="CQ13" s="49" t="e">
        <f t="shared" si="30"/>
        <v>#DIV/0!</v>
      </c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</row>
    <row r="14" spans="1:112" x14ac:dyDescent="0.25">
      <c r="A14" s="58">
        <v>5.5</v>
      </c>
      <c r="B14" s="47">
        <f>'C1'!AA117</f>
        <v>0</v>
      </c>
      <c r="C14" s="48">
        <f>'C1'!AA118</f>
        <v>0</v>
      </c>
      <c r="D14" s="48">
        <f>'C1'!AA119</f>
        <v>0</v>
      </c>
      <c r="E14" s="48">
        <f>'C1'!AA120</f>
        <v>0</v>
      </c>
      <c r="F14" s="48">
        <f>'C1'!AA121</f>
        <v>0</v>
      </c>
      <c r="G14" s="47">
        <f t="shared" si="9"/>
        <v>0</v>
      </c>
      <c r="H14" s="47">
        <f t="shared" si="10"/>
        <v>0</v>
      </c>
      <c r="I14" s="46"/>
      <c r="J14" s="75">
        <f t="shared" si="11"/>
        <v>0</v>
      </c>
      <c r="K14" s="49">
        <f t="shared" si="31"/>
        <v>-100</v>
      </c>
      <c r="M14" s="58">
        <v>5.5</v>
      </c>
      <c r="N14" s="47">
        <f>'C2'!AA117</f>
        <v>0</v>
      </c>
      <c r="O14" s="47">
        <f>'C2'!AA118</f>
        <v>0</v>
      </c>
      <c r="P14" s="47">
        <f>'C2'!AA119</f>
        <v>0</v>
      </c>
      <c r="Q14" s="47">
        <f>'C2'!AA120</f>
        <v>0</v>
      </c>
      <c r="R14" s="47">
        <f>'C2'!AA121</f>
        <v>0</v>
      </c>
      <c r="S14" s="47">
        <f t="shared" si="12"/>
        <v>0</v>
      </c>
      <c r="T14" s="47">
        <f t="shared" si="13"/>
        <v>0</v>
      </c>
      <c r="U14" s="46"/>
      <c r="V14" s="75">
        <f t="shared" si="14"/>
        <v>0</v>
      </c>
      <c r="W14" s="49">
        <f t="shared" si="15"/>
        <v>-100</v>
      </c>
      <c r="Y14" s="58">
        <v>5.5</v>
      </c>
      <c r="Z14" s="47">
        <f>'C3'!AA117</f>
        <v>0</v>
      </c>
      <c r="AA14" s="47">
        <f>'C3'!AA118</f>
        <v>0</v>
      </c>
      <c r="AB14" s="47">
        <f>'C3'!AA119</f>
        <v>0</v>
      </c>
      <c r="AC14" s="47">
        <f>'C3'!AA120</f>
        <v>0</v>
      </c>
      <c r="AD14" s="47">
        <f>'C3'!AA121</f>
        <v>0</v>
      </c>
      <c r="AE14" s="47">
        <f t="shared" si="16"/>
        <v>0</v>
      </c>
      <c r="AF14" s="47">
        <f t="shared" si="17"/>
        <v>0</v>
      </c>
      <c r="AG14" s="46"/>
      <c r="AH14" s="75">
        <f t="shared" si="18"/>
        <v>0</v>
      </c>
      <c r="AI14" s="49">
        <f t="shared" si="19"/>
        <v>-100</v>
      </c>
      <c r="AK14" s="58"/>
      <c r="AL14" s="47">
        <f>'Sample 4'!AA117</f>
        <v>0</v>
      </c>
      <c r="AM14" s="47">
        <f>'Sample 4'!AA118</f>
        <v>0</v>
      </c>
      <c r="AN14" s="47">
        <f>'Sample 4'!AA119</f>
        <v>0</v>
      </c>
      <c r="AO14" s="47">
        <f>'Sample 4'!AA120</f>
        <v>0</v>
      </c>
      <c r="AP14" s="47">
        <f>'Sample 4'!AA121</f>
        <v>0</v>
      </c>
      <c r="AQ14" s="47">
        <f t="shared" si="20"/>
        <v>0</v>
      </c>
      <c r="AR14" s="47">
        <f t="shared" si="21"/>
        <v>0</v>
      </c>
      <c r="AS14" s="46"/>
      <c r="AT14" s="75" t="e">
        <f t="shared" si="22"/>
        <v>#DIV/0!</v>
      </c>
      <c r="AU14" s="49" t="e">
        <f t="shared" si="0"/>
        <v>#DIV/0!</v>
      </c>
      <c r="AW14" s="58"/>
      <c r="AX14" s="47">
        <f>'Sample 5'!AA117</f>
        <v>0</v>
      </c>
      <c r="AY14" s="48">
        <f>'Sample 5'!AA118</f>
        <v>0</v>
      </c>
      <c r="AZ14" s="48">
        <f>'Sample 5'!AA119</f>
        <v>0</v>
      </c>
      <c r="BA14" s="48">
        <f>'Sample 5'!AA120</f>
        <v>0</v>
      </c>
      <c r="BB14" s="48">
        <f>'Sample 5'!AA121</f>
        <v>0</v>
      </c>
      <c r="BC14" s="47">
        <f t="shared" si="1"/>
        <v>0</v>
      </c>
      <c r="BD14" s="47">
        <f t="shared" si="2"/>
        <v>0</v>
      </c>
      <c r="BE14" s="46"/>
      <c r="BF14" s="75" t="e">
        <f t="shared" si="23"/>
        <v>#DIV/0!</v>
      </c>
      <c r="BG14" s="49" t="e">
        <f t="shared" si="24"/>
        <v>#DIV/0!</v>
      </c>
      <c r="BI14" s="58"/>
      <c r="BJ14" s="47">
        <f>'Sample 6'!AA117</f>
        <v>0</v>
      </c>
      <c r="BK14" s="47">
        <f>'Sample 6'!AA118</f>
        <v>0</v>
      </c>
      <c r="BL14" s="47">
        <f>'Sample 6'!AA119</f>
        <v>0</v>
      </c>
      <c r="BM14" s="47">
        <f>'Sample 6'!AA120</f>
        <v>0</v>
      </c>
      <c r="BN14" s="47">
        <f>'Sample 6'!AA121</f>
        <v>0</v>
      </c>
      <c r="BO14" s="47">
        <f t="shared" si="3"/>
        <v>0</v>
      </c>
      <c r="BP14" s="47">
        <f t="shared" si="4"/>
        <v>0</v>
      </c>
      <c r="BQ14" s="46"/>
      <c r="BR14" s="75" t="e">
        <f t="shared" si="25"/>
        <v>#DIV/0!</v>
      </c>
      <c r="BS14" s="49" t="e">
        <f t="shared" si="26"/>
        <v>#DIV/0!</v>
      </c>
      <c r="BU14" s="58"/>
      <c r="BV14" s="47">
        <f>'Sample 7'!AA117</f>
        <v>0</v>
      </c>
      <c r="BW14" s="47">
        <f>'Sample 7'!AA118</f>
        <v>0</v>
      </c>
      <c r="BX14" s="47">
        <f>'Sample 7'!AA119</f>
        <v>0</v>
      </c>
      <c r="BY14" s="47">
        <f>'Sample 7'!AA120</f>
        <v>0</v>
      </c>
      <c r="BZ14" s="47">
        <f>'Sample 7'!AA121</f>
        <v>0</v>
      </c>
      <c r="CA14" s="47">
        <f t="shared" si="5"/>
        <v>0</v>
      </c>
      <c r="CB14" s="47">
        <f t="shared" si="6"/>
        <v>0</v>
      </c>
      <c r="CC14" s="46"/>
      <c r="CD14" s="75" t="e">
        <f t="shared" si="27"/>
        <v>#DIV/0!</v>
      </c>
      <c r="CE14" s="49" t="e">
        <f t="shared" si="28"/>
        <v>#DIV/0!</v>
      </c>
      <c r="CG14" s="58"/>
      <c r="CH14" s="47">
        <f>'Sample 8'!AA117</f>
        <v>0</v>
      </c>
      <c r="CI14" s="47">
        <f>'Sample 8'!AA118</f>
        <v>0</v>
      </c>
      <c r="CJ14" s="47">
        <f>'Sample 8'!AA119</f>
        <v>0</v>
      </c>
      <c r="CK14" s="47">
        <f>'Sample 8'!AA120</f>
        <v>0</v>
      </c>
      <c r="CL14" s="47">
        <f>'Sample 8'!AA121</f>
        <v>0</v>
      </c>
      <c r="CM14" s="47">
        <f t="shared" si="7"/>
        <v>0</v>
      </c>
      <c r="CN14" s="47">
        <f t="shared" si="8"/>
        <v>0</v>
      </c>
      <c r="CO14" s="46"/>
      <c r="CP14" s="75" t="e">
        <f t="shared" si="29"/>
        <v>#DIV/0!</v>
      </c>
      <c r="CQ14" s="49" t="e">
        <f t="shared" si="30"/>
        <v>#DIV/0!</v>
      </c>
    </row>
    <row r="15" spans="1:112" x14ac:dyDescent="0.25">
      <c r="A15" s="58"/>
      <c r="B15" s="47">
        <f>'C1'!AA126</f>
        <v>0</v>
      </c>
      <c r="C15" s="48">
        <f>'C1'!AA127</f>
        <v>0</v>
      </c>
      <c r="D15" s="48">
        <f>'C1'!AA128</f>
        <v>0</v>
      </c>
      <c r="E15" s="48">
        <f>'C1'!AA129</f>
        <v>0</v>
      </c>
      <c r="F15" s="48">
        <f>'C1'!AA130</f>
        <v>0</v>
      </c>
      <c r="G15" s="47">
        <f t="shared" si="9"/>
        <v>0</v>
      </c>
      <c r="H15" s="47">
        <f t="shared" si="10"/>
        <v>0</v>
      </c>
      <c r="I15" s="46"/>
      <c r="J15" s="75">
        <f t="shared" si="11"/>
        <v>0</v>
      </c>
      <c r="K15" s="49">
        <f t="shared" si="31"/>
        <v>-100</v>
      </c>
      <c r="M15" s="58"/>
      <c r="N15" s="47">
        <f>'C2'!AA126</f>
        <v>0</v>
      </c>
      <c r="O15" s="47">
        <f>'C2'!AA127</f>
        <v>0</v>
      </c>
      <c r="P15" s="47">
        <f>'C2'!AA128</f>
        <v>0</v>
      </c>
      <c r="Q15" s="47">
        <f>'C2'!AA129</f>
        <v>0</v>
      </c>
      <c r="R15" s="47">
        <f>'C2'!AA130</f>
        <v>0</v>
      </c>
      <c r="S15" s="47">
        <f t="shared" si="12"/>
        <v>0</v>
      </c>
      <c r="T15" s="47">
        <f t="shared" si="13"/>
        <v>0</v>
      </c>
      <c r="U15" s="46"/>
      <c r="V15" s="75">
        <f t="shared" si="14"/>
        <v>0</v>
      </c>
      <c r="W15" s="49">
        <f t="shared" si="15"/>
        <v>-100</v>
      </c>
      <c r="Y15" s="58"/>
      <c r="Z15" s="47">
        <f>'C3'!AA126</f>
        <v>0</v>
      </c>
      <c r="AA15" s="47">
        <f>'C3'!AA127</f>
        <v>0</v>
      </c>
      <c r="AB15" s="47">
        <f>'C3'!AA128</f>
        <v>0</v>
      </c>
      <c r="AC15" s="47">
        <f>'C3'!AA129</f>
        <v>0</v>
      </c>
      <c r="AD15" s="47">
        <f>'C3'!AA130</f>
        <v>0</v>
      </c>
      <c r="AE15" s="47">
        <f t="shared" si="16"/>
        <v>0</v>
      </c>
      <c r="AF15" s="47">
        <f t="shared" si="17"/>
        <v>0</v>
      </c>
      <c r="AG15" s="46"/>
      <c r="AH15" s="75">
        <f t="shared" si="18"/>
        <v>0</v>
      </c>
      <c r="AI15" s="49">
        <f t="shared" si="19"/>
        <v>-100</v>
      </c>
      <c r="AK15" s="58"/>
      <c r="AL15" s="47">
        <f>'Sample 4'!AA126</f>
        <v>0</v>
      </c>
      <c r="AM15" s="47">
        <f>'Sample 4'!AA127</f>
        <v>0</v>
      </c>
      <c r="AN15" s="47">
        <f>'Sample 4'!AA128</f>
        <v>0</v>
      </c>
      <c r="AO15" s="47">
        <f>'Sample 4'!AA129</f>
        <v>0</v>
      </c>
      <c r="AP15" s="47">
        <f>'Sample 4'!AA130</f>
        <v>0</v>
      </c>
      <c r="AQ15" s="47">
        <f t="shared" si="20"/>
        <v>0</v>
      </c>
      <c r="AR15" s="47">
        <f t="shared" si="21"/>
        <v>0</v>
      </c>
      <c r="AS15" s="46"/>
      <c r="AT15" s="75" t="e">
        <f t="shared" si="22"/>
        <v>#DIV/0!</v>
      </c>
      <c r="AU15" s="49" t="e">
        <f t="shared" si="0"/>
        <v>#DIV/0!</v>
      </c>
      <c r="AW15" s="58"/>
      <c r="AX15" s="47">
        <f>'Sample 5'!AA126</f>
        <v>0</v>
      </c>
      <c r="AY15" s="48">
        <f>'Sample 5'!AA127</f>
        <v>0</v>
      </c>
      <c r="AZ15" s="48">
        <f>'Sample 5'!AA128</f>
        <v>0</v>
      </c>
      <c r="BA15" s="48">
        <f>'Sample 5'!AA129</f>
        <v>0</v>
      </c>
      <c r="BB15" s="48">
        <f>'Sample 5'!AA130</f>
        <v>0</v>
      </c>
      <c r="BC15" s="47">
        <f t="shared" si="1"/>
        <v>0</v>
      </c>
      <c r="BD15" s="47">
        <f t="shared" si="2"/>
        <v>0</v>
      </c>
      <c r="BE15" s="46"/>
      <c r="BF15" s="75" t="e">
        <f t="shared" si="23"/>
        <v>#DIV/0!</v>
      </c>
      <c r="BG15" s="49" t="e">
        <f t="shared" si="24"/>
        <v>#DIV/0!</v>
      </c>
      <c r="BI15" s="58"/>
      <c r="BJ15" s="47">
        <f>'Sample 6'!AA126</f>
        <v>0</v>
      </c>
      <c r="BK15" s="47">
        <f>'Sample 6'!AA127</f>
        <v>0</v>
      </c>
      <c r="BL15" s="47">
        <f>'Sample 6'!AA128</f>
        <v>0</v>
      </c>
      <c r="BM15" s="47">
        <f>'Sample 6'!AA129</f>
        <v>0</v>
      </c>
      <c r="BN15" s="47">
        <f>'Sample 6'!AA130</f>
        <v>0</v>
      </c>
      <c r="BO15" s="47">
        <f t="shared" si="3"/>
        <v>0</v>
      </c>
      <c r="BP15" s="47">
        <f t="shared" si="4"/>
        <v>0</v>
      </c>
      <c r="BQ15" s="46"/>
      <c r="BR15" s="75" t="e">
        <f t="shared" si="25"/>
        <v>#DIV/0!</v>
      </c>
      <c r="BS15" s="49" t="e">
        <f t="shared" si="26"/>
        <v>#DIV/0!</v>
      </c>
      <c r="BU15" s="58"/>
      <c r="BV15" s="47">
        <f>'Sample 7'!AA126</f>
        <v>0</v>
      </c>
      <c r="BW15" s="47">
        <f>'Sample 7'!AA127</f>
        <v>0</v>
      </c>
      <c r="BX15" s="47">
        <f>'Sample 7'!AA128</f>
        <v>0</v>
      </c>
      <c r="BY15" s="47">
        <f>'Sample 7'!AA129</f>
        <v>0</v>
      </c>
      <c r="BZ15" s="47">
        <f>'Sample 7'!AA130</f>
        <v>0</v>
      </c>
      <c r="CA15" s="47">
        <f t="shared" si="5"/>
        <v>0</v>
      </c>
      <c r="CB15" s="47">
        <f t="shared" si="6"/>
        <v>0</v>
      </c>
      <c r="CC15" s="46"/>
      <c r="CD15" s="75" t="e">
        <f t="shared" si="27"/>
        <v>#DIV/0!</v>
      </c>
      <c r="CE15" s="49" t="e">
        <f t="shared" si="28"/>
        <v>#DIV/0!</v>
      </c>
      <c r="CG15" s="58"/>
      <c r="CH15" s="47">
        <f>'Sample 8'!AA126</f>
        <v>0</v>
      </c>
      <c r="CI15" s="47">
        <f>'Sample 8'!AA127</f>
        <v>0</v>
      </c>
      <c r="CJ15" s="47">
        <f>'Sample 8'!AA128</f>
        <v>0</v>
      </c>
      <c r="CK15" s="47">
        <f>'Sample 8'!AA129</f>
        <v>0</v>
      </c>
      <c r="CL15" s="47">
        <f>'Sample 8'!AA130</f>
        <v>0</v>
      </c>
      <c r="CM15" s="47">
        <f t="shared" si="7"/>
        <v>0</v>
      </c>
      <c r="CN15" s="47">
        <f t="shared" si="8"/>
        <v>0</v>
      </c>
      <c r="CO15" s="46"/>
      <c r="CP15" s="75" t="e">
        <f t="shared" si="29"/>
        <v>#DIV/0!</v>
      </c>
      <c r="CQ15" s="49" t="e">
        <f t="shared" si="30"/>
        <v>#DIV/0!</v>
      </c>
    </row>
    <row r="16" spans="1:112" x14ac:dyDescent="0.25">
      <c r="A16" s="58"/>
      <c r="B16" s="47">
        <f>'C1'!AA135</f>
        <v>0</v>
      </c>
      <c r="C16" s="48">
        <f>'C1'!AA136</f>
        <v>0</v>
      </c>
      <c r="D16" s="48">
        <f>'C1'!AA137</f>
        <v>0</v>
      </c>
      <c r="E16" s="48">
        <f>'C1'!AA138</f>
        <v>0</v>
      </c>
      <c r="F16" s="48">
        <f>'C1'!AA139</f>
        <v>0</v>
      </c>
      <c r="G16" s="47">
        <f t="shared" si="9"/>
        <v>0</v>
      </c>
      <c r="H16" s="47">
        <f t="shared" si="10"/>
        <v>0</v>
      </c>
      <c r="I16" s="46"/>
      <c r="J16" s="75">
        <f t="shared" si="11"/>
        <v>0</v>
      </c>
      <c r="K16" s="49">
        <f t="shared" si="31"/>
        <v>-100</v>
      </c>
      <c r="M16" s="58"/>
      <c r="N16" s="47">
        <f>'C2'!AA135</f>
        <v>0</v>
      </c>
      <c r="O16" s="47">
        <f>'C2'!AA136</f>
        <v>0</v>
      </c>
      <c r="P16" s="47">
        <f>'C2'!AA137</f>
        <v>0</v>
      </c>
      <c r="Q16" s="47">
        <f>'C2'!AA138</f>
        <v>0</v>
      </c>
      <c r="R16" s="47">
        <f>'C2'!AA139</f>
        <v>0</v>
      </c>
      <c r="S16" s="47">
        <f t="shared" si="12"/>
        <v>0</v>
      </c>
      <c r="T16" s="47">
        <f t="shared" si="13"/>
        <v>0</v>
      </c>
      <c r="U16" s="46"/>
      <c r="V16" s="75">
        <f t="shared" si="14"/>
        <v>0</v>
      </c>
      <c r="W16" s="49">
        <f t="shared" si="15"/>
        <v>-100</v>
      </c>
      <c r="Y16" s="58"/>
      <c r="Z16" s="47">
        <f>'C3'!AA135</f>
        <v>0</v>
      </c>
      <c r="AA16" s="47">
        <f>'C3'!AA136</f>
        <v>0</v>
      </c>
      <c r="AB16" s="47">
        <f>'C3'!AA137</f>
        <v>0</v>
      </c>
      <c r="AC16" s="47">
        <f>'C3'!AA138</f>
        <v>0</v>
      </c>
      <c r="AD16" s="47">
        <f>'C3'!AA139</f>
        <v>0</v>
      </c>
      <c r="AE16" s="47">
        <f t="shared" si="16"/>
        <v>0</v>
      </c>
      <c r="AF16" s="47">
        <f t="shared" si="17"/>
        <v>0</v>
      </c>
      <c r="AG16" s="46"/>
      <c r="AH16" s="75">
        <f t="shared" si="18"/>
        <v>0</v>
      </c>
      <c r="AI16" s="49">
        <f t="shared" si="19"/>
        <v>-100</v>
      </c>
      <c r="AK16" s="58"/>
      <c r="AL16" s="47">
        <f>'Sample 4'!AA135</f>
        <v>0</v>
      </c>
      <c r="AM16" s="47">
        <f>'Sample 4'!AA136</f>
        <v>0</v>
      </c>
      <c r="AN16" s="47">
        <f>'Sample 4'!AA137</f>
        <v>0</v>
      </c>
      <c r="AO16" s="47">
        <f>'Sample 4'!AA138</f>
        <v>0</v>
      </c>
      <c r="AP16" s="47">
        <f>'Sample 4'!AA139</f>
        <v>0</v>
      </c>
      <c r="AQ16" s="47">
        <f t="shared" si="20"/>
        <v>0</v>
      </c>
      <c r="AR16" s="47">
        <f t="shared" si="21"/>
        <v>0</v>
      </c>
      <c r="AS16" s="46"/>
      <c r="AT16" s="75" t="e">
        <f t="shared" si="22"/>
        <v>#DIV/0!</v>
      </c>
      <c r="AU16" s="49" t="e">
        <f t="shared" si="0"/>
        <v>#DIV/0!</v>
      </c>
      <c r="AW16" s="58"/>
      <c r="AX16" s="47">
        <f>'Sample 5'!AA135</f>
        <v>0</v>
      </c>
      <c r="AY16" s="48">
        <f>'Sample 5'!AA136</f>
        <v>0</v>
      </c>
      <c r="AZ16" s="48">
        <f>'Sample 5'!AA137</f>
        <v>0</v>
      </c>
      <c r="BA16" s="48">
        <f>'Sample 5'!AA138</f>
        <v>0</v>
      </c>
      <c r="BB16" s="48">
        <f>'Sample 5'!AA139</f>
        <v>0</v>
      </c>
      <c r="BC16" s="47">
        <f t="shared" si="1"/>
        <v>0</v>
      </c>
      <c r="BD16" s="47">
        <f t="shared" si="2"/>
        <v>0</v>
      </c>
      <c r="BE16" s="46"/>
      <c r="BF16" s="75" t="e">
        <f t="shared" si="23"/>
        <v>#DIV/0!</v>
      </c>
      <c r="BG16" s="49" t="e">
        <f t="shared" si="24"/>
        <v>#DIV/0!</v>
      </c>
      <c r="BI16" s="58"/>
      <c r="BJ16" s="47">
        <f>'Sample 6'!AA135</f>
        <v>0</v>
      </c>
      <c r="BK16" s="47">
        <f>'Sample 6'!AA136</f>
        <v>0</v>
      </c>
      <c r="BL16" s="47">
        <f>'Sample 6'!AA137</f>
        <v>0</v>
      </c>
      <c r="BM16" s="47">
        <f>'Sample 6'!AA138</f>
        <v>0</v>
      </c>
      <c r="BN16" s="47">
        <f>'Sample 6'!AA139</f>
        <v>0</v>
      </c>
      <c r="BO16" s="47">
        <f t="shared" si="3"/>
        <v>0</v>
      </c>
      <c r="BP16" s="47">
        <f t="shared" si="4"/>
        <v>0</v>
      </c>
      <c r="BQ16" s="46"/>
      <c r="BR16" s="75" t="e">
        <f t="shared" si="25"/>
        <v>#DIV/0!</v>
      </c>
      <c r="BS16" s="49" t="e">
        <f t="shared" si="26"/>
        <v>#DIV/0!</v>
      </c>
      <c r="BU16" s="58"/>
      <c r="BV16" s="47">
        <f>'Sample 7'!AA135</f>
        <v>0</v>
      </c>
      <c r="BW16" s="47">
        <f>'Sample 7'!AA136</f>
        <v>0</v>
      </c>
      <c r="BX16" s="47">
        <f>'Sample 7'!AA137</f>
        <v>0</v>
      </c>
      <c r="BY16" s="47">
        <f>'Sample 7'!AA138</f>
        <v>0</v>
      </c>
      <c r="BZ16" s="47">
        <f>'Sample 7'!AA139</f>
        <v>0</v>
      </c>
      <c r="CA16" s="47">
        <f t="shared" si="5"/>
        <v>0</v>
      </c>
      <c r="CB16" s="47">
        <f t="shared" si="6"/>
        <v>0</v>
      </c>
      <c r="CC16" s="46"/>
      <c r="CD16" s="75" t="e">
        <f t="shared" si="27"/>
        <v>#DIV/0!</v>
      </c>
      <c r="CE16" s="49" t="e">
        <f t="shared" si="28"/>
        <v>#DIV/0!</v>
      </c>
      <c r="CG16" s="58"/>
      <c r="CH16" s="47">
        <f>'Sample 8'!AA135</f>
        <v>0</v>
      </c>
      <c r="CI16" s="47">
        <f>'Sample 8'!AA136</f>
        <v>0</v>
      </c>
      <c r="CJ16" s="47">
        <f>'Sample 8'!AA137</f>
        <v>0</v>
      </c>
      <c r="CK16" s="47">
        <f>'Sample 8'!AA138</f>
        <v>0</v>
      </c>
      <c r="CL16" s="47">
        <f>'Sample 8'!AA139</f>
        <v>0</v>
      </c>
      <c r="CM16" s="47">
        <f t="shared" si="7"/>
        <v>0</v>
      </c>
      <c r="CN16" s="47">
        <f t="shared" si="8"/>
        <v>0</v>
      </c>
      <c r="CO16" s="46"/>
      <c r="CP16" s="75" t="e">
        <f t="shared" si="29"/>
        <v>#DIV/0!</v>
      </c>
      <c r="CQ16" s="49" t="e">
        <f t="shared" si="30"/>
        <v>#DIV/0!</v>
      </c>
    </row>
    <row r="17" spans="1:95" ht="15.75" thickBot="1" x14ac:dyDescent="0.3">
      <c r="A17" s="59"/>
      <c r="B17" s="51">
        <f>'C1'!AA144</f>
        <v>0</v>
      </c>
      <c r="C17" s="60">
        <f>'C1'!AA145</f>
        <v>0</v>
      </c>
      <c r="D17" s="60">
        <f>'C1'!AA146</f>
        <v>0</v>
      </c>
      <c r="E17" s="60">
        <f>'C1'!AA147</f>
        <v>0</v>
      </c>
      <c r="F17" s="60">
        <f>'C1'!AA148</f>
        <v>0</v>
      </c>
      <c r="G17" s="51">
        <f t="shared" si="9"/>
        <v>0</v>
      </c>
      <c r="H17" s="51">
        <f t="shared" si="10"/>
        <v>0</v>
      </c>
      <c r="I17" s="50"/>
      <c r="J17" s="76">
        <f t="shared" si="11"/>
        <v>0</v>
      </c>
      <c r="K17" s="52">
        <f>(G17/$G$3-1)*100</f>
        <v>-100</v>
      </c>
      <c r="M17" s="59"/>
      <c r="N17" s="51">
        <f>'C2'!AA144</f>
        <v>0</v>
      </c>
      <c r="O17" s="51">
        <f>'C2'!AA145</f>
        <v>0</v>
      </c>
      <c r="P17" s="51">
        <f>'C2'!AA146</f>
        <v>0</v>
      </c>
      <c r="Q17" s="51">
        <f>'C2'!AA147</f>
        <v>0</v>
      </c>
      <c r="R17" s="51">
        <f>'C2'!AA148</f>
        <v>0</v>
      </c>
      <c r="S17" s="51">
        <f t="shared" si="12"/>
        <v>0</v>
      </c>
      <c r="T17" s="51">
        <f t="shared" si="13"/>
        <v>0</v>
      </c>
      <c r="U17" s="50"/>
      <c r="V17" s="76">
        <f t="shared" si="14"/>
        <v>0</v>
      </c>
      <c r="W17" s="52">
        <f t="shared" si="15"/>
        <v>-100</v>
      </c>
      <c r="Y17" s="59"/>
      <c r="Z17" s="51">
        <f>'C3'!AA144</f>
        <v>0</v>
      </c>
      <c r="AA17" s="51">
        <f>'C3'!AA145</f>
        <v>0</v>
      </c>
      <c r="AB17" s="51">
        <f>'C3'!AA146</f>
        <v>0</v>
      </c>
      <c r="AC17" s="51">
        <f>'C3'!AA147</f>
        <v>0</v>
      </c>
      <c r="AD17" s="51">
        <f>'C3'!AA148</f>
        <v>0</v>
      </c>
      <c r="AE17" s="51">
        <f t="shared" si="16"/>
        <v>0</v>
      </c>
      <c r="AF17" s="51">
        <f t="shared" si="17"/>
        <v>0</v>
      </c>
      <c r="AG17" s="50"/>
      <c r="AH17" s="76">
        <f t="shared" si="18"/>
        <v>0</v>
      </c>
      <c r="AI17" s="52">
        <f t="shared" si="19"/>
        <v>-100</v>
      </c>
      <c r="AK17" s="59"/>
      <c r="AL17" s="51">
        <f>'Sample 4'!AA144</f>
        <v>0</v>
      </c>
      <c r="AM17" s="51">
        <f>'Sample 4'!AA145</f>
        <v>0</v>
      </c>
      <c r="AN17" s="51">
        <f>'Sample 4'!AA146</f>
        <v>0</v>
      </c>
      <c r="AO17" s="51">
        <f>'Sample 4'!AA147</f>
        <v>0</v>
      </c>
      <c r="AP17" s="51">
        <f>'Sample 4'!AA148</f>
        <v>0</v>
      </c>
      <c r="AQ17" s="51">
        <f t="shared" si="20"/>
        <v>0</v>
      </c>
      <c r="AR17" s="51">
        <f t="shared" si="21"/>
        <v>0</v>
      </c>
      <c r="AS17" s="50"/>
      <c r="AT17" s="76" t="e">
        <f t="shared" si="22"/>
        <v>#DIV/0!</v>
      </c>
      <c r="AU17" s="52" t="e">
        <f t="shared" si="0"/>
        <v>#DIV/0!</v>
      </c>
      <c r="AW17" s="59"/>
      <c r="AX17" s="51">
        <f>'Sample 5'!AA144</f>
        <v>0</v>
      </c>
      <c r="AY17" s="60">
        <f>'Sample 5'!AA145</f>
        <v>0</v>
      </c>
      <c r="AZ17" s="60">
        <f>'Sample 5'!AA146</f>
        <v>0</v>
      </c>
      <c r="BA17" s="60">
        <f>'Sample 5'!AA147</f>
        <v>0</v>
      </c>
      <c r="BB17" s="60">
        <f>'Sample 5'!AA148</f>
        <v>0</v>
      </c>
      <c r="BC17" s="51">
        <f t="shared" si="1"/>
        <v>0</v>
      </c>
      <c r="BD17" s="51">
        <f t="shared" si="2"/>
        <v>0</v>
      </c>
      <c r="BE17" s="50"/>
      <c r="BF17" s="76" t="e">
        <f t="shared" si="23"/>
        <v>#DIV/0!</v>
      </c>
      <c r="BG17" s="52" t="e">
        <f t="shared" si="24"/>
        <v>#DIV/0!</v>
      </c>
      <c r="BI17" s="59"/>
      <c r="BJ17" s="51">
        <f>'Sample 6'!AA144</f>
        <v>0</v>
      </c>
      <c r="BK17" s="51">
        <f>'Sample 6'!AA145</f>
        <v>0</v>
      </c>
      <c r="BL17" s="51">
        <f>'Sample 6'!AA146</f>
        <v>0</v>
      </c>
      <c r="BM17" s="51">
        <f>'Sample 6'!AA147</f>
        <v>0</v>
      </c>
      <c r="BN17" s="51">
        <f>'Sample 6'!AA148</f>
        <v>0</v>
      </c>
      <c r="BO17" s="51">
        <f t="shared" si="3"/>
        <v>0</v>
      </c>
      <c r="BP17" s="51">
        <f t="shared" si="4"/>
        <v>0</v>
      </c>
      <c r="BQ17" s="50"/>
      <c r="BR17" s="76" t="e">
        <f t="shared" si="25"/>
        <v>#DIV/0!</v>
      </c>
      <c r="BS17" s="52" t="e">
        <f t="shared" si="26"/>
        <v>#DIV/0!</v>
      </c>
      <c r="BU17" s="59"/>
      <c r="BV17" s="51">
        <f>'Sample 7'!AA144</f>
        <v>0</v>
      </c>
      <c r="BW17" s="51">
        <f>'Sample 7'!AA145</f>
        <v>0</v>
      </c>
      <c r="BX17" s="51">
        <f>'Sample 7'!AA146</f>
        <v>0</v>
      </c>
      <c r="BY17" s="51">
        <f>'Sample 7'!AA147</f>
        <v>0</v>
      </c>
      <c r="BZ17" s="51">
        <f>'Sample 7'!AA148</f>
        <v>0</v>
      </c>
      <c r="CA17" s="51">
        <f t="shared" si="5"/>
        <v>0</v>
      </c>
      <c r="CB17" s="51">
        <f t="shared" si="6"/>
        <v>0</v>
      </c>
      <c r="CC17" s="50"/>
      <c r="CD17" s="76" t="e">
        <f t="shared" si="27"/>
        <v>#DIV/0!</v>
      </c>
      <c r="CE17" s="52" t="e">
        <f t="shared" si="28"/>
        <v>#DIV/0!</v>
      </c>
      <c r="CG17" s="59"/>
      <c r="CH17" s="51">
        <f>'Sample 8'!AA144</f>
        <v>0</v>
      </c>
      <c r="CI17" s="51">
        <f>'Sample 8'!AA145</f>
        <v>0</v>
      </c>
      <c r="CJ17" s="51">
        <f>'Sample 8'!AA146</f>
        <v>0</v>
      </c>
      <c r="CK17" s="51">
        <f>'Sample 8'!AA147</f>
        <v>0</v>
      </c>
      <c r="CL17" s="51">
        <f>'Sample 8'!AA148</f>
        <v>0</v>
      </c>
      <c r="CM17" s="51">
        <f t="shared" si="7"/>
        <v>0</v>
      </c>
      <c r="CN17" s="51">
        <f t="shared" si="8"/>
        <v>0</v>
      </c>
      <c r="CO17" s="50"/>
      <c r="CP17" s="76" t="e">
        <f t="shared" si="29"/>
        <v>#DIV/0!</v>
      </c>
      <c r="CQ17" s="52" t="e">
        <f t="shared" si="30"/>
        <v>#DIV/0!</v>
      </c>
    </row>
    <row r="18" spans="1:95" s="2" customFormat="1" x14ac:dyDescent="0.25">
      <c r="A18" s="33"/>
      <c r="B18" s="33"/>
      <c r="C18" s="23"/>
      <c r="D18" s="23"/>
      <c r="E18" s="23"/>
      <c r="F18" s="33"/>
      <c r="G18" s="33"/>
      <c r="H18" s="33"/>
      <c r="I18" s="33"/>
      <c r="J18" s="33"/>
      <c r="K18" s="33"/>
      <c r="L18" s="33"/>
      <c r="M18" s="33"/>
      <c r="N18" s="33"/>
      <c r="O18" s="23"/>
      <c r="P18" s="23"/>
      <c r="Q18" s="23"/>
      <c r="R18" s="33"/>
      <c r="S18" s="33"/>
      <c r="T18" s="33"/>
      <c r="U18" s="33"/>
      <c r="V18" s="33"/>
      <c r="W18" s="33"/>
      <c r="X18" s="33"/>
      <c r="Y18" s="33"/>
      <c r="Z18" s="33"/>
      <c r="AA18" s="23"/>
      <c r="AB18" s="23"/>
      <c r="AC18" s="23"/>
      <c r="AD18" s="33"/>
      <c r="AE18" s="33"/>
      <c r="AF18" s="33"/>
      <c r="AG18" s="33"/>
      <c r="AH18" s="33"/>
      <c r="AI18" s="33"/>
      <c r="AJ18" s="33"/>
      <c r="AK18" s="33"/>
      <c r="AL18" s="33"/>
      <c r="AM18" s="23"/>
      <c r="AN18" s="23"/>
      <c r="AO18" s="23"/>
      <c r="AP18" s="33"/>
      <c r="AQ18" s="33"/>
      <c r="AR18" s="33"/>
      <c r="AS18" s="33"/>
      <c r="AT18" s="33"/>
      <c r="AU18" s="33"/>
      <c r="AV18" s="33"/>
      <c r="AW18" s="33"/>
      <c r="AX18" s="33"/>
      <c r="AY18" s="23"/>
      <c r="AZ18" s="23"/>
      <c r="BA18" s="23"/>
      <c r="BB18" s="33"/>
      <c r="BC18" s="33"/>
      <c r="BD18" s="33"/>
      <c r="BE18" s="33"/>
      <c r="BF18" s="33"/>
      <c r="BG18" s="33"/>
      <c r="BH18" s="33"/>
      <c r="BI18" s="33"/>
      <c r="BJ18" s="33"/>
      <c r="BK18" s="23"/>
      <c r="BL18" s="23"/>
      <c r="BM18" s="23"/>
      <c r="BN18" s="33"/>
      <c r="BO18" s="33"/>
      <c r="BP18" s="33"/>
      <c r="BQ18" s="33"/>
      <c r="BR18" s="33"/>
      <c r="BS18" s="33"/>
      <c r="BT18" s="33"/>
      <c r="BU18" s="33"/>
      <c r="BV18" s="33"/>
      <c r="BW18" s="23"/>
      <c r="BX18" s="23"/>
      <c r="BY18" s="23"/>
      <c r="BZ18" s="33"/>
      <c r="CA18" s="33"/>
      <c r="CB18" s="33"/>
      <c r="CC18" s="33"/>
      <c r="CD18" s="33"/>
      <c r="CE18" s="33"/>
      <c r="CF18" s="33"/>
      <c r="CG18" s="33"/>
      <c r="CH18" s="33"/>
      <c r="CI18" s="23"/>
      <c r="CJ18" s="23"/>
      <c r="CK18" s="23"/>
      <c r="CL18" s="33"/>
      <c r="CM18" s="33"/>
      <c r="CN18" s="33"/>
      <c r="CO18" s="33"/>
      <c r="CP18" s="33"/>
      <c r="CQ18" s="33"/>
    </row>
    <row r="19" spans="1:95" s="2" customFormat="1" x14ac:dyDescent="0.25">
      <c r="A19" s="23"/>
      <c r="B19" s="22"/>
      <c r="C19" s="23"/>
      <c r="D19" s="23"/>
      <c r="E19" s="23"/>
      <c r="F19" s="33"/>
      <c r="G19" s="33"/>
      <c r="H19" s="33"/>
      <c r="I19" s="33"/>
      <c r="J19" s="33"/>
      <c r="K19" s="33"/>
      <c r="L19" s="33"/>
      <c r="M19" s="23"/>
      <c r="N19" s="22"/>
      <c r="O19" s="23"/>
      <c r="P19" s="23"/>
      <c r="Q19" s="23"/>
      <c r="R19" s="33"/>
      <c r="S19" s="33"/>
      <c r="T19" s="33"/>
      <c r="U19" s="33"/>
      <c r="V19" s="33"/>
      <c r="W19" s="33"/>
      <c r="X19" s="33"/>
      <c r="Y19" s="23"/>
      <c r="Z19" s="22"/>
      <c r="AA19" s="23"/>
      <c r="AB19" s="23"/>
      <c r="AC19" s="23"/>
      <c r="AD19" s="33"/>
      <c r="AE19" s="33"/>
      <c r="AF19" s="33"/>
      <c r="AG19" s="33"/>
      <c r="AH19" s="33"/>
      <c r="AI19" s="33"/>
      <c r="AJ19" s="33"/>
      <c r="AK19" s="23"/>
      <c r="AL19" s="22"/>
      <c r="AM19" s="23"/>
      <c r="AN19" s="23"/>
      <c r="AO19" s="23"/>
      <c r="AP19" s="33"/>
      <c r="AQ19" s="33"/>
      <c r="AR19" s="33"/>
      <c r="AS19" s="33"/>
      <c r="AT19" s="33"/>
      <c r="AU19" s="33"/>
      <c r="AV19" s="33"/>
      <c r="AW19" s="23"/>
      <c r="AX19" s="22"/>
      <c r="AY19" s="23"/>
      <c r="AZ19" s="23"/>
      <c r="BA19" s="23"/>
      <c r="BB19" s="33"/>
      <c r="BC19" s="33"/>
      <c r="BD19" s="33"/>
      <c r="BE19" s="33"/>
      <c r="BF19" s="33"/>
      <c r="BG19" s="33"/>
      <c r="BH19" s="33"/>
      <c r="BI19" s="23"/>
      <c r="BJ19" s="22"/>
      <c r="BK19" s="23"/>
      <c r="BL19" s="23"/>
      <c r="BM19" s="23"/>
      <c r="BN19" s="33"/>
      <c r="BO19" s="33"/>
      <c r="BP19" s="33"/>
      <c r="BQ19" s="33"/>
      <c r="BR19" s="33"/>
      <c r="BS19" s="33"/>
      <c r="BT19" s="33"/>
      <c r="BU19" s="23"/>
      <c r="BV19" s="22"/>
      <c r="BW19" s="23"/>
      <c r="BX19" s="23"/>
      <c r="BY19" s="23"/>
      <c r="BZ19" s="33"/>
      <c r="CA19" s="33"/>
      <c r="CB19" s="33"/>
      <c r="CC19" s="33"/>
      <c r="CD19" s="33"/>
      <c r="CE19" s="33"/>
      <c r="CF19" s="33"/>
      <c r="CG19" s="23"/>
      <c r="CH19" s="22"/>
      <c r="CI19" s="23"/>
      <c r="CJ19" s="23"/>
      <c r="CK19" s="23"/>
      <c r="CL19" s="33"/>
      <c r="CM19" s="33"/>
      <c r="CN19" s="33"/>
      <c r="CO19" s="33"/>
      <c r="CP19" s="33"/>
      <c r="CQ19" s="33"/>
    </row>
    <row r="20" spans="1:95" s="2" customFormat="1" x14ac:dyDescent="0.25">
      <c r="A20" s="23"/>
      <c r="B20" s="22"/>
      <c r="C20" s="23"/>
      <c r="D20" s="23"/>
      <c r="E20" s="23"/>
      <c r="F20" s="33"/>
      <c r="G20" s="33"/>
      <c r="H20" s="33"/>
      <c r="I20" s="33"/>
      <c r="J20" s="33"/>
      <c r="K20" s="33"/>
      <c r="L20" s="33"/>
      <c r="M20" s="23"/>
      <c r="N20" s="22"/>
      <c r="O20" s="23"/>
      <c r="P20" s="23"/>
      <c r="Q20" s="23"/>
      <c r="R20" s="33"/>
      <c r="S20" s="33"/>
      <c r="T20" s="33"/>
      <c r="U20" s="33"/>
      <c r="V20" s="33"/>
      <c r="W20" s="33"/>
      <c r="X20" s="33"/>
      <c r="Y20" s="23"/>
      <c r="Z20" s="22"/>
      <c r="AA20" s="23"/>
      <c r="AB20" s="23"/>
      <c r="AC20" s="23"/>
      <c r="AD20" s="33"/>
      <c r="AE20" s="33"/>
      <c r="AF20" s="33"/>
      <c r="AG20" s="33"/>
      <c r="AH20" s="33"/>
      <c r="AI20" s="33"/>
      <c r="AJ20" s="33"/>
      <c r="AK20" s="23"/>
      <c r="AL20" s="22"/>
      <c r="AM20" s="23"/>
      <c r="AN20" s="23"/>
      <c r="AO20" s="23"/>
      <c r="AP20" s="33"/>
      <c r="AQ20" s="33"/>
      <c r="AR20" s="33"/>
      <c r="AS20" s="33"/>
      <c r="AT20" s="33"/>
      <c r="AU20" s="33"/>
      <c r="AV20" s="33"/>
      <c r="AW20" s="23"/>
      <c r="AX20" s="22"/>
      <c r="AY20" s="23"/>
      <c r="AZ20" s="23"/>
      <c r="BA20" s="23"/>
      <c r="BB20" s="33"/>
      <c r="BC20" s="33"/>
      <c r="BD20" s="33"/>
      <c r="BE20" s="33"/>
      <c r="BF20" s="33"/>
      <c r="BG20" s="33"/>
      <c r="BH20" s="33"/>
      <c r="BI20" s="23"/>
      <c r="BJ20" s="22"/>
      <c r="BK20" s="23"/>
      <c r="BL20" s="23"/>
      <c r="BM20" s="23"/>
      <c r="BN20" s="33"/>
      <c r="BO20" s="33"/>
      <c r="BP20" s="33"/>
      <c r="BQ20" s="33"/>
      <c r="BR20" s="33"/>
      <c r="BS20" s="33"/>
      <c r="BT20" s="33"/>
      <c r="BU20" s="23"/>
      <c r="BV20" s="22"/>
      <c r="BW20" s="23"/>
      <c r="BX20" s="23"/>
      <c r="BY20" s="23"/>
      <c r="BZ20" s="33"/>
      <c r="CA20" s="33"/>
      <c r="CB20" s="33"/>
      <c r="CC20" s="33"/>
      <c r="CD20" s="33"/>
      <c r="CE20" s="33"/>
      <c r="CF20" s="33"/>
      <c r="CG20" s="23"/>
      <c r="CH20" s="22"/>
      <c r="CI20" s="23"/>
      <c r="CJ20" s="23"/>
      <c r="CK20" s="23"/>
      <c r="CL20" s="33"/>
      <c r="CM20" s="33"/>
      <c r="CN20" s="33"/>
      <c r="CO20" s="33"/>
      <c r="CP20" s="33"/>
      <c r="CQ20" s="33"/>
    </row>
    <row r="21" spans="1:95" s="2" customFormat="1" x14ac:dyDescent="0.25">
      <c r="A21" s="23"/>
      <c r="B21" s="22"/>
      <c r="C21" s="23"/>
      <c r="D21" s="23"/>
      <c r="E21" s="23"/>
      <c r="F21" s="33"/>
      <c r="G21" s="33"/>
      <c r="H21" s="33"/>
      <c r="I21" s="33"/>
      <c r="J21" s="33"/>
      <c r="K21" s="33"/>
      <c r="L21" s="33"/>
      <c r="M21" s="23"/>
      <c r="N21" s="22"/>
      <c r="O21" s="23"/>
      <c r="P21" s="23"/>
      <c r="Q21" s="23"/>
      <c r="R21" s="33"/>
      <c r="S21" s="33"/>
      <c r="T21" s="33"/>
      <c r="U21" s="33"/>
      <c r="V21" s="33"/>
      <c r="W21" s="33"/>
      <c r="X21" s="33"/>
      <c r="Y21" s="23"/>
      <c r="Z21" s="22"/>
      <c r="AA21" s="23"/>
      <c r="AB21" s="23"/>
      <c r="AC21" s="23"/>
      <c r="AD21" s="33"/>
      <c r="AE21" s="33"/>
      <c r="AF21" s="33"/>
      <c r="AG21" s="33"/>
      <c r="AH21" s="33"/>
      <c r="AI21" s="33"/>
      <c r="AJ21" s="33"/>
      <c r="AK21" s="23"/>
      <c r="AL21" s="22"/>
      <c r="AM21" s="23"/>
      <c r="AN21" s="23"/>
      <c r="AO21" s="23"/>
      <c r="AP21" s="33"/>
      <c r="AQ21" s="33"/>
      <c r="AR21" s="33"/>
      <c r="AS21" s="33"/>
      <c r="AT21" s="33"/>
      <c r="AU21" s="33"/>
      <c r="AV21" s="33"/>
      <c r="AW21" s="23"/>
      <c r="AX21" s="22"/>
      <c r="AY21" s="23"/>
      <c r="AZ21" s="23"/>
      <c r="BA21" s="23"/>
      <c r="BB21" s="33"/>
      <c r="BC21" s="33"/>
      <c r="BD21" s="33"/>
      <c r="BE21" s="33"/>
      <c r="BF21" s="33"/>
      <c r="BG21" s="33"/>
      <c r="BH21" s="33"/>
      <c r="BI21" s="23"/>
      <c r="BJ21" s="22"/>
      <c r="BK21" s="23"/>
      <c r="BL21" s="23"/>
      <c r="BM21" s="23"/>
      <c r="BN21" s="33"/>
      <c r="BO21" s="33"/>
      <c r="BP21" s="33"/>
      <c r="BQ21" s="33"/>
      <c r="BR21" s="33"/>
      <c r="BS21" s="33"/>
      <c r="BT21" s="33"/>
      <c r="BU21" s="23"/>
      <c r="BV21" s="22"/>
      <c r="BW21" s="23"/>
      <c r="BX21" s="23"/>
      <c r="BY21" s="23"/>
      <c r="BZ21" s="33"/>
      <c r="CA21" s="33"/>
      <c r="CB21" s="33"/>
      <c r="CC21" s="33"/>
      <c r="CD21" s="33"/>
      <c r="CE21" s="33"/>
      <c r="CF21" s="33"/>
      <c r="CG21" s="23"/>
      <c r="CH21" s="22"/>
      <c r="CI21" s="23"/>
      <c r="CJ21" s="23"/>
      <c r="CK21" s="23"/>
      <c r="CL21" s="33"/>
      <c r="CM21" s="33"/>
      <c r="CN21" s="33"/>
      <c r="CO21" s="33"/>
      <c r="CP21" s="33"/>
      <c r="CQ21" s="33"/>
    </row>
    <row r="22" spans="1:95" s="2" customFormat="1" x14ac:dyDescent="0.25">
      <c r="A22" s="23"/>
      <c r="B22" s="22"/>
      <c r="C22" s="23"/>
      <c r="D22" s="22"/>
      <c r="E22" s="23"/>
      <c r="F22" s="33"/>
      <c r="G22" s="33"/>
      <c r="H22" s="33"/>
      <c r="I22" s="33"/>
      <c r="J22" s="33"/>
      <c r="K22" s="33"/>
      <c r="L22" s="33"/>
      <c r="M22" s="23"/>
      <c r="N22" s="22"/>
      <c r="O22" s="23"/>
      <c r="P22" s="22"/>
      <c r="Q22" s="23"/>
      <c r="R22" s="33"/>
      <c r="S22" s="33"/>
      <c r="T22" s="33"/>
      <c r="U22" s="33"/>
      <c r="V22" s="33"/>
      <c r="W22" s="33"/>
      <c r="X22" s="33"/>
      <c r="Y22" s="23"/>
      <c r="Z22" s="22"/>
      <c r="AA22" s="23"/>
      <c r="AB22" s="22"/>
      <c r="AC22" s="23"/>
      <c r="AD22" s="33"/>
      <c r="AE22" s="33"/>
      <c r="AF22" s="33"/>
      <c r="AG22" s="33"/>
      <c r="AH22" s="33"/>
      <c r="AI22" s="33"/>
      <c r="AJ22" s="33"/>
      <c r="AK22" s="23"/>
      <c r="AL22" s="22"/>
      <c r="AM22" s="23"/>
      <c r="AN22" s="22"/>
      <c r="AO22" s="23"/>
      <c r="AP22" s="33"/>
      <c r="AQ22" s="33"/>
      <c r="AR22" s="33"/>
      <c r="AS22" s="33"/>
      <c r="AT22" s="33"/>
      <c r="AU22" s="33"/>
      <c r="AV22" s="33"/>
      <c r="AW22" s="23"/>
      <c r="AX22" s="22"/>
      <c r="AY22" s="23"/>
      <c r="AZ22" s="22"/>
      <c r="BA22" s="23"/>
      <c r="BB22" s="33"/>
      <c r="BC22" s="33"/>
      <c r="BD22" s="33"/>
      <c r="BE22" s="33"/>
      <c r="BF22" s="33"/>
      <c r="BG22" s="33"/>
      <c r="BH22" s="33"/>
      <c r="BI22" s="23"/>
      <c r="BJ22" s="22"/>
      <c r="BK22" s="23"/>
      <c r="BL22" s="22"/>
      <c r="BM22" s="23"/>
      <c r="BN22" s="33"/>
      <c r="BO22" s="33"/>
      <c r="BP22" s="33"/>
      <c r="BQ22" s="33"/>
      <c r="BR22" s="33"/>
      <c r="BS22" s="33"/>
      <c r="BT22" s="33"/>
      <c r="BU22" s="23"/>
      <c r="BV22" s="22"/>
      <c r="BW22" s="23"/>
      <c r="BX22" s="22"/>
      <c r="BY22" s="23"/>
      <c r="BZ22" s="33"/>
      <c r="CA22" s="33"/>
      <c r="CB22" s="33"/>
      <c r="CC22" s="33"/>
      <c r="CD22" s="33"/>
      <c r="CE22" s="33"/>
      <c r="CF22" s="33"/>
      <c r="CG22" s="23"/>
      <c r="CH22" s="22"/>
      <c r="CI22" s="23"/>
      <c r="CJ22" s="22"/>
      <c r="CK22" s="23"/>
      <c r="CL22" s="33"/>
      <c r="CM22" s="33"/>
      <c r="CN22" s="33"/>
      <c r="CO22" s="33"/>
      <c r="CP22" s="33"/>
      <c r="CQ22" s="33"/>
    </row>
    <row r="23" spans="1:95" s="2" customFormat="1" x14ac:dyDescent="0.25">
      <c r="A23" s="33"/>
      <c r="B23" s="33"/>
      <c r="C23" s="23"/>
      <c r="D23" s="23"/>
      <c r="E23" s="23"/>
      <c r="F23" s="33"/>
      <c r="G23" s="33"/>
      <c r="H23" s="33"/>
      <c r="I23" s="33"/>
      <c r="J23" s="33"/>
      <c r="K23" s="33"/>
      <c r="L23" s="33"/>
      <c r="M23" s="33"/>
      <c r="N23" s="33"/>
      <c r="O23" s="23"/>
      <c r="P23" s="23"/>
      <c r="Q23" s="23"/>
      <c r="R23" s="33"/>
      <c r="S23" s="33"/>
      <c r="T23" s="33"/>
      <c r="U23" s="33"/>
      <c r="V23" s="33"/>
      <c r="W23" s="33"/>
      <c r="X23" s="33"/>
      <c r="Y23" s="33"/>
      <c r="Z23" s="33"/>
      <c r="AA23" s="23"/>
      <c r="AB23" s="23"/>
      <c r="AC23" s="23"/>
      <c r="AD23" s="33"/>
      <c r="AE23" s="33"/>
      <c r="AF23" s="33"/>
      <c r="AG23" s="33"/>
      <c r="AH23" s="33"/>
      <c r="AI23" s="33"/>
      <c r="AJ23" s="33"/>
      <c r="AK23" s="33"/>
      <c r="AL23" s="33"/>
      <c r="AM23" s="23"/>
      <c r="AN23" s="23"/>
      <c r="AO23" s="23"/>
      <c r="AP23" s="33"/>
      <c r="AQ23" s="33"/>
      <c r="AR23" s="33"/>
      <c r="AS23" s="33"/>
      <c r="AT23" s="33"/>
      <c r="AU23" s="33"/>
      <c r="AV23" s="33"/>
      <c r="AW23" s="33"/>
      <c r="AX23" s="33"/>
      <c r="AY23" s="23"/>
      <c r="AZ23" s="23"/>
      <c r="BA23" s="23"/>
      <c r="BB23" s="33"/>
      <c r="BC23" s="33"/>
      <c r="BD23" s="33"/>
      <c r="BE23" s="33"/>
      <c r="BF23" s="33"/>
      <c r="BG23" s="33"/>
      <c r="BH23" s="33"/>
      <c r="BI23" s="33"/>
      <c r="BJ23" s="33"/>
      <c r="BK23" s="23"/>
      <c r="BL23" s="23"/>
      <c r="BM23" s="23"/>
      <c r="BN23" s="33"/>
      <c r="BO23" s="33"/>
      <c r="BP23" s="33"/>
      <c r="BQ23" s="33"/>
      <c r="BR23" s="33"/>
      <c r="BS23" s="33"/>
      <c r="BT23" s="33"/>
      <c r="BU23" s="33"/>
      <c r="BV23" s="33"/>
      <c r="BW23" s="23"/>
      <c r="BX23" s="23"/>
      <c r="BY23" s="23"/>
      <c r="BZ23" s="33"/>
      <c r="CA23" s="33"/>
      <c r="CB23" s="33"/>
      <c r="CC23" s="33"/>
      <c r="CD23" s="33"/>
      <c r="CE23" s="33"/>
      <c r="CF23" s="33"/>
      <c r="CG23" s="33"/>
      <c r="CH23" s="33"/>
      <c r="CI23" s="23"/>
      <c r="CJ23" s="23"/>
      <c r="CK23" s="23"/>
      <c r="CL23" s="33"/>
      <c r="CM23" s="33"/>
      <c r="CN23" s="33"/>
      <c r="CO23" s="33"/>
      <c r="CP23" s="33"/>
      <c r="CQ23" s="33"/>
    </row>
    <row r="24" spans="1:95" s="2" customFormat="1" x14ac:dyDescent="0.25">
      <c r="A24" s="23"/>
      <c r="B24" s="22"/>
      <c r="C24" s="23"/>
      <c r="D24" s="23"/>
      <c r="E24" s="23"/>
      <c r="F24" s="33"/>
      <c r="G24" s="33"/>
      <c r="H24" s="33"/>
      <c r="I24" s="33"/>
      <c r="J24" s="33"/>
      <c r="K24" s="33"/>
      <c r="L24" s="33"/>
      <c r="M24" s="23"/>
      <c r="N24" s="22"/>
      <c r="O24" s="23"/>
      <c r="P24" s="23"/>
      <c r="Q24" s="23"/>
      <c r="R24" s="33"/>
      <c r="S24" s="33"/>
      <c r="T24" s="33"/>
      <c r="U24" s="33"/>
      <c r="V24" s="33"/>
      <c r="W24" s="33"/>
      <c r="X24" s="33"/>
      <c r="Y24" s="23"/>
      <c r="Z24" s="22"/>
      <c r="AA24" s="23"/>
      <c r="AB24" s="23"/>
      <c r="AC24" s="23"/>
      <c r="AD24" s="33"/>
      <c r="AE24" s="33"/>
      <c r="AF24" s="33"/>
      <c r="AG24" s="33"/>
      <c r="AH24" s="33"/>
      <c r="AI24" s="33"/>
      <c r="AJ24" s="33"/>
      <c r="AK24" s="23"/>
      <c r="AL24" s="22"/>
      <c r="AM24" s="23"/>
      <c r="AN24" s="23"/>
      <c r="AO24" s="23"/>
      <c r="AP24" s="33"/>
      <c r="AQ24" s="33"/>
      <c r="AR24" s="33"/>
      <c r="AS24" s="33"/>
      <c r="AT24" s="33"/>
      <c r="AU24" s="33"/>
      <c r="AV24" s="33"/>
      <c r="AW24" s="23"/>
      <c r="AX24" s="22"/>
      <c r="AY24" s="23"/>
      <c r="AZ24" s="23"/>
      <c r="BA24" s="23"/>
      <c r="BB24" s="33"/>
      <c r="BC24" s="33"/>
      <c r="BD24" s="33"/>
      <c r="BE24" s="33"/>
      <c r="BF24" s="33"/>
      <c r="BG24" s="33"/>
      <c r="BH24" s="33"/>
      <c r="BI24" s="23"/>
      <c r="BJ24" s="22"/>
      <c r="BK24" s="23"/>
      <c r="BL24" s="23"/>
      <c r="BM24" s="23"/>
      <c r="BN24" s="33"/>
      <c r="BO24" s="33"/>
      <c r="BP24" s="33"/>
      <c r="BQ24" s="33"/>
      <c r="BR24" s="33"/>
      <c r="BS24" s="33"/>
      <c r="BT24" s="33"/>
      <c r="BU24" s="23"/>
      <c r="BV24" s="22"/>
      <c r="BW24" s="23"/>
      <c r="BX24" s="23"/>
      <c r="BY24" s="23"/>
      <c r="BZ24" s="33"/>
      <c r="CA24" s="33"/>
      <c r="CB24" s="33"/>
      <c r="CC24" s="33"/>
      <c r="CD24" s="33"/>
      <c r="CE24" s="33"/>
      <c r="CF24" s="33"/>
      <c r="CG24" s="23"/>
      <c r="CH24" s="22"/>
      <c r="CI24" s="23"/>
      <c r="CJ24" s="23"/>
      <c r="CK24" s="23"/>
      <c r="CL24" s="33"/>
      <c r="CM24" s="33"/>
      <c r="CN24" s="33"/>
      <c r="CO24" s="33"/>
      <c r="CP24" s="33"/>
      <c r="CQ24" s="33"/>
    </row>
    <row r="25" spans="1:95" s="2" customFormat="1" x14ac:dyDescent="0.25">
      <c r="A25" s="23"/>
      <c r="B25" s="22"/>
      <c r="C25" s="23"/>
      <c r="D25" s="23"/>
      <c r="E25" s="23"/>
      <c r="F25" s="33"/>
      <c r="G25" s="33"/>
      <c r="H25" s="33"/>
      <c r="I25" s="33"/>
      <c r="J25" s="33"/>
      <c r="K25" s="33"/>
      <c r="L25" s="33"/>
      <c r="M25" s="23"/>
      <c r="N25" s="22"/>
      <c r="O25" s="23"/>
      <c r="P25" s="23"/>
      <c r="Q25" s="23"/>
      <c r="R25" s="33"/>
      <c r="S25" s="33"/>
      <c r="T25" s="33"/>
      <c r="U25" s="33"/>
      <c r="V25" s="33"/>
      <c r="W25" s="33"/>
      <c r="X25" s="33"/>
      <c r="Y25" s="23"/>
      <c r="Z25" s="22"/>
      <c r="AA25" s="23"/>
      <c r="AB25" s="23"/>
      <c r="AC25" s="23"/>
      <c r="AD25" s="33"/>
      <c r="AE25" s="33"/>
      <c r="AF25" s="33"/>
      <c r="AG25" s="33"/>
      <c r="AH25" s="33"/>
      <c r="AI25" s="33"/>
      <c r="AJ25" s="33"/>
      <c r="AK25" s="23"/>
      <c r="AL25" s="22"/>
      <c r="AM25" s="23"/>
      <c r="AN25" s="23"/>
      <c r="AO25" s="23"/>
      <c r="AP25" s="33"/>
      <c r="AQ25" s="33"/>
      <c r="AR25" s="33"/>
      <c r="AS25" s="33"/>
      <c r="AT25" s="33"/>
      <c r="AU25" s="33"/>
      <c r="AV25" s="33"/>
      <c r="AW25" s="23"/>
      <c r="AX25" s="22"/>
      <c r="AY25" s="23"/>
      <c r="AZ25" s="23"/>
      <c r="BA25" s="23"/>
      <c r="BB25" s="33"/>
      <c r="BC25" s="33"/>
      <c r="BD25" s="33"/>
      <c r="BE25" s="33"/>
      <c r="BF25" s="33"/>
      <c r="BG25" s="33"/>
      <c r="BH25" s="33"/>
      <c r="BI25" s="23"/>
      <c r="BJ25" s="22"/>
      <c r="BK25" s="23"/>
      <c r="BL25" s="23"/>
      <c r="BM25" s="23"/>
      <c r="BN25" s="33"/>
      <c r="BO25" s="33"/>
      <c r="BP25" s="33"/>
      <c r="BQ25" s="33"/>
      <c r="BR25" s="33"/>
      <c r="BS25" s="33"/>
      <c r="BT25" s="33"/>
      <c r="BU25" s="23"/>
      <c r="BV25" s="22"/>
      <c r="BW25" s="23"/>
      <c r="BX25" s="23"/>
      <c r="BY25" s="23"/>
      <c r="BZ25" s="33"/>
      <c r="CA25" s="33"/>
      <c r="CB25" s="33"/>
      <c r="CC25" s="33"/>
      <c r="CD25" s="33"/>
      <c r="CE25" s="33"/>
      <c r="CF25" s="33"/>
      <c r="CG25" s="23"/>
      <c r="CH25" s="22"/>
      <c r="CI25" s="23"/>
      <c r="CJ25" s="23"/>
      <c r="CK25" s="23"/>
      <c r="CL25" s="33"/>
      <c r="CM25" s="33"/>
      <c r="CN25" s="33"/>
      <c r="CO25" s="33"/>
      <c r="CP25" s="33"/>
      <c r="CQ25" s="33"/>
    </row>
    <row r="26" spans="1:95" s="2" customFormat="1" x14ac:dyDescent="0.25">
      <c r="A26" s="23"/>
      <c r="B26" s="22"/>
      <c r="C26" s="23"/>
      <c r="D26" s="23"/>
      <c r="E26" s="23"/>
      <c r="F26" s="33"/>
      <c r="G26" s="33"/>
      <c r="H26" s="33"/>
      <c r="I26" s="33"/>
      <c r="J26" s="33"/>
      <c r="K26" s="33"/>
      <c r="L26" s="33"/>
      <c r="M26" s="23"/>
      <c r="N26" s="22"/>
      <c r="O26" s="23"/>
      <c r="P26" s="23"/>
      <c r="Q26" s="23"/>
      <c r="R26" s="33"/>
      <c r="S26" s="33"/>
      <c r="T26" s="33"/>
      <c r="U26" s="33"/>
      <c r="V26" s="33"/>
      <c r="W26" s="33"/>
      <c r="X26" s="33"/>
      <c r="Y26" s="23"/>
      <c r="Z26" s="22"/>
      <c r="AA26" s="23"/>
      <c r="AB26" s="23"/>
      <c r="AC26" s="23"/>
      <c r="AD26" s="33"/>
      <c r="AE26" s="33"/>
      <c r="AF26" s="33"/>
      <c r="AG26" s="33"/>
      <c r="AH26" s="33"/>
      <c r="AI26" s="33"/>
      <c r="AJ26" s="33"/>
      <c r="AK26" s="23"/>
      <c r="AL26" s="22"/>
      <c r="AM26" s="23"/>
      <c r="AN26" s="23"/>
      <c r="AO26" s="23"/>
      <c r="AP26" s="33"/>
      <c r="AQ26" s="33"/>
      <c r="AR26" s="33"/>
      <c r="AS26" s="33"/>
      <c r="AT26" s="33"/>
      <c r="AU26" s="33"/>
      <c r="AV26" s="33"/>
      <c r="AW26" s="23"/>
      <c r="AX26" s="22"/>
      <c r="AY26" s="23"/>
      <c r="AZ26" s="23"/>
      <c r="BA26" s="23"/>
      <c r="BB26" s="33"/>
      <c r="BC26" s="33"/>
      <c r="BD26" s="33"/>
      <c r="BE26" s="33"/>
      <c r="BF26" s="33"/>
      <c r="BG26" s="33"/>
      <c r="BH26" s="33"/>
      <c r="BI26" s="23"/>
      <c r="BJ26" s="22"/>
      <c r="BK26" s="23"/>
      <c r="BL26" s="23"/>
      <c r="BM26" s="23"/>
      <c r="BN26" s="33"/>
      <c r="BO26" s="33"/>
      <c r="BP26" s="33"/>
      <c r="BQ26" s="33"/>
      <c r="BR26" s="33"/>
      <c r="BS26" s="33"/>
      <c r="BT26" s="33"/>
      <c r="BU26" s="23"/>
      <c r="BV26" s="22"/>
      <c r="BW26" s="23"/>
      <c r="BX26" s="23"/>
      <c r="BY26" s="23"/>
      <c r="BZ26" s="33"/>
      <c r="CA26" s="33"/>
      <c r="CB26" s="33"/>
      <c r="CC26" s="33"/>
      <c r="CD26" s="33"/>
      <c r="CE26" s="33"/>
      <c r="CF26" s="33"/>
      <c r="CG26" s="23"/>
      <c r="CH26" s="22"/>
      <c r="CI26" s="23"/>
      <c r="CJ26" s="23"/>
      <c r="CK26" s="23"/>
      <c r="CL26" s="33"/>
      <c r="CM26" s="33"/>
      <c r="CN26" s="33"/>
      <c r="CO26" s="33"/>
      <c r="CP26" s="33"/>
      <c r="CQ26" s="33"/>
    </row>
    <row r="27" spans="1:95" s="2" customFormat="1" x14ac:dyDescent="0.25">
      <c r="A27" s="23"/>
      <c r="B27" s="22"/>
      <c r="C27" s="23"/>
      <c r="D27" s="22"/>
      <c r="E27" s="23"/>
      <c r="F27" s="33"/>
      <c r="G27" s="33"/>
      <c r="H27" s="33"/>
      <c r="I27" s="33"/>
      <c r="J27" s="33"/>
      <c r="K27" s="33"/>
      <c r="L27" s="33"/>
      <c r="M27" s="23"/>
      <c r="N27" s="22"/>
      <c r="O27" s="23"/>
      <c r="P27" s="22"/>
      <c r="Q27" s="23"/>
      <c r="R27" s="33"/>
      <c r="S27" s="33"/>
      <c r="T27" s="33"/>
      <c r="U27" s="33"/>
      <c r="V27" s="33"/>
      <c r="W27" s="33"/>
      <c r="X27" s="33"/>
      <c r="Y27" s="23"/>
      <c r="Z27" s="22"/>
      <c r="AA27" s="23"/>
      <c r="AB27" s="22"/>
      <c r="AC27" s="23"/>
      <c r="AD27" s="33"/>
      <c r="AE27" s="33"/>
      <c r="AF27" s="33"/>
      <c r="AG27" s="33"/>
      <c r="AH27" s="33"/>
      <c r="AI27" s="33"/>
      <c r="AJ27" s="33"/>
      <c r="AK27" s="23"/>
      <c r="AL27" s="22"/>
      <c r="AM27" s="23"/>
      <c r="AN27" s="22"/>
      <c r="AO27" s="23"/>
      <c r="AP27" s="33"/>
      <c r="AQ27" s="33"/>
      <c r="AR27" s="33"/>
      <c r="AS27" s="33"/>
      <c r="AT27" s="33"/>
      <c r="AU27" s="33"/>
      <c r="AV27" s="33"/>
      <c r="AW27" s="23"/>
      <c r="AX27" s="22"/>
      <c r="AY27" s="23"/>
      <c r="AZ27" s="22"/>
      <c r="BA27" s="23"/>
      <c r="BB27" s="33"/>
      <c r="BC27" s="33"/>
      <c r="BD27" s="33"/>
      <c r="BE27" s="33"/>
      <c r="BF27" s="33"/>
      <c r="BG27" s="33"/>
      <c r="BH27" s="33"/>
      <c r="BI27" s="23"/>
      <c r="BJ27" s="22"/>
      <c r="BK27" s="23"/>
      <c r="BL27" s="22"/>
      <c r="BM27" s="23"/>
      <c r="BN27" s="33"/>
      <c r="BO27" s="33"/>
      <c r="BP27" s="33"/>
      <c r="BQ27" s="33"/>
      <c r="BR27" s="33"/>
      <c r="BS27" s="33"/>
      <c r="BT27" s="33"/>
      <c r="BU27" s="23"/>
      <c r="BV27" s="22"/>
      <c r="BW27" s="23"/>
      <c r="BX27" s="22"/>
      <c r="BY27" s="23"/>
      <c r="BZ27" s="33"/>
      <c r="CA27" s="33"/>
      <c r="CB27" s="33"/>
      <c r="CC27" s="33"/>
      <c r="CD27" s="33"/>
      <c r="CE27" s="33"/>
      <c r="CF27" s="33"/>
      <c r="CG27" s="23"/>
      <c r="CH27" s="22"/>
      <c r="CI27" s="23"/>
      <c r="CJ27" s="22"/>
      <c r="CK27" s="23"/>
      <c r="CL27" s="33"/>
      <c r="CM27" s="33"/>
      <c r="CN27" s="33"/>
      <c r="CO27" s="33"/>
      <c r="CP27" s="33"/>
      <c r="CQ27" s="33"/>
    </row>
    <row r="28" spans="1:95" s="2" customFormat="1" x14ac:dyDescent="0.25">
      <c r="A28" s="33"/>
      <c r="B28" s="33"/>
      <c r="C28" s="23"/>
      <c r="D28" s="23"/>
      <c r="E28" s="23"/>
      <c r="F28" s="33"/>
      <c r="G28" s="33"/>
      <c r="H28" s="33"/>
      <c r="I28" s="33"/>
      <c r="J28" s="33"/>
      <c r="K28" s="33"/>
      <c r="L28" s="33"/>
      <c r="M28" s="33"/>
      <c r="N28" s="33"/>
      <c r="O28" s="23"/>
      <c r="P28" s="23"/>
      <c r="Q28" s="23"/>
      <c r="R28" s="33"/>
      <c r="S28" s="33"/>
      <c r="T28" s="33"/>
      <c r="U28" s="33"/>
      <c r="V28" s="33"/>
      <c r="W28" s="33"/>
      <c r="X28" s="33"/>
      <c r="Y28" s="33"/>
      <c r="Z28" s="33"/>
      <c r="AA28" s="23"/>
      <c r="AB28" s="23"/>
      <c r="AC28" s="23"/>
      <c r="AD28" s="33"/>
      <c r="AE28" s="33"/>
      <c r="AF28" s="33"/>
      <c r="AG28" s="33"/>
      <c r="AH28" s="33"/>
      <c r="AI28" s="33"/>
      <c r="AJ28" s="33"/>
      <c r="AK28" s="33"/>
      <c r="AL28" s="33"/>
      <c r="AM28" s="23"/>
      <c r="AN28" s="23"/>
      <c r="AO28" s="23"/>
      <c r="AP28" s="33"/>
      <c r="AQ28" s="33"/>
      <c r="AR28" s="33"/>
      <c r="AS28" s="33"/>
      <c r="AT28" s="33"/>
      <c r="AU28" s="33"/>
      <c r="AV28" s="33"/>
      <c r="AW28" s="33"/>
      <c r="AX28" s="33"/>
      <c r="AY28" s="23"/>
      <c r="AZ28" s="23"/>
      <c r="BA28" s="23"/>
      <c r="BB28" s="33"/>
      <c r="BC28" s="33"/>
      <c r="BD28" s="33"/>
      <c r="BE28" s="33"/>
      <c r="BF28" s="33"/>
      <c r="BG28" s="33"/>
      <c r="BH28" s="33"/>
      <c r="BI28" s="33"/>
      <c r="BJ28" s="33"/>
      <c r="BK28" s="23"/>
      <c r="BL28" s="23"/>
      <c r="BM28" s="23"/>
      <c r="BN28" s="33"/>
      <c r="BO28" s="33"/>
      <c r="BP28" s="33"/>
      <c r="BQ28" s="33"/>
      <c r="BR28" s="33"/>
      <c r="BS28" s="33"/>
      <c r="BT28" s="33"/>
      <c r="BU28" s="33"/>
      <c r="BV28" s="33"/>
      <c r="BW28" s="23"/>
      <c r="BX28" s="23"/>
      <c r="BY28" s="23"/>
      <c r="BZ28" s="33"/>
      <c r="CA28" s="33"/>
      <c r="CB28" s="33"/>
      <c r="CC28" s="33"/>
      <c r="CD28" s="33"/>
      <c r="CE28" s="33"/>
      <c r="CF28" s="33"/>
      <c r="CG28" s="33"/>
      <c r="CH28" s="33"/>
      <c r="CI28" s="23"/>
      <c r="CJ28" s="23"/>
      <c r="CK28" s="23"/>
      <c r="CL28" s="33"/>
      <c r="CM28" s="33"/>
      <c r="CN28" s="33"/>
      <c r="CO28" s="33"/>
      <c r="CP28" s="33"/>
      <c r="CQ28" s="33"/>
    </row>
    <row r="29" spans="1:95" s="2" customFormat="1" x14ac:dyDescent="0.25">
      <c r="A29" s="23"/>
      <c r="B29" s="22"/>
      <c r="C29" s="23"/>
      <c r="D29" s="23"/>
      <c r="E29" s="23"/>
      <c r="F29" s="33"/>
      <c r="G29" s="33"/>
      <c r="H29" s="33"/>
      <c r="I29" s="33"/>
      <c r="J29" s="33"/>
      <c r="K29" s="33"/>
      <c r="L29" s="33"/>
      <c r="M29" s="23"/>
      <c r="N29" s="22"/>
      <c r="O29" s="23"/>
      <c r="P29" s="23"/>
      <c r="Q29" s="23"/>
      <c r="R29" s="33"/>
      <c r="S29" s="33"/>
      <c r="T29" s="33"/>
      <c r="U29" s="33"/>
      <c r="V29" s="33"/>
      <c r="W29" s="33"/>
      <c r="X29" s="33"/>
      <c r="Y29" s="23"/>
      <c r="Z29" s="22"/>
      <c r="AA29" s="23"/>
      <c r="AB29" s="23"/>
      <c r="AC29" s="23"/>
      <c r="AD29" s="33"/>
      <c r="AE29" s="33"/>
      <c r="AF29" s="33"/>
      <c r="AG29" s="33"/>
      <c r="AH29" s="33"/>
      <c r="AI29" s="33"/>
      <c r="AJ29" s="33"/>
      <c r="AK29" s="23"/>
      <c r="AL29" s="22"/>
      <c r="AM29" s="23"/>
      <c r="AN29" s="23"/>
      <c r="AO29" s="23"/>
      <c r="AP29" s="33"/>
      <c r="AQ29" s="33"/>
      <c r="AR29" s="33"/>
      <c r="AS29" s="33"/>
      <c r="AT29" s="33"/>
      <c r="AU29" s="33"/>
      <c r="AV29" s="33"/>
      <c r="AW29" s="23"/>
      <c r="AX29" s="22"/>
      <c r="AY29" s="23"/>
      <c r="AZ29" s="23"/>
      <c r="BA29" s="23"/>
      <c r="BB29" s="33"/>
      <c r="BC29" s="33"/>
      <c r="BD29" s="33"/>
      <c r="BE29" s="33"/>
      <c r="BF29" s="33"/>
      <c r="BG29" s="33"/>
      <c r="BH29" s="33"/>
      <c r="BI29" s="23"/>
      <c r="BJ29" s="22"/>
      <c r="BK29" s="23"/>
      <c r="BL29" s="23"/>
      <c r="BM29" s="23"/>
      <c r="BN29" s="33"/>
      <c r="BO29" s="33"/>
      <c r="BP29" s="33"/>
      <c r="BQ29" s="33"/>
      <c r="BR29" s="33"/>
      <c r="BS29" s="33"/>
      <c r="BT29" s="33"/>
      <c r="BU29" s="23"/>
      <c r="BV29" s="22"/>
      <c r="BW29" s="23"/>
      <c r="BX29" s="23"/>
      <c r="BY29" s="23"/>
      <c r="BZ29" s="33"/>
      <c r="CA29" s="33"/>
      <c r="CB29" s="33"/>
      <c r="CC29" s="33"/>
      <c r="CD29" s="33"/>
      <c r="CE29" s="33"/>
      <c r="CF29" s="33"/>
      <c r="CG29" s="23"/>
      <c r="CH29" s="22"/>
      <c r="CI29" s="23"/>
      <c r="CJ29" s="23"/>
      <c r="CK29" s="23"/>
      <c r="CL29" s="33"/>
      <c r="CM29" s="33"/>
      <c r="CN29" s="33"/>
      <c r="CO29" s="33"/>
      <c r="CP29" s="33"/>
      <c r="CQ29" s="33"/>
    </row>
    <row r="30" spans="1:95" s="2" customFormat="1" x14ac:dyDescent="0.25">
      <c r="A30" s="23"/>
      <c r="B30" s="22"/>
      <c r="C30" s="23"/>
      <c r="D30" s="23"/>
      <c r="E30" s="23"/>
      <c r="F30" s="33"/>
      <c r="G30" s="33"/>
      <c r="H30" s="33"/>
      <c r="I30" s="33"/>
      <c r="J30" s="33"/>
      <c r="K30" s="33"/>
      <c r="L30" s="33"/>
      <c r="M30" s="23"/>
      <c r="N30" s="22"/>
      <c r="O30" s="23"/>
      <c r="P30" s="23"/>
      <c r="Q30" s="23"/>
      <c r="R30" s="33"/>
      <c r="S30" s="33"/>
      <c r="T30" s="33"/>
      <c r="U30" s="33"/>
      <c r="V30" s="33"/>
      <c r="W30" s="33"/>
      <c r="X30" s="33"/>
      <c r="Y30" s="23"/>
      <c r="Z30" s="22"/>
      <c r="AA30" s="23"/>
      <c r="AB30" s="23"/>
      <c r="AC30" s="23"/>
      <c r="AD30" s="33"/>
      <c r="AE30" s="33"/>
      <c r="AF30" s="33"/>
      <c r="AG30" s="33"/>
      <c r="AH30" s="33"/>
      <c r="AI30" s="33"/>
      <c r="AJ30" s="33"/>
      <c r="AK30" s="23"/>
      <c r="AL30" s="22"/>
      <c r="AM30" s="23"/>
      <c r="AN30" s="23"/>
      <c r="AO30" s="23"/>
      <c r="AP30" s="33"/>
      <c r="AQ30" s="33"/>
      <c r="AR30" s="33"/>
      <c r="AS30" s="33"/>
      <c r="AT30" s="33"/>
      <c r="AU30" s="33"/>
      <c r="AV30" s="33"/>
      <c r="AW30" s="23"/>
      <c r="AX30" s="22"/>
      <c r="AY30" s="23"/>
      <c r="AZ30" s="23"/>
      <c r="BA30" s="23"/>
      <c r="BB30" s="33"/>
      <c r="BC30" s="33"/>
      <c r="BD30" s="33"/>
      <c r="BE30" s="33"/>
      <c r="BF30" s="33"/>
      <c r="BG30" s="33"/>
      <c r="BH30" s="33"/>
      <c r="BI30" s="23"/>
      <c r="BJ30" s="22"/>
      <c r="BK30" s="23"/>
      <c r="BL30" s="23"/>
      <c r="BM30" s="23"/>
      <c r="BN30" s="33"/>
      <c r="BO30" s="33"/>
      <c r="BP30" s="33"/>
      <c r="BQ30" s="33"/>
      <c r="BR30" s="33"/>
      <c r="BS30" s="33"/>
      <c r="BT30" s="33"/>
      <c r="BU30" s="23"/>
      <c r="BV30" s="22"/>
      <c r="BW30" s="23"/>
      <c r="BX30" s="23"/>
      <c r="BY30" s="23"/>
      <c r="BZ30" s="33"/>
      <c r="CA30" s="33"/>
      <c r="CB30" s="33"/>
      <c r="CC30" s="33"/>
      <c r="CD30" s="33"/>
      <c r="CE30" s="33"/>
      <c r="CF30" s="33"/>
      <c r="CG30" s="23"/>
      <c r="CH30" s="22"/>
      <c r="CI30" s="23"/>
      <c r="CJ30" s="23"/>
      <c r="CK30" s="23"/>
      <c r="CL30" s="33"/>
      <c r="CM30" s="33"/>
      <c r="CN30" s="33"/>
      <c r="CO30" s="33"/>
      <c r="CP30" s="33"/>
      <c r="CQ30" s="33"/>
    </row>
    <row r="31" spans="1:95" s="2" customFormat="1" x14ac:dyDescent="0.25">
      <c r="A31" s="23"/>
      <c r="B31" s="22"/>
      <c r="C31" s="23"/>
      <c r="D31" s="23"/>
      <c r="E31" s="23"/>
      <c r="F31" s="33"/>
      <c r="G31" s="33"/>
      <c r="H31" s="33"/>
      <c r="I31" s="33"/>
      <c r="J31" s="33"/>
      <c r="K31" s="33"/>
      <c r="L31" s="33"/>
      <c r="M31" s="23"/>
      <c r="N31" s="22"/>
      <c r="O31" s="23"/>
      <c r="P31" s="23"/>
      <c r="Q31" s="23"/>
      <c r="R31" s="33"/>
      <c r="S31" s="33"/>
      <c r="T31" s="33"/>
      <c r="U31" s="33"/>
      <c r="V31" s="33"/>
      <c r="W31" s="33"/>
      <c r="X31" s="33"/>
      <c r="Y31" s="23"/>
      <c r="Z31" s="22"/>
      <c r="AA31" s="23"/>
      <c r="AB31" s="23"/>
      <c r="AC31" s="23"/>
      <c r="AD31" s="33"/>
      <c r="AE31" s="33"/>
      <c r="AF31" s="33"/>
      <c r="AG31" s="33"/>
      <c r="AH31" s="33"/>
      <c r="AI31" s="33"/>
      <c r="AJ31" s="33"/>
      <c r="AK31" s="23"/>
      <c r="AL31" s="22"/>
      <c r="AM31" s="23"/>
      <c r="AN31" s="23"/>
      <c r="AO31" s="23"/>
      <c r="AP31" s="33"/>
      <c r="AQ31" s="33"/>
      <c r="AR31" s="33"/>
      <c r="AS31" s="33"/>
      <c r="AT31" s="33"/>
      <c r="AU31" s="33"/>
      <c r="AV31" s="33"/>
      <c r="AW31" s="23"/>
      <c r="AX31" s="22"/>
      <c r="AY31" s="23"/>
      <c r="AZ31" s="23"/>
      <c r="BA31" s="23"/>
      <c r="BB31" s="33"/>
      <c r="BC31" s="33"/>
      <c r="BD31" s="33"/>
      <c r="BE31" s="33"/>
      <c r="BF31" s="33"/>
      <c r="BG31" s="33"/>
      <c r="BH31" s="33"/>
      <c r="BI31" s="23"/>
      <c r="BJ31" s="22"/>
      <c r="BK31" s="23"/>
      <c r="BL31" s="23"/>
      <c r="BM31" s="23"/>
      <c r="BN31" s="33"/>
      <c r="BO31" s="33"/>
      <c r="BP31" s="33"/>
      <c r="BQ31" s="33"/>
      <c r="BR31" s="33"/>
      <c r="BS31" s="33"/>
      <c r="BT31" s="33"/>
      <c r="BU31" s="23"/>
      <c r="BV31" s="22"/>
      <c r="BW31" s="23"/>
      <c r="BX31" s="23"/>
      <c r="BY31" s="23"/>
      <c r="BZ31" s="33"/>
      <c r="CA31" s="33"/>
      <c r="CB31" s="33"/>
      <c r="CC31" s="33"/>
      <c r="CD31" s="33"/>
      <c r="CE31" s="33"/>
      <c r="CF31" s="33"/>
      <c r="CG31" s="23"/>
      <c r="CH31" s="22"/>
      <c r="CI31" s="23"/>
      <c r="CJ31" s="23"/>
      <c r="CK31" s="23"/>
      <c r="CL31" s="33"/>
      <c r="CM31" s="33"/>
      <c r="CN31" s="33"/>
      <c r="CO31" s="33"/>
      <c r="CP31" s="33"/>
      <c r="CQ31" s="33"/>
    </row>
    <row r="32" spans="1:95" s="2" customFormat="1" x14ac:dyDescent="0.25">
      <c r="A32" s="23"/>
      <c r="B32" s="22"/>
      <c r="C32" s="23"/>
      <c r="D32" s="22"/>
      <c r="E32" s="23"/>
      <c r="F32" s="33"/>
      <c r="G32" s="33"/>
      <c r="H32" s="33"/>
      <c r="I32" s="53"/>
      <c r="J32" s="53"/>
      <c r="K32" s="53"/>
      <c r="L32" s="33"/>
      <c r="M32" s="23"/>
      <c r="N32" s="22"/>
      <c r="O32" s="23"/>
      <c r="P32" s="22"/>
      <c r="Q32" s="23"/>
      <c r="R32" s="33"/>
      <c r="S32" s="33"/>
      <c r="T32" s="33"/>
      <c r="U32" s="33"/>
      <c r="V32" s="53"/>
      <c r="W32" s="53"/>
      <c r="X32" s="33"/>
      <c r="Y32" s="23"/>
      <c r="Z32" s="22"/>
      <c r="AA32" s="23"/>
      <c r="AB32" s="22"/>
      <c r="AC32" s="23"/>
      <c r="AD32" s="33"/>
      <c r="AE32" s="33"/>
      <c r="AF32" s="33"/>
      <c r="AG32" s="33"/>
      <c r="AH32" s="53"/>
      <c r="AI32" s="33"/>
      <c r="AJ32" s="33"/>
      <c r="AK32" s="23"/>
      <c r="AL32" s="22"/>
      <c r="AM32" s="23"/>
      <c r="AN32" s="22"/>
      <c r="AO32" s="23"/>
      <c r="AP32" s="33"/>
      <c r="AQ32" s="33"/>
      <c r="AR32" s="33"/>
      <c r="AS32" s="33"/>
      <c r="AT32" s="53"/>
      <c r="AU32" s="33"/>
      <c r="AV32" s="33"/>
      <c r="AW32" s="23"/>
      <c r="AX32" s="22"/>
      <c r="AY32" s="23"/>
      <c r="AZ32" s="22"/>
      <c r="BA32" s="23"/>
      <c r="BB32" s="33"/>
      <c r="BC32" s="33"/>
      <c r="BD32" s="33"/>
      <c r="BE32" s="33"/>
      <c r="BF32" s="53"/>
      <c r="BG32" s="33"/>
      <c r="BH32" s="33"/>
      <c r="BI32" s="23"/>
      <c r="BJ32" s="22"/>
      <c r="BK32" s="23"/>
      <c r="BL32" s="22"/>
      <c r="BM32" s="23"/>
      <c r="BN32" s="33"/>
      <c r="BO32" s="33"/>
      <c r="BP32" s="33"/>
      <c r="BQ32" s="33"/>
      <c r="BR32" s="53"/>
      <c r="BS32" s="33"/>
      <c r="BT32" s="33"/>
      <c r="BU32" s="23"/>
      <c r="BV32" s="22"/>
      <c r="BW32" s="23"/>
      <c r="BX32" s="22"/>
      <c r="BY32" s="23"/>
      <c r="BZ32" s="33"/>
      <c r="CA32" s="33"/>
      <c r="CB32" s="33"/>
      <c r="CC32" s="33"/>
      <c r="CD32" s="53"/>
      <c r="CE32" s="33"/>
      <c r="CF32" s="33"/>
      <c r="CG32" s="23"/>
      <c r="CH32" s="22"/>
      <c r="CI32" s="23"/>
      <c r="CJ32" s="22"/>
      <c r="CK32" s="23"/>
      <c r="CL32" s="33"/>
      <c r="CM32" s="33"/>
      <c r="CN32" s="33"/>
      <c r="CO32" s="33"/>
      <c r="CP32" s="53"/>
      <c r="CQ32" s="33"/>
    </row>
    <row r="33" spans="1:95" s="2" customFormat="1" ht="15" customHeight="1" x14ac:dyDescent="0.25">
      <c r="A33" s="33"/>
      <c r="B33" s="33"/>
      <c r="C33" s="23"/>
      <c r="D33" s="23"/>
      <c r="E33" s="23"/>
      <c r="F33" s="33"/>
      <c r="G33" s="33"/>
      <c r="H33" s="33"/>
      <c r="I33" s="33"/>
      <c r="J33" s="33"/>
      <c r="K33" s="33"/>
      <c r="L33" s="33"/>
      <c r="M33" s="33"/>
      <c r="N33" s="33"/>
      <c r="O33" s="23"/>
      <c r="P33" s="23"/>
      <c r="Q33" s="23"/>
      <c r="R33" s="33"/>
      <c r="S33" s="33"/>
      <c r="T33" s="33"/>
      <c r="U33" s="33"/>
      <c r="V33" s="33"/>
      <c r="W33" s="33"/>
      <c r="X33" s="33"/>
      <c r="Y33" s="33"/>
      <c r="Z33" s="33"/>
      <c r="AA33" s="23"/>
      <c r="AB33" s="23"/>
      <c r="AC33" s="23"/>
      <c r="AD33" s="33"/>
      <c r="AE33" s="33"/>
      <c r="AF33" s="33"/>
      <c r="AG33" s="33"/>
      <c r="AH33" s="33"/>
      <c r="AI33" s="33"/>
      <c r="AJ33" s="33"/>
      <c r="AK33" s="33"/>
      <c r="AL33" s="33"/>
      <c r="AM33" s="23"/>
      <c r="AN33" s="23"/>
      <c r="AO33" s="23"/>
      <c r="AP33" s="33"/>
      <c r="AQ33" s="33"/>
      <c r="AR33" s="33"/>
      <c r="AS33" s="33"/>
      <c r="AT33" s="33"/>
      <c r="AU33" s="33"/>
      <c r="AV33" s="33"/>
      <c r="AW33" s="33"/>
      <c r="AX33" s="33"/>
      <c r="AY33" s="23"/>
      <c r="AZ33" s="23"/>
      <c r="BA33" s="23"/>
      <c r="BB33" s="33"/>
      <c r="BC33" s="33"/>
      <c r="BD33" s="33"/>
      <c r="BE33" s="33"/>
      <c r="BF33" s="33"/>
      <c r="BG33" s="33"/>
      <c r="BH33" s="33"/>
      <c r="BI33" s="33"/>
      <c r="BJ33" s="33"/>
      <c r="BK33" s="23"/>
      <c r="BL33" s="23"/>
      <c r="BM33" s="23"/>
      <c r="BN33" s="33"/>
      <c r="BO33" s="33"/>
      <c r="BP33" s="33"/>
      <c r="BQ33" s="33"/>
      <c r="BR33" s="33"/>
      <c r="BS33" s="33"/>
      <c r="BT33" s="33"/>
      <c r="BU33" s="33"/>
      <c r="BV33" s="33"/>
      <c r="BW33" s="23"/>
      <c r="BX33" s="23"/>
      <c r="BY33" s="23"/>
      <c r="BZ33" s="33"/>
      <c r="CA33" s="33"/>
      <c r="CB33" s="33"/>
      <c r="CC33" s="53" t="s">
        <v>66</v>
      </c>
      <c r="CD33" s="33"/>
      <c r="CE33" s="33"/>
      <c r="CF33" s="33"/>
      <c r="CG33" s="33"/>
      <c r="CH33" s="33"/>
      <c r="CI33" s="23"/>
      <c r="CJ33" s="23"/>
      <c r="CK33" s="23"/>
      <c r="CL33" s="33"/>
      <c r="CM33" s="33"/>
      <c r="CN33" s="33"/>
      <c r="CO33" s="33"/>
      <c r="CP33" s="33"/>
      <c r="CQ33" s="33"/>
    </row>
    <row r="34" spans="1:95" s="2" customFormat="1" x14ac:dyDescent="0.25">
      <c r="A34" s="23"/>
      <c r="B34" s="22"/>
      <c r="C34" s="23"/>
      <c r="D34" s="23"/>
      <c r="E34" s="23"/>
      <c r="F34" s="33"/>
      <c r="G34" s="33"/>
      <c r="H34" s="33"/>
      <c r="I34" s="33"/>
      <c r="J34" s="33"/>
      <c r="K34" s="33"/>
      <c r="L34" s="33"/>
      <c r="M34" s="23"/>
      <c r="N34" s="22"/>
      <c r="O34" s="23"/>
      <c r="P34" s="23"/>
      <c r="Q34" s="23"/>
      <c r="R34" s="33"/>
      <c r="S34" s="33"/>
      <c r="T34" s="33"/>
      <c r="U34" s="33"/>
      <c r="V34" s="33"/>
      <c r="W34" s="33"/>
      <c r="X34" s="33"/>
      <c r="Y34" s="23"/>
      <c r="Z34" s="22"/>
      <c r="AA34" s="23"/>
      <c r="AB34" s="23"/>
      <c r="AC34" s="23"/>
      <c r="AD34" s="33"/>
      <c r="AE34" s="33"/>
      <c r="AF34" s="33"/>
      <c r="AG34" s="33"/>
      <c r="AH34" s="33"/>
      <c r="AI34" s="33"/>
      <c r="AJ34" s="33"/>
      <c r="AK34" s="23"/>
      <c r="AL34" s="22"/>
      <c r="AM34" s="23"/>
      <c r="AN34" s="23"/>
      <c r="AO34" s="23"/>
      <c r="AP34" s="33"/>
      <c r="AQ34" s="33"/>
      <c r="AR34" s="33"/>
      <c r="AS34" s="33"/>
      <c r="AT34" s="33"/>
      <c r="AU34" s="33"/>
      <c r="AV34" s="33"/>
      <c r="AW34" s="23"/>
      <c r="AX34" s="22"/>
      <c r="AY34" s="23"/>
      <c r="AZ34" s="23"/>
      <c r="BA34" s="23"/>
      <c r="BB34" s="33"/>
      <c r="BC34" s="33"/>
      <c r="BD34" s="33"/>
      <c r="BE34" s="33"/>
      <c r="BF34" s="33"/>
      <c r="BG34" s="33"/>
      <c r="BH34" s="33"/>
      <c r="BI34" s="23"/>
      <c r="BJ34" s="22"/>
      <c r="BK34" s="23"/>
      <c r="BL34" s="23"/>
      <c r="BM34" s="23"/>
      <c r="BN34" s="33"/>
      <c r="BO34" s="33"/>
      <c r="BP34" s="33"/>
      <c r="BQ34" s="33"/>
      <c r="BR34" s="33"/>
      <c r="BS34" s="33"/>
      <c r="BT34" s="33"/>
      <c r="BU34" s="23"/>
      <c r="BV34" s="22"/>
      <c r="BW34" s="23"/>
      <c r="BX34" s="23"/>
      <c r="BY34" s="23"/>
      <c r="BZ34" s="33"/>
      <c r="CA34" s="33"/>
      <c r="CB34" s="33"/>
      <c r="CC34" s="33"/>
      <c r="CD34" s="33"/>
      <c r="CE34" s="33"/>
      <c r="CF34" s="33"/>
      <c r="CG34" s="23"/>
      <c r="CH34" s="22"/>
      <c r="CI34" s="23"/>
      <c r="CJ34" s="23"/>
      <c r="CK34" s="23"/>
      <c r="CL34" s="33"/>
      <c r="CM34" s="33"/>
      <c r="CN34" s="33"/>
      <c r="CO34" s="33"/>
      <c r="CP34" s="33"/>
      <c r="CQ34" s="33"/>
    </row>
    <row r="35" spans="1:95" s="2" customFormat="1" x14ac:dyDescent="0.25">
      <c r="A35" s="23"/>
      <c r="B35" s="22"/>
      <c r="C35" s="23"/>
      <c r="D35" s="23"/>
      <c r="E35" s="23"/>
      <c r="F35" s="33"/>
      <c r="G35" s="33"/>
      <c r="H35" s="33"/>
      <c r="I35" s="33"/>
      <c r="J35" s="33"/>
      <c r="K35" s="33"/>
      <c r="L35" s="33"/>
      <c r="M35" s="23"/>
      <c r="N35" s="22"/>
      <c r="O35" s="23"/>
      <c r="P35" s="23"/>
      <c r="Q35" s="23"/>
      <c r="R35" s="33"/>
      <c r="S35" s="33"/>
      <c r="T35" s="33"/>
      <c r="U35" s="33"/>
      <c r="V35" s="33"/>
      <c r="W35" s="33"/>
      <c r="X35" s="33"/>
      <c r="Y35" s="23"/>
      <c r="Z35" s="22"/>
      <c r="AA35" s="23"/>
      <c r="AB35" s="23"/>
      <c r="AC35" s="23"/>
      <c r="AD35" s="33"/>
      <c r="AE35" s="33"/>
      <c r="AF35" s="33"/>
      <c r="AG35" s="33"/>
      <c r="AH35" s="33"/>
      <c r="AI35" s="33"/>
      <c r="AJ35" s="33"/>
      <c r="AK35" s="23"/>
      <c r="AL35" s="22"/>
      <c r="AM35" s="23"/>
      <c r="AN35" s="23"/>
      <c r="AO35" s="23"/>
      <c r="AP35" s="33"/>
      <c r="AQ35" s="33"/>
      <c r="AR35" s="33"/>
      <c r="AS35" s="33"/>
      <c r="AT35" s="33"/>
      <c r="AU35" s="33"/>
      <c r="AV35" s="33"/>
      <c r="AW35" s="23"/>
      <c r="AX35" s="22"/>
      <c r="AY35" s="23"/>
      <c r="AZ35" s="23"/>
      <c r="BA35" s="23"/>
      <c r="BB35" s="33"/>
      <c r="BC35" s="33"/>
      <c r="BD35" s="33"/>
      <c r="BE35" s="33"/>
      <c r="BF35" s="33"/>
      <c r="BG35" s="33"/>
      <c r="BH35" s="33"/>
      <c r="BI35" s="23"/>
      <c r="BJ35" s="22"/>
      <c r="BK35" s="23"/>
      <c r="BL35" s="23"/>
      <c r="BM35" s="23"/>
      <c r="BN35" s="33"/>
      <c r="BO35" s="33"/>
      <c r="BP35" s="33"/>
      <c r="BQ35" s="33"/>
      <c r="BR35" s="33"/>
      <c r="BS35" s="33"/>
      <c r="BT35" s="33"/>
      <c r="BU35" s="23"/>
      <c r="BV35" s="22"/>
      <c r="BW35" s="23"/>
      <c r="BX35" s="23"/>
      <c r="BY35" s="23"/>
      <c r="BZ35" s="33"/>
      <c r="CA35" s="33"/>
      <c r="CB35" s="33"/>
      <c r="CC35" s="33"/>
      <c r="CD35" s="33"/>
      <c r="CE35" s="33"/>
      <c r="CF35" s="33"/>
      <c r="CG35" s="23"/>
      <c r="CH35" s="22"/>
      <c r="CI35" s="23"/>
      <c r="CJ35" s="23"/>
      <c r="CK35" s="23"/>
      <c r="CL35" s="33"/>
      <c r="CM35" s="33"/>
      <c r="CN35" s="33"/>
      <c r="CO35" s="33"/>
      <c r="CP35" s="33"/>
      <c r="CQ35" s="33"/>
    </row>
    <row r="36" spans="1:95" s="2" customFormat="1" x14ac:dyDescent="0.25">
      <c r="A36" s="23"/>
      <c r="B36" s="22"/>
      <c r="C36" s="23"/>
      <c r="D36" s="23"/>
      <c r="E36" s="23"/>
      <c r="F36" s="33"/>
      <c r="G36" s="33"/>
      <c r="H36" s="33"/>
      <c r="I36" s="33"/>
      <c r="J36" s="33"/>
      <c r="K36" s="33"/>
      <c r="L36" s="33"/>
      <c r="M36" s="23"/>
      <c r="N36" s="22"/>
      <c r="O36" s="23"/>
      <c r="P36" s="23"/>
      <c r="Q36" s="23"/>
      <c r="R36" s="33"/>
      <c r="S36" s="33"/>
      <c r="T36" s="33"/>
      <c r="U36" s="33"/>
      <c r="V36" s="33"/>
      <c r="W36" s="33"/>
      <c r="X36" s="33"/>
      <c r="Y36" s="23"/>
      <c r="Z36" s="22"/>
      <c r="AA36" s="23"/>
      <c r="AB36" s="23"/>
      <c r="AC36" s="23"/>
      <c r="AD36" s="33"/>
      <c r="AE36" s="33"/>
      <c r="AF36" s="33"/>
      <c r="AG36" s="33"/>
      <c r="AH36" s="33"/>
      <c r="AI36" s="33"/>
      <c r="AJ36" s="33"/>
      <c r="AK36" s="23"/>
      <c r="AL36" s="22"/>
      <c r="AM36" s="23"/>
      <c r="AN36" s="23"/>
      <c r="AO36" s="23"/>
      <c r="AP36" s="33"/>
      <c r="AQ36" s="33"/>
      <c r="AR36" s="33"/>
      <c r="AS36" s="33"/>
      <c r="AT36" s="33"/>
      <c r="AU36" s="33"/>
      <c r="AV36" s="33"/>
      <c r="AW36" s="23"/>
      <c r="AX36" s="22"/>
      <c r="AY36" s="23"/>
      <c r="AZ36" s="23"/>
      <c r="BA36" s="23"/>
      <c r="BB36" s="33"/>
      <c r="BC36" s="33"/>
      <c r="BD36" s="33"/>
      <c r="BE36" s="33"/>
      <c r="BF36" s="33"/>
      <c r="BG36" s="33"/>
      <c r="BH36" s="33"/>
      <c r="BI36" s="23"/>
      <c r="BJ36" s="22"/>
      <c r="BK36" s="23"/>
      <c r="BL36" s="23"/>
      <c r="BM36" s="23"/>
      <c r="BN36" s="33"/>
      <c r="BO36" s="33"/>
      <c r="BP36" s="33"/>
      <c r="BQ36" s="33"/>
      <c r="BR36" s="33"/>
      <c r="BS36" s="33"/>
      <c r="BT36" s="33"/>
      <c r="BU36" s="23"/>
      <c r="BV36" s="22"/>
      <c r="BW36" s="23"/>
      <c r="BX36" s="23"/>
      <c r="BY36" s="23"/>
      <c r="BZ36" s="33"/>
      <c r="CA36" s="33"/>
      <c r="CB36" s="33"/>
      <c r="CC36" s="33"/>
      <c r="CD36" s="33"/>
      <c r="CE36" s="33"/>
      <c r="CF36" s="33"/>
      <c r="CG36" s="23"/>
      <c r="CH36" s="22"/>
      <c r="CI36" s="23"/>
      <c r="CJ36" s="23"/>
      <c r="CK36" s="23"/>
      <c r="CL36" s="33"/>
      <c r="CM36" s="33"/>
      <c r="CN36" s="33"/>
      <c r="CO36" s="33"/>
      <c r="CP36" s="33"/>
      <c r="CQ36" s="33"/>
    </row>
    <row r="37" spans="1:95" s="2" customFormat="1" x14ac:dyDescent="0.25">
      <c r="A37" s="23"/>
      <c r="B37" s="22"/>
      <c r="C37" s="23"/>
      <c r="D37" s="22"/>
      <c r="E37" s="23"/>
      <c r="F37" s="33"/>
      <c r="G37" s="33"/>
      <c r="H37" s="33"/>
      <c r="I37" s="33"/>
      <c r="J37" s="33"/>
      <c r="K37" s="33"/>
      <c r="L37" s="33"/>
      <c r="M37" s="23"/>
      <c r="N37" s="22"/>
      <c r="O37" s="23"/>
      <c r="P37" s="22"/>
      <c r="Q37" s="23"/>
      <c r="R37" s="33"/>
      <c r="S37" s="33"/>
      <c r="T37" s="33"/>
      <c r="U37" s="33"/>
      <c r="V37" s="33"/>
      <c r="W37" s="33"/>
      <c r="X37" s="33"/>
      <c r="Y37" s="23"/>
      <c r="Z37" s="22"/>
      <c r="AA37" s="23"/>
      <c r="AB37" s="22"/>
      <c r="AC37" s="23"/>
      <c r="AD37" s="33"/>
      <c r="AE37" s="33"/>
      <c r="AF37" s="33"/>
      <c r="AG37" s="33"/>
      <c r="AH37" s="33"/>
      <c r="AI37" s="33"/>
      <c r="AJ37" s="33"/>
      <c r="AK37" s="23"/>
      <c r="AL37" s="22"/>
      <c r="AM37" s="23"/>
      <c r="AN37" s="22"/>
      <c r="AO37" s="23"/>
      <c r="AP37" s="33"/>
      <c r="AQ37" s="33"/>
      <c r="AR37" s="33"/>
      <c r="AS37" s="33"/>
      <c r="AT37" s="33"/>
      <c r="AU37" s="33"/>
      <c r="AV37" s="33"/>
      <c r="AW37" s="23"/>
      <c r="AX37" s="22"/>
      <c r="AY37" s="23"/>
      <c r="AZ37" s="22"/>
      <c r="BA37" s="23"/>
      <c r="BB37" s="33"/>
      <c r="BC37" s="33"/>
      <c r="BD37" s="33"/>
      <c r="BE37" s="33"/>
      <c r="BF37" s="33"/>
      <c r="BG37" s="33"/>
      <c r="BH37" s="33"/>
      <c r="BI37" s="23"/>
      <c r="BJ37" s="22"/>
      <c r="BK37" s="23"/>
      <c r="BL37" s="22"/>
      <c r="BM37" s="23"/>
      <c r="BN37" s="33"/>
      <c r="BO37" s="33"/>
      <c r="BP37" s="33"/>
      <c r="BQ37" s="33"/>
      <c r="BR37" s="33"/>
      <c r="BS37" s="33"/>
      <c r="BT37" s="33"/>
      <c r="BU37" s="23"/>
      <c r="BV37" s="22"/>
      <c r="BW37" s="23"/>
      <c r="BX37" s="22"/>
      <c r="BY37" s="23"/>
      <c r="BZ37" s="33"/>
      <c r="CA37" s="33"/>
      <c r="CB37" s="33"/>
      <c r="CC37" s="33"/>
      <c r="CD37" s="33"/>
      <c r="CE37" s="33"/>
      <c r="CF37" s="33"/>
      <c r="CG37" s="23"/>
      <c r="CH37" s="22"/>
      <c r="CI37" s="23"/>
      <c r="CJ37" s="22"/>
      <c r="CK37" s="23"/>
      <c r="CL37" s="33"/>
      <c r="CM37" s="33"/>
      <c r="CN37" s="33"/>
      <c r="CO37" s="33"/>
      <c r="CP37" s="33"/>
      <c r="CQ37" s="33"/>
    </row>
    <row r="38" spans="1:95" s="2" customFormat="1" x14ac:dyDescent="0.25">
      <c r="A38" s="33"/>
      <c r="B38" s="33"/>
      <c r="C38" s="23"/>
      <c r="D38" s="23"/>
      <c r="E38" s="23"/>
      <c r="F38" s="33"/>
      <c r="G38" s="33"/>
      <c r="H38" s="33"/>
      <c r="I38" s="53"/>
      <c r="J38" s="53"/>
      <c r="K38" s="53"/>
      <c r="L38" s="33"/>
      <c r="M38" s="33"/>
      <c r="N38" s="33"/>
      <c r="O38" s="23"/>
      <c r="P38" s="23"/>
      <c r="Q38" s="23"/>
      <c r="R38" s="33"/>
      <c r="S38" s="33"/>
      <c r="T38" s="33"/>
      <c r="U38" s="33"/>
      <c r="V38" s="53"/>
      <c r="W38" s="53"/>
      <c r="X38" s="33"/>
      <c r="Y38" s="33"/>
      <c r="Z38" s="33"/>
      <c r="AA38" s="23"/>
      <c r="AB38" s="23"/>
      <c r="AC38" s="23"/>
      <c r="AD38" s="33"/>
      <c r="AE38" s="33"/>
      <c r="AF38" s="33"/>
      <c r="AG38" s="33"/>
      <c r="AH38" s="53"/>
      <c r="AI38" s="33"/>
      <c r="AJ38" s="33"/>
      <c r="AK38" s="33"/>
      <c r="AL38" s="33"/>
      <c r="AM38" s="23"/>
      <c r="AN38" s="23"/>
      <c r="AO38" s="23"/>
      <c r="AP38" s="33"/>
      <c r="AQ38" s="33"/>
      <c r="AR38" s="33"/>
      <c r="AS38" s="33"/>
      <c r="AT38" s="53"/>
      <c r="AU38" s="33"/>
      <c r="AV38" s="33"/>
      <c r="AW38" s="33"/>
      <c r="AX38" s="33"/>
      <c r="AY38" s="23"/>
      <c r="AZ38" s="23"/>
      <c r="BA38" s="23"/>
      <c r="BB38" s="33"/>
      <c r="BC38" s="33"/>
      <c r="BD38" s="33"/>
      <c r="BE38" s="33"/>
      <c r="BF38" s="53"/>
      <c r="BG38" s="33"/>
      <c r="BH38" s="33"/>
      <c r="BI38" s="33"/>
      <c r="BJ38" s="33"/>
      <c r="BK38" s="23"/>
      <c r="BL38" s="23"/>
      <c r="BM38" s="23"/>
      <c r="BN38" s="33"/>
      <c r="BO38" s="33"/>
      <c r="BP38" s="33"/>
      <c r="BQ38" s="33"/>
      <c r="BR38" s="53"/>
      <c r="BS38" s="33"/>
      <c r="BT38" s="33"/>
      <c r="BU38" s="33"/>
      <c r="BV38" s="33"/>
      <c r="BW38" s="23"/>
      <c r="BX38" s="23"/>
      <c r="BY38" s="23"/>
      <c r="BZ38" s="33"/>
      <c r="CA38" s="33"/>
      <c r="CB38" s="33"/>
      <c r="CC38" s="33"/>
      <c r="CD38" s="53"/>
      <c r="CE38" s="33"/>
      <c r="CF38" s="33"/>
      <c r="CG38" s="33"/>
      <c r="CH38" s="33"/>
      <c r="CI38" s="23"/>
      <c r="CJ38" s="23"/>
      <c r="CK38" s="23"/>
      <c r="CL38" s="33"/>
      <c r="CM38" s="33"/>
      <c r="CN38" s="33"/>
      <c r="CO38" s="33"/>
      <c r="CP38" s="53"/>
      <c r="CQ38" s="33"/>
    </row>
    <row r="39" spans="1:95" s="2" customFormat="1" x14ac:dyDescent="0.25">
      <c r="A39" s="23"/>
      <c r="B39" s="22"/>
      <c r="C39" s="23"/>
      <c r="D39" s="23"/>
      <c r="E39" s="23"/>
      <c r="F39" s="33"/>
      <c r="G39" s="33"/>
      <c r="H39" s="33"/>
      <c r="I39" s="33"/>
      <c r="J39" s="33"/>
      <c r="K39" s="33"/>
      <c r="L39" s="33"/>
      <c r="M39" s="23"/>
      <c r="N39" s="22"/>
      <c r="O39" s="23"/>
      <c r="P39" s="23"/>
      <c r="Q39" s="23"/>
      <c r="R39" s="33"/>
      <c r="S39" s="33"/>
      <c r="T39" s="33"/>
      <c r="U39" s="33"/>
      <c r="V39" s="33"/>
      <c r="W39" s="33"/>
      <c r="X39" s="33"/>
      <c r="Y39" s="23"/>
      <c r="Z39" s="22"/>
      <c r="AA39" s="23"/>
      <c r="AB39" s="23"/>
      <c r="AC39" s="23"/>
      <c r="AD39" s="33"/>
      <c r="AE39" s="33"/>
      <c r="AF39" s="33"/>
      <c r="AG39" s="33"/>
      <c r="AH39" s="33"/>
      <c r="AI39" s="33"/>
      <c r="AJ39" s="33"/>
      <c r="AK39" s="23"/>
      <c r="AL39" s="22"/>
      <c r="AM39" s="23"/>
      <c r="AN39" s="23"/>
      <c r="AO39" s="23"/>
      <c r="AP39" s="33"/>
      <c r="AQ39" s="33"/>
      <c r="AR39" s="33"/>
      <c r="AS39" s="33"/>
      <c r="AT39" s="33"/>
      <c r="AU39" s="33"/>
      <c r="AV39" s="33"/>
      <c r="AW39" s="23"/>
      <c r="AX39" s="22"/>
      <c r="AY39" s="23"/>
      <c r="AZ39" s="23"/>
      <c r="BA39" s="23"/>
      <c r="BB39" s="33"/>
      <c r="BC39" s="33"/>
      <c r="BD39" s="33"/>
      <c r="BE39" s="33"/>
      <c r="BF39" s="33"/>
      <c r="BG39" s="33"/>
      <c r="BH39" s="33"/>
      <c r="BI39" s="23"/>
      <c r="BJ39" s="22"/>
      <c r="BK39" s="23"/>
      <c r="BL39" s="23"/>
      <c r="BM39" s="23"/>
      <c r="BN39" s="33"/>
      <c r="BO39" s="33"/>
      <c r="BP39" s="33"/>
      <c r="BQ39" s="33"/>
      <c r="BR39" s="33"/>
      <c r="BS39" s="33"/>
      <c r="BT39" s="33"/>
      <c r="BU39" s="23"/>
      <c r="BV39" s="22"/>
      <c r="BW39" s="23"/>
      <c r="BX39" s="23"/>
      <c r="BY39" s="23"/>
      <c r="BZ39" s="33"/>
      <c r="CA39" s="33"/>
      <c r="CB39" s="33"/>
      <c r="CC39" s="33"/>
      <c r="CD39" s="33"/>
      <c r="CE39" s="33"/>
      <c r="CF39" s="33"/>
      <c r="CG39" s="23"/>
      <c r="CH39" s="22"/>
      <c r="CI39" s="23"/>
      <c r="CJ39" s="23"/>
      <c r="CK39" s="23"/>
      <c r="CL39" s="33"/>
      <c r="CM39" s="33"/>
      <c r="CN39" s="33"/>
      <c r="CO39" s="33"/>
      <c r="CP39" s="33"/>
      <c r="CQ39" s="33"/>
    </row>
    <row r="40" spans="1:95" s="2" customFormat="1" x14ac:dyDescent="0.25">
      <c r="A40" s="23"/>
      <c r="B40" s="22"/>
      <c r="C40" s="23"/>
      <c r="D40" s="23"/>
      <c r="E40" s="23"/>
      <c r="F40" s="33"/>
      <c r="G40" s="33"/>
      <c r="H40" s="33"/>
      <c r="I40" s="33"/>
      <c r="J40" s="33"/>
      <c r="K40" s="33"/>
      <c r="L40" s="33"/>
      <c r="M40" s="23"/>
      <c r="N40" s="22"/>
      <c r="O40" s="23"/>
      <c r="P40" s="23"/>
      <c r="Q40" s="23"/>
      <c r="R40" s="33"/>
      <c r="S40" s="33"/>
      <c r="T40" s="33"/>
      <c r="U40" s="33"/>
      <c r="V40" s="33"/>
      <c r="W40" s="33"/>
      <c r="X40" s="33"/>
      <c r="Y40" s="23"/>
      <c r="Z40" s="22"/>
      <c r="AA40" s="23"/>
      <c r="AB40" s="23"/>
      <c r="AC40" s="23"/>
      <c r="AD40" s="33"/>
      <c r="AE40" s="33"/>
      <c r="AF40" s="33"/>
      <c r="AG40" s="33"/>
      <c r="AH40" s="33"/>
      <c r="AI40" s="33"/>
      <c r="AJ40" s="33"/>
      <c r="AK40" s="23"/>
      <c r="AL40" s="22"/>
      <c r="AM40" s="23"/>
      <c r="AN40" s="23"/>
      <c r="AO40" s="23"/>
      <c r="AP40" s="33"/>
      <c r="AQ40" s="33"/>
      <c r="AR40" s="33"/>
      <c r="AS40" s="33"/>
      <c r="AT40" s="33"/>
      <c r="AU40" s="33"/>
      <c r="AV40" s="33"/>
      <c r="AW40" s="23"/>
      <c r="AX40" s="22"/>
      <c r="AY40" s="23"/>
      <c r="AZ40" s="23"/>
      <c r="BA40" s="23"/>
      <c r="BB40" s="33"/>
      <c r="BC40" s="33"/>
      <c r="BD40" s="33"/>
      <c r="BE40" s="33"/>
      <c r="BF40" s="33"/>
      <c r="BG40" s="33"/>
      <c r="BH40" s="33"/>
      <c r="BI40" s="23"/>
      <c r="BJ40" s="22"/>
      <c r="BK40" s="23"/>
      <c r="BL40" s="23"/>
      <c r="BM40" s="23"/>
      <c r="BN40" s="33"/>
      <c r="BO40" s="33"/>
      <c r="BP40" s="33"/>
      <c r="BQ40" s="33"/>
      <c r="BR40" s="33"/>
      <c r="BS40" s="33"/>
      <c r="BT40" s="33"/>
      <c r="BU40" s="23"/>
      <c r="BV40" s="22"/>
      <c r="BW40" s="23"/>
      <c r="BX40" s="23"/>
      <c r="BY40" s="23"/>
      <c r="BZ40" s="33"/>
      <c r="CA40" s="33"/>
      <c r="CB40" s="33"/>
      <c r="CC40" s="33"/>
      <c r="CD40" s="33"/>
      <c r="CE40" s="33"/>
      <c r="CF40" s="33"/>
      <c r="CG40" s="23"/>
      <c r="CH40" s="22"/>
      <c r="CI40" s="23"/>
      <c r="CJ40" s="23"/>
      <c r="CK40" s="23"/>
      <c r="CL40" s="33"/>
      <c r="CM40" s="33"/>
      <c r="CN40" s="33"/>
      <c r="CO40" s="33"/>
      <c r="CP40" s="33"/>
      <c r="CQ40" s="33"/>
    </row>
    <row r="41" spans="1:95" s="2" customFormat="1" x14ac:dyDescent="0.25">
      <c r="A41" s="23"/>
      <c r="B41" s="22"/>
      <c r="C41" s="23"/>
      <c r="D41" s="23"/>
      <c r="E41" s="23"/>
      <c r="F41" s="33"/>
      <c r="G41" s="33"/>
      <c r="H41" s="33"/>
      <c r="I41" s="33"/>
      <c r="J41" s="33"/>
      <c r="K41" s="33"/>
      <c r="L41" s="33"/>
      <c r="M41" s="23"/>
      <c r="N41" s="22"/>
      <c r="O41" s="23"/>
      <c r="P41" s="23"/>
      <c r="Q41" s="23"/>
      <c r="R41" s="33"/>
      <c r="S41" s="33"/>
      <c r="T41" s="33"/>
      <c r="U41" s="33"/>
      <c r="V41" s="33"/>
      <c r="W41" s="33"/>
      <c r="X41" s="33"/>
      <c r="Y41" s="23"/>
      <c r="Z41" s="22"/>
      <c r="AA41" s="23"/>
      <c r="AB41" s="23"/>
      <c r="AC41" s="23"/>
      <c r="AD41" s="33"/>
      <c r="AE41" s="33"/>
      <c r="AF41" s="33"/>
      <c r="AG41" s="33"/>
      <c r="AH41" s="33"/>
      <c r="AI41" s="33"/>
      <c r="AJ41" s="33"/>
      <c r="AK41" s="23"/>
      <c r="AL41" s="22"/>
      <c r="AM41" s="23"/>
      <c r="AN41" s="23"/>
      <c r="AO41" s="23"/>
      <c r="AP41" s="33"/>
      <c r="AQ41" s="33"/>
      <c r="AR41" s="33"/>
      <c r="AS41" s="33"/>
      <c r="AT41" s="33"/>
      <c r="AU41" s="33"/>
      <c r="AV41" s="33"/>
      <c r="AW41" s="23"/>
      <c r="AX41" s="22"/>
      <c r="AY41" s="23"/>
      <c r="AZ41" s="23"/>
      <c r="BA41" s="23"/>
      <c r="BB41" s="33"/>
      <c r="BC41" s="33"/>
      <c r="BD41" s="33"/>
      <c r="BE41" s="33"/>
      <c r="BF41" s="33"/>
      <c r="BG41" s="33"/>
      <c r="BH41" s="33"/>
      <c r="BI41" s="23"/>
      <c r="BJ41" s="22"/>
      <c r="BK41" s="23"/>
      <c r="BL41" s="23"/>
      <c r="BM41" s="23"/>
      <c r="BN41" s="33"/>
      <c r="BO41" s="33"/>
      <c r="BP41" s="33"/>
      <c r="BQ41" s="33"/>
      <c r="BR41" s="33"/>
      <c r="BS41" s="33"/>
      <c r="BT41" s="33"/>
      <c r="BU41" s="23"/>
      <c r="BV41" s="22"/>
      <c r="BW41" s="23"/>
      <c r="BX41" s="23"/>
      <c r="BY41" s="23"/>
      <c r="BZ41" s="33"/>
      <c r="CA41" s="33"/>
      <c r="CB41" s="33"/>
      <c r="CC41" s="33"/>
      <c r="CD41" s="33"/>
      <c r="CE41" s="33"/>
      <c r="CF41" s="33"/>
      <c r="CG41" s="23"/>
      <c r="CH41" s="22"/>
      <c r="CI41" s="23"/>
      <c r="CJ41" s="23"/>
      <c r="CK41" s="23"/>
      <c r="CL41" s="33"/>
      <c r="CM41" s="33"/>
      <c r="CN41" s="33"/>
      <c r="CO41" s="33"/>
      <c r="CP41" s="33"/>
      <c r="CQ41" s="33"/>
    </row>
    <row r="42" spans="1:95" s="2" customFormat="1" x14ac:dyDescent="0.25">
      <c r="A42" s="23"/>
      <c r="B42" s="22"/>
      <c r="C42" s="23"/>
      <c r="D42" s="22"/>
      <c r="E42" s="23"/>
      <c r="F42" s="33"/>
      <c r="G42" s="33"/>
      <c r="H42" s="33"/>
      <c r="I42" s="33"/>
      <c r="J42" s="33"/>
      <c r="K42" s="33"/>
      <c r="L42" s="33"/>
      <c r="M42" s="23"/>
      <c r="N42" s="22"/>
      <c r="O42" s="23"/>
      <c r="P42" s="22"/>
      <c r="Q42" s="23"/>
      <c r="R42" s="33"/>
      <c r="S42" s="33"/>
      <c r="T42" s="33"/>
      <c r="U42" s="33"/>
      <c r="V42" s="33"/>
      <c r="W42" s="33"/>
      <c r="X42" s="33"/>
      <c r="Y42" s="23"/>
      <c r="Z42" s="22"/>
      <c r="AA42" s="23"/>
      <c r="AB42" s="22"/>
      <c r="AC42" s="23"/>
      <c r="AD42" s="33"/>
      <c r="AE42" s="33"/>
      <c r="AF42" s="33"/>
      <c r="AG42" s="33"/>
      <c r="AH42" s="33"/>
      <c r="AI42" s="33"/>
      <c r="AJ42" s="33"/>
      <c r="AK42" s="23"/>
      <c r="AL42" s="22"/>
      <c r="AM42" s="23"/>
      <c r="AN42" s="22"/>
      <c r="AO42" s="23"/>
      <c r="AP42" s="33"/>
      <c r="AQ42" s="33"/>
      <c r="AR42" s="33"/>
      <c r="AS42" s="33"/>
      <c r="AT42" s="33"/>
      <c r="AU42" s="33"/>
      <c r="AV42" s="33"/>
      <c r="AW42" s="23"/>
      <c r="AX42" s="22"/>
      <c r="AY42" s="23"/>
      <c r="AZ42" s="22"/>
      <c r="BA42" s="23"/>
      <c r="BB42" s="33"/>
      <c r="BC42" s="33"/>
      <c r="BD42" s="33"/>
      <c r="BE42" s="33"/>
      <c r="BF42" s="33"/>
      <c r="BG42" s="33"/>
      <c r="BH42" s="33"/>
      <c r="BI42" s="23"/>
      <c r="BJ42" s="22"/>
      <c r="BK42" s="23"/>
      <c r="BL42" s="22"/>
      <c r="BM42" s="23"/>
      <c r="BN42" s="33"/>
      <c r="BO42" s="33"/>
      <c r="BP42" s="33"/>
      <c r="BQ42" s="33"/>
      <c r="BR42" s="33"/>
      <c r="BS42" s="33"/>
      <c r="BT42" s="33"/>
      <c r="BU42" s="23"/>
      <c r="BV42" s="22"/>
      <c r="BW42" s="23"/>
      <c r="BX42" s="22"/>
      <c r="BY42" s="23"/>
      <c r="BZ42" s="33"/>
      <c r="CA42" s="33"/>
      <c r="CB42" s="33"/>
      <c r="CC42" s="33"/>
      <c r="CD42" s="33"/>
      <c r="CE42" s="33"/>
      <c r="CF42" s="33"/>
      <c r="CG42" s="23"/>
      <c r="CH42" s="22"/>
      <c r="CI42" s="23"/>
      <c r="CJ42" s="22"/>
      <c r="CK42" s="23"/>
      <c r="CL42" s="33"/>
      <c r="CM42" s="33"/>
      <c r="CN42" s="33"/>
      <c r="CO42" s="33"/>
      <c r="CP42" s="33"/>
      <c r="CQ42" s="33"/>
    </row>
    <row r="43" spans="1:95" s="2" customFormat="1" x14ac:dyDescent="0.25">
      <c r="A43" s="23"/>
      <c r="B43" s="22"/>
      <c r="C43" s="23"/>
      <c r="D43" s="23"/>
      <c r="E43" s="23"/>
      <c r="F43" s="33"/>
      <c r="G43" s="33"/>
      <c r="H43" s="33"/>
      <c r="I43" s="33"/>
      <c r="J43" s="33"/>
      <c r="K43" s="33"/>
      <c r="L43" s="33"/>
      <c r="M43" s="33"/>
      <c r="N43" s="33"/>
      <c r="O43" s="23"/>
      <c r="P43" s="23"/>
      <c r="Q43" s="23"/>
      <c r="R43" s="33"/>
      <c r="S43" s="33"/>
      <c r="T43" s="33"/>
      <c r="U43" s="33"/>
      <c r="V43" s="33"/>
      <c r="W43" s="33"/>
      <c r="X43" s="33"/>
      <c r="Y43" s="33"/>
      <c r="Z43" s="22"/>
      <c r="AA43" s="23"/>
      <c r="AB43" s="23"/>
      <c r="AC43" s="23"/>
      <c r="AD43" s="33"/>
      <c r="AE43" s="33"/>
      <c r="AF43" s="33"/>
      <c r="AG43" s="33"/>
      <c r="AH43" s="33"/>
      <c r="AI43" s="33"/>
      <c r="AJ43" s="33"/>
      <c r="AK43" s="33"/>
      <c r="AL43" s="33"/>
      <c r="AM43" s="23"/>
      <c r="AN43" s="23"/>
      <c r="AO43" s="23"/>
      <c r="AP43" s="33"/>
      <c r="AQ43" s="33"/>
      <c r="AR43" s="33"/>
      <c r="AS43" s="33"/>
      <c r="AT43" s="33"/>
      <c r="AU43" s="33"/>
      <c r="AV43" s="33"/>
      <c r="AW43" s="23"/>
      <c r="AX43" s="22"/>
      <c r="AY43" s="23"/>
      <c r="AZ43" s="23"/>
      <c r="BA43" s="23"/>
      <c r="BB43" s="33"/>
      <c r="BC43" s="33"/>
      <c r="BD43" s="33"/>
      <c r="BE43" s="33"/>
      <c r="BF43" s="33"/>
      <c r="BG43" s="33"/>
      <c r="BH43" s="33"/>
      <c r="BI43" s="33"/>
      <c r="BJ43" s="33"/>
      <c r="BK43" s="23"/>
      <c r="BL43" s="23"/>
      <c r="BM43" s="23"/>
      <c r="BN43" s="33"/>
      <c r="BO43" s="33"/>
      <c r="BP43" s="33"/>
      <c r="BQ43" s="33"/>
      <c r="BR43" s="33"/>
      <c r="BS43" s="33"/>
      <c r="BT43" s="33"/>
      <c r="BU43" s="33"/>
      <c r="BV43" s="22"/>
      <c r="BW43" s="23"/>
      <c r="BX43" s="23"/>
      <c r="BY43" s="23"/>
      <c r="BZ43" s="33"/>
      <c r="CA43" s="33"/>
      <c r="CB43" s="33"/>
      <c r="CC43" s="33"/>
      <c r="CD43" s="33"/>
      <c r="CE43" s="33"/>
      <c r="CF43" s="33"/>
      <c r="CG43" s="33"/>
      <c r="CH43" s="33"/>
      <c r="CI43" s="23"/>
      <c r="CJ43" s="23"/>
      <c r="CK43" s="23"/>
      <c r="CL43" s="33"/>
      <c r="CM43" s="33"/>
      <c r="CN43" s="33"/>
      <c r="CO43" s="33"/>
      <c r="CP43" s="33"/>
      <c r="CQ43" s="33"/>
    </row>
    <row r="44" spans="1:95" s="2" customFormat="1" x14ac:dyDescent="0.25">
      <c r="A44" s="23"/>
      <c r="B44" s="22"/>
      <c r="C44" s="23"/>
      <c r="D44" s="23"/>
      <c r="E44" s="23"/>
      <c r="F44" s="33"/>
      <c r="G44" s="33"/>
      <c r="H44" s="33"/>
      <c r="I44" s="33"/>
      <c r="J44" s="33"/>
      <c r="K44" s="33"/>
      <c r="L44" s="33"/>
      <c r="M44" s="33"/>
      <c r="N44" s="22"/>
      <c r="O44" s="23"/>
      <c r="P44" s="23"/>
      <c r="Q44" s="23"/>
      <c r="R44" s="33"/>
      <c r="S44" s="33"/>
      <c r="T44" s="33"/>
      <c r="U44" s="33"/>
      <c r="V44" s="33"/>
      <c r="W44" s="33"/>
      <c r="X44" s="33"/>
      <c r="Y44" s="33"/>
      <c r="Z44" s="22"/>
      <c r="AA44" s="23"/>
      <c r="AB44" s="23"/>
      <c r="AC44" s="23"/>
      <c r="AD44" s="33"/>
      <c r="AE44" s="33"/>
      <c r="AF44" s="33"/>
      <c r="AG44" s="33"/>
      <c r="AH44" s="33"/>
      <c r="AI44" s="33"/>
      <c r="AJ44" s="33"/>
      <c r="AK44" s="23"/>
      <c r="AL44" s="22"/>
      <c r="AM44" s="23"/>
      <c r="AN44" s="23"/>
      <c r="AO44" s="23"/>
      <c r="AP44" s="33"/>
      <c r="AQ44" s="33"/>
      <c r="AR44" s="33"/>
      <c r="AS44" s="33"/>
      <c r="AT44" s="33"/>
      <c r="AU44" s="33"/>
      <c r="AV44" s="33"/>
      <c r="AW44" s="23"/>
      <c r="AX44" s="22"/>
      <c r="AY44" s="23"/>
      <c r="AZ44" s="23"/>
      <c r="BA44" s="23"/>
      <c r="BB44" s="33"/>
      <c r="BC44" s="33"/>
      <c r="BD44" s="33"/>
      <c r="BE44" s="33"/>
      <c r="BF44" s="33"/>
      <c r="BG44" s="33"/>
      <c r="BH44" s="33"/>
      <c r="BI44" s="33"/>
      <c r="BJ44" s="22"/>
      <c r="BK44" s="23"/>
      <c r="BL44" s="23"/>
      <c r="BM44" s="23"/>
      <c r="BN44" s="33"/>
      <c r="BO44" s="33"/>
      <c r="BP44" s="33"/>
      <c r="BQ44" s="33"/>
      <c r="BR44" s="33"/>
      <c r="BS44" s="33"/>
      <c r="BT44" s="33"/>
      <c r="BU44" s="33"/>
      <c r="BV44" s="22"/>
      <c r="BW44" s="23"/>
      <c r="BX44" s="23"/>
      <c r="BY44" s="23"/>
      <c r="BZ44" s="33"/>
      <c r="CA44" s="33"/>
      <c r="CB44" s="33"/>
      <c r="CC44" s="33"/>
      <c r="CD44" s="33"/>
      <c r="CE44" s="33"/>
      <c r="CF44" s="33"/>
      <c r="CG44" s="23"/>
      <c r="CH44" s="22"/>
      <c r="CI44" s="23"/>
      <c r="CJ44" s="23"/>
      <c r="CK44" s="23"/>
      <c r="CL44" s="33"/>
      <c r="CM44" s="33"/>
      <c r="CN44" s="33"/>
      <c r="CO44" s="33"/>
      <c r="CP44" s="33"/>
      <c r="CQ44" s="33"/>
    </row>
    <row r="45" spans="1:95" s="2" customFormat="1" x14ac:dyDescent="0.25">
      <c r="A45" s="23"/>
      <c r="B45" s="22"/>
      <c r="C45" s="23"/>
      <c r="D45" s="23"/>
      <c r="E45" s="23"/>
      <c r="F45" s="33"/>
      <c r="G45" s="33"/>
      <c r="H45" s="33"/>
      <c r="I45" s="33"/>
      <c r="J45" s="33"/>
      <c r="K45" s="33"/>
      <c r="L45" s="33"/>
      <c r="M45" s="33"/>
      <c r="N45" s="22"/>
      <c r="O45" s="23"/>
      <c r="P45" s="23"/>
      <c r="Q45" s="23"/>
      <c r="R45" s="33"/>
      <c r="S45" s="33"/>
      <c r="T45" s="33"/>
      <c r="U45" s="33"/>
      <c r="V45" s="33"/>
      <c r="W45" s="33"/>
      <c r="X45" s="33"/>
      <c r="Y45" s="33"/>
      <c r="Z45" s="22"/>
      <c r="AA45" s="23"/>
      <c r="AB45" s="23"/>
      <c r="AC45" s="23"/>
      <c r="AD45" s="33"/>
      <c r="AE45" s="33"/>
      <c r="AF45" s="33"/>
      <c r="AG45" s="33"/>
      <c r="AH45" s="33"/>
      <c r="AI45" s="33"/>
      <c r="AJ45" s="33"/>
      <c r="AK45" s="23"/>
      <c r="AL45" s="22"/>
      <c r="AM45" s="23"/>
      <c r="AN45" s="23"/>
      <c r="AO45" s="23"/>
      <c r="AP45" s="33"/>
      <c r="AQ45" s="33"/>
      <c r="AR45" s="33"/>
      <c r="AS45" s="33"/>
      <c r="AT45" s="33"/>
      <c r="AU45" s="33"/>
      <c r="AV45" s="33"/>
      <c r="AW45" s="23"/>
      <c r="AX45" s="22"/>
      <c r="AY45" s="23"/>
      <c r="AZ45" s="23"/>
      <c r="BA45" s="23"/>
      <c r="BB45" s="33"/>
      <c r="BC45" s="33"/>
      <c r="BD45" s="33"/>
      <c r="BE45" s="33"/>
      <c r="BF45" s="33"/>
      <c r="BG45" s="33"/>
      <c r="BH45" s="33"/>
      <c r="BI45" s="33"/>
      <c r="BJ45" s="22"/>
      <c r="BK45" s="23"/>
      <c r="BL45" s="23"/>
      <c r="BM45" s="23"/>
      <c r="BN45" s="33"/>
      <c r="BO45" s="33"/>
      <c r="BP45" s="33"/>
      <c r="BQ45" s="33"/>
      <c r="BR45" s="33"/>
      <c r="BS45" s="33"/>
      <c r="BT45" s="33"/>
      <c r="BU45" s="33"/>
      <c r="BV45" s="22"/>
      <c r="BW45" s="23"/>
      <c r="BX45" s="23"/>
      <c r="BY45" s="23"/>
      <c r="BZ45" s="33"/>
      <c r="CA45" s="33"/>
      <c r="CB45" s="33"/>
      <c r="CC45" s="33"/>
      <c r="CD45" s="33"/>
      <c r="CE45" s="33"/>
      <c r="CF45" s="33"/>
      <c r="CG45" s="23"/>
      <c r="CH45" s="22"/>
      <c r="CI45" s="23"/>
      <c r="CJ45" s="23"/>
      <c r="CK45" s="23"/>
      <c r="CL45" s="33"/>
      <c r="CM45" s="33"/>
      <c r="CN45" s="33"/>
      <c r="CO45" s="33"/>
      <c r="CP45" s="33"/>
      <c r="CQ45" s="33"/>
    </row>
    <row r="46" spans="1:95" s="2" customFormat="1" x14ac:dyDescent="0.25">
      <c r="A46" s="23"/>
      <c r="B46" s="22"/>
      <c r="C46" s="23"/>
      <c r="D46" s="23"/>
      <c r="E46" s="23"/>
      <c r="F46" s="33"/>
      <c r="G46" s="33"/>
      <c r="H46" s="33"/>
      <c r="I46" s="33"/>
      <c r="J46" s="33"/>
      <c r="K46" s="33"/>
      <c r="L46" s="33"/>
      <c r="M46" s="33"/>
      <c r="N46" s="22"/>
      <c r="O46" s="23"/>
      <c r="P46" s="23"/>
      <c r="Q46" s="23"/>
      <c r="R46" s="33"/>
      <c r="S46" s="33"/>
      <c r="T46" s="33"/>
      <c r="U46" s="33"/>
      <c r="V46" s="33"/>
      <c r="W46" s="33"/>
      <c r="X46" s="33"/>
      <c r="Y46" s="33"/>
      <c r="Z46" s="22"/>
      <c r="AA46" s="23"/>
      <c r="AB46" s="23"/>
      <c r="AC46" s="23"/>
      <c r="AD46" s="33"/>
      <c r="AE46" s="33"/>
      <c r="AF46" s="33"/>
      <c r="AG46" s="33"/>
      <c r="AH46" s="33"/>
      <c r="AI46" s="33"/>
      <c r="AJ46" s="33"/>
      <c r="AK46" s="23"/>
      <c r="AL46" s="22"/>
      <c r="AM46" s="23"/>
      <c r="AN46" s="23"/>
      <c r="AO46" s="23"/>
      <c r="AP46" s="33"/>
      <c r="AQ46" s="33"/>
      <c r="AR46" s="33"/>
      <c r="AS46" s="33"/>
      <c r="AT46" s="33"/>
      <c r="AU46" s="33"/>
      <c r="AV46" s="33"/>
      <c r="AW46" s="23"/>
      <c r="AX46" s="22"/>
      <c r="AY46" s="23"/>
      <c r="AZ46" s="23"/>
      <c r="BA46" s="23"/>
      <c r="BB46" s="33"/>
      <c r="BC46" s="33"/>
      <c r="BD46" s="33"/>
      <c r="BE46" s="33"/>
      <c r="BF46" s="33"/>
      <c r="BG46" s="33"/>
      <c r="BH46" s="33"/>
      <c r="BI46" s="33"/>
      <c r="BJ46" s="22"/>
      <c r="BK46" s="23"/>
      <c r="BL46" s="23"/>
      <c r="BM46" s="23"/>
      <c r="BN46" s="33"/>
      <c r="BO46" s="33"/>
      <c r="BP46" s="33"/>
      <c r="BQ46" s="33"/>
      <c r="BR46" s="33"/>
      <c r="BS46" s="33"/>
      <c r="BT46" s="33"/>
      <c r="BU46" s="33"/>
      <c r="BV46" s="22"/>
      <c r="BW46" s="23"/>
      <c r="BX46" s="23"/>
      <c r="BY46" s="23"/>
      <c r="BZ46" s="33"/>
      <c r="CA46" s="33"/>
      <c r="CB46" s="33"/>
      <c r="CC46" s="33"/>
      <c r="CD46" s="33"/>
      <c r="CE46" s="33"/>
      <c r="CF46" s="33"/>
      <c r="CG46" s="23"/>
      <c r="CH46" s="22"/>
      <c r="CI46" s="23"/>
      <c r="CJ46" s="23"/>
      <c r="CK46" s="23"/>
      <c r="CL46" s="33"/>
      <c r="CM46" s="33"/>
      <c r="CN46" s="33"/>
      <c r="CO46" s="33"/>
      <c r="CP46" s="33"/>
      <c r="CQ46" s="33"/>
    </row>
    <row r="47" spans="1:95" s="2" customFormat="1" x14ac:dyDescent="0.25">
      <c r="A47" s="23"/>
      <c r="B47" s="22"/>
      <c r="C47" s="23"/>
      <c r="D47" s="22"/>
      <c r="E47" s="23"/>
      <c r="F47" s="33"/>
      <c r="G47" s="33"/>
      <c r="H47" s="33"/>
      <c r="I47" s="33"/>
      <c r="J47" s="33"/>
      <c r="K47" s="33"/>
      <c r="L47" s="33"/>
      <c r="M47" s="33"/>
      <c r="N47" s="22"/>
      <c r="O47" s="23"/>
      <c r="P47" s="22"/>
      <c r="Q47" s="23"/>
      <c r="R47" s="33"/>
      <c r="S47" s="33"/>
      <c r="T47" s="33"/>
      <c r="U47" s="33"/>
      <c r="V47" s="33"/>
      <c r="W47" s="33"/>
      <c r="X47" s="33"/>
      <c r="Y47" s="33"/>
      <c r="Z47" s="22"/>
      <c r="AA47" s="23"/>
      <c r="AB47" s="22"/>
      <c r="AC47" s="23"/>
      <c r="AD47" s="33"/>
      <c r="AE47" s="33"/>
      <c r="AF47" s="33"/>
      <c r="AG47" s="33"/>
      <c r="AH47" s="33"/>
      <c r="AI47" s="33"/>
      <c r="AJ47" s="33"/>
      <c r="AK47" s="23"/>
      <c r="AL47" s="22"/>
      <c r="AM47" s="23"/>
      <c r="AN47" s="22"/>
      <c r="AO47" s="23"/>
      <c r="AP47" s="33"/>
      <c r="AQ47" s="33"/>
      <c r="AR47" s="33"/>
      <c r="AS47" s="33"/>
      <c r="AT47" s="33"/>
      <c r="AU47" s="33"/>
      <c r="AV47" s="33"/>
      <c r="AW47" s="23"/>
      <c r="AX47" s="22"/>
      <c r="AY47" s="23"/>
      <c r="AZ47" s="22"/>
      <c r="BA47" s="23"/>
      <c r="BB47" s="33"/>
      <c r="BC47" s="33"/>
      <c r="BD47" s="33"/>
      <c r="BE47" s="33"/>
      <c r="BF47" s="33"/>
      <c r="BG47" s="33"/>
      <c r="BH47" s="33"/>
      <c r="BI47" s="33"/>
      <c r="BJ47" s="22"/>
      <c r="BK47" s="23"/>
      <c r="BL47" s="22"/>
      <c r="BM47" s="23"/>
      <c r="BN47" s="33"/>
      <c r="BO47" s="33"/>
      <c r="BP47" s="33"/>
      <c r="BQ47" s="33"/>
      <c r="BR47" s="33"/>
      <c r="BS47" s="33"/>
      <c r="BT47" s="33"/>
      <c r="BU47" s="33"/>
      <c r="BV47" s="22"/>
      <c r="BW47" s="23"/>
      <c r="BX47" s="22"/>
      <c r="BY47" s="23"/>
      <c r="BZ47" s="33"/>
      <c r="CA47" s="33"/>
      <c r="CB47" s="33"/>
      <c r="CC47" s="33"/>
      <c r="CD47" s="33"/>
      <c r="CE47" s="33"/>
      <c r="CF47" s="33"/>
      <c r="CG47" s="23"/>
      <c r="CH47" s="22"/>
      <c r="CI47" s="23"/>
      <c r="CJ47" s="22"/>
      <c r="CK47" s="23"/>
      <c r="CL47" s="33"/>
      <c r="CM47" s="33"/>
      <c r="CN47" s="33"/>
      <c r="CO47" s="33"/>
      <c r="CP47" s="33"/>
      <c r="CQ47" s="33"/>
    </row>
    <row r="48" spans="1:95" s="2" customFormat="1" x14ac:dyDescent="0.25">
      <c r="A48" s="33"/>
      <c r="B48" s="33"/>
      <c r="C48" s="23"/>
      <c r="D48" s="23"/>
      <c r="E48" s="23"/>
      <c r="F48" s="33"/>
      <c r="G48" s="33"/>
      <c r="H48" s="33"/>
      <c r="I48" s="33"/>
      <c r="J48" s="33"/>
      <c r="K48" s="33"/>
      <c r="L48" s="33"/>
      <c r="M48" s="33"/>
      <c r="N48" s="33"/>
      <c r="O48" s="23"/>
      <c r="P48" s="23"/>
      <c r="Q48" s="23"/>
      <c r="R48" s="33"/>
      <c r="S48" s="33"/>
      <c r="T48" s="33"/>
      <c r="U48" s="33"/>
      <c r="V48" s="33"/>
      <c r="W48" s="33"/>
      <c r="X48" s="33"/>
      <c r="Y48" s="33"/>
      <c r="Z48" s="33"/>
      <c r="AA48" s="23"/>
      <c r="AB48" s="23"/>
      <c r="AC48" s="23"/>
      <c r="AD48" s="33"/>
      <c r="AE48" s="33"/>
      <c r="AF48" s="33"/>
      <c r="AG48" s="33"/>
      <c r="AH48" s="33"/>
      <c r="AI48" s="33"/>
      <c r="AJ48" s="33"/>
      <c r="AK48" s="23"/>
      <c r="AL48" s="22"/>
      <c r="AM48" s="23"/>
      <c r="AN48" s="23"/>
      <c r="AO48" s="23"/>
      <c r="AP48" s="33"/>
      <c r="AQ48" s="33"/>
      <c r="AR48" s="33"/>
      <c r="AS48" s="33"/>
      <c r="AT48" s="33"/>
      <c r="AU48" s="33"/>
      <c r="AV48" s="33"/>
      <c r="AW48" s="33"/>
      <c r="AX48" s="33"/>
      <c r="AY48" s="23"/>
      <c r="AZ48" s="23"/>
      <c r="BA48" s="23"/>
      <c r="BB48" s="33"/>
      <c r="BC48" s="33"/>
      <c r="BD48" s="33"/>
      <c r="BE48" s="33"/>
      <c r="BF48" s="33"/>
      <c r="BG48" s="33"/>
      <c r="BH48" s="33"/>
      <c r="BI48" s="33"/>
      <c r="BJ48" s="33"/>
      <c r="BK48" s="23"/>
      <c r="BL48" s="23"/>
      <c r="BM48" s="23"/>
      <c r="BN48" s="33"/>
      <c r="BO48" s="33"/>
      <c r="BP48" s="33"/>
      <c r="BQ48" s="33"/>
      <c r="BR48" s="33"/>
      <c r="BS48" s="33"/>
      <c r="BT48" s="33"/>
      <c r="BU48" s="33"/>
      <c r="BV48" s="33"/>
      <c r="BW48" s="23"/>
      <c r="BX48" s="23"/>
      <c r="BY48" s="23"/>
      <c r="BZ48" s="33"/>
      <c r="CA48" s="33"/>
      <c r="CB48" s="33"/>
      <c r="CC48" s="33"/>
      <c r="CD48" s="33"/>
      <c r="CE48" s="33"/>
      <c r="CF48" s="33"/>
      <c r="CG48" s="23"/>
      <c r="CH48" s="22"/>
      <c r="CI48" s="23"/>
      <c r="CJ48" s="23"/>
      <c r="CK48" s="23"/>
      <c r="CL48" s="33"/>
      <c r="CM48" s="33"/>
      <c r="CN48" s="33"/>
      <c r="CO48" s="33"/>
      <c r="CP48" s="33"/>
      <c r="CQ48" s="33"/>
    </row>
    <row r="49" spans="1:95" s="2" customFormat="1" x14ac:dyDescent="0.25">
      <c r="A49" s="23"/>
      <c r="B49" s="22"/>
      <c r="C49" s="23"/>
      <c r="D49" s="23"/>
      <c r="E49" s="23"/>
      <c r="F49" s="33"/>
      <c r="G49" s="33"/>
      <c r="H49" s="33"/>
      <c r="I49" s="33"/>
      <c r="J49" s="33"/>
      <c r="K49" s="33"/>
      <c r="L49" s="33"/>
      <c r="M49" s="33"/>
      <c r="N49" s="22"/>
      <c r="O49" s="23"/>
      <c r="P49" s="23"/>
      <c r="Q49" s="23"/>
      <c r="R49" s="33"/>
      <c r="S49" s="33"/>
      <c r="T49" s="33"/>
      <c r="U49" s="33"/>
      <c r="V49" s="33"/>
      <c r="W49" s="33"/>
      <c r="X49" s="33"/>
      <c r="Y49" s="33"/>
      <c r="Z49" s="22"/>
      <c r="AA49" s="23"/>
      <c r="AB49" s="23"/>
      <c r="AC49" s="23"/>
      <c r="AD49" s="33"/>
      <c r="AE49" s="33"/>
      <c r="AF49" s="33"/>
      <c r="AG49" s="33"/>
      <c r="AH49" s="33"/>
      <c r="AI49" s="33"/>
      <c r="AJ49" s="33"/>
      <c r="AK49" s="23"/>
      <c r="AL49" s="22"/>
      <c r="AM49" s="23"/>
      <c r="AN49" s="23"/>
      <c r="AO49" s="23"/>
      <c r="AP49" s="33"/>
      <c r="AQ49" s="33"/>
      <c r="AR49" s="33"/>
      <c r="AS49" s="33"/>
      <c r="AT49" s="33"/>
      <c r="AU49" s="33"/>
      <c r="AV49" s="33"/>
      <c r="AW49" s="23"/>
      <c r="AX49" s="22"/>
      <c r="AY49" s="23"/>
      <c r="AZ49" s="23"/>
      <c r="BA49" s="23"/>
      <c r="BB49" s="33"/>
      <c r="BC49" s="33"/>
      <c r="BD49" s="33"/>
      <c r="BE49" s="33"/>
      <c r="BF49" s="33"/>
      <c r="BG49" s="33"/>
      <c r="BH49" s="33"/>
      <c r="BI49" s="33"/>
      <c r="BJ49" s="22"/>
      <c r="BK49" s="23"/>
      <c r="BL49" s="23"/>
      <c r="BM49" s="23"/>
      <c r="BN49" s="33"/>
      <c r="BO49" s="33"/>
      <c r="BP49" s="33"/>
      <c r="BQ49" s="33"/>
      <c r="BR49" s="33"/>
      <c r="BS49" s="33"/>
      <c r="BT49" s="33"/>
      <c r="BU49" s="33"/>
      <c r="BV49" s="22"/>
      <c r="BW49" s="23"/>
      <c r="BX49" s="23"/>
      <c r="BY49" s="23"/>
      <c r="BZ49" s="33"/>
      <c r="CA49" s="33"/>
      <c r="CB49" s="33"/>
      <c r="CC49" s="33"/>
      <c r="CD49" s="33"/>
      <c r="CE49" s="33"/>
      <c r="CF49" s="33"/>
      <c r="CG49" s="23"/>
      <c r="CH49" s="22"/>
      <c r="CI49" s="23"/>
      <c r="CJ49" s="23"/>
      <c r="CK49" s="23"/>
      <c r="CL49" s="33"/>
      <c r="CM49" s="33"/>
      <c r="CN49" s="33"/>
      <c r="CO49" s="33"/>
      <c r="CP49" s="33"/>
      <c r="CQ49" s="33"/>
    </row>
    <row r="50" spans="1:95" s="2" customFormat="1" x14ac:dyDescent="0.25">
      <c r="A50" s="23"/>
      <c r="B50" s="22"/>
      <c r="C50" s="23"/>
      <c r="D50" s="23"/>
      <c r="E50" s="23"/>
      <c r="F50" s="33"/>
      <c r="G50" s="33"/>
      <c r="H50" s="33"/>
      <c r="I50" s="33"/>
      <c r="J50" s="33"/>
      <c r="K50" s="33"/>
      <c r="L50" s="33"/>
      <c r="M50" s="33"/>
      <c r="N50" s="22"/>
      <c r="O50" s="23"/>
      <c r="P50" s="23"/>
      <c r="Q50" s="23"/>
      <c r="R50" s="33"/>
      <c r="S50" s="33"/>
      <c r="T50" s="33"/>
      <c r="U50" s="33"/>
      <c r="V50" s="33"/>
      <c r="W50" s="33"/>
      <c r="X50" s="33"/>
      <c r="Y50" s="33"/>
      <c r="Z50" s="22"/>
      <c r="AA50" s="23"/>
      <c r="AB50" s="23"/>
      <c r="AC50" s="23"/>
      <c r="AD50" s="33"/>
      <c r="AE50" s="33"/>
      <c r="AF50" s="33"/>
      <c r="AG50" s="33"/>
      <c r="AH50" s="33"/>
      <c r="AI50" s="33"/>
      <c r="AJ50" s="33"/>
      <c r="AK50" s="23"/>
      <c r="AL50" s="22"/>
      <c r="AM50" s="23"/>
      <c r="AN50" s="23"/>
      <c r="AO50" s="23"/>
      <c r="AP50" s="33"/>
      <c r="AQ50" s="33"/>
      <c r="AR50" s="33"/>
      <c r="AS50" s="33"/>
      <c r="AT50" s="33"/>
      <c r="AU50" s="33"/>
      <c r="AV50" s="33"/>
      <c r="AW50" s="23"/>
      <c r="AX50" s="22"/>
      <c r="AY50" s="23"/>
      <c r="AZ50" s="23"/>
      <c r="BA50" s="23"/>
      <c r="BB50" s="33"/>
      <c r="BC50" s="33"/>
      <c r="BD50" s="33"/>
      <c r="BE50" s="33"/>
      <c r="BF50" s="33"/>
      <c r="BG50" s="33"/>
      <c r="BH50" s="33"/>
      <c r="BI50" s="33"/>
      <c r="BJ50" s="22"/>
      <c r="BK50" s="23"/>
      <c r="BL50" s="23"/>
      <c r="BM50" s="23"/>
      <c r="BN50" s="33"/>
      <c r="BO50" s="33"/>
      <c r="BP50" s="33"/>
      <c r="BQ50" s="33"/>
      <c r="BR50" s="33"/>
      <c r="BS50" s="33"/>
      <c r="BT50" s="33"/>
      <c r="BU50" s="33"/>
      <c r="BV50" s="22"/>
      <c r="BW50" s="23"/>
      <c r="BX50" s="23"/>
      <c r="BY50" s="23"/>
      <c r="BZ50" s="33"/>
      <c r="CA50" s="33"/>
      <c r="CB50" s="33"/>
      <c r="CC50" s="33"/>
      <c r="CD50" s="33"/>
      <c r="CE50" s="33"/>
      <c r="CF50" s="33"/>
      <c r="CG50" s="23"/>
      <c r="CH50" s="22"/>
      <c r="CI50" s="23"/>
      <c r="CJ50" s="23"/>
      <c r="CK50" s="23"/>
      <c r="CL50" s="33"/>
      <c r="CM50" s="33"/>
      <c r="CN50" s="33"/>
      <c r="CO50" s="33"/>
      <c r="CP50" s="33"/>
      <c r="CQ50" s="33"/>
    </row>
    <row r="51" spans="1:95" s="2" customFormat="1" x14ac:dyDescent="0.25">
      <c r="A51" s="23"/>
      <c r="B51" s="22"/>
      <c r="C51" s="23"/>
      <c r="D51" s="23"/>
      <c r="E51" s="23"/>
      <c r="F51" s="33"/>
      <c r="G51" s="33"/>
      <c r="H51" s="33"/>
      <c r="I51" s="33"/>
      <c r="J51" s="33"/>
      <c r="K51" s="33"/>
      <c r="L51" s="33"/>
      <c r="M51" s="33"/>
      <c r="N51" s="22"/>
      <c r="O51" s="23"/>
      <c r="P51" s="23"/>
      <c r="Q51" s="23"/>
      <c r="R51" s="33"/>
      <c r="S51" s="33"/>
      <c r="T51" s="33"/>
      <c r="U51" s="33"/>
      <c r="V51" s="33"/>
      <c r="W51" s="33"/>
      <c r="X51" s="33"/>
      <c r="Y51" s="33"/>
      <c r="Z51" s="22"/>
      <c r="AA51" s="23"/>
      <c r="AB51" s="23"/>
      <c r="AC51" s="23"/>
      <c r="AD51" s="33"/>
      <c r="AE51" s="33"/>
      <c r="AF51" s="33"/>
      <c r="AG51" s="33"/>
      <c r="AH51" s="33"/>
      <c r="AI51" s="33"/>
      <c r="AJ51" s="33"/>
      <c r="AK51" s="23"/>
      <c r="AL51" s="22"/>
      <c r="AM51" s="23"/>
      <c r="AN51" s="23"/>
      <c r="AO51" s="23"/>
      <c r="AP51" s="33"/>
      <c r="AQ51" s="33"/>
      <c r="AR51" s="33"/>
      <c r="AS51" s="33"/>
      <c r="AT51" s="33"/>
      <c r="AU51" s="33"/>
      <c r="AV51" s="33"/>
      <c r="AW51" s="23"/>
      <c r="AX51" s="22"/>
      <c r="AY51" s="23"/>
      <c r="AZ51" s="23"/>
      <c r="BA51" s="23"/>
      <c r="BB51" s="33"/>
      <c r="BC51" s="33"/>
      <c r="BD51" s="33"/>
      <c r="BE51" s="33"/>
      <c r="BF51" s="33"/>
      <c r="BG51" s="33"/>
      <c r="BH51" s="33"/>
      <c r="BI51" s="33"/>
      <c r="BJ51" s="22"/>
      <c r="BK51" s="23"/>
      <c r="BL51" s="23"/>
      <c r="BM51" s="23"/>
      <c r="BN51" s="33"/>
      <c r="BO51" s="33"/>
      <c r="BP51" s="33"/>
      <c r="BQ51" s="33"/>
      <c r="BR51" s="33"/>
      <c r="BS51" s="33"/>
      <c r="BT51" s="33"/>
      <c r="BU51" s="33"/>
      <c r="BV51" s="22"/>
      <c r="BW51" s="23"/>
      <c r="BX51" s="23"/>
      <c r="BY51" s="23"/>
      <c r="BZ51" s="33"/>
      <c r="CA51" s="33"/>
      <c r="CB51" s="33"/>
      <c r="CC51" s="33"/>
      <c r="CD51" s="33"/>
      <c r="CE51" s="33"/>
      <c r="CF51" s="33"/>
      <c r="CG51" s="23"/>
      <c r="CH51" s="22"/>
      <c r="CI51" s="23"/>
      <c r="CJ51" s="23"/>
      <c r="CK51" s="23"/>
      <c r="CL51" s="33"/>
      <c r="CM51" s="33"/>
      <c r="CN51" s="33"/>
      <c r="CO51" s="33"/>
      <c r="CP51" s="33"/>
      <c r="CQ51" s="33"/>
    </row>
    <row r="52" spans="1:95" s="2" customFormat="1" x14ac:dyDescent="0.25">
      <c r="A52" s="23"/>
      <c r="B52" s="22"/>
      <c r="C52" s="23"/>
      <c r="D52" s="22"/>
      <c r="E52" s="23"/>
      <c r="F52" s="33"/>
      <c r="G52" s="33"/>
      <c r="H52" s="33"/>
      <c r="I52" s="33"/>
      <c r="J52" s="33"/>
      <c r="K52" s="33"/>
      <c r="L52" s="33"/>
      <c r="M52" s="33"/>
      <c r="N52" s="22"/>
      <c r="O52" s="23"/>
      <c r="P52" s="22"/>
      <c r="Q52" s="23"/>
      <c r="R52" s="33"/>
      <c r="S52" s="33"/>
      <c r="T52" s="33"/>
      <c r="U52" s="33"/>
      <c r="V52" s="33"/>
      <c r="W52" s="33"/>
      <c r="X52" s="33"/>
      <c r="Y52" s="33"/>
      <c r="Z52" s="22"/>
      <c r="AA52" s="23"/>
      <c r="AB52" s="22"/>
      <c r="AC52" s="23"/>
      <c r="AD52" s="33"/>
      <c r="AE52" s="33"/>
      <c r="AF52" s="33"/>
      <c r="AG52" s="33"/>
      <c r="AH52" s="33"/>
      <c r="AI52" s="33"/>
      <c r="AJ52" s="33"/>
      <c r="AK52" s="23"/>
      <c r="AL52" s="22"/>
      <c r="AM52" s="23"/>
      <c r="AN52" s="22"/>
      <c r="AO52" s="23"/>
      <c r="AP52" s="33"/>
      <c r="AQ52" s="33"/>
      <c r="AR52" s="33"/>
      <c r="AS52" s="33"/>
      <c r="AT52" s="33"/>
      <c r="AU52" s="33"/>
      <c r="AV52" s="33"/>
      <c r="AW52" s="23"/>
      <c r="AX52" s="22"/>
      <c r="AY52" s="23"/>
      <c r="AZ52" s="22"/>
      <c r="BA52" s="23"/>
      <c r="BB52" s="33"/>
      <c r="BC52" s="33"/>
      <c r="BD52" s="33"/>
      <c r="BE52" s="33"/>
      <c r="BF52" s="33"/>
      <c r="BG52" s="33"/>
      <c r="BH52" s="33"/>
      <c r="BI52" s="33"/>
      <c r="BJ52" s="22"/>
      <c r="BK52" s="23"/>
      <c r="BL52" s="22"/>
      <c r="BM52" s="23"/>
      <c r="BN52" s="33"/>
      <c r="BO52" s="33"/>
      <c r="BP52" s="33"/>
      <c r="BQ52" s="33"/>
      <c r="BR52" s="33"/>
      <c r="BS52" s="33"/>
      <c r="BT52" s="33"/>
      <c r="BU52" s="33"/>
      <c r="BV52" s="22"/>
      <c r="BW52" s="23"/>
      <c r="BX52" s="22"/>
      <c r="BY52" s="23"/>
      <c r="BZ52" s="33"/>
      <c r="CA52" s="33"/>
      <c r="CB52" s="33"/>
      <c r="CC52" s="33"/>
      <c r="CD52" s="33"/>
      <c r="CE52" s="33"/>
      <c r="CF52" s="33"/>
      <c r="CG52" s="23"/>
      <c r="CH52" s="22"/>
      <c r="CI52" s="23"/>
      <c r="CJ52" s="22"/>
      <c r="CK52" s="23"/>
      <c r="CL52" s="33"/>
      <c r="CM52" s="33"/>
      <c r="CN52" s="33"/>
      <c r="CO52" s="33"/>
      <c r="CP52" s="33"/>
      <c r="CQ52" s="33"/>
    </row>
    <row r="53" spans="1:95" s="2" customFormat="1" x14ac:dyDescent="0.25">
      <c r="A53" s="33"/>
      <c r="B53" s="33"/>
      <c r="C53" s="23"/>
      <c r="D53" s="23"/>
      <c r="E53" s="23"/>
      <c r="F53" s="33"/>
      <c r="G53" s="33"/>
      <c r="H53" s="33"/>
      <c r="I53" s="33"/>
      <c r="J53" s="33"/>
      <c r="K53" s="33"/>
      <c r="L53" s="33"/>
      <c r="M53" s="33"/>
      <c r="N53" s="33"/>
      <c r="O53" s="23"/>
      <c r="P53" s="23"/>
      <c r="Q53" s="23"/>
      <c r="R53" s="33"/>
      <c r="S53" s="33"/>
      <c r="T53" s="33"/>
      <c r="U53" s="33"/>
      <c r="V53" s="33"/>
      <c r="W53" s="33"/>
      <c r="X53" s="33"/>
      <c r="Y53" s="33"/>
      <c r="Z53" s="33"/>
      <c r="AA53" s="23"/>
      <c r="AB53" s="23"/>
      <c r="AC53" s="23"/>
      <c r="AD53" s="33"/>
      <c r="AE53" s="33"/>
      <c r="AF53" s="33"/>
      <c r="AG53" s="33"/>
      <c r="AH53" s="33"/>
      <c r="AI53" s="33"/>
      <c r="AJ53" s="33"/>
      <c r="AK53" s="23"/>
      <c r="AL53" s="22"/>
      <c r="AM53" s="23"/>
      <c r="AN53" s="23"/>
      <c r="AO53" s="23"/>
      <c r="AP53" s="33"/>
      <c r="AQ53" s="33"/>
      <c r="AR53" s="33"/>
      <c r="AS53" s="33"/>
      <c r="AT53" s="33"/>
      <c r="AU53" s="33"/>
      <c r="AV53" s="33"/>
      <c r="AW53" s="33"/>
      <c r="AX53" s="33"/>
      <c r="AY53" s="23"/>
      <c r="AZ53" s="23"/>
      <c r="BA53" s="23"/>
      <c r="BB53" s="33"/>
      <c r="BC53" s="33"/>
      <c r="BD53" s="33"/>
      <c r="BE53" s="33"/>
      <c r="BF53" s="33"/>
      <c r="BG53" s="33"/>
      <c r="BH53" s="33"/>
      <c r="BI53" s="33"/>
      <c r="BJ53" s="33"/>
      <c r="BK53" s="23"/>
      <c r="BL53" s="23"/>
      <c r="BM53" s="23"/>
      <c r="BN53" s="33"/>
      <c r="BO53" s="33"/>
      <c r="BP53" s="33"/>
      <c r="BQ53" s="33"/>
      <c r="BR53" s="33"/>
      <c r="BS53" s="33"/>
      <c r="BT53" s="33"/>
      <c r="BU53" s="33"/>
      <c r="BV53" s="33"/>
      <c r="BW53" s="23"/>
      <c r="BX53" s="23"/>
      <c r="BY53" s="23"/>
      <c r="BZ53" s="33"/>
      <c r="CA53" s="33"/>
      <c r="CB53" s="33"/>
      <c r="CC53" s="33"/>
      <c r="CD53" s="33"/>
      <c r="CE53" s="33"/>
      <c r="CF53" s="33"/>
      <c r="CG53" s="23"/>
      <c r="CH53" s="22"/>
      <c r="CI53" s="23"/>
      <c r="CJ53" s="23"/>
      <c r="CK53" s="23"/>
      <c r="CL53" s="33"/>
      <c r="CM53" s="33"/>
      <c r="CN53" s="33"/>
      <c r="CO53" s="33"/>
      <c r="CP53" s="33"/>
      <c r="CQ53" s="33"/>
    </row>
    <row r="54" spans="1:95" s="2" customFormat="1" x14ac:dyDescent="0.25">
      <c r="A54" s="23"/>
      <c r="B54" s="22"/>
      <c r="C54" s="23"/>
      <c r="D54" s="23"/>
      <c r="E54" s="23"/>
      <c r="F54" s="33"/>
      <c r="G54" s="33"/>
      <c r="H54" s="33"/>
      <c r="I54" s="33"/>
      <c r="J54" s="33"/>
      <c r="K54" s="33"/>
      <c r="L54" s="33"/>
      <c r="M54" s="33"/>
      <c r="N54" s="22"/>
      <c r="O54" s="23"/>
      <c r="P54" s="23"/>
      <c r="Q54" s="23"/>
      <c r="R54" s="33"/>
      <c r="S54" s="33"/>
      <c r="T54" s="33"/>
      <c r="U54" s="33"/>
      <c r="V54" s="33"/>
      <c r="W54" s="33"/>
      <c r="X54" s="33"/>
      <c r="Y54" s="33"/>
      <c r="Z54" s="22"/>
      <c r="AA54" s="23"/>
      <c r="AB54" s="23"/>
      <c r="AC54" s="23"/>
      <c r="AD54" s="33"/>
      <c r="AE54" s="33"/>
      <c r="AF54" s="33"/>
      <c r="AG54" s="33"/>
      <c r="AH54" s="33"/>
      <c r="AI54" s="33"/>
      <c r="AJ54" s="33"/>
      <c r="AK54" s="23"/>
      <c r="AL54" s="22"/>
      <c r="AM54" s="23"/>
      <c r="AN54" s="23"/>
      <c r="AO54" s="23"/>
      <c r="AP54" s="33"/>
      <c r="AQ54" s="33"/>
      <c r="AR54" s="33"/>
      <c r="AS54" s="33"/>
      <c r="AT54" s="33"/>
      <c r="AU54" s="33"/>
      <c r="AV54" s="33"/>
      <c r="AW54" s="23"/>
      <c r="AX54" s="22"/>
      <c r="AY54" s="23"/>
      <c r="AZ54" s="23"/>
      <c r="BA54" s="23"/>
      <c r="BB54" s="33"/>
      <c r="BC54" s="33"/>
      <c r="BD54" s="33"/>
      <c r="BE54" s="33"/>
      <c r="BF54" s="33"/>
      <c r="BG54" s="33"/>
      <c r="BH54" s="33"/>
      <c r="BI54" s="33"/>
      <c r="BJ54" s="22"/>
      <c r="BK54" s="23"/>
      <c r="BL54" s="23"/>
      <c r="BM54" s="23"/>
      <c r="BN54" s="33"/>
      <c r="BO54" s="33"/>
      <c r="BP54" s="33"/>
      <c r="BQ54" s="33"/>
      <c r="BR54" s="33"/>
      <c r="BS54" s="33"/>
      <c r="BT54" s="33"/>
      <c r="BU54" s="33"/>
      <c r="BV54" s="22"/>
      <c r="BW54" s="23"/>
      <c r="BX54" s="23"/>
      <c r="BY54" s="23"/>
      <c r="BZ54" s="33"/>
      <c r="CA54" s="33"/>
      <c r="CB54" s="33"/>
      <c r="CC54" s="33"/>
      <c r="CD54" s="33"/>
      <c r="CE54" s="33"/>
      <c r="CF54" s="33"/>
      <c r="CG54" s="23"/>
      <c r="CH54" s="22"/>
      <c r="CI54" s="23"/>
      <c r="CJ54" s="23"/>
      <c r="CK54" s="23"/>
      <c r="CL54" s="33"/>
      <c r="CM54" s="33"/>
      <c r="CN54" s="33"/>
      <c r="CO54" s="33"/>
      <c r="CP54" s="33"/>
      <c r="CQ54" s="33"/>
    </row>
    <row r="55" spans="1:95" s="2" customFormat="1" x14ac:dyDescent="0.25">
      <c r="A55" s="23"/>
      <c r="B55" s="22"/>
      <c r="C55" s="23"/>
      <c r="D55" s="23"/>
      <c r="E55" s="23"/>
      <c r="F55" s="33"/>
      <c r="G55" s="33"/>
      <c r="H55" s="33"/>
      <c r="I55" s="33"/>
      <c r="J55" s="33"/>
      <c r="K55" s="33"/>
      <c r="L55" s="33"/>
      <c r="M55" s="33"/>
      <c r="N55" s="22"/>
      <c r="O55" s="23"/>
      <c r="P55" s="23"/>
      <c r="Q55" s="23"/>
      <c r="R55" s="33"/>
      <c r="S55" s="33"/>
      <c r="T55" s="33"/>
      <c r="U55" s="33"/>
      <c r="V55" s="33"/>
      <c r="W55" s="33"/>
      <c r="X55" s="33"/>
      <c r="Y55" s="33"/>
      <c r="Z55" s="22"/>
      <c r="AA55" s="23"/>
      <c r="AB55" s="23"/>
      <c r="AC55" s="23"/>
      <c r="AD55" s="33"/>
      <c r="AE55" s="33"/>
      <c r="AF55" s="33"/>
      <c r="AG55" s="33"/>
      <c r="AH55" s="33"/>
      <c r="AI55" s="33"/>
      <c r="AJ55" s="33"/>
      <c r="AK55" s="23"/>
      <c r="AL55" s="22"/>
      <c r="AM55" s="23"/>
      <c r="AN55" s="23"/>
      <c r="AO55" s="23"/>
      <c r="AP55" s="33"/>
      <c r="AQ55" s="33"/>
      <c r="AR55" s="33"/>
      <c r="AS55" s="33"/>
      <c r="AT55" s="33"/>
      <c r="AU55" s="33"/>
      <c r="AV55" s="33"/>
      <c r="AW55" s="23"/>
      <c r="AX55" s="22"/>
      <c r="AY55" s="23"/>
      <c r="AZ55" s="23"/>
      <c r="BA55" s="23"/>
      <c r="BB55" s="33"/>
      <c r="BC55" s="33"/>
      <c r="BD55" s="33"/>
      <c r="BE55" s="33"/>
      <c r="BF55" s="33"/>
      <c r="BG55" s="33"/>
      <c r="BH55" s="33"/>
      <c r="BI55" s="33"/>
      <c r="BJ55" s="22"/>
      <c r="BK55" s="23"/>
      <c r="BL55" s="23"/>
      <c r="BM55" s="23"/>
      <c r="BN55" s="33"/>
      <c r="BO55" s="33"/>
      <c r="BP55" s="33"/>
      <c r="BQ55" s="33"/>
      <c r="BR55" s="33"/>
      <c r="BS55" s="33"/>
      <c r="BT55" s="33"/>
      <c r="BU55" s="33"/>
      <c r="BV55" s="22"/>
      <c r="BW55" s="23"/>
      <c r="BX55" s="23"/>
      <c r="BY55" s="23"/>
      <c r="BZ55" s="33"/>
      <c r="CA55" s="33"/>
      <c r="CB55" s="33"/>
      <c r="CC55" s="33"/>
      <c r="CD55" s="33"/>
      <c r="CE55" s="33"/>
      <c r="CF55" s="33"/>
      <c r="CG55" s="23"/>
      <c r="CH55" s="22"/>
      <c r="CI55" s="23"/>
      <c r="CJ55" s="23"/>
      <c r="CK55" s="23"/>
      <c r="CL55" s="33"/>
      <c r="CM55" s="33"/>
      <c r="CN55" s="33"/>
      <c r="CO55" s="33"/>
      <c r="CP55" s="33"/>
      <c r="CQ55" s="33"/>
    </row>
    <row r="56" spans="1:95" s="2" customFormat="1" x14ac:dyDescent="0.25">
      <c r="A56" s="23"/>
      <c r="B56" s="22"/>
      <c r="C56" s="23"/>
      <c r="D56" s="23"/>
      <c r="E56" s="23"/>
      <c r="F56" s="33"/>
      <c r="G56" s="33"/>
      <c r="H56" s="33"/>
      <c r="I56" s="33"/>
      <c r="J56" s="33"/>
      <c r="K56" s="33"/>
      <c r="L56" s="33"/>
      <c r="M56" s="33"/>
      <c r="N56" s="22"/>
      <c r="O56" s="23"/>
      <c r="P56" s="23"/>
      <c r="Q56" s="23"/>
      <c r="R56" s="33"/>
      <c r="S56" s="33"/>
      <c r="T56" s="33"/>
      <c r="U56" s="33"/>
      <c r="V56" s="33"/>
      <c r="W56" s="33"/>
      <c r="X56" s="33"/>
      <c r="Y56" s="33"/>
      <c r="Z56" s="22"/>
      <c r="AA56" s="23"/>
      <c r="AB56" s="23"/>
      <c r="AC56" s="23"/>
      <c r="AD56" s="33"/>
      <c r="AE56" s="33"/>
      <c r="AF56" s="33"/>
      <c r="AG56" s="33"/>
      <c r="AH56" s="33"/>
      <c r="AI56" s="33"/>
      <c r="AJ56" s="33"/>
      <c r="AK56" s="23"/>
      <c r="AL56" s="22"/>
      <c r="AM56" s="23"/>
      <c r="AN56" s="23"/>
      <c r="AO56" s="23"/>
      <c r="AP56" s="33"/>
      <c r="AQ56" s="33"/>
      <c r="AR56" s="33"/>
      <c r="AS56" s="33"/>
      <c r="AT56" s="33"/>
      <c r="AU56" s="33"/>
      <c r="AV56" s="33"/>
      <c r="AW56" s="23"/>
      <c r="AX56" s="22"/>
      <c r="AY56" s="23"/>
      <c r="AZ56" s="23"/>
      <c r="BA56" s="23"/>
      <c r="BB56" s="33"/>
      <c r="BC56" s="33"/>
      <c r="BD56" s="33"/>
      <c r="BE56" s="33"/>
      <c r="BF56" s="33"/>
      <c r="BG56" s="33"/>
      <c r="BH56" s="33"/>
      <c r="BI56" s="33"/>
      <c r="BJ56" s="22"/>
      <c r="BK56" s="23"/>
      <c r="BL56" s="23"/>
      <c r="BM56" s="23"/>
      <c r="BN56" s="33"/>
      <c r="BO56" s="33"/>
      <c r="BP56" s="33"/>
      <c r="BQ56" s="33"/>
      <c r="BR56" s="33"/>
      <c r="BS56" s="33"/>
      <c r="BT56" s="33"/>
      <c r="BU56" s="33"/>
      <c r="BV56" s="22"/>
      <c r="BW56" s="23"/>
      <c r="BX56" s="23"/>
      <c r="BY56" s="23"/>
      <c r="BZ56" s="33"/>
      <c r="CA56" s="33"/>
      <c r="CB56" s="33"/>
      <c r="CC56" s="33"/>
      <c r="CD56" s="33"/>
      <c r="CE56" s="33"/>
      <c r="CF56" s="33"/>
      <c r="CG56" s="23"/>
      <c r="CH56" s="22"/>
      <c r="CI56" s="23"/>
      <c r="CJ56" s="23"/>
      <c r="CK56" s="23"/>
      <c r="CL56" s="33"/>
      <c r="CM56" s="33"/>
      <c r="CN56" s="33"/>
      <c r="CO56" s="33"/>
      <c r="CP56" s="33"/>
      <c r="CQ56" s="33"/>
    </row>
    <row r="57" spans="1:95" s="2" customFormat="1" ht="19.5" customHeight="1" x14ac:dyDescent="0.25">
      <c r="A57" s="23"/>
      <c r="B57" s="22"/>
      <c r="C57" s="23"/>
      <c r="D57" s="22"/>
      <c r="E57" s="23"/>
      <c r="F57" s="33"/>
      <c r="G57" s="33"/>
      <c r="H57" s="33"/>
      <c r="I57" s="53" t="s">
        <v>73</v>
      </c>
      <c r="J57" s="33"/>
      <c r="K57" s="33"/>
      <c r="L57" s="33"/>
      <c r="M57" s="33"/>
      <c r="N57" s="22"/>
      <c r="O57" s="23"/>
      <c r="P57" s="22"/>
      <c r="Q57" s="23"/>
      <c r="R57" s="33"/>
      <c r="S57" s="33"/>
      <c r="T57" s="33"/>
      <c r="U57" s="33"/>
      <c r="V57" s="33"/>
      <c r="W57" s="33"/>
      <c r="X57" s="33"/>
      <c r="Y57" s="33"/>
      <c r="Z57" s="22"/>
      <c r="AA57" s="23"/>
      <c r="AB57" s="22"/>
      <c r="AC57" s="23"/>
      <c r="AD57" s="33"/>
      <c r="AE57" s="33"/>
      <c r="AF57" s="33"/>
      <c r="AG57" s="33"/>
      <c r="AH57" s="33"/>
      <c r="AI57" s="33"/>
      <c r="AJ57" s="33"/>
      <c r="AK57" s="23"/>
      <c r="AL57" s="22"/>
      <c r="AM57" s="23"/>
      <c r="AN57" s="22"/>
      <c r="AO57" s="23"/>
      <c r="AP57" s="33"/>
      <c r="AQ57" s="33"/>
      <c r="AR57" s="33"/>
      <c r="AS57" s="33"/>
      <c r="AT57" s="33"/>
      <c r="AU57" s="33"/>
      <c r="AV57" s="33"/>
      <c r="AW57" s="23"/>
      <c r="AX57" s="22"/>
      <c r="AY57" s="23"/>
      <c r="AZ57" s="22"/>
      <c r="BA57" s="23"/>
      <c r="BB57" s="33"/>
      <c r="BC57" s="33"/>
      <c r="BD57" s="33"/>
      <c r="BE57" s="33"/>
      <c r="BF57" s="33"/>
      <c r="BG57" s="33"/>
      <c r="BH57" s="33"/>
      <c r="BI57" s="33"/>
      <c r="BJ57" s="22"/>
      <c r="BK57" s="23"/>
      <c r="BL57" s="22"/>
      <c r="BM57" s="23"/>
      <c r="BN57" s="33"/>
      <c r="BO57" s="33"/>
      <c r="BP57" s="33"/>
      <c r="BQ57" s="33"/>
      <c r="BR57" s="33"/>
      <c r="BS57" s="33"/>
      <c r="BT57" s="33"/>
      <c r="BU57" s="33"/>
      <c r="BV57" s="22"/>
      <c r="BW57" s="23"/>
      <c r="BX57" s="22"/>
      <c r="BY57" s="23"/>
      <c r="BZ57" s="33"/>
      <c r="CA57" s="33"/>
      <c r="CB57" s="33"/>
      <c r="CC57" s="33"/>
      <c r="CD57" s="33"/>
      <c r="CE57" s="33"/>
      <c r="CF57" s="33"/>
      <c r="CG57" s="23"/>
      <c r="CH57" s="22"/>
      <c r="CI57" s="23"/>
      <c r="CJ57" s="22"/>
      <c r="CK57" s="23"/>
      <c r="CL57" s="33"/>
      <c r="CM57" s="33"/>
      <c r="CN57" s="33"/>
      <c r="CO57" s="33"/>
      <c r="CP57" s="33"/>
      <c r="CQ57" s="33"/>
    </row>
    <row r="58" spans="1:95" s="2" customFormat="1" x14ac:dyDescent="0.25">
      <c r="A58" s="33"/>
      <c r="B58" s="33"/>
      <c r="C58" s="23"/>
      <c r="D58" s="23"/>
      <c r="E58" s="23"/>
      <c r="F58" s="33"/>
      <c r="G58" s="33"/>
      <c r="H58" s="33"/>
      <c r="I58" s="33"/>
      <c r="J58" s="33"/>
      <c r="K58" s="33"/>
      <c r="L58" s="33"/>
      <c r="M58" s="33"/>
      <c r="N58" s="33"/>
      <c r="O58" s="23"/>
      <c r="P58" s="23"/>
      <c r="Q58" s="23"/>
      <c r="R58" s="33"/>
      <c r="S58" s="33"/>
      <c r="T58" s="33"/>
      <c r="U58" s="33"/>
      <c r="V58" s="33"/>
      <c r="W58" s="33"/>
      <c r="X58" s="33"/>
      <c r="Y58" s="33"/>
      <c r="Z58" s="33"/>
      <c r="AA58" s="23"/>
      <c r="AB58" s="23"/>
      <c r="AC58" s="23"/>
      <c r="AD58" s="33"/>
      <c r="AE58" s="33"/>
      <c r="AF58" s="33"/>
      <c r="AG58" s="33"/>
      <c r="AH58" s="33"/>
      <c r="AI58" s="33"/>
      <c r="AJ58" s="33"/>
      <c r="AK58" s="33"/>
      <c r="AL58" s="33"/>
      <c r="AM58" s="23"/>
      <c r="AN58" s="23"/>
      <c r="AO58" s="23"/>
      <c r="AP58" s="33"/>
      <c r="AQ58" s="33"/>
      <c r="AR58" s="33"/>
      <c r="AS58" s="33"/>
      <c r="AT58" s="33"/>
      <c r="AU58" s="33"/>
      <c r="AV58" s="33"/>
      <c r="AW58" s="33"/>
      <c r="AX58" s="33"/>
      <c r="AY58" s="23"/>
      <c r="AZ58" s="23"/>
      <c r="BA58" s="23"/>
      <c r="BB58" s="33"/>
      <c r="BC58" s="33"/>
      <c r="BD58" s="33"/>
      <c r="BE58" s="33"/>
      <c r="BF58" s="33"/>
      <c r="BG58" s="33"/>
      <c r="BH58" s="33"/>
      <c r="BI58" s="33"/>
      <c r="BJ58" s="33"/>
      <c r="BK58" s="23"/>
      <c r="BL58" s="23"/>
      <c r="BM58" s="23"/>
      <c r="BN58" s="33"/>
      <c r="BO58" s="33"/>
      <c r="BP58" s="33"/>
      <c r="BQ58" s="33"/>
      <c r="BR58" s="33"/>
      <c r="BS58" s="33"/>
      <c r="BT58" s="33"/>
      <c r="BU58" s="33"/>
      <c r="BV58" s="33"/>
      <c r="BW58" s="23"/>
      <c r="BX58" s="23"/>
      <c r="BY58" s="23"/>
      <c r="BZ58" s="33"/>
      <c r="CA58" s="33"/>
      <c r="CB58" s="33"/>
      <c r="CC58" s="33"/>
      <c r="CD58" s="33"/>
      <c r="CE58" s="33"/>
      <c r="CF58" s="33"/>
      <c r="CG58" s="33"/>
      <c r="CH58" s="33"/>
      <c r="CI58" s="23"/>
      <c r="CJ58" s="23"/>
      <c r="CK58" s="23"/>
      <c r="CL58" s="33"/>
      <c r="CM58" s="33"/>
      <c r="CN58" s="33"/>
      <c r="CO58" s="33"/>
      <c r="CP58" s="33"/>
      <c r="CQ58" s="33"/>
    </row>
    <row r="59" spans="1:95" s="2" customFormat="1" x14ac:dyDescent="0.25">
      <c r="A59" s="23"/>
      <c r="B59" s="22"/>
      <c r="C59" s="23"/>
      <c r="D59" s="23"/>
      <c r="E59" s="23"/>
      <c r="F59" s="33"/>
      <c r="G59" s="33"/>
      <c r="H59" s="33"/>
      <c r="I59" s="33"/>
      <c r="J59" s="33"/>
      <c r="K59" s="33"/>
      <c r="L59" s="33"/>
      <c r="M59" s="33"/>
      <c r="N59" s="22"/>
      <c r="O59" s="23"/>
      <c r="P59" s="23"/>
      <c r="Q59" s="23"/>
      <c r="R59" s="33"/>
      <c r="S59" s="33"/>
      <c r="T59" s="33"/>
      <c r="U59" s="33"/>
      <c r="V59" s="33"/>
      <c r="W59" s="33"/>
      <c r="X59" s="33"/>
      <c r="Y59" s="33"/>
      <c r="Z59" s="22"/>
      <c r="AA59" s="23"/>
      <c r="AB59" s="23"/>
      <c r="AC59" s="23"/>
      <c r="AD59" s="33"/>
      <c r="AE59" s="33"/>
      <c r="AF59" s="33"/>
      <c r="AG59" s="33"/>
      <c r="AH59" s="33"/>
      <c r="AI59" s="33"/>
      <c r="AJ59" s="33"/>
      <c r="AK59" s="23"/>
      <c r="AL59" s="22"/>
      <c r="AM59" s="23"/>
      <c r="AN59" s="23"/>
      <c r="AO59" s="23"/>
      <c r="AP59" s="33"/>
      <c r="AQ59" s="33"/>
      <c r="AR59" s="33"/>
      <c r="AS59" s="33"/>
      <c r="AT59" s="33"/>
      <c r="AU59" s="33"/>
      <c r="AV59" s="33"/>
      <c r="AW59" s="23"/>
      <c r="AX59" s="22"/>
      <c r="AY59" s="23"/>
      <c r="AZ59" s="23"/>
      <c r="BA59" s="23"/>
      <c r="BB59" s="33"/>
      <c r="BC59" s="33"/>
      <c r="BD59" s="33"/>
      <c r="BE59" s="33"/>
      <c r="BF59" s="33"/>
      <c r="BG59" s="33"/>
      <c r="BH59" s="33"/>
      <c r="BI59" s="33"/>
      <c r="BJ59" s="22"/>
      <c r="BK59" s="23"/>
      <c r="BL59" s="23"/>
      <c r="BM59" s="23"/>
      <c r="BN59" s="33"/>
      <c r="BO59" s="33"/>
      <c r="BP59" s="33"/>
      <c r="BQ59" s="33"/>
      <c r="BR59" s="33"/>
      <c r="BS59" s="33"/>
      <c r="BT59" s="33"/>
      <c r="BU59" s="33"/>
      <c r="BV59" s="22"/>
      <c r="BW59" s="23"/>
      <c r="BX59" s="23"/>
      <c r="BY59" s="23"/>
      <c r="BZ59" s="33"/>
      <c r="CA59" s="33"/>
      <c r="CB59" s="33"/>
      <c r="CC59" s="33"/>
      <c r="CD59" s="33"/>
      <c r="CE59" s="33"/>
      <c r="CF59" s="33"/>
      <c r="CG59" s="23"/>
      <c r="CH59" s="22"/>
      <c r="CI59" s="23"/>
      <c r="CJ59" s="23"/>
      <c r="CK59" s="23"/>
      <c r="CL59" s="33"/>
      <c r="CM59" s="33"/>
      <c r="CN59" s="33"/>
      <c r="CO59" s="33"/>
      <c r="CP59" s="33"/>
      <c r="CQ59" s="33"/>
    </row>
    <row r="60" spans="1:95" s="2" customFormat="1" x14ac:dyDescent="0.25">
      <c r="A60" s="23"/>
      <c r="B60" s="22"/>
      <c r="C60" s="23"/>
      <c r="D60" s="23"/>
      <c r="E60" s="23"/>
      <c r="F60" s="33"/>
      <c r="G60" s="33"/>
      <c r="H60" s="33"/>
      <c r="I60" s="33"/>
      <c r="J60" s="33"/>
      <c r="K60" s="33"/>
      <c r="L60" s="33"/>
      <c r="M60" s="33"/>
      <c r="N60" s="22"/>
      <c r="O60" s="23"/>
      <c r="P60" s="23"/>
      <c r="Q60" s="23"/>
      <c r="R60" s="33"/>
      <c r="S60" s="33"/>
      <c r="T60" s="33"/>
      <c r="U60" s="33"/>
      <c r="V60" s="33"/>
      <c r="W60" s="33"/>
      <c r="X60" s="33"/>
      <c r="Y60" s="33"/>
      <c r="Z60" s="22"/>
      <c r="AA60" s="23"/>
      <c r="AB60" s="23"/>
      <c r="AC60" s="23"/>
      <c r="AD60" s="33"/>
      <c r="AE60" s="33"/>
      <c r="AF60" s="33"/>
      <c r="AG60" s="33"/>
      <c r="AH60" s="33"/>
      <c r="AI60" s="33"/>
      <c r="AJ60" s="33"/>
      <c r="AK60" s="23"/>
      <c r="AL60" s="22"/>
      <c r="AM60" s="23"/>
      <c r="AN60" s="23"/>
      <c r="AO60" s="23"/>
      <c r="AP60" s="33"/>
      <c r="AQ60" s="33"/>
      <c r="AR60" s="33"/>
      <c r="AS60" s="33"/>
      <c r="AT60" s="33"/>
      <c r="AU60" s="33"/>
      <c r="AV60" s="33"/>
      <c r="AW60" s="23"/>
      <c r="AX60" s="22"/>
      <c r="AY60" s="23"/>
      <c r="AZ60" s="23"/>
      <c r="BA60" s="23"/>
      <c r="BB60" s="33"/>
      <c r="BC60" s="33"/>
      <c r="BD60" s="33"/>
      <c r="BE60" s="33"/>
      <c r="BF60" s="33"/>
      <c r="BG60" s="33"/>
      <c r="BH60" s="33"/>
      <c r="BI60" s="33"/>
      <c r="BJ60" s="22"/>
      <c r="BK60" s="23"/>
      <c r="BL60" s="23"/>
      <c r="BM60" s="23"/>
      <c r="BN60" s="33"/>
      <c r="BO60" s="33"/>
      <c r="BP60" s="33"/>
      <c r="BQ60" s="33"/>
      <c r="BR60" s="33"/>
      <c r="BS60" s="33"/>
      <c r="BT60" s="33"/>
      <c r="BU60" s="33"/>
      <c r="BV60" s="22"/>
      <c r="BW60" s="23"/>
      <c r="BX60" s="23"/>
      <c r="BY60" s="23"/>
      <c r="BZ60" s="33"/>
      <c r="CA60" s="33"/>
      <c r="CB60" s="33"/>
      <c r="CC60" s="33"/>
      <c r="CD60" s="33"/>
      <c r="CE60" s="33"/>
      <c r="CF60" s="33"/>
      <c r="CG60" s="23"/>
      <c r="CH60" s="22"/>
      <c r="CI60" s="23"/>
      <c r="CJ60" s="23"/>
      <c r="CK60" s="23"/>
      <c r="CL60" s="33"/>
      <c r="CM60" s="33"/>
      <c r="CN60" s="33"/>
      <c r="CO60" s="33"/>
      <c r="CP60" s="33"/>
      <c r="CQ60" s="33"/>
    </row>
    <row r="61" spans="1:95" s="2" customFormat="1" x14ac:dyDescent="0.25">
      <c r="A61" s="23"/>
      <c r="B61" s="22"/>
      <c r="C61" s="23"/>
      <c r="D61" s="23"/>
      <c r="E61" s="23"/>
      <c r="F61" s="33"/>
      <c r="G61" s="33"/>
      <c r="H61" s="33"/>
      <c r="I61" s="33"/>
      <c r="J61" s="33"/>
      <c r="K61" s="33"/>
      <c r="L61" s="33"/>
      <c r="M61" s="33"/>
      <c r="N61" s="22"/>
      <c r="O61" s="23"/>
      <c r="P61" s="23"/>
      <c r="Q61" s="23"/>
      <c r="R61" s="33"/>
      <c r="S61" s="33"/>
      <c r="T61" s="33"/>
      <c r="U61" s="33"/>
      <c r="V61" s="33"/>
      <c r="W61" s="33"/>
      <c r="X61" s="33"/>
      <c r="Y61" s="33"/>
      <c r="Z61" s="22"/>
      <c r="AA61" s="23"/>
      <c r="AB61" s="23"/>
      <c r="AC61" s="23"/>
      <c r="AD61" s="33"/>
      <c r="AE61" s="33"/>
      <c r="AF61" s="33"/>
      <c r="AG61" s="33"/>
      <c r="AH61" s="33"/>
      <c r="AI61" s="33"/>
      <c r="AJ61" s="33"/>
      <c r="AK61" s="23"/>
      <c r="AL61" s="22"/>
      <c r="AM61" s="23"/>
      <c r="AN61" s="23"/>
      <c r="AO61" s="23"/>
      <c r="AP61" s="33"/>
      <c r="AQ61" s="33"/>
      <c r="AR61" s="33"/>
      <c r="AS61" s="33"/>
      <c r="AT61" s="33"/>
      <c r="AU61" s="33"/>
      <c r="AV61" s="33"/>
      <c r="AW61" s="23"/>
      <c r="AX61" s="22"/>
      <c r="AY61" s="23"/>
      <c r="AZ61" s="23"/>
      <c r="BA61" s="23"/>
      <c r="BB61" s="33"/>
      <c r="BC61" s="33"/>
      <c r="BD61" s="33"/>
      <c r="BE61" s="33"/>
      <c r="BF61" s="33"/>
      <c r="BG61" s="33"/>
      <c r="BH61" s="33"/>
      <c r="BI61" s="33"/>
      <c r="BJ61" s="22"/>
      <c r="BK61" s="23"/>
      <c r="BL61" s="23"/>
      <c r="BM61" s="23"/>
      <c r="BN61" s="33"/>
      <c r="BO61" s="33"/>
      <c r="BP61" s="33"/>
      <c r="BQ61" s="33"/>
      <c r="BR61" s="33"/>
      <c r="BS61" s="33"/>
      <c r="BT61" s="33"/>
      <c r="BU61" s="33"/>
      <c r="BV61" s="22"/>
      <c r="BW61" s="23"/>
      <c r="BX61" s="23"/>
      <c r="BY61" s="23"/>
      <c r="BZ61" s="33"/>
      <c r="CA61" s="33"/>
      <c r="CB61" s="33"/>
      <c r="CC61" s="33"/>
      <c r="CD61" s="33"/>
      <c r="CE61" s="33"/>
      <c r="CF61" s="33"/>
      <c r="CG61" s="23"/>
      <c r="CH61" s="22"/>
      <c r="CI61" s="23"/>
      <c r="CJ61" s="23"/>
      <c r="CK61" s="23"/>
      <c r="CL61" s="33"/>
      <c r="CM61" s="33"/>
      <c r="CN61" s="33"/>
      <c r="CO61" s="33"/>
      <c r="CP61" s="33"/>
      <c r="CQ61" s="33"/>
    </row>
    <row r="62" spans="1:95" s="2" customFormat="1" x14ac:dyDescent="0.25">
      <c r="A62" s="23"/>
      <c r="B62" s="22"/>
      <c r="C62" s="23"/>
      <c r="D62" s="22"/>
      <c r="E62" s="23"/>
      <c r="F62" s="33"/>
      <c r="G62" s="33"/>
      <c r="H62" s="33"/>
      <c r="I62" s="33"/>
      <c r="J62" s="33"/>
      <c r="K62" s="33"/>
      <c r="L62" s="33"/>
      <c r="M62" s="33"/>
      <c r="N62" s="22"/>
      <c r="O62" s="23"/>
      <c r="P62" s="22"/>
      <c r="Q62" s="23"/>
      <c r="R62" s="33"/>
      <c r="S62" s="33"/>
      <c r="T62" s="33"/>
      <c r="U62" s="33"/>
      <c r="V62" s="33"/>
      <c r="W62" s="33"/>
      <c r="X62" s="33"/>
      <c r="Y62" s="33"/>
      <c r="Z62" s="22"/>
      <c r="AA62" s="23"/>
      <c r="AB62" s="22"/>
      <c r="AC62" s="23"/>
      <c r="AD62" s="33"/>
      <c r="AE62" s="33"/>
      <c r="AF62" s="33"/>
      <c r="AG62" s="33"/>
      <c r="AH62" s="33"/>
      <c r="AI62" s="33"/>
      <c r="AJ62" s="33"/>
      <c r="AK62" s="23"/>
      <c r="AL62" s="22"/>
      <c r="AM62" s="23"/>
      <c r="AN62" s="22"/>
      <c r="AO62" s="23"/>
      <c r="AP62" s="33"/>
      <c r="AQ62" s="33"/>
      <c r="AR62" s="33"/>
      <c r="AS62" s="33"/>
      <c r="AT62" s="33"/>
      <c r="AU62" s="33"/>
      <c r="AV62" s="33"/>
      <c r="AW62" s="23"/>
      <c r="AX62" s="22"/>
      <c r="AY62" s="23"/>
      <c r="AZ62" s="22"/>
      <c r="BA62" s="23"/>
      <c r="BB62" s="33"/>
      <c r="BC62" s="33"/>
      <c r="BD62" s="33"/>
      <c r="BE62" s="33"/>
      <c r="BF62" s="33"/>
      <c r="BG62" s="33"/>
      <c r="BH62" s="33"/>
      <c r="BI62" s="33"/>
      <c r="BJ62" s="22"/>
      <c r="BK62" s="23"/>
      <c r="BL62" s="22"/>
      <c r="BM62" s="23"/>
      <c r="BN62" s="33"/>
      <c r="BO62" s="33"/>
      <c r="BP62" s="33"/>
      <c r="BQ62" s="33"/>
      <c r="BR62" s="33"/>
      <c r="BS62" s="33"/>
      <c r="BT62" s="33"/>
      <c r="BU62" s="33"/>
      <c r="BV62" s="22"/>
      <c r="BW62" s="23"/>
      <c r="BX62" s="22"/>
      <c r="BY62" s="23"/>
      <c r="BZ62" s="33"/>
      <c r="CA62" s="33"/>
      <c r="CB62" s="33"/>
      <c r="CC62" s="33"/>
      <c r="CD62" s="33"/>
      <c r="CE62" s="33"/>
      <c r="CF62" s="33"/>
      <c r="CG62" s="23"/>
      <c r="CH62" s="22"/>
      <c r="CI62" s="23"/>
      <c r="CJ62" s="22"/>
      <c r="CK62" s="23"/>
      <c r="CL62" s="33"/>
      <c r="CM62" s="33"/>
      <c r="CN62" s="33"/>
      <c r="CO62" s="33"/>
      <c r="CP62" s="33"/>
      <c r="CQ62" s="33"/>
    </row>
    <row r="63" spans="1:95" s="2" customFormat="1" x14ac:dyDescent="0.25">
      <c r="A63" s="33"/>
      <c r="B63" s="33"/>
      <c r="C63" s="33"/>
      <c r="D63" s="23"/>
      <c r="E63" s="23"/>
      <c r="F63" s="33"/>
      <c r="G63" s="33"/>
      <c r="H63" s="33"/>
      <c r="I63" s="33"/>
      <c r="J63" s="33"/>
      <c r="K63" s="33"/>
      <c r="L63" s="33"/>
      <c r="M63" s="33"/>
      <c r="N63" s="33"/>
      <c r="O63" s="23"/>
      <c r="P63" s="23"/>
      <c r="Q63" s="23"/>
      <c r="R63" s="33"/>
      <c r="S63" s="33"/>
      <c r="T63" s="33"/>
      <c r="U63" s="33"/>
      <c r="V63" s="33"/>
      <c r="W63" s="33"/>
      <c r="X63" s="33"/>
      <c r="Y63" s="33"/>
      <c r="Z63" s="22"/>
      <c r="AA63" s="23"/>
      <c r="AB63" s="23"/>
      <c r="AC63" s="23"/>
      <c r="AD63" s="33"/>
      <c r="AE63" s="33"/>
      <c r="AF63" s="33"/>
      <c r="AG63" s="33"/>
      <c r="AH63" s="33"/>
      <c r="AI63" s="33"/>
      <c r="AJ63" s="33"/>
      <c r="AK63" s="33"/>
      <c r="AL63" s="33"/>
      <c r="AM63" s="23"/>
      <c r="AN63" s="23"/>
      <c r="AO63" s="2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23"/>
      <c r="BA63" s="23"/>
      <c r="BB63" s="33"/>
      <c r="BC63" s="33"/>
      <c r="BD63" s="33"/>
      <c r="BE63" s="33"/>
      <c r="BF63" s="33"/>
      <c r="BG63" s="33"/>
      <c r="BH63" s="33"/>
      <c r="BI63" s="33"/>
      <c r="BJ63" s="33"/>
      <c r="BK63" s="23"/>
      <c r="BL63" s="23"/>
      <c r="BM63" s="23"/>
      <c r="BN63" s="33"/>
      <c r="BO63" s="33"/>
      <c r="BP63" s="33"/>
      <c r="BQ63" s="33"/>
      <c r="BR63" s="33"/>
      <c r="BS63" s="33"/>
      <c r="BT63" s="33"/>
      <c r="BU63" s="33"/>
      <c r="BV63" s="22"/>
      <c r="BW63" s="23"/>
      <c r="BX63" s="23"/>
      <c r="BY63" s="23"/>
      <c r="BZ63" s="33"/>
      <c r="CA63" s="33"/>
      <c r="CB63" s="33"/>
      <c r="CC63" s="33"/>
      <c r="CD63" s="33"/>
      <c r="CE63" s="33"/>
      <c r="CF63" s="33"/>
      <c r="CG63" s="33"/>
      <c r="CH63" s="33"/>
      <c r="CI63" s="23"/>
      <c r="CJ63" s="23"/>
      <c r="CK63" s="23"/>
      <c r="CL63" s="33"/>
      <c r="CM63" s="33"/>
      <c r="CN63" s="33"/>
      <c r="CO63" s="33"/>
      <c r="CP63" s="33"/>
      <c r="CQ63" s="33"/>
    </row>
    <row r="64" spans="1:95" s="2" customFormat="1" x14ac:dyDescent="0.25">
      <c r="A64" s="23"/>
      <c r="B64" s="22"/>
      <c r="C64" s="23"/>
      <c r="D64" s="23"/>
      <c r="E64" s="23"/>
      <c r="F64" s="33"/>
      <c r="G64" s="33"/>
      <c r="H64" s="33"/>
      <c r="I64" s="33"/>
      <c r="J64" s="33"/>
      <c r="K64" s="33"/>
      <c r="L64" s="33"/>
      <c r="M64" s="33"/>
      <c r="N64" s="22"/>
      <c r="O64" s="23"/>
      <c r="P64" s="23"/>
      <c r="Q64" s="23"/>
      <c r="R64" s="33"/>
      <c r="S64" s="33"/>
      <c r="T64" s="33"/>
      <c r="U64" s="33"/>
      <c r="V64" s="33"/>
      <c r="W64" s="33"/>
      <c r="X64" s="33"/>
      <c r="Y64" s="33"/>
      <c r="Z64" s="22"/>
      <c r="AA64" s="23"/>
      <c r="AB64" s="23"/>
      <c r="AC64" s="23"/>
      <c r="AD64" s="33"/>
      <c r="AE64" s="33"/>
      <c r="AF64" s="33"/>
      <c r="AG64" s="33"/>
      <c r="AH64" s="33"/>
      <c r="AI64" s="33"/>
      <c r="AJ64" s="33"/>
      <c r="AK64" s="23"/>
      <c r="AL64" s="22"/>
      <c r="AM64" s="23"/>
      <c r="AN64" s="23"/>
      <c r="AO64" s="23"/>
      <c r="AP64" s="33"/>
      <c r="AQ64" s="33"/>
      <c r="AR64" s="33"/>
      <c r="AS64" s="33"/>
      <c r="AT64" s="33"/>
      <c r="AU64" s="33"/>
      <c r="AV64" s="33"/>
      <c r="AW64" s="23"/>
      <c r="AX64" s="22"/>
      <c r="AY64" s="23"/>
      <c r="AZ64" s="23"/>
      <c r="BA64" s="23"/>
      <c r="BB64" s="33"/>
      <c r="BC64" s="33"/>
      <c r="BD64" s="33"/>
      <c r="BE64" s="33"/>
      <c r="BF64" s="33"/>
      <c r="BG64" s="33"/>
      <c r="BH64" s="33"/>
      <c r="BI64" s="33"/>
      <c r="BJ64" s="22"/>
      <c r="BK64" s="23"/>
      <c r="BL64" s="23"/>
      <c r="BM64" s="23"/>
      <c r="BN64" s="33"/>
      <c r="BO64" s="33"/>
      <c r="BP64" s="33"/>
      <c r="BQ64" s="33"/>
      <c r="BR64" s="33"/>
      <c r="BS64" s="33"/>
      <c r="BT64" s="33"/>
      <c r="BU64" s="33"/>
      <c r="BV64" s="22"/>
      <c r="BW64" s="23"/>
      <c r="BX64" s="23"/>
      <c r="BY64" s="23"/>
      <c r="BZ64" s="33"/>
      <c r="CA64" s="33"/>
      <c r="CB64" s="33"/>
      <c r="CC64" s="33"/>
      <c r="CD64" s="33"/>
      <c r="CE64" s="33"/>
      <c r="CF64" s="33"/>
      <c r="CG64" s="23"/>
      <c r="CH64" s="22"/>
      <c r="CI64" s="23"/>
      <c r="CJ64" s="23"/>
      <c r="CK64" s="23"/>
      <c r="CL64" s="33"/>
      <c r="CM64" s="33"/>
      <c r="CN64" s="33"/>
      <c r="CO64" s="33"/>
      <c r="CP64" s="33"/>
      <c r="CQ64" s="33"/>
    </row>
    <row r="65" spans="1:95" s="2" customFormat="1" x14ac:dyDescent="0.25">
      <c r="A65" s="23"/>
      <c r="B65" s="22"/>
      <c r="C65" s="23"/>
      <c r="D65" s="23"/>
      <c r="E65" s="23"/>
      <c r="F65" s="33"/>
      <c r="G65" s="33"/>
      <c r="H65" s="33"/>
      <c r="I65" s="33"/>
      <c r="J65" s="33"/>
      <c r="K65" s="33"/>
      <c r="L65" s="33"/>
      <c r="M65" s="33"/>
      <c r="N65" s="22"/>
      <c r="O65" s="23"/>
      <c r="P65" s="23"/>
      <c r="Q65" s="23"/>
      <c r="R65" s="33"/>
      <c r="S65" s="33"/>
      <c r="T65" s="33"/>
      <c r="U65" s="33"/>
      <c r="V65" s="33"/>
      <c r="W65" s="33"/>
      <c r="X65" s="33"/>
      <c r="Y65" s="33"/>
      <c r="Z65" s="22"/>
      <c r="AA65" s="23"/>
      <c r="AB65" s="23"/>
      <c r="AC65" s="23"/>
      <c r="AD65" s="33"/>
      <c r="AE65" s="33"/>
      <c r="AF65" s="33"/>
      <c r="AG65" s="33"/>
      <c r="AH65" s="33"/>
      <c r="AI65" s="33"/>
      <c r="AJ65" s="33"/>
      <c r="AK65" s="23"/>
      <c r="AL65" s="22"/>
      <c r="AM65" s="23"/>
      <c r="AN65" s="23"/>
      <c r="AO65" s="23"/>
      <c r="AP65" s="33"/>
      <c r="AQ65" s="33"/>
      <c r="AR65" s="33"/>
      <c r="AS65" s="33"/>
      <c r="AT65" s="33"/>
      <c r="AU65" s="33"/>
      <c r="AV65" s="33"/>
      <c r="AW65" s="23"/>
      <c r="AX65" s="22"/>
      <c r="AY65" s="23"/>
      <c r="AZ65" s="23"/>
      <c r="BA65" s="23"/>
      <c r="BB65" s="33"/>
      <c r="BC65" s="33"/>
      <c r="BD65" s="33"/>
      <c r="BE65" s="33"/>
      <c r="BF65" s="33"/>
      <c r="BG65" s="33"/>
      <c r="BH65" s="33"/>
      <c r="BI65" s="33"/>
      <c r="BJ65" s="22"/>
      <c r="BK65" s="23"/>
      <c r="BL65" s="23"/>
      <c r="BM65" s="23"/>
      <c r="BN65" s="33"/>
      <c r="BO65" s="33"/>
      <c r="BP65" s="33"/>
      <c r="BQ65" s="33"/>
      <c r="BR65" s="33"/>
      <c r="BS65" s="33"/>
      <c r="BT65" s="33"/>
      <c r="BU65" s="33"/>
      <c r="BV65" s="22"/>
      <c r="BW65" s="23"/>
      <c r="BX65" s="23"/>
      <c r="BY65" s="23"/>
      <c r="BZ65" s="33"/>
      <c r="CA65" s="33"/>
      <c r="CB65" s="33"/>
      <c r="CC65" s="33"/>
      <c r="CD65" s="33"/>
      <c r="CE65" s="33"/>
      <c r="CF65" s="33"/>
      <c r="CG65" s="23"/>
      <c r="CH65" s="22"/>
      <c r="CI65" s="23"/>
      <c r="CJ65" s="23"/>
      <c r="CK65" s="23"/>
      <c r="CL65" s="33"/>
      <c r="CM65" s="33"/>
      <c r="CN65" s="33"/>
      <c r="CO65" s="33"/>
      <c r="CP65" s="33"/>
      <c r="CQ65" s="33"/>
    </row>
    <row r="66" spans="1:95" s="2" customFormat="1" x14ac:dyDescent="0.25">
      <c r="A66" s="23"/>
      <c r="B66" s="22"/>
      <c r="C66" s="23"/>
      <c r="D66" s="23"/>
      <c r="E66" s="23"/>
      <c r="F66" s="33"/>
      <c r="G66" s="33"/>
      <c r="H66" s="33"/>
      <c r="I66" s="33"/>
      <c r="J66" s="33"/>
      <c r="K66" s="33"/>
      <c r="L66" s="33"/>
      <c r="M66" s="33"/>
      <c r="N66" s="22"/>
      <c r="O66" s="23"/>
      <c r="P66" s="23"/>
      <c r="Q66" s="23"/>
      <c r="R66" s="33"/>
      <c r="S66" s="33"/>
      <c r="T66" s="33"/>
      <c r="U66" s="33"/>
      <c r="V66" s="33"/>
      <c r="W66" s="33"/>
      <c r="X66" s="33"/>
      <c r="Y66" s="33"/>
      <c r="Z66" s="22"/>
      <c r="AA66" s="23"/>
      <c r="AB66" s="23"/>
      <c r="AC66" s="23"/>
      <c r="AD66" s="33"/>
      <c r="AE66" s="33"/>
      <c r="AF66" s="33"/>
      <c r="AG66" s="33"/>
      <c r="AH66" s="33"/>
      <c r="AI66" s="33"/>
      <c r="AJ66" s="33"/>
      <c r="AK66" s="23"/>
      <c r="AL66" s="22"/>
      <c r="AM66" s="23"/>
      <c r="AN66" s="23"/>
      <c r="AO66" s="23"/>
      <c r="AP66" s="33"/>
      <c r="AQ66" s="33"/>
      <c r="AR66" s="33"/>
      <c r="AS66" s="33"/>
      <c r="AT66" s="33"/>
      <c r="AU66" s="33"/>
      <c r="AV66" s="33"/>
      <c r="AW66" s="23"/>
      <c r="AX66" s="22"/>
      <c r="AY66" s="23"/>
      <c r="AZ66" s="23"/>
      <c r="BA66" s="23"/>
      <c r="BB66" s="33"/>
      <c r="BC66" s="33"/>
      <c r="BD66" s="33"/>
      <c r="BE66" s="33"/>
      <c r="BF66" s="33"/>
      <c r="BG66" s="33"/>
      <c r="BH66" s="33"/>
      <c r="BI66" s="33"/>
      <c r="BJ66" s="22"/>
      <c r="BK66" s="23"/>
      <c r="BL66" s="23"/>
      <c r="BM66" s="23"/>
      <c r="BN66" s="33"/>
      <c r="BO66" s="33"/>
      <c r="BP66" s="33"/>
      <c r="BQ66" s="33"/>
      <c r="BR66" s="33"/>
      <c r="BS66" s="33"/>
      <c r="BT66" s="33"/>
      <c r="BU66" s="33"/>
      <c r="BV66" s="22"/>
      <c r="BW66" s="23"/>
      <c r="BX66" s="23"/>
      <c r="BY66" s="23"/>
      <c r="BZ66" s="33"/>
      <c r="CA66" s="33"/>
      <c r="CB66" s="33"/>
      <c r="CC66" s="33"/>
      <c r="CD66" s="33"/>
      <c r="CE66" s="33"/>
      <c r="CF66" s="33"/>
      <c r="CG66" s="23"/>
      <c r="CH66" s="22"/>
      <c r="CI66" s="23"/>
      <c r="CJ66" s="23"/>
      <c r="CK66" s="23"/>
      <c r="CL66" s="33"/>
      <c r="CM66" s="33"/>
      <c r="CN66" s="33"/>
      <c r="CO66" s="33"/>
      <c r="CP66" s="33"/>
      <c r="CQ66" s="33"/>
    </row>
    <row r="67" spans="1:95" s="2" customFormat="1" x14ac:dyDescent="0.25">
      <c r="A67" s="23"/>
      <c r="B67" s="22"/>
      <c r="C67" s="23"/>
      <c r="D67" s="22"/>
      <c r="E67" s="23"/>
      <c r="F67" s="33"/>
      <c r="G67" s="33"/>
      <c r="H67" s="33"/>
      <c r="I67" s="33"/>
      <c r="J67" s="33"/>
      <c r="K67" s="33"/>
      <c r="L67" s="33"/>
      <c r="M67" s="33"/>
      <c r="N67" s="22"/>
      <c r="O67" s="23"/>
      <c r="P67" s="22"/>
      <c r="Q67" s="23"/>
      <c r="R67" s="33"/>
      <c r="S67" s="33"/>
      <c r="T67" s="33"/>
      <c r="U67" s="33"/>
      <c r="V67" s="33"/>
      <c r="W67" s="33"/>
      <c r="X67" s="33"/>
      <c r="Y67" s="33"/>
      <c r="Z67" s="22"/>
      <c r="AA67" s="23"/>
      <c r="AB67" s="22"/>
      <c r="AC67" s="23"/>
      <c r="AD67" s="33"/>
      <c r="AE67" s="33"/>
      <c r="AF67" s="33"/>
      <c r="AG67" s="33"/>
      <c r="AH67" s="33"/>
      <c r="AI67" s="33"/>
      <c r="AJ67" s="33"/>
      <c r="AK67" s="23"/>
      <c r="AL67" s="22"/>
      <c r="AM67" s="23"/>
      <c r="AN67" s="22"/>
      <c r="AO67" s="23"/>
      <c r="AP67" s="33"/>
      <c r="AQ67" s="33"/>
      <c r="AR67" s="33"/>
      <c r="AS67" s="33"/>
      <c r="AT67" s="33"/>
      <c r="AU67" s="33"/>
      <c r="AV67" s="33"/>
      <c r="AW67" s="23"/>
      <c r="AX67" s="22"/>
      <c r="AY67" s="23"/>
      <c r="AZ67" s="22"/>
      <c r="BA67" s="23"/>
      <c r="BB67" s="33"/>
      <c r="BC67" s="33"/>
      <c r="BD67" s="33"/>
      <c r="BE67" s="33"/>
      <c r="BF67" s="33"/>
      <c r="BG67" s="33"/>
      <c r="BH67" s="33"/>
      <c r="BI67" s="33"/>
      <c r="BJ67" s="22"/>
      <c r="BK67" s="23"/>
      <c r="BL67" s="22"/>
      <c r="BM67" s="23"/>
      <c r="BN67" s="33"/>
      <c r="BO67" s="33"/>
      <c r="BP67" s="33"/>
      <c r="BQ67" s="33"/>
      <c r="BR67" s="33"/>
      <c r="BS67" s="33"/>
      <c r="BT67" s="33"/>
      <c r="BU67" s="33"/>
      <c r="BV67" s="22"/>
      <c r="BW67" s="23"/>
      <c r="BX67" s="22"/>
      <c r="BY67" s="23"/>
      <c r="BZ67" s="33"/>
      <c r="CA67" s="33"/>
      <c r="CB67" s="33"/>
      <c r="CC67" s="33"/>
      <c r="CD67" s="33"/>
      <c r="CE67" s="33"/>
      <c r="CF67" s="33"/>
      <c r="CG67" s="23"/>
      <c r="CH67" s="22"/>
      <c r="CI67" s="23"/>
      <c r="CJ67" s="22"/>
      <c r="CK67" s="23"/>
      <c r="CL67" s="33"/>
      <c r="CM67" s="33"/>
      <c r="CN67" s="33"/>
      <c r="CO67" s="33"/>
      <c r="CP67" s="33"/>
      <c r="CQ67" s="33"/>
    </row>
    <row r="68" spans="1:95" s="2" customFormat="1" x14ac:dyDescent="0.25">
      <c r="A68" s="33"/>
      <c r="B68" s="33"/>
      <c r="C68" s="33"/>
      <c r="D68" s="23"/>
      <c r="E68" s="23"/>
      <c r="F68" s="33"/>
      <c r="G68" s="33"/>
      <c r="H68" s="33"/>
      <c r="I68" s="33"/>
      <c r="J68" s="33"/>
      <c r="K68" s="33"/>
      <c r="L68" s="33"/>
      <c r="M68" s="33"/>
      <c r="N68" s="33"/>
      <c r="O68" s="23"/>
      <c r="P68" s="23"/>
      <c r="Q68" s="23"/>
      <c r="R68" s="33"/>
      <c r="S68" s="33"/>
      <c r="T68" s="33"/>
      <c r="U68" s="33"/>
      <c r="V68" s="33"/>
      <c r="W68" s="33"/>
      <c r="X68" s="33"/>
      <c r="Y68" s="33"/>
      <c r="Z68" s="22"/>
      <c r="AA68" s="23"/>
      <c r="AB68" s="23"/>
      <c r="AC68" s="23"/>
      <c r="AD68" s="33"/>
      <c r="AE68" s="33"/>
      <c r="AF68" s="33"/>
      <c r="AG68" s="33"/>
      <c r="AH68" s="33"/>
      <c r="AI68" s="33"/>
      <c r="AJ68" s="33"/>
      <c r="AK68" s="33"/>
      <c r="AL68" s="33"/>
      <c r="AM68" s="23"/>
      <c r="AN68" s="23"/>
      <c r="AO68" s="2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23"/>
      <c r="BA68" s="23"/>
      <c r="BB68" s="33"/>
      <c r="BC68" s="33"/>
      <c r="BD68" s="33"/>
      <c r="BE68" s="33"/>
      <c r="BF68" s="33"/>
      <c r="BG68" s="33"/>
      <c r="BH68" s="33"/>
      <c r="BI68" s="33"/>
      <c r="BJ68" s="33"/>
      <c r="BK68" s="23"/>
      <c r="BL68" s="23"/>
      <c r="BM68" s="23"/>
      <c r="BN68" s="33"/>
      <c r="BO68" s="33"/>
      <c r="BP68" s="33"/>
      <c r="BQ68" s="33"/>
      <c r="BR68" s="33"/>
      <c r="BS68" s="33"/>
      <c r="BT68" s="33"/>
      <c r="BU68" s="33"/>
      <c r="BV68" s="22"/>
      <c r="BW68" s="23"/>
      <c r="BX68" s="23"/>
      <c r="BY68" s="23"/>
      <c r="BZ68" s="33"/>
      <c r="CA68" s="33"/>
      <c r="CB68" s="33"/>
      <c r="CC68" s="33"/>
      <c r="CD68" s="33"/>
      <c r="CE68" s="33"/>
      <c r="CF68" s="33"/>
      <c r="CG68" s="33"/>
      <c r="CH68" s="33"/>
      <c r="CI68" s="23"/>
      <c r="CJ68" s="23"/>
      <c r="CK68" s="23"/>
      <c r="CL68" s="33"/>
      <c r="CM68" s="33"/>
      <c r="CN68" s="33"/>
      <c r="CO68" s="33"/>
      <c r="CP68" s="33"/>
      <c r="CQ68" s="33"/>
    </row>
    <row r="69" spans="1:95" s="2" customFormat="1" x14ac:dyDescent="0.25">
      <c r="A69" s="23"/>
      <c r="B69" s="22"/>
      <c r="C69" s="23"/>
      <c r="D69" s="23"/>
      <c r="E69" s="23"/>
      <c r="F69" s="33"/>
      <c r="G69" s="33"/>
      <c r="H69" s="33"/>
      <c r="I69" s="33"/>
      <c r="J69" s="33"/>
      <c r="K69" s="33"/>
      <c r="L69" s="33"/>
      <c r="M69" s="33"/>
      <c r="N69" s="22"/>
      <c r="O69" s="23"/>
      <c r="P69" s="23"/>
      <c r="Q69" s="23"/>
      <c r="R69" s="33"/>
      <c r="S69" s="33"/>
      <c r="T69" s="33"/>
      <c r="U69" s="33"/>
      <c r="V69" s="33"/>
      <c r="W69" s="33"/>
      <c r="X69" s="33"/>
      <c r="Y69" s="33"/>
      <c r="Z69" s="22"/>
      <c r="AA69" s="23"/>
      <c r="AB69" s="23"/>
      <c r="AC69" s="23"/>
      <c r="AD69" s="33"/>
      <c r="AE69" s="33"/>
      <c r="AF69" s="33"/>
      <c r="AG69" s="33"/>
      <c r="AH69" s="33"/>
      <c r="AI69" s="33"/>
      <c r="AJ69" s="33"/>
      <c r="AK69" s="23"/>
      <c r="AL69" s="22"/>
      <c r="AM69" s="23"/>
      <c r="AN69" s="23"/>
      <c r="AO69" s="23"/>
      <c r="AP69" s="33"/>
      <c r="AQ69" s="33"/>
      <c r="AR69" s="33"/>
      <c r="AS69" s="33"/>
      <c r="AT69" s="33"/>
      <c r="AU69" s="33"/>
      <c r="AV69" s="33"/>
      <c r="AW69" s="23"/>
      <c r="AX69" s="22"/>
      <c r="AY69" s="23"/>
      <c r="AZ69" s="23"/>
      <c r="BA69" s="23"/>
      <c r="BB69" s="33"/>
      <c r="BC69" s="33"/>
      <c r="BD69" s="33"/>
      <c r="BE69" s="33"/>
      <c r="BF69" s="33"/>
      <c r="BG69" s="33"/>
      <c r="BH69" s="33"/>
      <c r="BI69" s="33"/>
      <c r="BJ69" s="22"/>
      <c r="BK69" s="23"/>
      <c r="BL69" s="23"/>
      <c r="BM69" s="23"/>
      <c r="BN69" s="33"/>
      <c r="BO69" s="33"/>
      <c r="BP69" s="33"/>
      <c r="BQ69" s="33"/>
      <c r="BR69" s="33"/>
      <c r="BS69" s="33"/>
      <c r="BT69" s="33"/>
      <c r="BU69" s="33"/>
      <c r="BV69" s="22"/>
      <c r="BW69" s="23"/>
      <c r="BX69" s="23"/>
      <c r="BY69" s="23"/>
      <c r="BZ69" s="33"/>
      <c r="CA69" s="33"/>
      <c r="CB69" s="33"/>
      <c r="CC69" s="33"/>
      <c r="CD69" s="33"/>
      <c r="CE69" s="33"/>
      <c r="CF69" s="33"/>
      <c r="CG69" s="23"/>
      <c r="CH69" s="22"/>
      <c r="CI69" s="23"/>
      <c r="CJ69" s="23"/>
      <c r="CK69" s="23"/>
      <c r="CL69" s="33"/>
      <c r="CM69" s="33"/>
      <c r="CN69" s="33"/>
      <c r="CO69" s="33"/>
      <c r="CP69" s="33"/>
      <c r="CQ69" s="33"/>
    </row>
    <row r="70" spans="1:95" s="2" customFormat="1" x14ac:dyDescent="0.25">
      <c r="A70" s="23"/>
      <c r="B70" s="22"/>
      <c r="C70" s="23"/>
      <c r="D70" s="23"/>
      <c r="E70" s="23"/>
      <c r="F70" s="33"/>
      <c r="G70" s="33"/>
      <c r="H70" s="33"/>
      <c r="I70" s="33"/>
      <c r="J70" s="33"/>
      <c r="K70" s="33"/>
      <c r="L70" s="33"/>
      <c r="M70" s="33"/>
      <c r="N70" s="22"/>
      <c r="O70" s="23"/>
      <c r="P70" s="23"/>
      <c r="Q70" s="23"/>
      <c r="R70" s="33"/>
      <c r="S70" s="33"/>
      <c r="T70" s="33"/>
      <c r="U70" s="33"/>
      <c r="V70" s="33"/>
      <c r="W70" s="33"/>
      <c r="X70" s="33"/>
      <c r="Y70" s="33"/>
      <c r="Z70" s="22"/>
      <c r="AA70" s="23"/>
      <c r="AB70" s="23"/>
      <c r="AC70" s="23"/>
      <c r="AD70" s="33"/>
      <c r="AE70" s="33"/>
      <c r="AF70" s="33"/>
      <c r="AG70" s="33"/>
      <c r="AH70" s="33"/>
      <c r="AI70" s="33"/>
      <c r="AJ70" s="33"/>
      <c r="AK70" s="23"/>
      <c r="AL70" s="22"/>
      <c r="AM70" s="23"/>
      <c r="AN70" s="23"/>
      <c r="AO70" s="23"/>
      <c r="AP70" s="33"/>
      <c r="AQ70" s="33"/>
      <c r="AR70" s="33"/>
      <c r="AS70" s="33"/>
      <c r="AT70" s="33"/>
      <c r="AU70" s="33"/>
      <c r="AV70" s="33"/>
      <c r="AW70" s="23"/>
      <c r="AX70" s="22"/>
      <c r="AY70" s="23"/>
      <c r="AZ70" s="23"/>
      <c r="BA70" s="23"/>
      <c r="BB70" s="33"/>
      <c r="BC70" s="33"/>
      <c r="BD70" s="33"/>
      <c r="BE70" s="33"/>
      <c r="BF70" s="33"/>
      <c r="BG70" s="33"/>
      <c r="BH70" s="33"/>
      <c r="BI70" s="33"/>
      <c r="BJ70" s="22"/>
      <c r="BK70" s="23"/>
      <c r="BL70" s="23"/>
      <c r="BM70" s="23"/>
      <c r="BN70" s="33"/>
      <c r="BO70" s="33"/>
      <c r="BP70" s="33"/>
      <c r="BQ70" s="33"/>
      <c r="BR70" s="33"/>
      <c r="BS70" s="33"/>
      <c r="BT70" s="33"/>
      <c r="BU70" s="33"/>
      <c r="BV70" s="22"/>
      <c r="BW70" s="23"/>
      <c r="BX70" s="23"/>
      <c r="BY70" s="23"/>
      <c r="BZ70" s="33"/>
      <c r="CA70" s="33"/>
      <c r="CB70" s="33"/>
      <c r="CC70" s="33"/>
      <c r="CD70" s="33"/>
      <c r="CE70" s="33"/>
      <c r="CF70" s="33"/>
      <c r="CG70" s="23"/>
      <c r="CH70" s="22"/>
      <c r="CI70" s="23"/>
      <c r="CJ70" s="23"/>
      <c r="CK70" s="23"/>
      <c r="CL70" s="33"/>
      <c r="CM70" s="33"/>
      <c r="CN70" s="33"/>
      <c r="CO70" s="33"/>
      <c r="CP70" s="33"/>
      <c r="CQ70" s="33"/>
    </row>
    <row r="71" spans="1:95" s="2" customFormat="1" x14ac:dyDescent="0.25">
      <c r="A71" s="23"/>
      <c r="B71" s="22"/>
      <c r="C71" s="23"/>
      <c r="D71" s="23"/>
      <c r="E71" s="23"/>
      <c r="F71" s="33"/>
      <c r="G71" s="33"/>
      <c r="H71" s="33"/>
      <c r="I71" s="33"/>
      <c r="J71" s="33"/>
      <c r="K71" s="33"/>
      <c r="L71" s="33"/>
      <c r="M71" s="33"/>
      <c r="N71" s="22"/>
      <c r="O71" s="23"/>
      <c r="P71" s="23"/>
      <c r="Q71" s="23"/>
      <c r="R71" s="33"/>
      <c r="S71" s="33"/>
      <c r="T71" s="33"/>
      <c r="U71" s="33"/>
      <c r="V71" s="33"/>
      <c r="W71" s="33"/>
      <c r="X71" s="33"/>
      <c r="Y71" s="33"/>
      <c r="Z71" s="22"/>
      <c r="AA71" s="23"/>
      <c r="AB71" s="23"/>
      <c r="AC71" s="23"/>
      <c r="AD71" s="33"/>
      <c r="AE71" s="33"/>
      <c r="AF71" s="33"/>
      <c r="AG71" s="33"/>
      <c r="AH71" s="33"/>
      <c r="AI71" s="33"/>
      <c r="AJ71" s="33"/>
      <c r="AK71" s="23"/>
      <c r="AL71" s="22"/>
      <c r="AM71" s="23"/>
      <c r="AN71" s="23"/>
      <c r="AO71" s="23"/>
      <c r="AP71" s="33"/>
      <c r="AQ71" s="33"/>
      <c r="AR71" s="33"/>
      <c r="AS71" s="33"/>
      <c r="AT71" s="33"/>
      <c r="AU71" s="33"/>
      <c r="AV71" s="33"/>
      <c r="AW71" s="23"/>
      <c r="AX71" s="22"/>
      <c r="AY71" s="23"/>
      <c r="AZ71" s="23"/>
      <c r="BA71" s="23"/>
      <c r="BB71" s="33"/>
      <c r="BC71" s="33"/>
      <c r="BD71" s="33"/>
      <c r="BE71" s="33"/>
      <c r="BF71" s="33"/>
      <c r="BG71" s="33"/>
      <c r="BH71" s="33"/>
      <c r="BI71" s="33"/>
      <c r="BJ71" s="22"/>
      <c r="BK71" s="23"/>
      <c r="BL71" s="23"/>
      <c r="BM71" s="23"/>
      <c r="BN71" s="33"/>
      <c r="BO71" s="33"/>
      <c r="BP71" s="33"/>
      <c r="BQ71" s="33"/>
      <c r="BR71" s="33"/>
      <c r="BS71" s="33"/>
      <c r="BT71" s="33"/>
      <c r="BU71" s="33"/>
      <c r="BV71" s="22"/>
      <c r="BW71" s="23"/>
      <c r="BX71" s="23"/>
      <c r="BY71" s="23"/>
      <c r="BZ71" s="33"/>
      <c r="CA71" s="33"/>
      <c r="CB71" s="33"/>
      <c r="CC71" s="33"/>
      <c r="CD71" s="33"/>
      <c r="CE71" s="33"/>
      <c r="CF71" s="33"/>
      <c r="CG71" s="23"/>
      <c r="CH71" s="22"/>
      <c r="CI71" s="23"/>
      <c r="CJ71" s="23"/>
      <c r="CK71" s="23"/>
      <c r="CL71" s="33"/>
      <c r="CM71" s="33"/>
      <c r="CN71" s="33"/>
      <c r="CO71" s="33"/>
      <c r="CP71" s="33"/>
      <c r="CQ71" s="33"/>
    </row>
    <row r="72" spans="1:95" s="2" customFormat="1" x14ac:dyDescent="0.25">
      <c r="A72" s="23"/>
      <c r="B72" s="22"/>
      <c r="C72" s="23"/>
      <c r="D72" s="22"/>
      <c r="E72" s="23"/>
      <c r="F72" s="33"/>
      <c r="G72" s="33"/>
      <c r="H72" s="33"/>
      <c r="I72" s="33"/>
      <c r="J72" s="33"/>
      <c r="K72" s="33"/>
      <c r="L72" s="33"/>
      <c r="M72" s="33"/>
      <c r="N72" s="22"/>
      <c r="O72" s="23"/>
      <c r="P72" s="22"/>
      <c r="Q72" s="23"/>
      <c r="R72" s="33"/>
      <c r="S72" s="33"/>
      <c r="T72" s="33"/>
      <c r="U72" s="33"/>
      <c r="V72" s="33"/>
      <c r="W72" s="33"/>
      <c r="X72" s="33"/>
      <c r="Y72" s="33"/>
      <c r="Z72" s="22"/>
      <c r="AA72" s="23"/>
      <c r="AB72" s="22"/>
      <c r="AC72" s="23"/>
      <c r="AD72" s="33"/>
      <c r="AE72" s="33"/>
      <c r="AF72" s="33"/>
      <c r="AG72" s="33"/>
      <c r="AH72" s="33"/>
      <c r="AI72" s="33"/>
      <c r="AJ72" s="33"/>
      <c r="AK72" s="23"/>
      <c r="AL72" s="22"/>
      <c r="AM72" s="23"/>
      <c r="AN72" s="22"/>
      <c r="AO72" s="23"/>
      <c r="AP72" s="33"/>
      <c r="AQ72" s="33"/>
      <c r="AR72" s="33"/>
      <c r="AS72" s="33"/>
      <c r="AT72" s="33"/>
      <c r="AU72" s="33"/>
      <c r="AV72" s="33"/>
      <c r="AW72" s="23"/>
      <c r="AX72" s="22"/>
      <c r="AY72" s="23"/>
      <c r="AZ72" s="22"/>
      <c r="BA72" s="23"/>
      <c r="BB72" s="33"/>
      <c r="BC72" s="33"/>
      <c r="BD72" s="33"/>
      <c r="BE72" s="33"/>
      <c r="BF72" s="33"/>
      <c r="BG72" s="33"/>
      <c r="BH72" s="33"/>
      <c r="BI72" s="33"/>
      <c r="BJ72" s="22"/>
      <c r="BK72" s="23"/>
      <c r="BL72" s="22"/>
      <c r="BM72" s="23"/>
      <c r="BN72" s="33"/>
      <c r="BO72" s="33"/>
      <c r="BP72" s="33"/>
      <c r="BQ72" s="33"/>
      <c r="BR72" s="33"/>
      <c r="BS72" s="33"/>
      <c r="BT72" s="33"/>
      <c r="BU72" s="33"/>
      <c r="BV72" s="22"/>
      <c r="BW72" s="23"/>
      <c r="BX72" s="22"/>
      <c r="BY72" s="23"/>
      <c r="BZ72" s="33"/>
      <c r="CA72" s="33"/>
      <c r="CB72" s="33"/>
      <c r="CC72" s="33"/>
      <c r="CD72" s="33"/>
      <c r="CE72" s="33"/>
      <c r="CF72" s="33"/>
      <c r="CG72" s="23"/>
      <c r="CH72" s="22"/>
      <c r="CI72" s="23"/>
      <c r="CJ72" s="22"/>
      <c r="CK72" s="23"/>
      <c r="CL72" s="33"/>
      <c r="CM72" s="33"/>
      <c r="CN72" s="33"/>
      <c r="CO72" s="33"/>
      <c r="CP72" s="33"/>
      <c r="CQ72" s="33"/>
    </row>
    <row r="73" spans="1:95" s="2" customFormat="1" x14ac:dyDescent="0.25">
      <c r="A73" s="33"/>
      <c r="B73" s="33"/>
      <c r="C73" s="33"/>
      <c r="D73" s="23"/>
      <c r="E73" s="23"/>
      <c r="F73" s="33"/>
      <c r="G73" s="33"/>
      <c r="H73" s="33"/>
      <c r="I73" s="33"/>
      <c r="J73" s="33"/>
      <c r="K73" s="33"/>
      <c r="L73" s="33"/>
      <c r="M73" s="33"/>
      <c r="N73" s="33"/>
      <c r="O73" s="23"/>
      <c r="P73" s="23"/>
      <c r="Q73" s="23"/>
      <c r="R73" s="33"/>
      <c r="S73" s="33"/>
      <c r="T73" s="33"/>
      <c r="U73" s="33"/>
      <c r="V73" s="33"/>
      <c r="W73" s="33"/>
      <c r="X73" s="33"/>
      <c r="Y73" s="33"/>
      <c r="Z73" s="33"/>
      <c r="AA73" s="23"/>
      <c r="AB73" s="23"/>
      <c r="AC73" s="23"/>
      <c r="AD73" s="33"/>
      <c r="AE73" s="33"/>
      <c r="AF73" s="33"/>
      <c r="AG73" s="33"/>
      <c r="AH73" s="33"/>
      <c r="AI73" s="33"/>
      <c r="AJ73" s="33"/>
      <c r="AK73" s="33"/>
      <c r="AL73" s="33"/>
      <c r="AM73" s="23"/>
      <c r="AN73" s="23"/>
      <c r="AO73" s="2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23"/>
      <c r="BA73" s="23"/>
      <c r="BB73" s="33"/>
      <c r="BC73" s="33"/>
      <c r="BD73" s="33"/>
      <c r="BE73" s="33"/>
      <c r="BF73" s="33"/>
      <c r="BG73" s="33"/>
      <c r="BH73" s="33"/>
      <c r="BI73" s="33"/>
      <c r="BJ73" s="33"/>
      <c r="BK73" s="23"/>
      <c r="BL73" s="23"/>
      <c r="BM73" s="23"/>
      <c r="BN73" s="33"/>
      <c r="BO73" s="33"/>
      <c r="BP73" s="33"/>
      <c r="BQ73" s="33"/>
      <c r="BR73" s="33"/>
      <c r="BS73" s="33"/>
      <c r="BT73" s="33"/>
      <c r="BU73" s="33"/>
      <c r="BV73" s="33"/>
      <c r="BW73" s="23"/>
      <c r="BX73" s="23"/>
      <c r="BY73" s="23"/>
      <c r="BZ73" s="33"/>
      <c r="CA73" s="33"/>
      <c r="CB73" s="33"/>
      <c r="CC73" s="33"/>
      <c r="CD73" s="33"/>
      <c r="CE73" s="33"/>
      <c r="CF73" s="33"/>
      <c r="CG73" s="33"/>
      <c r="CH73" s="33"/>
      <c r="CI73" s="23"/>
      <c r="CJ73" s="23"/>
      <c r="CK73" s="23"/>
      <c r="CL73" s="33"/>
      <c r="CM73" s="33"/>
      <c r="CN73" s="33"/>
      <c r="CO73" s="33"/>
      <c r="CP73" s="33"/>
      <c r="CQ73" s="33"/>
    </row>
    <row r="74" spans="1:95" s="2" customFormat="1" x14ac:dyDescent="0.25">
      <c r="A74" s="23"/>
      <c r="B74" s="22"/>
      <c r="C74" s="23"/>
      <c r="D74" s="23"/>
      <c r="E74" s="23"/>
      <c r="F74" s="33"/>
      <c r="G74" s="33"/>
      <c r="H74" s="33"/>
      <c r="I74" s="33"/>
      <c r="J74" s="33"/>
      <c r="K74" s="33"/>
      <c r="L74" s="33"/>
      <c r="M74" s="33"/>
      <c r="N74" s="22"/>
      <c r="O74" s="23"/>
      <c r="P74" s="23"/>
      <c r="Q74" s="23"/>
      <c r="R74" s="33"/>
      <c r="S74" s="33"/>
      <c r="T74" s="33"/>
      <c r="U74" s="33"/>
      <c r="V74" s="33"/>
      <c r="W74" s="33"/>
      <c r="X74" s="33"/>
      <c r="Y74" s="33"/>
      <c r="Z74" s="22"/>
      <c r="AA74" s="23"/>
      <c r="AB74" s="23"/>
      <c r="AC74" s="23"/>
      <c r="AD74" s="33"/>
      <c r="AE74" s="33"/>
      <c r="AF74" s="33"/>
      <c r="AG74" s="33"/>
      <c r="AH74" s="33"/>
      <c r="AI74" s="33"/>
      <c r="AJ74" s="33"/>
      <c r="AK74" s="23"/>
      <c r="AL74" s="22"/>
      <c r="AM74" s="23"/>
      <c r="AN74" s="23"/>
      <c r="AO74" s="23"/>
      <c r="AP74" s="33"/>
      <c r="AQ74" s="33"/>
      <c r="AR74" s="33"/>
      <c r="AS74" s="33"/>
      <c r="AT74" s="33"/>
      <c r="AU74" s="33"/>
      <c r="AV74" s="33"/>
      <c r="AW74" s="23"/>
      <c r="AX74" s="22"/>
      <c r="AY74" s="23"/>
      <c r="AZ74" s="23"/>
      <c r="BA74" s="23"/>
      <c r="BB74" s="33"/>
      <c r="BC74" s="33"/>
      <c r="BD74" s="33"/>
      <c r="BE74" s="33"/>
      <c r="BF74" s="33"/>
      <c r="BG74" s="33"/>
      <c r="BH74" s="33"/>
      <c r="BI74" s="33"/>
      <c r="BJ74" s="22"/>
      <c r="BK74" s="23"/>
      <c r="BL74" s="23"/>
      <c r="BM74" s="23"/>
      <c r="BN74" s="33"/>
      <c r="BO74" s="33"/>
      <c r="BP74" s="33"/>
      <c r="BQ74" s="33"/>
      <c r="BR74" s="33"/>
      <c r="BS74" s="33"/>
      <c r="BT74" s="33"/>
      <c r="BU74" s="33"/>
      <c r="BV74" s="22"/>
      <c r="BW74" s="23"/>
      <c r="BX74" s="23"/>
      <c r="BY74" s="23"/>
      <c r="BZ74" s="33"/>
      <c r="CA74" s="33"/>
      <c r="CB74" s="33"/>
      <c r="CC74" s="33"/>
      <c r="CD74" s="33"/>
      <c r="CE74" s="33"/>
      <c r="CF74" s="33"/>
      <c r="CG74" s="23"/>
      <c r="CH74" s="22"/>
      <c r="CI74" s="23"/>
      <c r="CJ74" s="23"/>
      <c r="CK74" s="23"/>
      <c r="CL74" s="33"/>
      <c r="CM74" s="33"/>
      <c r="CN74" s="33"/>
      <c r="CO74" s="33"/>
      <c r="CP74" s="33"/>
      <c r="CQ74" s="33"/>
    </row>
    <row r="75" spans="1:95" s="2" customFormat="1" x14ac:dyDescent="0.25">
      <c r="A75" s="23"/>
      <c r="B75" s="22"/>
      <c r="C75" s="23"/>
      <c r="D75" s="23"/>
      <c r="E75" s="23"/>
      <c r="F75" s="33"/>
      <c r="G75" s="33"/>
      <c r="H75" s="33"/>
      <c r="I75" s="33"/>
      <c r="J75" s="33"/>
      <c r="K75" s="33"/>
      <c r="L75" s="33"/>
      <c r="M75" s="33"/>
      <c r="N75" s="22"/>
      <c r="O75" s="23"/>
      <c r="P75" s="23"/>
      <c r="Q75" s="23"/>
      <c r="R75" s="33"/>
      <c r="S75" s="33"/>
      <c r="T75" s="33"/>
      <c r="U75" s="33"/>
      <c r="V75" s="33"/>
      <c r="W75" s="33"/>
      <c r="X75" s="33"/>
      <c r="Y75" s="33"/>
      <c r="Z75" s="22"/>
      <c r="AA75" s="23"/>
      <c r="AB75" s="23"/>
      <c r="AC75" s="23"/>
      <c r="AD75" s="33"/>
      <c r="AE75" s="33"/>
      <c r="AF75" s="33"/>
      <c r="AG75" s="33"/>
      <c r="AH75" s="33"/>
      <c r="AI75" s="33"/>
      <c r="AJ75" s="33"/>
      <c r="AK75" s="23"/>
      <c r="AL75" s="22"/>
      <c r="AM75" s="23"/>
      <c r="AN75" s="23"/>
      <c r="AO75" s="23"/>
      <c r="AP75" s="33"/>
      <c r="AQ75" s="33"/>
      <c r="AR75" s="33"/>
      <c r="AS75" s="33"/>
      <c r="AT75" s="33"/>
      <c r="AU75" s="33"/>
      <c r="AV75" s="33"/>
      <c r="AW75" s="23"/>
      <c r="AX75" s="22"/>
      <c r="AY75" s="23"/>
      <c r="AZ75" s="23"/>
      <c r="BA75" s="23"/>
      <c r="BB75" s="33"/>
      <c r="BC75" s="33"/>
      <c r="BD75" s="33"/>
      <c r="BE75" s="33"/>
      <c r="BF75" s="33"/>
      <c r="BG75" s="33"/>
      <c r="BH75" s="33"/>
      <c r="BI75" s="33"/>
      <c r="BJ75" s="22"/>
      <c r="BK75" s="23"/>
      <c r="BL75" s="23"/>
      <c r="BM75" s="23"/>
      <c r="BN75" s="33"/>
      <c r="BO75" s="33"/>
      <c r="BP75" s="33"/>
      <c r="BQ75" s="33"/>
      <c r="BR75" s="33"/>
      <c r="BS75" s="33"/>
      <c r="BT75" s="33"/>
      <c r="BU75" s="33"/>
      <c r="BV75" s="22"/>
      <c r="BW75" s="23"/>
      <c r="BX75" s="23"/>
      <c r="BY75" s="23"/>
      <c r="BZ75" s="33"/>
      <c r="CA75" s="33"/>
      <c r="CB75" s="33"/>
      <c r="CC75" s="33"/>
      <c r="CD75" s="33"/>
      <c r="CE75" s="33"/>
      <c r="CF75" s="33"/>
      <c r="CG75" s="23"/>
      <c r="CH75" s="22"/>
      <c r="CI75" s="23"/>
      <c r="CJ75" s="23"/>
      <c r="CK75" s="23"/>
      <c r="CL75" s="33"/>
      <c r="CM75" s="33"/>
      <c r="CN75" s="33"/>
      <c r="CO75" s="33"/>
      <c r="CP75" s="33"/>
      <c r="CQ75" s="33"/>
    </row>
    <row r="76" spans="1:95" s="2" customFormat="1" x14ac:dyDescent="0.25">
      <c r="A76" s="23"/>
      <c r="B76" s="22"/>
      <c r="C76" s="23"/>
      <c r="D76" s="23"/>
      <c r="E76" s="23"/>
      <c r="F76" s="33"/>
      <c r="G76" s="33"/>
      <c r="H76" s="33"/>
      <c r="I76" s="33"/>
      <c r="J76" s="33"/>
      <c r="K76" s="33"/>
      <c r="L76" s="33"/>
      <c r="M76" s="33"/>
      <c r="N76" s="22"/>
      <c r="O76" s="23"/>
      <c r="P76" s="23"/>
      <c r="Q76" s="23"/>
      <c r="R76" s="33"/>
      <c r="S76" s="33"/>
      <c r="T76" s="33"/>
      <c r="U76" s="33"/>
      <c r="V76" s="33"/>
      <c r="W76" s="33"/>
      <c r="X76" s="33"/>
      <c r="Y76" s="33"/>
      <c r="Z76" s="22"/>
      <c r="AA76" s="23"/>
      <c r="AB76" s="23"/>
      <c r="AC76" s="23"/>
      <c r="AD76" s="33"/>
      <c r="AE76" s="33"/>
      <c r="AF76" s="33"/>
      <c r="AG76" s="33"/>
      <c r="AH76" s="33"/>
      <c r="AI76" s="33"/>
      <c r="AJ76" s="33"/>
      <c r="AK76" s="23"/>
      <c r="AL76" s="22"/>
      <c r="AM76" s="23"/>
      <c r="AN76" s="23"/>
      <c r="AO76" s="23"/>
      <c r="AP76" s="33"/>
      <c r="AQ76" s="33"/>
      <c r="AR76" s="33"/>
      <c r="AS76" s="33"/>
      <c r="AT76" s="33"/>
      <c r="AU76" s="33"/>
      <c r="AV76" s="33"/>
      <c r="AW76" s="23"/>
      <c r="AX76" s="22"/>
      <c r="AY76" s="23"/>
      <c r="AZ76" s="23"/>
      <c r="BA76" s="23"/>
      <c r="BB76" s="33"/>
      <c r="BC76" s="33"/>
      <c r="BD76" s="33"/>
      <c r="BE76" s="33"/>
      <c r="BF76" s="33"/>
      <c r="BG76" s="33"/>
      <c r="BH76" s="33"/>
      <c r="BI76" s="33"/>
      <c r="BJ76" s="22"/>
      <c r="BK76" s="23"/>
      <c r="BL76" s="23"/>
      <c r="BM76" s="23"/>
      <c r="BN76" s="33"/>
      <c r="BO76" s="33"/>
      <c r="BP76" s="33"/>
      <c r="BQ76" s="33"/>
      <c r="BR76" s="33"/>
      <c r="BS76" s="33"/>
      <c r="BT76" s="33"/>
      <c r="BU76" s="33"/>
      <c r="BV76" s="22"/>
      <c r="BW76" s="23"/>
      <c r="BX76" s="23"/>
      <c r="BY76" s="23"/>
      <c r="BZ76" s="33"/>
      <c r="CA76" s="33"/>
      <c r="CB76" s="33"/>
      <c r="CC76" s="33"/>
      <c r="CD76" s="33"/>
      <c r="CE76" s="33"/>
      <c r="CF76" s="33"/>
      <c r="CG76" s="23"/>
      <c r="CH76" s="22"/>
      <c r="CI76" s="23"/>
      <c r="CJ76" s="23"/>
      <c r="CK76" s="23"/>
      <c r="CL76" s="33"/>
      <c r="CM76" s="33"/>
      <c r="CN76" s="33"/>
      <c r="CO76" s="33"/>
      <c r="CP76" s="33"/>
      <c r="CQ76" s="33"/>
    </row>
    <row r="77" spans="1:95" s="2" customFormat="1" x14ac:dyDescent="0.25">
      <c r="A77" s="23"/>
      <c r="B77" s="22"/>
      <c r="C77" s="23"/>
      <c r="D77" s="22"/>
      <c r="E77" s="23"/>
      <c r="F77" s="33"/>
      <c r="G77" s="33"/>
      <c r="H77" s="33"/>
      <c r="I77" s="33"/>
      <c r="J77" s="33"/>
      <c r="K77" s="33"/>
      <c r="L77" s="33"/>
      <c r="M77" s="33"/>
      <c r="N77" s="22"/>
      <c r="O77" s="23"/>
      <c r="P77" s="22"/>
      <c r="Q77" s="23"/>
      <c r="R77" s="33"/>
      <c r="S77" s="33"/>
      <c r="T77" s="33"/>
      <c r="U77" s="33"/>
      <c r="V77" s="33"/>
      <c r="W77" s="33"/>
      <c r="X77" s="33"/>
      <c r="Y77" s="33"/>
      <c r="Z77" s="22"/>
      <c r="AA77" s="23"/>
      <c r="AB77" s="22"/>
      <c r="AC77" s="23"/>
      <c r="AD77" s="33"/>
      <c r="AE77" s="33"/>
      <c r="AF77" s="33"/>
      <c r="AG77" s="33"/>
      <c r="AH77" s="33"/>
      <c r="AI77" s="33"/>
      <c r="AJ77" s="33"/>
      <c r="AK77" s="23"/>
      <c r="AL77" s="22"/>
      <c r="AM77" s="23"/>
      <c r="AN77" s="22"/>
      <c r="AO77" s="23"/>
      <c r="AP77" s="33"/>
      <c r="AQ77" s="33"/>
      <c r="AR77" s="33"/>
      <c r="AS77" s="33"/>
      <c r="AT77" s="33"/>
      <c r="AU77" s="33"/>
      <c r="AV77" s="33"/>
      <c r="AW77" s="23"/>
      <c r="AX77" s="22"/>
      <c r="AY77" s="23"/>
      <c r="AZ77" s="22"/>
      <c r="BA77" s="23"/>
      <c r="BB77" s="33"/>
      <c r="BC77" s="33"/>
      <c r="BD77" s="33"/>
      <c r="BE77" s="33"/>
      <c r="BF77" s="33"/>
      <c r="BG77" s="33"/>
      <c r="BH77" s="33"/>
      <c r="BI77" s="33"/>
      <c r="BJ77" s="22"/>
      <c r="BK77" s="23"/>
      <c r="BL77" s="22"/>
      <c r="BM77" s="23"/>
      <c r="BN77" s="33"/>
      <c r="BO77" s="33"/>
      <c r="BP77" s="33"/>
      <c r="BQ77" s="33"/>
      <c r="BR77" s="33"/>
      <c r="BS77" s="33"/>
      <c r="BT77" s="33"/>
      <c r="BU77" s="33"/>
      <c r="BV77" s="22"/>
      <c r="BW77" s="23"/>
      <c r="BX77" s="22"/>
      <c r="BY77" s="23"/>
      <c r="BZ77" s="33"/>
      <c r="CA77" s="33"/>
      <c r="CB77" s="33"/>
      <c r="CC77" s="33"/>
      <c r="CD77" s="33"/>
      <c r="CE77" s="33"/>
      <c r="CF77" s="33"/>
      <c r="CG77" s="23"/>
      <c r="CH77" s="22"/>
      <c r="CI77" s="23"/>
      <c r="CJ77" s="22"/>
      <c r="CK77" s="23"/>
      <c r="CL77" s="33"/>
      <c r="CM77" s="33"/>
      <c r="CN77" s="33"/>
      <c r="CO77" s="33"/>
      <c r="CP77" s="33"/>
      <c r="CQ77" s="33"/>
    </row>
    <row r="78" spans="1:95" s="2" customFormat="1" x14ac:dyDescent="0.25">
      <c r="A78" s="23"/>
      <c r="B78" s="22"/>
      <c r="C78" s="23"/>
      <c r="D78" s="23"/>
      <c r="E78" s="23"/>
      <c r="F78" s="33"/>
      <c r="G78" s="33"/>
      <c r="H78" s="33"/>
      <c r="I78" s="33"/>
      <c r="J78" s="33"/>
      <c r="K78" s="33"/>
      <c r="L78" s="33"/>
      <c r="M78" s="33"/>
      <c r="N78" s="22"/>
      <c r="O78" s="33"/>
      <c r="P78" s="23"/>
      <c r="Q78" s="23"/>
      <c r="R78" s="33"/>
      <c r="S78" s="33"/>
      <c r="T78" s="33"/>
      <c r="U78" s="33"/>
      <c r="V78" s="33"/>
      <c r="W78" s="33"/>
      <c r="X78" s="33"/>
      <c r="Y78" s="33"/>
      <c r="Z78" s="22"/>
      <c r="AA78" s="33"/>
      <c r="AB78" s="23"/>
      <c r="AC78" s="23"/>
      <c r="AD78" s="33"/>
      <c r="AE78" s="33"/>
      <c r="AF78" s="33"/>
      <c r="AG78" s="33"/>
      <c r="AH78" s="33"/>
      <c r="AI78" s="33"/>
      <c r="AJ78" s="33"/>
      <c r="AK78" s="23"/>
      <c r="AL78" s="22"/>
      <c r="AM78" s="33"/>
      <c r="AN78" s="23"/>
      <c r="AO78" s="23"/>
      <c r="AP78" s="33"/>
      <c r="AQ78" s="33"/>
      <c r="AR78" s="33"/>
      <c r="AS78" s="33"/>
      <c r="AT78" s="33"/>
      <c r="AU78" s="33"/>
      <c r="AV78" s="33"/>
      <c r="AW78" s="23"/>
      <c r="AX78" s="22"/>
      <c r="AY78" s="23"/>
      <c r="AZ78" s="23"/>
      <c r="BA78" s="23"/>
      <c r="BB78" s="33"/>
      <c r="BC78" s="33"/>
      <c r="BD78" s="33"/>
      <c r="BE78" s="33"/>
      <c r="BF78" s="33"/>
      <c r="BG78" s="33"/>
      <c r="BH78" s="33"/>
      <c r="BI78" s="33"/>
      <c r="BJ78" s="22"/>
      <c r="BK78" s="33"/>
      <c r="BL78" s="23"/>
      <c r="BM78" s="23"/>
      <c r="BN78" s="33"/>
      <c r="BO78" s="33"/>
      <c r="BP78" s="33"/>
      <c r="BQ78" s="33"/>
      <c r="BR78" s="33"/>
      <c r="BS78" s="33"/>
      <c r="BT78" s="33"/>
      <c r="BU78" s="33"/>
      <c r="BV78" s="22"/>
      <c r="BW78" s="33"/>
      <c r="BX78" s="23"/>
      <c r="BY78" s="23"/>
      <c r="BZ78" s="33"/>
      <c r="CA78" s="33"/>
      <c r="CB78" s="33"/>
      <c r="CC78" s="33"/>
      <c r="CD78" s="33"/>
      <c r="CE78" s="33"/>
      <c r="CF78" s="33"/>
      <c r="CG78" s="23"/>
      <c r="CH78" s="22"/>
      <c r="CI78" s="33"/>
      <c r="CJ78" s="23"/>
      <c r="CK78" s="23"/>
      <c r="CL78" s="33"/>
      <c r="CM78" s="33"/>
      <c r="CN78" s="33"/>
      <c r="CO78" s="33"/>
      <c r="CP78" s="33"/>
      <c r="CQ78" s="33"/>
    </row>
    <row r="79" spans="1:95" s="2" customFormat="1" x14ac:dyDescent="0.25">
      <c r="A79" s="23"/>
      <c r="B79" s="22"/>
      <c r="C79" s="23"/>
      <c r="D79" s="23"/>
      <c r="E79" s="23"/>
      <c r="F79" s="33"/>
      <c r="G79" s="33"/>
      <c r="H79" s="33"/>
      <c r="I79" s="33"/>
      <c r="J79" s="33"/>
      <c r="K79" s="33"/>
      <c r="L79" s="33"/>
      <c r="M79" s="33"/>
      <c r="N79" s="22"/>
      <c r="O79" s="33"/>
      <c r="P79" s="23"/>
      <c r="Q79" s="23"/>
      <c r="R79" s="33"/>
      <c r="S79" s="33"/>
      <c r="T79" s="33"/>
      <c r="U79" s="33"/>
      <c r="V79" s="33"/>
      <c r="W79" s="33"/>
      <c r="X79" s="33"/>
      <c r="Y79" s="33"/>
      <c r="Z79" s="22"/>
      <c r="AA79" s="33"/>
      <c r="AB79" s="23"/>
      <c r="AC79" s="23"/>
      <c r="AD79" s="33"/>
      <c r="AE79" s="33"/>
      <c r="AF79" s="33"/>
      <c r="AG79" s="33"/>
      <c r="AH79" s="33"/>
      <c r="AI79" s="33"/>
      <c r="AJ79" s="33"/>
      <c r="AK79" s="23"/>
      <c r="AL79" s="22"/>
      <c r="AM79" s="33"/>
      <c r="AN79" s="23"/>
      <c r="AO79" s="23"/>
      <c r="AP79" s="33"/>
      <c r="AQ79" s="33"/>
      <c r="AR79" s="33"/>
      <c r="AS79" s="33"/>
      <c r="AT79" s="33"/>
      <c r="AU79" s="33"/>
      <c r="AV79" s="33"/>
      <c r="AW79" s="23"/>
      <c r="AX79" s="22"/>
      <c r="AY79" s="23"/>
      <c r="AZ79" s="23"/>
      <c r="BA79" s="23"/>
      <c r="BB79" s="33"/>
      <c r="BC79" s="33"/>
      <c r="BD79" s="33"/>
      <c r="BE79" s="33"/>
      <c r="BF79" s="33"/>
      <c r="BG79" s="33"/>
      <c r="BH79" s="33"/>
      <c r="BI79" s="33"/>
      <c r="BJ79" s="22"/>
      <c r="BK79" s="33"/>
      <c r="BL79" s="23"/>
      <c r="BM79" s="23"/>
      <c r="BN79" s="33"/>
      <c r="BO79" s="33"/>
      <c r="BP79" s="33"/>
      <c r="BQ79" s="33"/>
      <c r="BR79" s="33"/>
      <c r="BS79" s="33"/>
      <c r="BT79" s="33"/>
      <c r="BU79" s="33"/>
      <c r="BV79" s="22"/>
      <c r="BW79" s="33"/>
      <c r="BX79" s="23"/>
      <c r="BY79" s="23"/>
      <c r="BZ79" s="33"/>
      <c r="CA79" s="33"/>
      <c r="CB79" s="33"/>
      <c r="CC79" s="33"/>
      <c r="CD79" s="33"/>
      <c r="CE79" s="33"/>
      <c r="CF79" s="33"/>
      <c r="CG79" s="23"/>
      <c r="CH79" s="22"/>
      <c r="CI79" s="33"/>
      <c r="CJ79" s="23"/>
      <c r="CK79" s="23"/>
      <c r="CL79" s="33"/>
      <c r="CM79" s="33"/>
      <c r="CN79" s="33"/>
      <c r="CO79" s="33"/>
      <c r="CP79" s="33"/>
      <c r="CQ79" s="33"/>
    </row>
    <row r="80" spans="1:95" s="2" customFormat="1" x14ac:dyDescent="0.25">
      <c r="A80" s="23"/>
      <c r="B80" s="22"/>
      <c r="C80" s="23"/>
      <c r="D80" s="23"/>
      <c r="E80" s="23"/>
      <c r="F80" s="33"/>
      <c r="G80" s="33"/>
      <c r="H80" s="33"/>
      <c r="I80" s="33"/>
      <c r="J80" s="33"/>
      <c r="K80" s="33"/>
      <c r="L80" s="33"/>
      <c r="M80" s="33"/>
      <c r="N80" s="22"/>
      <c r="O80" s="33"/>
      <c r="P80" s="23"/>
      <c r="Q80" s="23"/>
      <c r="R80" s="33"/>
      <c r="S80" s="33"/>
      <c r="T80" s="33"/>
      <c r="U80" s="33"/>
      <c r="V80" s="33"/>
      <c r="W80" s="33"/>
      <c r="X80" s="33"/>
      <c r="Y80" s="33"/>
      <c r="Z80" s="22"/>
      <c r="AA80" s="33"/>
      <c r="AB80" s="23"/>
      <c r="AC80" s="23"/>
      <c r="AD80" s="33"/>
      <c r="AE80" s="33"/>
      <c r="AF80" s="33"/>
      <c r="AG80" s="33"/>
      <c r="AH80" s="33"/>
      <c r="AI80" s="33"/>
      <c r="AJ80" s="33"/>
      <c r="AK80" s="23"/>
      <c r="AL80" s="22"/>
      <c r="AM80" s="33"/>
      <c r="AN80" s="23"/>
      <c r="AO80" s="23"/>
      <c r="AP80" s="33"/>
      <c r="AQ80" s="33"/>
      <c r="AR80" s="33"/>
      <c r="AS80" s="33"/>
      <c r="AT80" s="33"/>
      <c r="AU80" s="33"/>
      <c r="AV80" s="33"/>
      <c r="AW80" s="23"/>
      <c r="AX80" s="22"/>
      <c r="AY80" s="23"/>
      <c r="AZ80" s="23"/>
      <c r="BA80" s="23"/>
      <c r="BB80" s="33"/>
      <c r="BC80" s="33"/>
      <c r="BD80" s="33"/>
      <c r="BE80" s="33"/>
      <c r="BF80" s="33"/>
      <c r="BG80" s="33"/>
      <c r="BH80" s="33"/>
      <c r="BI80" s="33"/>
      <c r="BJ80" s="22"/>
      <c r="BK80" s="33"/>
      <c r="BL80" s="23"/>
      <c r="BM80" s="23"/>
      <c r="BN80" s="33"/>
      <c r="BO80" s="33"/>
      <c r="BP80" s="33"/>
      <c r="BQ80" s="33"/>
      <c r="BR80" s="33"/>
      <c r="BS80" s="33"/>
      <c r="BT80" s="33"/>
      <c r="BU80" s="33"/>
      <c r="BV80" s="22"/>
      <c r="BW80" s="33"/>
      <c r="BX80" s="23"/>
      <c r="BY80" s="23"/>
      <c r="BZ80" s="33"/>
      <c r="CA80" s="33"/>
      <c r="CB80" s="33"/>
      <c r="CC80" s="33"/>
      <c r="CD80" s="33"/>
      <c r="CE80" s="33"/>
      <c r="CF80" s="33"/>
      <c r="CG80" s="23"/>
      <c r="CH80" s="22"/>
      <c r="CI80" s="33"/>
      <c r="CJ80" s="23"/>
      <c r="CK80" s="23"/>
      <c r="CL80" s="33"/>
      <c r="CM80" s="33"/>
      <c r="CN80" s="33"/>
      <c r="CO80" s="33"/>
      <c r="CP80" s="33"/>
      <c r="CQ80" s="33"/>
    </row>
    <row r="81" spans="1:95" s="2" customFormat="1" x14ac:dyDescent="0.25">
      <c r="A81" s="23"/>
      <c r="B81" s="22"/>
      <c r="C81" s="23"/>
      <c r="D81" s="23"/>
      <c r="E81" s="23"/>
      <c r="F81" s="33"/>
      <c r="G81" s="33"/>
      <c r="H81" s="33"/>
      <c r="I81" s="33"/>
      <c r="J81" s="33"/>
      <c r="K81" s="33"/>
      <c r="L81" s="33"/>
      <c r="M81" s="33"/>
      <c r="N81" s="22"/>
      <c r="O81" s="33"/>
      <c r="P81" s="23"/>
      <c r="Q81" s="23"/>
      <c r="R81" s="33"/>
      <c r="S81" s="33"/>
      <c r="T81" s="33"/>
      <c r="U81" s="33"/>
      <c r="V81" s="33"/>
      <c r="W81" s="33"/>
      <c r="X81" s="33"/>
      <c r="Y81" s="33"/>
      <c r="Z81" s="22"/>
      <c r="AA81" s="33"/>
      <c r="AB81" s="23"/>
      <c r="AC81" s="23"/>
      <c r="AD81" s="33"/>
      <c r="AE81" s="33"/>
      <c r="AF81" s="33"/>
      <c r="AG81" s="33"/>
      <c r="AH81" s="33"/>
      <c r="AI81" s="33"/>
      <c r="AJ81" s="33"/>
      <c r="AK81" s="23"/>
      <c r="AL81" s="22"/>
      <c r="AM81" s="33"/>
      <c r="AN81" s="23"/>
      <c r="AO81" s="23"/>
      <c r="AP81" s="33"/>
      <c r="AQ81" s="33"/>
      <c r="AR81" s="33"/>
      <c r="AS81" s="33"/>
      <c r="AT81" s="33"/>
      <c r="AU81" s="33"/>
      <c r="AV81" s="33"/>
      <c r="AW81" s="23"/>
      <c r="AX81" s="22"/>
      <c r="AY81" s="23"/>
      <c r="AZ81" s="23"/>
      <c r="BA81" s="23"/>
      <c r="BB81" s="33"/>
      <c r="BC81" s="33"/>
      <c r="BD81" s="33"/>
      <c r="BE81" s="33"/>
      <c r="BF81" s="33"/>
      <c r="BG81" s="33"/>
      <c r="BH81" s="33"/>
      <c r="BI81" s="33"/>
      <c r="BJ81" s="22"/>
      <c r="BK81" s="33"/>
      <c r="BL81" s="23"/>
      <c r="BM81" s="23"/>
      <c r="BN81" s="33"/>
      <c r="BO81" s="33"/>
      <c r="BP81" s="33"/>
      <c r="BQ81" s="33"/>
      <c r="BR81" s="33"/>
      <c r="BS81" s="33"/>
      <c r="BT81" s="33"/>
      <c r="BU81" s="33"/>
      <c r="BV81" s="22"/>
      <c r="BW81" s="33"/>
      <c r="BX81" s="23"/>
      <c r="BY81" s="23"/>
      <c r="BZ81" s="33"/>
      <c r="CA81" s="33"/>
      <c r="CB81" s="33"/>
      <c r="CC81" s="33"/>
      <c r="CD81" s="33"/>
      <c r="CE81" s="33"/>
      <c r="CF81" s="33"/>
      <c r="CG81" s="23"/>
      <c r="CH81" s="22"/>
      <c r="CI81" s="33"/>
      <c r="CJ81" s="23"/>
      <c r="CK81" s="23"/>
      <c r="CL81" s="33"/>
      <c r="CM81" s="33"/>
      <c r="CN81" s="33"/>
      <c r="CO81" s="33"/>
      <c r="CP81" s="33"/>
      <c r="CQ81" s="33"/>
    </row>
    <row r="82" spans="1:95" s="2" customFormat="1" x14ac:dyDescent="0.25">
      <c r="A82" s="23"/>
      <c r="B82" s="22"/>
      <c r="C82" s="23"/>
      <c r="D82" s="23"/>
      <c r="E82" s="23"/>
      <c r="F82" s="33"/>
      <c r="G82" s="33"/>
      <c r="H82" s="33"/>
      <c r="I82" s="33"/>
      <c r="J82" s="33"/>
      <c r="K82" s="33"/>
      <c r="L82" s="33"/>
      <c r="M82" s="33"/>
      <c r="N82" s="22"/>
      <c r="O82" s="33"/>
      <c r="P82" s="23"/>
      <c r="Q82" s="23"/>
      <c r="R82" s="33"/>
      <c r="S82" s="33"/>
      <c r="T82" s="33"/>
      <c r="U82" s="33"/>
      <c r="V82" s="33"/>
      <c r="W82" s="33"/>
      <c r="X82" s="33"/>
      <c r="Y82" s="33"/>
      <c r="Z82" s="22"/>
      <c r="AA82" s="33"/>
      <c r="AB82" s="23"/>
      <c r="AC82" s="23"/>
      <c r="AD82" s="33"/>
      <c r="AE82" s="33"/>
      <c r="AF82" s="33"/>
      <c r="AG82" s="33"/>
      <c r="AH82" s="33"/>
      <c r="AI82" s="33"/>
      <c r="AJ82" s="33"/>
      <c r="AK82" s="23"/>
      <c r="AL82" s="22"/>
      <c r="AM82" s="33"/>
      <c r="AN82" s="23"/>
      <c r="AO82" s="23"/>
      <c r="AP82" s="33"/>
      <c r="AQ82" s="33"/>
      <c r="AR82" s="33"/>
      <c r="AS82" s="33"/>
      <c r="AT82" s="33"/>
      <c r="AU82" s="33"/>
      <c r="AV82" s="33"/>
      <c r="AW82" s="23"/>
      <c r="AX82" s="22"/>
      <c r="AY82" s="23"/>
      <c r="AZ82" s="23"/>
      <c r="BA82" s="23"/>
      <c r="BB82" s="33"/>
      <c r="BC82" s="33"/>
      <c r="BD82" s="33"/>
      <c r="BE82" s="33"/>
      <c r="BF82" s="33"/>
      <c r="BG82" s="33"/>
      <c r="BH82" s="33"/>
      <c r="BI82" s="33"/>
      <c r="BJ82" s="22"/>
      <c r="BK82" s="33"/>
      <c r="BL82" s="23"/>
      <c r="BM82" s="23"/>
      <c r="BN82" s="33"/>
      <c r="BO82" s="33"/>
      <c r="BP82" s="33"/>
      <c r="BQ82" s="33"/>
      <c r="BR82" s="33"/>
      <c r="BS82" s="33"/>
      <c r="BT82" s="33"/>
      <c r="BU82" s="33"/>
      <c r="BV82" s="22"/>
      <c r="BW82" s="33"/>
      <c r="BX82" s="23"/>
      <c r="BY82" s="23"/>
      <c r="BZ82" s="33"/>
      <c r="CA82" s="33"/>
      <c r="CB82" s="33"/>
      <c r="CC82" s="33"/>
      <c r="CD82" s="33"/>
      <c r="CE82" s="33"/>
      <c r="CF82" s="33"/>
      <c r="CG82" s="23"/>
      <c r="CH82" s="22"/>
      <c r="CI82" s="33"/>
      <c r="CJ82" s="23"/>
      <c r="CK82" s="23"/>
      <c r="CL82" s="33"/>
      <c r="CM82" s="33"/>
      <c r="CN82" s="33"/>
      <c r="CO82" s="33"/>
      <c r="CP82" s="33"/>
      <c r="CQ82" s="33"/>
    </row>
    <row r="83" spans="1:95" s="2" customFormat="1" x14ac:dyDescent="0.25">
      <c r="A83" s="23"/>
      <c r="B83" s="22"/>
      <c r="C83" s="23"/>
      <c r="D83" s="23"/>
      <c r="E83" s="23"/>
      <c r="F83" s="33"/>
      <c r="G83" s="33"/>
      <c r="H83" s="33"/>
      <c r="I83" s="33"/>
      <c r="J83" s="33"/>
      <c r="K83" s="33"/>
      <c r="L83" s="33"/>
      <c r="M83" s="33"/>
      <c r="N83" s="22"/>
      <c r="O83" s="33"/>
      <c r="P83" s="23"/>
      <c r="Q83" s="23"/>
      <c r="R83" s="33"/>
      <c r="S83" s="33"/>
      <c r="T83" s="33"/>
      <c r="U83" s="33"/>
      <c r="V83" s="33"/>
      <c r="W83" s="33"/>
      <c r="X83" s="33"/>
      <c r="Y83" s="33"/>
      <c r="Z83" s="22"/>
      <c r="AA83" s="33"/>
      <c r="AB83" s="23"/>
      <c r="AC83" s="23"/>
      <c r="AD83" s="33"/>
      <c r="AE83" s="33"/>
      <c r="AF83" s="33"/>
      <c r="AG83" s="33"/>
      <c r="AH83" s="33"/>
      <c r="AI83" s="33"/>
      <c r="AJ83" s="33"/>
      <c r="AK83" s="23"/>
      <c r="AL83" s="22"/>
      <c r="AM83" s="33"/>
      <c r="AN83" s="23"/>
      <c r="AO83" s="23"/>
      <c r="AP83" s="33"/>
      <c r="AQ83" s="33"/>
      <c r="AR83" s="33"/>
      <c r="AS83" s="33"/>
      <c r="AT83" s="33"/>
      <c r="AU83" s="33"/>
      <c r="AV83" s="33"/>
      <c r="AW83" s="23"/>
      <c r="AX83" s="22"/>
      <c r="AY83" s="23"/>
      <c r="AZ83" s="23"/>
      <c r="BA83" s="23"/>
      <c r="BB83" s="33"/>
      <c r="BC83" s="33"/>
      <c r="BD83" s="33"/>
      <c r="BE83" s="33"/>
      <c r="BF83" s="33"/>
      <c r="BG83" s="33"/>
      <c r="BH83" s="33"/>
      <c r="BI83" s="33"/>
      <c r="BJ83" s="22"/>
      <c r="BK83" s="33"/>
      <c r="BL83" s="23"/>
      <c r="BM83" s="23"/>
      <c r="BN83" s="33"/>
      <c r="BO83" s="33"/>
      <c r="BP83" s="33"/>
      <c r="BQ83" s="33"/>
      <c r="BR83" s="33"/>
      <c r="BS83" s="33"/>
      <c r="BT83" s="33"/>
      <c r="BU83" s="33"/>
      <c r="BV83" s="22"/>
      <c r="BW83" s="33"/>
      <c r="BX83" s="23"/>
      <c r="BY83" s="23"/>
      <c r="BZ83" s="33"/>
      <c r="CA83" s="33"/>
      <c r="CB83" s="33"/>
      <c r="CC83" s="33"/>
      <c r="CD83" s="33"/>
      <c r="CE83" s="33"/>
      <c r="CF83" s="33"/>
      <c r="CG83" s="23"/>
      <c r="CH83" s="22"/>
      <c r="CI83" s="33"/>
      <c r="CJ83" s="23"/>
      <c r="CK83" s="23"/>
      <c r="CL83" s="33"/>
      <c r="CM83" s="33"/>
      <c r="CN83" s="33"/>
      <c r="CO83" s="33"/>
      <c r="CP83" s="33"/>
      <c r="CQ83" s="33"/>
    </row>
    <row r="84" spans="1:95" s="2" customFormat="1" x14ac:dyDescent="0.25">
      <c r="A84" s="23"/>
      <c r="B84" s="22"/>
      <c r="C84" s="23"/>
      <c r="D84" s="23"/>
      <c r="E84" s="23"/>
      <c r="F84" s="33"/>
      <c r="G84" s="33"/>
      <c r="H84" s="33"/>
      <c r="I84" s="33"/>
      <c r="J84" s="33"/>
      <c r="K84" s="33"/>
      <c r="L84" s="33"/>
      <c r="M84" s="33"/>
      <c r="N84" s="22"/>
      <c r="O84" s="33"/>
      <c r="P84" s="23"/>
      <c r="Q84" s="23"/>
      <c r="R84" s="33"/>
      <c r="S84" s="33"/>
      <c r="T84" s="33"/>
      <c r="U84" s="33"/>
      <c r="V84" s="33"/>
      <c r="W84" s="33"/>
      <c r="X84" s="33"/>
      <c r="Y84" s="33"/>
      <c r="Z84" s="22"/>
      <c r="AA84" s="33"/>
      <c r="AB84" s="23"/>
      <c r="AC84" s="23"/>
      <c r="AD84" s="33"/>
      <c r="AE84" s="33"/>
      <c r="AF84" s="33"/>
      <c r="AG84" s="33"/>
      <c r="AH84" s="33"/>
      <c r="AI84" s="33"/>
      <c r="AJ84" s="33"/>
      <c r="AK84" s="23"/>
      <c r="AL84" s="22"/>
      <c r="AM84" s="33"/>
      <c r="AN84" s="23"/>
      <c r="AO84" s="23"/>
      <c r="AP84" s="33"/>
      <c r="AQ84" s="33"/>
      <c r="AR84" s="33"/>
      <c r="AS84" s="33"/>
      <c r="AT84" s="33"/>
      <c r="AU84" s="33"/>
      <c r="AV84" s="33"/>
      <c r="AW84" s="23"/>
      <c r="AX84" s="22"/>
      <c r="AY84" s="23"/>
      <c r="AZ84" s="23"/>
      <c r="BA84" s="23"/>
      <c r="BB84" s="33"/>
      <c r="BC84" s="33"/>
      <c r="BD84" s="33"/>
      <c r="BE84" s="33"/>
      <c r="BF84" s="33"/>
      <c r="BG84" s="33"/>
      <c r="BH84" s="33"/>
      <c r="BI84" s="33"/>
      <c r="BJ84" s="22"/>
      <c r="BK84" s="33"/>
      <c r="BL84" s="23"/>
      <c r="BM84" s="23"/>
      <c r="BN84" s="33"/>
      <c r="BO84" s="33"/>
      <c r="BP84" s="33"/>
      <c r="BQ84" s="33"/>
      <c r="BR84" s="33"/>
      <c r="BS84" s="33"/>
      <c r="BT84" s="33"/>
      <c r="BU84" s="33"/>
      <c r="BV84" s="22"/>
      <c r="BW84" s="33"/>
      <c r="BX84" s="23"/>
      <c r="BY84" s="23"/>
      <c r="BZ84" s="33"/>
      <c r="CA84" s="33"/>
      <c r="CB84" s="33"/>
      <c r="CC84" s="33"/>
      <c r="CD84" s="33"/>
      <c r="CE84" s="33"/>
      <c r="CF84" s="33"/>
      <c r="CG84" s="23"/>
      <c r="CH84" s="22"/>
      <c r="CI84" s="33"/>
      <c r="CJ84" s="23"/>
      <c r="CK84" s="23"/>
      <c r="CL84" s="33"/>
      <c r="CM84" s="33"/>
      <c r="CN84" s="33"/>
      <c r="CO84" s="33"/>
      <c r="CP84" s="33"/>
      <c r="CQ84" s="33"/>
    </row>
    <row r="85" spans="1:95" s="2" customFormat="1" x14ac:dyDescent="0.25">
      <c r="A85" s="23"/>
      <c r="B85" s="22"/>
      <c r="C85" s="23"/>
      <c r="D85" s="23"/>
      <c r="E85" s="23"/>
      <c r="F85" s="33"/>
      <c r="G85" s="33"/>
      <c r="H85" s="33"/>
      <c r="I85" s="33"/>
      <c r="J85" s="33"/>
      <c r="K85" s="33"/>
      <c r="L85" s="33"/>
      <c r="M85" s="33"/>
      <c r="N85" s="22"/>
      <c r="O85" s="33"/>
      <c r="P85" s="23"/>
      <c r="Q85" s="23"/>
      <c r="R85" s="33"/>
      <c r="S85" s="33"/>
      <c r="T85" s="33"/>
      <c r="U85" s="33"/>
      <c r="V85" s="33"/>
      <c r="W85" s="33"/>
      <c r="X85" s="33"/>
      <c r="Y85" s="33"/>
      <c r="Z85" s="22"/>
      <c r="AA85" s="33"/>
      <c r="AB85" s="23"/>
      <c r="AC85" s="23"/>
      <c r="AD85" s="33"/>
      <c r="AE85" s="33"/>
      <c r="AF85" s="33"/>
      <c r="AG85" s="33"/>
      <c r="AH85" s="33"/>
      <c r="AI85" s="33"/>
      <c r="AJ85" s="33"/>
      <c r="AK85" s="23"/>
      <c r="AL85" s="22"/>
      <c r="AM85" s="33"/>
      <c r="AN85" s="23"/>
      <c r="AO85" s="23"/>
      <c r="AP85" s="33"/>
      <c r="AQ85" s="33"/>
      <c r="AR85" s="33"/>
      <c r="AS85" s="33"/>
      <c r="AT85" s="33"/>
      <c r="AU85" s="33"/>
      <c r="AV85" s="33"/>
      <c r="AW85" s="23"/>
      <c r="AX85" s="22"/>
      <c r="AY85" s="23"/>
      <c r="AZ85" s="23"/>
      <c r="BA85" s="23"/>
      <c r="BB85" s="33"/>
      <c r="BC85" s="33"/>
      <c r="BD85" s="33"/>
      <c r="BE85" s="33"/>
      <c r="BF85" s="33"/>
      <c r="BG85" s="33"/>
      <c r="BH85" s="33"/>
      <c r="BI85" s="33"/>
      <c r="BJ85" s="22"/>
      <c r="BK85" s="33"/>
      <c r="BL85" s="23"/>
      <c r="BM85" s="23"/>
      <c r="BN85" s="33"/>
      <c r="BO85" s="33"/>
      <c r="BP85" s="33"/>
      <c r="BQ85" s="33"/>
      <c r="BR85" s="33"/>
      <c r="BS85" s="33"/>
      <c r="BT85" s="33"/>
      <c r="BU85" s="33"/>
      <c r="BV85" s="22"/>
      <c r="BW85" s="33"/>
      <c r="BX85" s="23"/>
      <c r="BY85" s="23"/>
      <c r="BZ85" s="33"/>
      <c r="CA85" s="33"/>
      <c r="CB85" s="33"/>
      <c r="CC85" s="33"/>
      <c r="CD85" s="33"/>
      <c r="CE85" s="33"/>
      <c r="CF85" s="33"/>
      <c r="CG85" s="23"/>
      <c r="CH85" s="22"/>
      <c r="CI85" s="33"/>
      <c r="CJ85" s="23"/>
      <c r="CK85" s="23"/>
      <c r="CL85" s="33"/>
      <c r="CM85" s="33"/>
      <c r="CN85" s="33"/>
      <c r="CO85" s="33"/>
      <c r="CP85" s="33"/>
      <c r="CQ85" s="33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topLeftCell="A106" zoomScaleNormal="100" workbookViewId="0">
      <selection activeCell="A107" sqref="A107:X112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20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  <c r="B1" s="1" t="s">
        <v>84</v>
      </c>
    </row>
    <row r="2" spans="1:11" x14ac:dyDescent="0.25">
      <c r="A2" t="s">
        <v>3</v>
      </c>
      <c r="B2" s="3" t="s">
        <v>81</v>
      </c>
    </row>
    <row r="3" spans="1:11" x14ac:dyDescent="0.25">
      <c r="A3" t="s">
        <v>15</v>
      </c>
      <c r="B3" s="13" t="s">
        <v>82</v>
      </c>
    </row>
    <row r="4" spans="1:11" x14ac:dyDescent="0.25">
      <c r="A4" t="s">
        <v>16</v>
      </c>
      <c r="B4" s="13" t="s">
        <v>83</v>
      </c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86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26" t="s">
        <v>37</v>
      </c>
      <c r="AB17" s="25" t="s">
        <v>41</v>
      </c>
      <c r="AC17" s="26" t="s">
        <v>55</v>
      </c>
    </row>
    <row r="18" spans="1:29" x14ac:dyDescent="0.25">
      <c r="A18" s="4" t="s">
        <v>88</v>
      </c>
      <c r="B18" s="1">
        <v>4.9092999999999999E-4</v>
      </c>
      <c r="C18" s="1">
        <v>0.12224</v>
      </c>
      <c r="D18" s="1">
        <v>3.0092000000000002E-7</v>
      </c>
      <c r="E18" s="1">
        <v>2.8876E-8</v>
      </c>
      <c r="F18" s="7">
        <v>9.5959000000000003</v>
      </c>
      <c r="G18" s="7">
        <v>-241.5</v>
      </c>
      <c r="H18" s="7">
        <v>17.800999999999998</v>
      </c>
      <c r="I18" s="7">
        <v>7.3710000000000004</v>
      </c>
      <c r="J18" s="1">
        <v>3.3040999999999998E-8</v>
      </c>
      <c r="K18" s="1">
        <v>9.424399999999999E-10</v>
      </c>
      <c r="L18" s="7">
        <v>2.8523000000000001</v>
      </c>
      <c r="M18" s="7">
        <v>0.87175000000000002</v>
      </c>
      <c r="N18" s="7">
        <v>3.0347999999999998E-3</v>
      </c>
      <c r="O18" s="7">
        <v>0.34813</v>
      </c>
      <c r="P18" s="7">
        <v>18091</v>
      </c>
      <c r="Q18" s="7">
        <v>28.367999999999999</v>
      </c>
      <c r="R18" s="7">
        <v>0.15681</v>
      </c>
      <c r="S18" s="13">
        <v>9.7641999999999999E-13</v>
      </c>
      <c r="T18" s="3">
        <v>3.0964000000000001E-14</v>
      </c>
      <c r="U18" s="11">
        <v>3.1711999999999998</v>
      </c>
      <c r="V18" s="7">
        <v>0.97568999999999995</v>
      </c>
      <c r="W18" s="7">
        <v>1.7956000000000001E-3</v>
      </c>
      <c r="X18" s="7">
        <v>0.18403</v>
      </c>
      <c r="Y18" s="1"/>
      <c r="Z18" s="7"/>
      <c r="AA18" s="20">
        <f>S18</f>
        <v>9.7641999999999999E-13</v>
      </c>
      <c r="AB18" s="41">
        <f>((AA18/AA$23)-1)*100</f>
        <v>-0.34985018084439101</v>
      </c>
      <c r="AC18" s="20">
        <f>STDEV(AA19:AA22)</f>
        <v>2.304206298634372E-15</v>
      </c>
    </row>
    <row r="19" spans="1:29" x14ac:dyDescent="0.25">
      <c r="A19" s="4" t="s">
        <v>89</v>
      </c>
      <c r="B19" s="1">
        <v>4.7806999999999998E-4</v>
      </c>
      <c r="C19" s="1">
        <v>0.11904000000000001</v>
      </c>
      <c r="D19" s="1">
        <v>3.0129000000000002E-7</v>
      </c>
      <c r="E19" s="1">
        <v>2.8468999999999998E-8</v>
      </c>
      <c r="F19" s="7">
        <v>9.4489999999999998</v>
      </c>
      <c r="G19" s="7">
        <v>-242</v>
      </c>
      <c r="H19" s="7">
        <v>17.562999999999999</v>
      </c>
      <c r="I19" s="7">
        <v>7.2573999999999996</v>
      </c>
      <c r="J19" s="1">
        <v>3.0483000000000002E-8</v>
      </c>
      <c r="K19" s="1">
        <v>8.4819000000000005E-10</v>
      </c>
      <c r="L19" s="7">
        <v>2.7825000000000002</v>
      </c>
      <c r="M19" s="7">
        <v>0.87966</v>
      </c>
      <c r="N19" s="7">
        <v>2.96E-3</v>
      </c>
      <c r="O19" s="7">
        <v>0.33649000000000001</v>
      </c>
      <c r="P19" s="7">
        <v>18059</v>
      </c>
      <c r="Q19" s="7">
        <v>27.893999999999998</v>
      </c>
      <c r="R19" s="7">
        <v>0.15445999999999999</v>
      </c>
      <c r="S19" s="13">
        <v>9.8099999999999996E-13</v>
      </c>
      <c r="T19" s="3">
        <v>3.0678999999999999E-14</v>
      </c>
      <c r="U19" s="11">
        <v>3.1273</v>
      </c>
      <c r="V19" s="7">
        <v>0.97545999999999999</v>
      </c>
      <c r="W19" s="7">
        <v>1.7708999999999999E-3</v>
      </c>
      <c r="X19" s="7">
        <v>0.18154999999999999</v>
      </c>
      <c r="Y19" s="1"/>
      <c r="AA19" s="20">
        <f t="shared" ref="AA19:AA22" si="0">S19</f>
        <v>9.8099999999999996E-13</v>
      </c>
      <c r="AB19" s="41">
        <f t="shared" ref="AB19:AB22" si="1">((AA19/AA$23)-1)*100</f>
        <v>0.11756925563963794</v>
      </c>
      <c r="AC19" s="20">
        <f>STDEV(AA20:AA22,AA18)</f>
        <v>3.1068848278191873E-15</v>
      </c>
    </row>
    <row r="20" spans="1:29" x14ac:dyDescent="0.25">
      <c r="A20" s="4" t="s">
        <v>90</v>
      </c>
      <c r="B20" s="1">
        <v>4.7700999999999999E-4</v>
      </c>
      <c r="C20" s="1">
        <v>0.11878</v>
      </c>
      <c r="D20" s="1">
        <v>2.9981999999999999E-7</v>
      </c>
      <c r="E20" s="1">
        <v>2.8326999999999999E-8</v>
      </c>
      <c r="F20" s="7">
        <v>9.4480000000000004</v>
      </c>
      <c r="G20" s="7">
        <v>-241.3</v>
      </c>
      <c r="H20" s="7">
        <v>17.474</v>
      </c>
      <c r="I20" s="7">
        <v>7.2416</v>
      </c>
      <c r="J20" s="1">
        <v>2.9174E-8</v>
      </c>
      <c r="K20" s="1">
        <v>8.1200999999999997E-10</v>
      </c>
      <c r="L20" s="7">
        <v>2.7833000000000001</v>
      </c>
      <c r="M20" s="7">
        <v>0.88549999999999995</v>
      </c>
      <c r="N20" s="7">
        <v>2.9615000000000002E-3</v>
      </c>
      <c r="O20" s="7">
        <v>0.33444000000000002</v>
      </c>
      <c r="P20" s="7">
        <v>18059</v>
      </c>
      <c r="Q20" s="7">
        <v>27.709</v>
      </c>
      <c r="R20" s="7">
        <v>0.15343999999999999</v>
      </c>
      <c r="S20" s="13">
        <v>9.8362999999999992E-13</v>
      </c>
      <c r="T20" s="3">
        <v>3.0597999999999997E-14</v>
      </c>
      <c r="U20" s="11">
        <v>3.1107</v>
      </c>
      <c r="V20" s="7">
        <v>0.97533999999999998</v>
      </c>
      <c r="W20" s="7">
        <v>1.7616000000000001E-3</v>
      </c>
      <c r="X20" s="7">
        <v>0.18060999999999999</v>
      </c>
      <c r="Y20" s="1"/>
      <c r="AA20" s="20">
        <f t="shared" si="0"/>
        <v>9.8362999999999992E-13</v>
      </c>
      <c r="AB20" s="41">
        <f t="shared" si="1"/>
        <v>0.38597823335861925</v>
      </c>
      <c r="AC20" s="20">
        <f>STDEV(AA21:AA22,AA18:AA19)</f>
        <v>2.0605561546986835E-15</v>
      </c>
    </row>
    <row r="21" spans="1:29" x14ac:dyDescent="0.25">
      <c r="A21" s="4" t="s">
        <v>91</v>
      </c>
      <c r="B21" s="1">
        <v>4.5972E-4</v>
      </c>
      <c r="C21" s="1">
        <v>0.11447</v>
      </c>
      <c r="D21" s="1">
        <v>2.9592000000000002E-7</v>
      </c>
      <c r="E21" s="1">
        <v>2.7789000000000002E-8</v>
      </c>
      <c r="F21" s="7">
        <v>9.3907000000000007</v>
      </c>
      <c r="G21" s="7">
        <v>-238.6</v>
      </c>
      <c r="H21" s="7">
        <v>17.129000000000001</v>
      </c>
      <c r="I21" s="7">
        <v>7.1790000000000003</v>
      </c>
      <c r="J21" s="1">
        <v>2.9209E-8</v>
      </c>
      <c r="K21" s="1">
        <v>7.9862999999999996E-10</v>
      </c>
      <c r="L21" s="7">
        <v>2.7342</v>
      </c>
      <c r="M21" s="7">
        <v>0.88556999999999997</v>
      </c>
      <c r="N21" s="7">
        <v>2.9091E-3</v>
      </c>
      <c r="O21" s="7">
        <v>0.32850000000000001</v>
      </c>
      <c r="P21" s="7">
        <v>18054</v>
      </c>
      <c r="Q21" s="7">
        <v>27.167000000000002</v>
      </c>
      <c r="R21" s="7">
        <v>0.15048</v>
      </c>
      <c r="S21" s="13">
        <v>9.7807000000000009E-13</v>
      </c>
      <c r="T21" s="3">
        <v>2.985E-14</v>
      </c>
      <c r="U21" s="11">
        <v>3.0518999999999998</v>
      </c>
      <c r="V21" s="7">
        <v>0.97565999999999997</v>
      </c>
      <c r="W21" s="7">
        <v>1.7282E-3</v>
      </c>
      <c r="X21" s="7">
        <v>0.17713000000000001</v>
      </c>
      <c r="AA21" s="20">
        <f t="shared" si="0"/>
        <v>9.7807000000000009E-13</v>
      </c>
      <c r="AB21" s="41">
        <f t="shared" si="1"/>
        <v>-0.18145671573550626</v>
      </c>
      <c r="AC21" s="20">
        <f>STDEV(AA22,AA18:AA20)</f>
        <v>2.981357353063614E-15</v>
      </c>
    </row>
    <row r="22" spans="1:29" x14ac:dyDescent="0.25">
      <c r="A22" s="4" t="s">
        <v>92</v>
      </c>
      <c r="B22" s="1">
        <v>4.5768000000000002E-4</v>
      </c>
      <c r="C22" s="1">
        <v>0.11396000000000001</v>
      </c>
      <c r="D22" s="1">
        <v>2.9793999999999998E-7</v>
      </c>
      <c r="E22" s="1">
        <v>2.7686999999999998E-8</v>
      </c>
      <c r="F22" s="7">
        <v>9.2927999999999997</v>
      </c>
      <c r="G22" s="7">
        <v>-239.8</v>
      </c>
      <c r="H22" s="7">
        <v>17.067</v>
      </c>
      <c r="I22" s="7">
        <v>7.1172000000000004</v>
      </c>
      <c r="J22" s="1">
        <v>2.8559999999999999E-8</v>
      </c>
      <c r="K22" s="1">
        <v>7.7866999999999996E-10</v>
      </c>
      <c r="L22" s="7">
        <v>2.7263999999999999</v>
      </c>
      <c r="M22" s="7">
        <v>0.88819999999999999</v>
      </c>
      <c r="N22" s="7">
        <v>2.9009999999999999E-3</v>
      </c>
      <c r="O22" s="7">
        <v>0.32662000000000002</v>
      </c>
      <c r="P22" s="7">
        <v>18066</v>
      </c>
      <c r="Q22" s="7">
        <v>27.06</v>
      </c>
      <c r="R22" s="7">
        <v>0.14978</v>
      </c>
      <c r="S22" s="13">
        <v>9.8012000000000007E-13</v>
      </c>
      <c r="T22" s="3">
        <v>2.9795000000000001E-14</v>
      </c>
      <c r="U22" s="11">
        <v>3.0398999999999998</v>
      </c>
      <c r="V22" s="7">
        <v>0.97555000000000003</v>
      </c>
      <c r="W22" s="7">
        <v>1.7214000000000001E-3</v>
      </c>
      <c r="X22" s="7">
        <v>0.17645</v>
      </c>
      <c r="AA22" s="20">
        <f t="shared" si="0"/>
        <v>9.8012000000000007E-13</v>
      </c>
      <c r="AB22" s="41">
        <f t="shared" si="1"/>
        <v>2.775940758157347E-2</v>
      </c>
      <c r="AC22" s="20">
        <f>STDEV(AA18:AA21)</f>
        <v>3.1898066817075824E-15</v>
      </c>
    </row>
    <row r="23" spans="1:29" x14ac:dyDescent="0.25">
      <c r="A23" s="4" t="s">
        <v>44</v>
      </c>
      <c r="B23" s="13">
        <f>AVERAGE(B18:B22)</f>
        <v>4.7268199999999998E-4</v>
      </c>
      <c r="C23" s="13">
        <f t="shared" ref="C23:X23" si="2">AVERAGE(C18:C22)</f>
        <v>0.117698</v>
      </c>
      <c r="D23" s="13">
        <f t="shared" si="2"/>
        <v>2.9917800000000001E-7</v>
      </c>
      <c r="E23" s="13">
        <f t="shared" si="2"/>
        <v>2.8229599999999997E-8</v>
      </c>
      <c r="F23" s="13">
        <f t="shared" si="2"/>
        <v>9.4352800000000006</v>
      </c>
      <c r="G23" s="13">
        <f t="shared" si="2"/>
        <v>-240.64000000000001</v>
      </c>
      <c r="H23" s="13">
        <f t="shared" si="2"/>
        <v>17.406799999999997</v>
      </c>
      <c r="I23" s="13">
        <f t="shared" si="2"/>
        <v>7.2332400000000003</v>
      </c>
      <c r="J23" s="13">
        <f t="shared" si="2"/>
        <v>3.0093400000000005E-8</v>
      </c>
      <c r="K23" s="13">
        <f t="shared" si="2"/>
        <v>8.3598800000000001E-10</v>
      </c>
      <c r="L23" s="13">
        <f t="shared" si="2"/>
        <v>2.7757399999999999</v>
      </c>
      <c r="M23" s="13">
        <f t="shared" si="2"/>
        <v>0.88213600000000003</v>
      </c>
      <c r="N23" s="13">
        <f t="shared" si="2"/>
        <v>2.95328E-3</v>
      </c>
      <c r="O23" s="13">
        <f t="shared" si="2"/>
        <v>0.33483600000000002</v>
      </c>
      <c r="P23" s="13">
        <f t="shared" si="2"/>
        <v>18065.8</v>
      </c>
      <c r="Q23" s="13">
        <f t="shared" si="2"/>
        <v>27.639600000000002</v>
      </c>
      <c r="R23" s="13">
        <f t="shared" si="2"/>
        <v>0.15299399999999999</v>
      </c>
      <c r="S23" s="13">
        <f t="shared" si="2"/>
        <v>9.7984800000000017E-13</v>
      </c>
      <c r="T23" s="13">
        <f t="shared" si="2"/>
        <v>3.0377199999999998E-14</v>
      </c>
      <c r="U23" s="13">
        <f t="shared" si="2"/>
        <v>3.1002000000000001</v>
      </c>
      <c r="V23" s="13">
        <f t="shared" si="2"/>
        <v>0.97553999999999996</v>
      </c>
      <c r="W23" s="13">
        <f t="shared" si="2"/>
        <v>1.7555400000000003E-3</v>
      </c>
      <c r="X23" s="13">
        <f t="shared" si="2"/>
        <v>0.179954</v>
      </c>
      <c r="Z23" s="10" t="s">
        <v>43</v>
      </c>
      <c r="AA23" s="20">
        <f>AVERAGE(AA18:AA22)</f>
        <v>9.7984800000000017E-13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86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26" t="s">
        <v>37</v>
      </c>
      <c r="AB26" s="25" t="s">
        <v>41</v>
      </c>
      <c r="AC26" s="26" t="s">
        <v>55</v>
      </c>
    </row>
    <row r="27" spans="1:29" x14ac:dyDescent="0.25">
      <c r="A27" s="4" t="s">
        <v>93</v>
      </c>
      <c r="B27" s="1">
        <v>4.5750000000000001E-4</v>
      </c>
      <c r="C27" s="1">
        <v>0.11391999999999999</v>
      </c>
      <c r="D27" s="1">
        <v>2.9311000000000001E-7</v>
      </c>
      <c r="E27" s="1">
        <v>2.7516E-8</v>
      </c>
      <c r="F27" s="7">
        <v>9.3876000000000008</v>
      </c>
      <c r="G27" s="7">
        <v>-236.5</v>
      </c>
      <c r="H27" s="7">
        <v>16.972000000000001</v>
      </c>
      <c r="I27" s="7">
        <v>7.1763000000000003</v>
      </c>
      <c r="J27" s="1">
        <v>2.7405E-8</v>
      </c>
      <c r="K27" s="1">
        <v>7.5050000000000004E-10</v>
      </c>
      <c r="L27" s="7">
        <v>2.7385999999999999</v>
      </c>
      <c r="M27" s="7">
        <v>0.89531000000000005</v>
      </c>
      <c r="N27" s="7">
        <v>2.9147999999999999E-3</v>
      </c>
      <c r="O27" s="7">
        <v>0.32556000000000002</v>
      </c>
      <c r="P27" s="7">
        <v>17973</v>
      </c>
      <c r="Q27" s="7">
        <v>26.762</v>
      </c>
      <c r="R27" s="7">
        <v>0.1489</v>
      </c>
      <c r="S27" s="13">
        <v>9.7324999999999992E-13</v>
      </c>
      <c r="T27" s="3">
        <v>2.9430999999999997E-14</v>
      </c>
      <c r="U27" s="11">
        <v>3.024</v>
      </c>
      <c r="V27" s="7">
        <v>0.97594000000000003</v>
      </c>
      <c r="W27" s="7">
        <v>1.7125E-3</v>
      </c>
      <c r="X27" s="7">
        <v>0.17546999999999999</v>
      </c>
      <c r="Y27" s="1"/>
      <c r="Z27" s="7"/>
      <c r="AA27" s="20">
        <f>S27</f>
        <v>9.7324999999999992E-13</v>
      </c>
      <c r="AB27" s="41">
        <f>((AA27/AA$32)-1)*100</f>
        <v>0.21376190054509525</v>
      </c>
      <c r="AC27" s="20">
        <f>STDEV(AA28:AA31)</f>
        <v>1.9459445007501639E-15</v>
      </c>
    </row>
    <row r="28" spans="1:29" x14ac:dyDescent="0.25">
      <c r="A28" s="4" t="s">
        <v>94</v>
      </c>
      <c r="B28" s="1">
        <v>4.6052000000000002E-4</v>
      </c>
      <c r="C28" s="1">
        <v>0.11466999999999999</v>
      </c>
      <c r="D28" s="1">
        <v>2.9437000000000001E-7</v>
      </c>
      <c r="E28" s="1">
        <v>2.7517000000000001E-8</v>
      </c>
      <c r="F28" s="7">
        <v>9.3477999999999994</v>
      </c>
      <c r="G28" s="7">
        <v>-236.9</v>
      </c>
      <c r="H28" s="7">
        <v>16.965</v>
      </c>
      <c r="I28" s="7">
        <v>7.1612</v>
      </c>
      <c r="J28" s="1">
        <v>2.7902000000000001E-8</v>
      </c>
      <c r="K28" s="1">
        <v>7.7455999999999996E-10</v>
      </c>
      <c r="L28" s="7">
        <v>2.7759999999999998</v>
      </c>
      <c r="M28" s="7">
        <v>0.89502999999999999</v>
      </c>
      <c r="N28" s="7">
        <v>2.9554E-3</v>
      </c>
      <c r="O28" s="7">
        <v>0.33019999999999999</v>
      </c>
      <c r="P28" s="7">
        <v>18002</v>
      </c>
      <c r="Q28" s="7">
        <v>26.78</v>
      </c>
      <c r="R28" s="7">
        <v>0.14876</v>
      </c>
      <c r="S28" s="13">
        <v>9.7275999999999999E-13</v>
      </c>
      <c r="T28" s="3">
        <v>2.9403999999999999E-14</v>
      </c>
      <c r="U28" s="11">
        <v>3.0226999999999999</v>
      </c>
      <c r="V28" s="7">
        <v>0.97596000000000005</v>
      </c>
      <c r="W28" s="7">
        <v>1.7118000000000001E-3</v>
      </c>
      <c r="X28" s="7">
        <v>0.1754</v>
      </c>
      <c r="Y28" s="1"/>
      <c r="AA28" s="20">
        <f t="shared" ref="AA28:AA31" si="3">S28</f>
        <v>9.7275999999999999E-13</v>
      </c>
      <c r="AB28" s="41">
        <f t="shared" ref="AB28:AB31" si="4">((AA28/AA$32)-1)*100</f>
        <v>0.16330750205419964</v>
      </c>
      <c r="AC28" s="20">
        <f>STDEV(AA29:AA31,AA27)</f>
        <v>2.1294032810468319E-15</v>
      </c>
    </row>
    <row r="29" spans="1:29" x14ac:dyDescent="0.25">
      <c r="A29" s="4" t="s">
        <v>95</v>
      </c>
      <c r="B29" s="1">
        <v>4.6186000000000003E-4</v>
      </c>
      <c r="C29" s="1">
        <v>0.115</v>
      </c>
      <c r="D29" s="1">
        <v>2.9269000000000001E-7</v>
      </c>
      <c r="E29" s="1">
        <v>2.7497999999999999E-8</v>
      </c>
      <c r="F29" s="7">
        <v>9.3948999999999998</v>
      </c>
      <c r="G29" s="7">
        <v>-235.9</v>
      </c>
      <c r="H29" s="7">
        <v>16.949000000000002</v>
      </c>
      <c r="I29" s="7">
        <v>7.1848000000000001</v>
      </c>
      <c r="J29" s="1">
        <v>2.8565999999999999E-8</v>
      </c>
      <c r="K29" s="1">
        <v>8.0107999999999999E-10</v>
      </c>
      <c r="L29" s="7">
        <v>2.8043</v>
      </c>
      <c r="M29" s="7">
        <v>0.89390999999999998</v>
      </c>
      <c r="N29" s="7">
        <v>2.9861000000000002E-3</v>
      </c>
      <c r="O29" s="7">
        <v>0.33405000000000001</v>
      </c>
      <c r="P29" s="7">
        <v>18004</v>
      </c>
      <c r="Q29" s="7">
        <v>26.763999999999999</v>
      </c>
      <c r="R29" s="7">
        <v>0.14865999999999999</v>
      </c>
      <c r="S29" s="13">
        <v>9.71E-13</v>
      </c>
      <c r="T29" s="3">
        <v>2.933E-14</v>
      </c>
      <c r="U29" s="11">
        <v>3.0206</v>
      </c>
      <c r="V29" s="7">
        <v>0.97606000000000004</v>
      </c>
      <c r="W29" s="7">
        <v>1.7105E-3</v>
      </c>
      <c r="X29" s="7">
        <v>0.17524999999999999</v>
      </c>
      <c r="Y29" s="1"/>
      <c r="AA29" s="20">
        <f t="shared" si="3"/>
        <v>9.71E-13</v>
      </c>
      <c r="AB29" s="41">
        <f t="shared" si="4"/>
        <v>-1.7916459872291401E-2</v>
      </c>
      <c r="AC29" s="20">
        <f>STDEV(AA30:AA31,AA27:AA28)</f>
        <v>2.3600476690100279E-15</v>
      </c>
    </row>
    <row r="30" spans="1:29" s="2" customFormat="1" x14ac:dyDescent="0.25">
      <c r="A30" s="4" t="s">
        <v>96</v>
      </c>
      <c r="B30" s="1">
        <v>4.5994999999999999E-4</v>
      </c>
      <c r="C30" s="1">
        <v>0.11453000000000001</v>
      </c>
      <c r="D30" s="1">
        <v>2.9149000000000002E-7</v>
      </c>
      <c r="E30" s="1">
        <v>2.7476999999999998E-8</v>
      </c>
      <c r="F30" s="7">
        <v>9.4263999999999992</v>
      </c>
      <c r="G30" s="7">
        <v>-234</v>
      </c>
      <c r="H30" s="7">
        <v>16.925999999999998</v>
      </c>
      <c r="I30" s="7">
        <v>7.2332999999999998</v>
      </c>
      <c r="J30" s="1">
        <v>2.8308000000000001E-8</v>
      </c>
      <c r="K30" s="1">
        <v>7.8817999999999996E-10</v>
      </c>
      <c r="L30" s="7">
        <v>2.7843</v>
      </c>
      <c r="M30" s="7">
        <v>0.89388000000000001</v>
      </c>
      <c r="N30" s="7">
        <v>2.9643999999999998E-3</v>
      </c>
      <c r="O30" s="7">
        <v>0.33162999999999998</v>
      </c>
      <c r="P30" s="7">
        <v>18014</v>
      </c>
      <c r="Q30" s="7">
        <v>26.748000000000001</v>
      </c>
      <c r="R30" s="7">
        <v>0.14848</v>
      </c>
      <c r="S30" s="13">
        <v>9.680500000000001E-13</v>
      </c>
      <c r="T30" s="3">
        <v>2.9216999999999998E-14</v>
      </c>
      <c r="U30" s="11">
        <v>3.0181</v>
      </c>
      <c r="V30" s="7">
        <v>0.97624</v>
      </c>
      <c r="W30" s="7">
        <v>1.709E-3</v>
      </c>
      <c r="X30" s="7">
        <v>0.17505999999999999</v>
      </c>
      <c r="Y30"/>
      <c r="Z30"/>
      <c r="AA30" s="20">
        <f t="shared" si="3"/>
        <v>9.680500000000001E-13</v>
      </c>
      <c r="AB30" s="41">
        <f t="shared" si="4"/>
        <v>-0.32167253241952576</v>
      </c>
      <c r="AC30" s="20">
        <f>STDEV(AA31,AA27:AA29)</f>
        <v>1.2312730539296588E-15</v>
      </c>
    </row>
    <row r="31" spans="1:29" s="2" customFormat="1" x14ac:dyDescent="0.25">
      <c r="A31" s="4" t="s">
        <v>97</v>
      </c>
      <c r="B31" s="1">
        <v>4.6098999999999999E-4</v>
      </c>
      <c r="C31" s="1">
        <v>0.11479</v>
      </c>
      <c r="D31" s="1">
        <v>2.9133E-7</v>
      </c>
      <c r="E31" s="1">
        <v>2.747E-8</v>
      </c>
      <c r="F31" s="7">
        <v>9.4291999999999998</v>
      </c>
      <c r="G31" s="7">
        <v>-235.5</v>
      </c>
      <c r="H31" s="7">
        <v>16.934000000000001</v>
      </c>
      <c r="I31" s="7">
        <v>7.1906999999999996</v>
      </c>
      <c r="J31" s="1">
        <v>2.8407999999999999E-8</v>
      </c>
      <c r="K31" s="1">
        <v>7.9515999999999997E-10</v>
      </c>
      <c r="L31" s="7">
        <v>2.7991000000000001</v>
      </c>
      <c r="M31" s="7">
        <v>0.89454</v>
      </c>
      <c r="N31" s="7">
        <v>2.9805000000000001E-3</v>
      </c>
      <c r="O31" s="7">
        <v>0.33318999999999999</v>
      </c>
      <c r="P31" s="7">
        <v>17988</v>
      </c>
      <c r="Q31" s="7">
        <v>26.72</v>
      </c>
      <c r="R31" s="7">
        <v>0.14854000000000001</v>
      </c>
      <c r="S31" s="13">
        <v>9.7080999999999998E-13</v>
      </c>
      <c r="T31" s="3">
        <v>2.9301000000000002E-14</v>
      </c>
      <c r="U31" s="11">
        <v>3.0182000000000002</v>
      </c>
      <c r="V31" s="7">
        <v>0.97607999999999995</v>
      </c>
      <c r="W31" s="7">
        <v>1.7091999999999999E-3</v>
      </c>
      <c r="X31" s="7">
        <v>0.17510999999999999</v>
      </c>
      <c r="Y31"/>
      <c r="Z31"/>
      <c r="AA31" s="20">
        <f t="shared" si="3"/>
        <v>9.7080999999999998E-13</v>
      </c>
      <c r="AB31" s="41">
        <f t="shared" si="4"/>
        <v>-3.7480410307533241E-2</v>
      </c>
      <c r="AC31" s="20">
        <f>STDEV(AA27:AA30)</f>
        <v>2.3510068764963225E-15</v>
      </c>
    </row>
    <row r="32" spans="1:29" s="2" customFormat="1" x14ac:dyDescent="0.25">
      <c r="A32" s="4" t="str">
        <f>A31</f>
        <v>D:\Google Drive\Research\data\2020-TB\test-5e2-08052020\test-5e2-c1-08052020\1-2-5.TXT</v>
      </c>
      <c r="B32" s="13">
        <f>AVERAGE(B27:B31)</f>
        <v>4.6016399999999999E-4</v>
      </c>
      <c r="C32" s="13">
        <f t="shared" ref="C32:X32" si="5">AVERAGE(C27:C31)</f>
        <v>0.114582</v>
      </c>
      <c r="D32" s="13">
        <f t="shared" si="5"/>
        <v>2.9259800000000001E-7</v>
      </c>
      <c r="E32" s="13">
        <f t="shared" si="5"/>
        <v>2.7495600000000002E-8</v>
      </c>
      <c r="F32" s="13">
        <f t="shared" si="5"/>
        <v>9.3971800000000005</v>
      </c>
      <c r="G32" s="13">
        <f t="shared" si="5"/>
        <v>-235.76</v>
      </c>
      <c r="H32" s="13">
        <f t="shared" si="5"/>
        <v>16.949199999999998</v>
      </c>
      <c r="I32" s="13">
        <f t="shared" si="5"/>
        <v>7.18926</v>
      </c>
      <c r="J32" s="13">
        <f t="shared" si="5"/>
        <v>2.8117799999999997E-8</v>
      </c>
      <c r="K32" s="13">
        <f t="shared" si="5"/>
        <v>7.8189599999999992E-10</v>
      </c>
      <c r="L32" s="13">
        <f t="shared" si="5"/>
        <v>2.7804600000000002</v>
      </c>
      <c r="M32" s="13">
        <f t="shared" si="5"/>
        <v>0.89453399999999994</v>
      </c>
      <c r="N32" s="13">
        <f t="shared" si="5"/>
        <v>2.9602400000000003E-3</v>
      </c>
      <c r="O32" s="13">
        <f t="shared" si="5"/>
        <v>0.330926</v>
      </c>
      <c r="P32" s="13">
        <f t="shared" si="5"/>
        <v>17996.2</v>
      </c>
      <c r="Q32" s="13">
        <f t="shared" si="5"/>
        <v>26.754799999999999</v>
      </c>
      <c r="R32" s="13">
        <f t="shared" si="5"/>
        <v>0.14866799999999999</v>
      </c>
      <c r="S32" s="13">
        <f t="shared" si="5"/>
        <v>9.7117400000000008E-13</v>
      </c>
      <c r="T32" s="13">
        <f t="shared" si="5"/>
        <v>2.9336599999999998E-14</v>
      </c>
      <c r="U32" s="13">
        <f t="shared" si="5"/>
        <v>3.0207199999999998</v>
      </c>
      <c r="V32" s="13">
        <f t="shared" si="5"/>
        <v>0.97605600000000003</v>
      </c>
      <c r="W32" s="13">
        <f t="shared" si="5"/>
        <v>1.7106000000000001E-3</v>
      </c>
      <c r="X32" s="13">
        <f t="shared" si="5"/>
        <v>0.175258</v>
      </c>
      <c r="Y32"/>
      <c r="Z32" s="10" t="s">
        <v>43</v>
      </c>
      <c r="AA32" s="20">
        <f>AVERAGE(AA27:AA31)</f>
        <v>9.7117400000000008E-13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22"/>
      <c r="AB33" s="41"/>
      <c r="AC33" s="24"/>
    </row>
    <row r="34" spans="1:39" x14ac:dyDescent="0.25">
      <c r="A34" s="4"/>
      <c r="V34" s="7"/>
      <c r="Z34" s="2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86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26" t="s">
        <v>37</v>
      </c>
      <c r="AB35" s="25" t="s">
        <v>41</v>
      </c>
      <c r="AC35" s="26" t="s">
        <v>55</v>
      </c>
    </row>
    <row r="36" spans="1:39" x14ac:dyDescent="0.25">
      <c r="A36" s="4" t="s">
        <v>98</v>
      </c>
      <c r="B36" s="1">
        <v>4.4392999999999999E-4</v>
      </c>
      <c r="C36" s="1">
        <v>0.11054</v>
      </c>
      <c r="D36" s="1">
        <v>2.9194000000000001E-7</v>
      </c>
      <c r="E36" s="1">
        <v>2.7042999999999999E-8</v>
      </c>
      <c r="F36" s="7">
        <v>9.2631999999999994</v>
      </c>
      <c r="G36" s="7">
        <v>-235.7</v>
      </c>
      <c r="H36" s="7">
        <v>16.698</v>
      </c>
      <c r="I36" s="7">
        <v>7.0843999999999996</v>
      </c>
      <c r="J36" s="1">
        <v>2.7552999999999999E-8</v>
      </c>
      <c r="K36" s="1">
        <v>7.4700000000000001E-10</v>
      </c>
      <c r="L36" s="7">
        <v>2.7111000000000001</v>
      </c>
      <c r="M36" s="7">
        <v>0.89637</v>
      </c>
      <c r="N36" s="7">
        <v>2.8861E-3</v>
      </c>
      <c r="O36" s="7">
        <v>0.32197999999999999</v>
      </c>
      <c r="P36" s="7">
        <v>17898</v>
      </c>
      <c r="Q36" s="7">
        <v>26.242999999999999</v>
      </c>
      <c r="R36" s="7">
        <v>0.14663000000000001</v>
      </c>
      <c r="S36" s="13">
        <v>9.7157999999999999E-13</v>
      </c>
      <c r="T36" s="3">
        <v>2.8908E-14</v>
      </c>
      <c r="U36" s="11">
        <v>2.9754</v>
      </c>
      <c r="V36" s="7">
        <v>0.97604000000000002</v>
      </c>
      <c r="W36" s="7">
        <v>1.6852E-3</v>
      </c>
      <c r="X36" s="7">
        <v>0.17266000000000001</v>
      </c>
      <c r="Y36" s="1"/>
      <c r="Z36" s="7"/>
      <c r="AA36" s="20">
        <f>S36</f>
        <v>9.7157999999999999E-13</v>
      </c>
      <c r="AB36" s="41">
        <f>((AA36/AA$41)-1)*100</f>
        <v>-0.15948504416667397</v>
      </c>
      <c r="AC36" s="20">
        <f>STDEV(AA37:AA40)</f>
        <v>2.4675629002452124E-15</v>
      </c>
    </row>
    <row r="37" spans="1:39" x14ac:dyDescent="0.25">
      <c r="A37" s="4" t="s">
        <v>99</v>
      </c>
      <c r="B37" s="1">
        <v>4.4844999999999998E-4</v>
      </c>
      <c r="C37" s="1">
        <v>0.11167000000000001</v>
      </c>
      <c r="D37" s="1">
        <v>2.9233999999999998E-7</v>
      </c>
      <c r="E37" s="1">
        <v>2.7111E-8</v>
      </c>
      <c r="F37" s="7">
        <v>9.2737999999999996</v>
      </c>
      <c r="G37" s="7">
        <v>-236.4</v>
      </c>
      <c r="H37" s="7">
        <v>16.707000000000001</v>
      </c>
      <c r="I37" s="7">
        <v>7.0673000000000004</v>
      </c>
      <c r="J37" s="1">
        <v>2.7695999999999999E-8</v>
      </c>
      <c r="K37" s="1">
        <v>7.6034999999999996E-10</v>
      </c>
      <c r="L37" s="7">
        <v>2.7452999999999999</v>
      </c>
      <c r="M37" s="7">
        <v>0.89636000000000005</v>
      </c>
      <c r="N37" s="7">
        <v>2.9229999999999998E-3</v>
      </c>
      <c r="O37" s="7">
        <v>0.3261</v>
      </c>
      <c r="P37" s="7">
        <v>18012</v>
      </c>
      <c r="Q37" s="7">
        <v>26.376000000000001</v>
      </c>
      <c r="R37" s="7">
        <v>0.14643999999999999</v>
      </c>
      <c r="S37" s="13">
        <v>9.7205000000000008E-13</v>
      </c>
      <c r="T37" s="3">
        <v>2.8942000000000001E-14</v>
      </c>
      <c r="U37" s="11">
        <v>2.9773999999999998</v>
      </c>
      <c r="V37" s="7">
        <v>0.97601000000000004</v>
      </c>
      <c r="W37" s="7">
        <v>1.686E-3</v>
      </c>
      <c r="X37" s="7">
        <v>0.17274</v>
      </c>
      <c r="Y37" s="1"/>
      <c r="AA37" s="20">
        <f t="shared" ref="AA37:AA40" si="6">S37</f>
        <v>9.7205000000000008E-13</v>
      </c>
      <c r="AB37" s="41">
        <f t="shared" ref="AB37:AB40" si="7">((AA37/AA$41)-1)*100</f>
        <v>-0.11118738259557892</v>
      </c>
      <c r="AC37" s="20">
        <f>STDEV(AA38:AA40,AA36)</f>
        <v>2.5699594679034627E-15</v>
      </c>
    </row>
    <row r="38" spans="1:39" x14ac:dyDescent="0.25">
      <c r="A38" s="4" t="s">
        <v>100</v>
      </c>
      <c r="B38" s="1">
        <v>4.4991999999999997E-4</v>
      </c>
      <c r="C38" s="1">
        <v>0.11203</v>
      </c>
      <c r="D38" s="1">
        <v>2.9317999999999998E-7</v>
      </c>
      <c r="E38" s="1">
        <v>2.7129000000000001E-8</v>
      </c>
      <c r="F38" s="7">
        <v>9.2533999999999992</v>
      </c>
      <c r="G38" s="7">
        <v>-237.1</v>
      </c>
      <c r="H38" s="7">
        <v>16.716000000000001</v>
      </c>
      <c r="I38" s="7">
        <v>7.0502000000000002</v>
      </c>
      <c r="J38" s="1">
        <v>2.8009E-8</v>
      </c>
      <c r="K38" s="1">
        <v>7.7354999999999998E-10</v>
      </c>
      <c r="L38" s="7">
        <v>2.7618</v>
      </c>
      <c r="M38" s="7">
        <v>0.89568999999999999</v>
      </c>
      <c r="N38" s="7">
        <v>2.9407000000000001E-3</v>
      </c>
      <c r="O38" s="7">
        <v>0.32832</v>
      </c>
      <c r="P38" s="7">
        <v>18029</v>
      </c>
      <c r="Q38" s="7">
        <v>26.414000000000001</v>
      </c>
      <c r="R38" s="7">
        <v>0.14651</v>
      </c>
      <c r="S38" s="13">
        <v>9.7519999999999992E-13</v>
      </c>
      <c r="T38" s="3">
        <v>2.9052E-14</v>
      </c>
      <c r="U38" s="11">
        <v>2.9790999999999999</v>
      </c>
      <c r="V38" s="7">
        <v>0.97585</v>
      </c>
      <c r="W38" s="7">
        <v>1.6869000000000001E-3</v>
      </c>
      <c r="X38" s="7">
        <v>0.17286000000000001</v>
      </c>
      <c r="Y38" s="1"/>
      <c r="AA38" s="20">
        <f t="shared" si="6"/>
        <v>9.7519999999999992E-13</v>
      </c>
      <c r="AB38" s="41">
        <f t="shared" si="7"/>
        <v>0.21250971091280046</v>
      </c>
      <c r="AC38" s="20">
        <f>STDEV(AA39:AA40,AA36:AA37)</f>
        <v>2.3044666772740816E-15</v>
      </c>
    </row>
    <row r="39" spans="1:39" x14ac:dyDescent="0.25">
      <c r="A39" s="4" t="s">
        <v>101</v>
      </c>
      <c r="B39" s="1">
        <v>4.4611999999999999E-4</v>
      </c>
      <c r="C39" s="1">
        <v>0.11108999999999999</v>
      </c>
      <c r="D39" s="1">
        <v>2.9423000000000001E-7</v>
      </c>
      <c r="E39" s="1">
        <v>2.7030999999999999E-8</v>
      </c>
      <c r="F39" s="7">
        <v>9.1869999999999994</v>
      </c>
      <c r="G39" s="7">
        <v>-237.3</v>
      </c>
      <c r="H39" s="7">
        <v>16.649999999999999</v>
      </c>
      <c r="I39" s="7">
        <v>7.0164</v>
      </c>
      <c r="J39" s="1">
        <v>2.7697E-8</v>
      </c>
      <c r="K39" s="1">
        <v>7.5928999999999997E-10</v>
      </c>
      <c r="L39" s="7">
        <v>2.7414000000000001</v>
      </c>
      <c r="M39" s="7">
        <v>0.89620999999999995</v>
      </c>
      <c r="N39" s="7">
        <v>2.9188999999999999E-3</v>
      </c>
      <c r="O39" s="7">
        <v>0.32568999999999998</v>
      </c>
      <c r="P39" s="7">
        <v>18055</v>
      </c>
      <c r="Q39" s="7">
        <v>26.335000000000001</v>
      </c>
      <c r="R39" s="7">
        <v>0.14585999999999999</v>
      </c>
      <c r="S39" s="13">
        <v>9.7598999999999996E-13</v>
      </c>
      <c r="T39" s="3">
        <v>2.8959999999999997E-14</v>
      </c>
      <c r="U39" s="11">
        <v>2.9672000000000001</v>
      </c>
      <c r="V39" s="7">
        <v>0.97580999999999996</v>
      </c>
      <c r="W39" s="7">
        <v>1.6802E-3</v>
      </c>
      <c r="X39" s="7">
        <v>0.17219000000000001</v>
      </c>
      <c r="AA39" s="20">
        <f t="shared" si="6"/>
        <v>9.7598999999999996E-13</v>
      </c>
      <c r="AB39" s="41">
        <f t="shared" si="7"/>
        <v>0.29369088674504606</v>
      </c>
      <c r="AC39" s="20">
        <f>STDEV(AA40,AA36:AA38)</f>
        <v>1.9207008269552514E-15</v>
      </c>
    </row>
    <row r="40" spans="1:39" x14ac:dyDescent="0.25">
      <c r="A40" s="4" t="s">
        <v>102</v>
      </c>
      <c r="B40" s="1">
        <v>4.4582999999999998E-4</v>
      </c>
      <c r="C40" s="1">
        <v>0.11101</v>
      </c>
      <c r="D40" s="1">
        <v>2.9229999999999999E-7</v>
      </c>
      <c r="E40" s="1">
        <v>2.6931999999999999E-8</v>
      </c>
      <c r="F40" s="7">
        <v>9.2138000000000009</v>
      </c>
      <c r="G40" s="7">
        <v>-234.7</v>
      </c>
      <c r="H40" s="7">
        <v>16.584</v>
      </c>
      <c r="I40" s="7">
        <v>7.0659999999999998</v>
      </c>
      <c r="J40" s="1">
        <v>2.8734000000000001E-8</v>
      </c>
      <c r="K40" s="1">
        <v>7.9625000000000002E-10</v>
      </c>
      <c r="L40" s="7">
        <v>2.7711000000000001</v>
      </c>
      <c r="M40" s="7">
        <v>0.89414000000000005</v>
      </c>
      <c r="N40" s="7">
        <v>2.9512000000000002E-3</v>
      </c>
      <c r="O40" s="7">
        <v>0.33006000000000002</v>
      </c>
      <c r="P40" s="7">
        <v>18032</v>
      </c>
      <c r="Q40" s="7">
        <v>26.234999999999999</v>
      </c>
      <c r="R40" s="7">
        <v>0.14549000000000001</v>
      </c>
      <c r="S40" s="13">
        <v>9.7083999999999993E-13</v>
      </c>
      <c r="T40" s="3">
        <v>2.8730000000000001E-14</v>
      </c>
      <c r="U40" s="11">
        <v>2.9592999999999998</v>
      </c>
      <c r="V40" s="7">
        <v>0.97613000000000005</v>
      </c>
      <c r="W40" s="7">
        <v>1.6756E-3</v>
      </c>
      <c r="X40" s="7">
        <v>0.17166000000000001</v>
      </c>
      <c r="AA40" s="20">
        <f t="shared" si="6"/>
        <v>9.7083999999999993E-13</v>
      </c>
      <c r="AB40" s="41">
        <f t="shared" si="7"/>
        <v>-0.23552817089563804</v>
      </c>
      <c r="AC40" s="20">
        <f>STDEV(AA36:AA39)</f>
        <v>2.2144148963853024E-15</v>
      </c>
    </row>
    <row r="41" spans="1:39" x14ac:dyDescent="0.25">
      <c r="A41" s="4" t="str">
        <f>A40</f>
        <v>D:\Google Drive\Research\data\2020-TB\test-5e2-08052020\test-5e2-c1-08052020\1-3-5.TXT</v>
      </c>
      <c r="B41" s="13">
        <f>AVERAGE(B36:B40)</f>
        <v>4.4684999999999994E-4</v>
      </c>
      <c r="C41" s="13">
        <f t="shared" ref="C41:X41" si="8">AVERAGE(C36:C40)</f>
        <v>0.11126800000000001</v>
      </c>
      <c r="D41" s="13">
        <f t="shared" si="8"/>
        <v>2.9279799999999997E-7</v>
      </c>
      <c r="E41" s="13">
        <f t="shared" si="8"/>
        <v>2.7049199999999997E-8</v>
      </c>
      <c r="F41" s="13">
        <f t="shared" si="8"/>
        <v>9.2382399999999993</v>
      </c>
      <c r="G41" s="13">
        <f t="shared" si="8"/>
        <v>-236.24</v>
      </c>
      <c r="H41" s="13">
        <f t="shared" si="8"/>
        <v>16.670999999999999</v>
      </c>
      <c r="I41" s="13">
        <f t="shared" si="8"/>
        <v>7.0568600000000004</v>
      </c>
      <c r="J41" s="13">
        <f t="shared" si="8"/>
        <v>2.7937800000000001E-8</v>
      </c>
      <c r="K41" s="13">
        <f t="shared" si="8"/>
        <v>7.6728800000000003E-10</v>
      </c>
      <c r="L41" s="13">
        <f t="shared" si="8"/>
        <v>2.74614</v>
      </c>
      <c r="M41" s="13">
        <f t="shared" si="8"/>
        <v>0.89575399999999994</v>
      </c>
      <c r="N41" s="13">
        <f t="shared" si="8"/>
        <v>2.9239799999999996E-3</v>
      </c>
      <c r="O41" s="13">
        <f t="shared" si="8"/>
        <v>0.32643</v>
      </c>
      <c r="P41" s="13">
        <f t="shared" si="8"/>
        <v>18005.2</v>
      </c>
      <c r="Q41" s="13">
        <f t="shared" si="8"/>
        <v>26.320600000000002</v>
      </c>
      <c r="R41" s="13">
        <f t="shared" si="8"/>
        <v>0.14618599999999998</v>
      </c>
      <c r="S41" s="13">
        <f t="shared" si="8"/>
        <v>9.7313200000000006E-13</v>
      </c>
      <c r="T41" s="13">
        <f t="shared" si="8"/>
        <v>2.8918400000000002E-14</v>
      </c>
      <c r="U41" s="13">
        <f t="shared" si="8"/>
        <v>2.9716800000000001</v>
      </c>
      <c r="V41" s="13">
        <f t="shared" si="8"/>
        <v>0.97596800000000017</v>
      </c>
      <c r="W41" s="13">
        <f t="shared" si="8"/>
        <v>1.68278E-3</v>
      </c>
      <c r="X41" s="13">
        <f t="shared" si="8"/>
        <v>0.17242200000000002</v>
      </c>
      <c r="Z41" s="10" t="s">
        <v>43</v>
      </c>
      <c r="AA41" s="20">
        <f>AVERAGE(AA36:AA40)</f>
        <v>9.7313200000000006E-13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24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86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26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103</v>
      </c>
      <c r="B45" s="1">
        <v>4.3927000000000001E-4</v>
      </c>
      <c r="C45" s="1">
        <v>0.10938000000000001</v>
      </c>
      <c r="D45" s="1">
        <v>2.8990000000000002E-7</v>
      </c>
      <c r="E45" s="1">
        <v>2.6867000000000002E-8</v>
      </c>
      <c r="F45" s="7">
        <v>9.2676999999999996</v>
      </c>
      <c r="G45" s="7">
        <v>-234</v>
      </c>
      <c r="H45" s="7">
        <v>16.574000000000002</v>
      </c>
      <c r="I45" s="7">
        <v>7.0829000000000004</v>
      </c>
      <c r="J45" s="1">
        <v>2.7684999999999999E-8</v>
      </c>
      <c r="K45" s="1">
        <v>7.4825999999999996E-10</v>
      </c>
      <c r="L45" s="7">
        <v>2.7027999999999999</v>
      </c>
      <c r="M45" s="7">
        <v>0.89602999999999999</v>
      </c>
      <c r="N45" s="7">
        <v>2.8773000000000002E-3</v>
      </c>
      <c r="O45" s="7">
        <v>0.32112000000000002</v>
      </c>
      <c r="P45" s="7">
        <v>17918</v>
      </c>
      <c r="Q45" s="7">
        <v>26.091000000000001</v>
      </c>
      <c r="R45" s="7">
        <v>0.14560999999999999</v>
      </c>
      <c r="S45" s="13">
        <v>9.7155999999999995E-13</v>
      </c>
      <c r="T45" s="3">
        <v>2.8724999999999999E-14</v>
      </c>
      <c r="U45" s="11">
        <v>2.9565999999999999</v>
      </c>
      <c r="V45" s="7">
        <v>0.97609999999999997</v>
      </c>
      <c r="W45" s="7">
        <v>1.6743999999999999E-3</v>
      </c>
      <c r="X45" s="7">
        <v>0.17154</v>
      </c>
      <c r="Y45" s="1"/>
      <c r="Z45" s="7"/>
      <c r="AA45" s="20">
        <f>S45</f>
        <v>9.7155999999999995E-13</v>
      </c>
      <c r="AB45" s="41">
        <f>((AA45/AA$50)-1)*100</f>
        <v>0.28861518388378915</v>
      </c>
      <c r="AC45" s="20">
        <f>STDEV(AA46:AA49)</f>
        <v>1.3114495796636724E-15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104</v>
      </c>
      <c r="B46" s="1">
        <v>4.4651000000000001E-4</v>
      </c>
      <c r="C46" s="1">
        <v>0.11118</v>
      </c>
      <c r="D46" s="1">
        <v>2.8882000000000001E-7</v>
      </c>
      <c r="E46" s="1">
        <v>2.7004000000000001E-8</v>
      </c>
      <c r="F46" s="7">
        <v>9.3498000000000001</v>
      </c>
      <c r="G46" s="7">
        <v>-232.8</v>
      </c>
      <c r="H46" s="7">
        <v>16.637</v>
      </c>
      <c r="I46" s="7">
        <v>7.1464999999999996</v>
      </c>
      <c r="J46" s="1">
        <v>2.7972999999999998E-8</v>
      </c>
      <c r="K46" s="1">
        <v>7.6861999999999998E-10</v>
      </c>
      <c r="L46" s="7">
        <v>2.7477</v>
      </c>
      <c r="M46" s="7">
        <v>0.89610000000000001</v>
      </c>
      <c r="N46" s="7">
        <v>2.9258000000000001E-3</v>
      </c>
      <c r="O46" s="7">
        <v>0.32650000000000001</v>
      </c>
      <c r="P46" s="7">
        <v>17969</v>
      </c>
      <c r="Q46" s="7">
        <v>26.245999999999999</v>
      </c>
      <c r="R46" s="7">
        <v>0.14606</v>
      </c>
      <c r="S46" s="13">
        <v>9.6774999999999999E-13</v>
      </c>
      <c r="T46" s="3">
        <v>2.8734E-14</v>
      </c>
      <c r="U46" s="11">
        <v>2.9691999999999998</v>
      </c>
      <c r="V46" s="7">
        <v>0.97631000000000001</v>
      </c>
      <c r="W46" s="7">
        <v>1.6812999999999999E-3</v>
      </c>
      <c r="X46" s="7">
        <v>0.17221</v>
      </c>
      <c r="Y46" s="1"/>
      <c r="Z46"/>
      <c r="AA46" s="20">
        <f t="shared" ref="AA46:AA49" si="9">S46</f>
        <v>9.6774999999999999E-13</v>
      </c>
      <c r="AB46" s="41">
        <f t="shared" ref="AB46:AB49" si="10">((AA46/AA$50)-1)*100</f>
        <v>-0.1046694550994931</v>
      </c>
      <c r="AC46" s="20">
        <f>STDEV(AA47:AA49,AA45)</f>
        <v>2.1327974587381704E-15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105</v>
      </c>
      <c r="B47" s="1">
        <v>4.4129E-4</v>
      </c>
      <c r="C47" s="1">
        <v>0.10988000000000001</v>
      </c>
      <c r="D47" s="1">
        <v>2.8715999999999999E-7</v>
      </c>
      <c r="E47" s="1">
        <v>2.6731E-8</v>
      </c>
      <c r="F47" s="7">
        <v>9.3087</v>
      </c>
      <c r="G47" s="7">
        <v>-231.9</v>
      </c>
      <c r="H47" s="7">
        <v>16.459</v>
      </c>
      <c r="I47" s="7">
        <v>7.0975000000000001</v>
      </c>
      <c r="J47" s="1">
        <v>2.9830999999999998E-8</v>
      </c>
      <c r="K47" s="1">
        <v>8.316E-10</v>
      </c>
      <c r="L47" s="7">
        <v>2.7877000000000001</v>
      </c>
      <c r="M47" s="7">
        <v>0.89214000000000004</v>
      </c>
      <c r="N47" s="7">
        <v>2.9694999999999999E-3</v>
      </c>
      <c r="O47" s="7">
        <v>0.33284999999999998</v>
      </c>
      <c r="P47" s="7">
        <v>17989</v>
      </c>
      <c r="Q47" s="7">
        <v>26.012</v>
      </c>
      <c r="R47" s="7">
        <v>0.14460000000000001</v>
      </c>
      <c r="S47" s="13">
        <v>9.6669999999999991E-13</v>
      </c>
      <c r="T47" s="3">
        <v>2.8410999999999999E-14</v>
      </c>
      <c r="U47" s="11">
        <v>2.9390000000000001</v>
      </c>
      <c r="V47" s="7">
        <v>0.97638999999999998</v>
      </c>
      <c r="W47" s="7">
        <v>1.6642E-3</v>
      </c>
      <c r="X47" s="7">
        <v>0.17044000000000001</v>
      </c>
      <c r="Y47" s="1"/>
      <c r="Z47"/>
      <c r="AA47" s="20">
        <f t="shared" si="9"/>
        <v>9.6669999999999991E-13</v>
      </c>
      <c r="AB47" s="41">
        <f t="shared" si="10"/>
        <v>-0.21305498552797175</v>
      </c>
      <c r="AC47" s="20">
        <f>STDEV(AA48:AA49,AA45:AA46)</f>
        <v>1.7894691950407739E-15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106</v>
      </c>
      <c r="B48" s="1">
        <v>4.4314000000000002E-4</v>
      </c>
      <c r="C48" s="1">
        <v>0.11033999999999999</v>
      </c>
      <c r="D48" s="1">
        <v>2.8862E-7</v>
      </c>
      <c r="E48" s="1">
        <v>2.6852000000000001E-8</v>
      </c>
      <c r="F48" s="7">
        <v>9.3035999999999994</v>
      </c>
      <c r="G48" s="7">
        <v>-233</v>
      </c>
      <c r="H48" s="7">
        <v>16.541</v>
      </c>
      <c r="I48" s="7">
        <v>7.0991</v>
      </c>
      <c r="J48" s="1">
        <v>2.8943E-8</v>
      </c>
      <c r="K48" s="1">
        <v>8.0035000000000003E-10</v>
      </c>
      <c r="L48" s="7">
        <v>2.7652999999999999</v>
      </c>
      <c r="M48" s="7">
        <v>0.89388000000000001</v>
      </c>
      <c r="N48" s="7">
        <v>2.9450000000000001E-3</v>
      </c>
      <c r="O48" s="7">
        <v>0.32945999999999998</v>
      </c>
      <c r="P48" s="7">
        <v>17980</v>
      </c>
      <c r="Q48" s="7">
        <v>26.117000000000001</v>
      </c>
      <c r="R48" s="7">
        <v>0.14526</v>
      </c>
      <c r="S48" s="13">
        <v>9.6796000000000005E-13</v>
      </c>
      <c r="T48" s="3">
        <v>2.8575999999999997E-14</v>
      </c>
      <c r="U48" s="11">
        <v>2.9521999999999999</v>
      </c>
      <c r="V48" s="7">
        <v>0.97629999999999995</v>
      </c>
      <c r="W48" s="7">
        <v>1.6716999999999999E-3</v>
      </c>
      <c r="X48" s="7">
        <v>0.17122999999999999</v>
      </c>
      <c r="Y48"/>
      <c r="Z48"/>
      <c r="AA48" s="20">
        <f t="shared" si="9"/>
        <v>9.6796000000000005E-13</v>
      </c>
      <c r="AB48" s="41">
        <f t="shared" si="10"/>
        <v>-8.2992349013799593E-2</v>
      </c>
      <c r="AC48" s="20">
        <f>STDEV(AA49,AA45:AA47)</f>
        <v>2.1697695730192253E-15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107</v>
      </c>
      <c r="B49" s="1">
        <v>4.4162999999999998E-4</v>
      </c>
      <c r="C49" s="1">
        <v>0.10997</v>
      </c>
      <c r="D49" s="1">
        <v>2.8976000000000002E-7</v>
      </c>
      <c r="E49" s="1">
        <v>2.6776999999999999E-8</v>
      </c>
      <c r="F49" s="7">
        <v>9.2410999999999994</v>
      </c>
      <c r="G49" s="7">
        <v>-233.5</v>
      </c>
      <c r="H49" s="7">
        <v>16.495000000000001</v>
      </c>
      <c r="I49" s="7">
        <v>7.0641999999999996</v>
      </c>
      <c r="J49" s="1">
        <v>2.9083E-8</v>
      </c>
      <c r="K49" s="1">
        <v>8.0561999999999995E-10</v>
      </c>
      <c r="L49" s="7">
        <v>2.7700999999999998</v>
      </c>
      <c r="M49" s="7">
        <v>0.89387000000000005</v>
      </c>
      <c r="N49" s="7">
        <v>2.9502999999999999E-3</v>
      </c>
      <c r="O49" s="7">
        <v>0.33006000000000002</v>
      </c>
      <c r="P49" s="7">
        <v>17992</v>
      </c>
      <c r="Q49" s="7">
        <v>26.055</v>
      </c>
      <c r="R49" s="7">
        <v>0.14480999999999999</v>
      </c>
      <c r="S49" s="13">
        <v>9.6984999999999995E-13</v>
      </c>
      <c r="T49" s="3">
        <v>2.8550000000000002E-14</v>
      </c>
      <c r="U49" s="11">
        <v>2.9438</v>
      </c>
      <c r="V49" s="7">
        <v>0.97619999999999996</v>
      </c>
      <c r="W49" s="7">
        <v>1.6669E-3</v>
      </c>
      <c r="X49" s="7">
        <v>0.17075000000000001</v>
      </c>
      <c r="Y49"/>
      <c r="Z49"/>
      <c r="AA49" s="20">
        <f t="shared" si="9"/>
        <v>9.6984999999999995E-13</v>
      </c>
      <c r="AB49" s="41">
        <f t="shared" si="10"/>
        <v>0.11210160575743089</v>
      </c>
      <c r="AC49" s="20">
        <f>STDEV(AA45:AA48)</f>
        <v>2.1179766287662373E-15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Drive\Research\data\2020-TB\test-5e2-08052020\test-5e2-c1-08052020\1-4-5.TXT</v>
      </c>
      <c r="B50" s="13">
        <f>AVERAGE(B45:B49)</f>
        <v>4.42368E-4</v>
      </c>
      <c r="C50" s="13">
        <f t="shared" ref="C50:X50" si="11">AVERAGE(C45:C49)</f>
        <v>0.11015</v>
      </c>
      <c r="D50" s="13">
        <f t="shared" si="11"/>
        <v>2.88852E-7</v>
      </c>
      <c r="E50" s="13">
        <f t="shared" si="11"/>
        <v>2.6846200000000002E-8</v>
      </c>
      <c r="F50" s="13">
        <f t="shared" si="11"/>
        <v>9.2941800000000008</v>
      </c>
      <c r="G50" s="13">
        <f t="shared" si="11"/>
        <v>-233.04000000000002</v>
      </c>
      <c r="H50" s="13">
        <f t="shared" si="11"/>
        <v>16.5412</v>
      </c>
      <c r="I50" s="13">
        <f t="shared" si="11"/>
        <v>7.0980400000000001</v>
      </c>
      <c r="J50" s="13">
        <f t="shared" si="11"/>
        <v>2.8702999999999999E-8</v>
      </c>
      <c r="K50" s="13">
        <f t="shared" si="11"/>
        <v>7.9088999999999994E-10</v>
      </c>
      <c r="L50" s="13">
        <f t="shared" si="11"/>
        <v>2.7547199999999998</v>
      </c>
      <c r="M50" s="13">
        <f t="shared" si="11"/>
        <v>0.89440399999999998</v>
      </c>
      <c r="N50" s="13">
        <f t="shared" si="11"/>
        <v>2.9335799999999999E-3</v>
      </c>
      <c r="O50" s="13">
        <f t="shared" si="11"/>
        <v>0.32799800000000001</v>
      </c>
      <c r="P50" s="13">
        <f t="shared" si="11"/>
        <v>17969.599999999999</v>
      </c>
      <c r="Q50" s="13">
        <f t="shared" si="11"/>
        <v>26.104200000000002</v>
      </c>
      <c r="R50" s="13">
        <f t="shared" si="11"/>
        <v>0.14526800000000001</v>
      </c>
      <c r="S50" s="13">
        <f t="shared" si="11"/>
        <v>9.6876400000000009E-13</v>
      </c>
      <c r="T50" s="13">
        <f t="shared" si="11"/>
        <v>2.8599200000000004E-14</v>
      </c>
      <c r="U50" s="13">
        <f t="shared" si="11"/>
        <v>2.9521599999999997</v>
      </c>
      <c r="V50" s="13">
        <f t="shared" si="11"/>
        <v>0.97625999999999991</v>
      </c>
      <c r="W50" s="13">
        <f t="shared" si="11"/>
        <v>1.6716999999999999E-3</v>
      </c>
      <c r="X50" s="13">
        <f t="shared" si="11"/>
        <v>0.17123400000000003</v>
      </c>
      <c r="Y50"/>
      <c r="Z50" s="10" t="s">
        <v>43</v>
      </c>
      <c r="AA50" s="20">
        <f>AVERAGE(AA45:AA49)</f>
        <v>9.6876400000000009E-13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22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86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26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108</v>
      </c>
      <c r="B54" s="1">
        <v>4.4106000000000001E-4</v>
      </c>
      <c r="C54" s="1">
        <v>0.10983</v>
      </c>
      <c r="D54" s="1">
        <v>2.8956000000000001E-7</v>
      </c>
      <c r="E54" s="1">
        <v>2.6744999999999999E-8</v>
      </c>
      <c r="F54" s="7">
        <v>9.2363999999999997</v>
      </c>
      <c r="G54" s="7">
        <v>-233.9</v>
      </c>
      <c r="H54" s="7">
        <v>16.463000000000001</v>
      </c>
      <c r="I54" s="7">
        <v>7.0385</v>
      </c>
      <c r="J54" s="1">
        <v>2.9658E-8</v>
      </c>
      <c r="K54" s="1">
        <v>8.2491999999999998E-10</v>
      </c>
      <c r="L54" s="7">
        <v>2.7814000000000001</v>
      </c>
      <c r="M54" s="7">
        <v>0.89210999999999996</v>
      </c>
      <c r="N54" s="7">
        <v>2.9627E-3</v>
      </c>
      <c r="O54" s="7">
        <v>0.33210000000000001</v>
      </c>
      <c r="P54" s="7">
        <v>18029</v>
      </c>
      <c r="Q54" s="7">
        <v>26.056000000000001</v>
      </c>
      <c r="R54" s="7">
        <v>0.14452000000000001</v>
      </c>
      <c r="S54" s="13">
        <v>9.7005000000000009E-13</v>
      </c>
      <c r="T54" s="3">
        <v>2.8507E-14</v>
      </c>
      <c r="U54" s="11">
        <v>2.9386999999999999</v>
      </c>
      <c r="V54" s="7">
        <v>0.97619</v>
      </c>
      <c r="W54" s="7">
        <v>1.6639000000000001E-3</v>
      </c>
      <c r="X54" s="7">
        <v>0.17044999999999999</v>
      </c>
      <c r="Y54" s="1"/>
      <c r="Z54" s="7"/>
      <c r="AA54" s="20">
        <f>S54</f>
        <v>9.7005000000000009E-13</v>
      </c>
      <c r="AB54" s="41">
        <f>((AA54/AA$59)-1)*100</f>
        <v>-4.1423996240930183E-2</v>
      </c>
      <c r="AC54" s="20">
        <f>STDEV(AA55:AA58)</f>
        <v>2.117016375310616E-15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109</v>
      </c>
      <c r="B55" s="1">
        <v>4.3982E-4</v>
      </c>
      <c r="C55" s="1">
        <v>0.10951</v>
      </c>
      <c r="D55" s="1">
        <v>2.8855999999999998E-7</v>
      </c>
      <c r="E55" s="1">
        <v>2.6685E-8</v>
      </c>
      <c r="F55" s="7">
        <v>9.2476000000000003</v>
      </c>
      <c r="G55" s="7">
        <v>-232.9</v>
      </c>
      <c r="H55" s="7">
        <v>16.420000000000002</v>
      </c>
      <c r="I55" s="7">
        <v>7.0502000000000002</v>
      </c>
      <c r="J55" s="1">
        <v>2.9516999999999999E-8</v>
      </c>
      <c r="K55" s="1">
        <v>8.2063999999999997E-10</v>
      </c>
      <c r="L55" s="7">
        <v>2.7801999999999998</v>
      </c>
      <c r="M55" s="7">
        <v>0.89278999999999997</v>
      </c>
      <c r="N55" s="7">
        <v>2.9613999999999999E-3</v>
      </c>
      <c r="O55" s="7">
        <v>0.33169999999999999</v>
      </c>
      <c r="P55" s="7">
        <v>18042</v>
      </c>
      <c r="Q55" s="7">
        <v>26.001000000000001</v>
      </c>
      <c r="R55" s="7">
        <v>0.14410999999999999</v>
      </c>
      <c r="S55" s="13">
        <v>9.6945999999999999E-13</v>
      </c>
      <c r="T55" s="3">
        <v>2.842E-14</v>
      </c>
      <c r="U55" s="11">
        <v>2.9315000000000002</v>
      </c>
      <c r="V55" s="7">
        <v>0.97623000000000004</v>
      </c>
      <c r="W55" s="7">
        <v>1.6597999999999999E-3</v>
      </c>
      <c r="X55" s="7">
        <v>0.17002</v>
      </c>
      <c r="Y55" s="1"/>
      <c r="Z55"/>
      <c r="AA55" s="20">
        <f t="shared" ref="AA55:AA58" si="12">S55</f>
        <v>9.6945999999999999E-13</v>
      </c>
      <c r="AB55" s="41">
        <f t="shared" ref="AB55:AB58" si="13">((AA55/AA$59)-1)*100</f>
        <v>-0.10222040863433479</v>
      </c>
      <c r="AC55" s="20">
        <f>STDEV(AA56:AA58,AA54)</f>
        <v>2.0344696278555248E-15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110</v>
      </c>
      <c r="B56" s="1">
        <v>4.4056E-4</v>
      </c>
      <c r="C56" s="1">
        <v>0.10970000000000001</v>
      </c>
      <c r="D56" s="1">
        <v>2.9107999999999998E-7</v>
      </c>
      <c r="E56" s="1">
        <v>2.6764000000000001E-8</v>
      </c>
      <c r="F56" s="7">
        <v>9.1946999999999992</v>
      </c>
      <c r="G56" s="7">
        <v>-234.8</v>
      </c>
      <c r="H56" s="7">
        <v>16.48</v>
      </c>
      <c r="I56" s="7">
        <v>7.0186999999999999</v>
      </c>
      <c r="J56" s="1">
        <v>2.8617999999999999E-8</v>
      </c>
      <c r="K56" s="1">
        <v>7.8891000000000002E-10</v>
      </c>
      <c r="L56" s="7">
        <v>2.7566999999999999</v>
      </c>
      <c r="M56" s="7">
        <v>0.89476</v>
      </c>
      <c r="N56" s="7">
        <v>2.9358000000000001E-3</v>
      </c>
      <c r="O56" s="7">
        <v>0.32811000000000001</v>
      </c>
      <c r="P56" s="7">
        <v>18034</v>
      </c>
      <c r="Q56" s="7">
        <v>26.068999999999999</v>
      </c>
      <c r="R56" s="7">
        <v>0.14455000000000001</v>
      </c>
      <c r="S56" s="13">
        <v>9.7348999999999992E-13</v>
      </c>
      <c r="T56" s="3">
        <v>2.8624000000000001E-14</v>
      </c>
      <c r="U56" s="11">
        <v>2.9403000000000001</v>
      </c>
      <c r="V56" s="7">
        <v>0.97599999999999998</v>
      </c>
      <c r="W56" s="7">
        <v>1.6649E-3</v>
      </c>
      <c r="X56" s="7">
        <v>0.17058000000000001</v>
      </c>
      <c r="Y56" s="1"/>
      <c r="Z56"/>
      <c r="AA56" s="20">
        <f t="shared" si="12"/>
        <v>9.7348999999999992E-13</v>
      </c>
      <c r="AB56" s="41">
        <f t="shared" si="13"/>
        <v>0.3130500014426163</v>
      </c>
      <c r="AC56" s="20">
        <f>STDEV(AA57:AA58,AA54:AA55)</f>
        <v>8.3874410082382909E-16</v>
      </c>
    </row>
    <row r="57" spans="1:39" s="2" customFormat="1" x14ac:dyDescent="0.25">
      <c r="A57" s="4" t="s">
        <v>111</v>
      </c>
      <c r="B57" s="1">
        <v>4.4153999999999998E-4</v>
      </c>
      <c r="C57" s="1">
        <v>0.10994</v>
      </c>
      <c r="D57" s="1">
        <v>2.8928000000000001E-7</v>
      </c>
      <c r="E57" s="1">
        <v>2.6781E-8</v>
      </c>
      <c r="F57" s="7">
        <v>9.2577999999999996</v>
      </c>
      <c r="G57" s="7">
        <v>-233.2</v>
      </c>
      <c r="H57" s="7">
        <v>16.468</v>
      </c>
      <c r="I57" s="7">
        <v>7.0617000000000001</v>
      </c>
      <c r="J57" s="1">
        <v>2.8544000000000001E-8</v>
      </c>
      <c r="K57" s="1">
        <v>7.8785000000000002E-10</v>
      </c>
      <c r="L57" s="7">
        <v>2.7601</v>
      </c>
      <c r="M57" s="7">
        <v>0.89461999999999997</v>
      </c>
      <c r="N57" s="7">
        <v>2.9394999999999998E-3</v>
      </c>
      <c r="O57" s="7">
        <v>0.32857999999999998</v>
      </c>
      <c r="P57" s="7">
        <v>18093</v>
      </c>
      <c r="Q57" s="7">
        <v>26.120999999999999</v>
      </c>
      <c r="R57" s="7">
        <v>0.14437</v>
      </c>
      <c r="S57" s="13">
        <v>9.7061000000000004E-13</v>
      </c>
      <c r="T57" s="3">
        <v>2.8537000000000001E-14</v>
      </c>
      <c r="U57" s="11">
        <v>2.9401000000000002</v>
      </c>
      <c r="V57" s="7">
        <v>0.97616999999999998</v>
      </c>
      <c r="W57" s="7">
        <v>1.6645E-3</v>
      </c>
      <c r="X57" s="7">
        <v>0.17050999999999999</v>
      </c>
      <c r="Y57"/>
      <c r="Z57"/>
      <c r="AA57" s="20">
        <f t="shared" si="12"/>
        <v>9.7061000000000004E-13</v>
      </c>
      <c r="AB57" s="41">
        <f t="shared" si="13"/>
        <v>1.6281073149415626E-2</v>
      </c>
      <c r="AC57" s="20">
        <f>STDEV(AA58,AA54:AA56)</f>
        <v>2.1304205375152092E-15</v>
      </c>
    </row>
    <row r="58" spans="1:39" s="2" customFormat="1" x14ac:dyDescent="0.25">
      <c r="A58" s="4" t="s">
        <v>112</v>
      </c>
      <c r="B58" s="1">
        <v>4.2538999999999999E-4</v>
      </c>
      <c r="C58" s="1">
        <v>0.10592</v>
      </c>
      <c r="D58" s="1">
        <v>2.8873000000000002E-7</v>
      </c>
      <c r="E58" s="1">
        <v>2.6321000000000001E-8</v>
      </c>
      <c r="F58" s="7">
        <v>9.1160999999999994</v>
      </c>
      <c r="G58" s="7">
        <v>-232.8</v>
      </c>
      <c r="H58" s="7">
        <v>16.187999999999999</v>
      </c>
      <c r="I58" s="7">
        <v>6.9535999999999998</v>
      </c>
      <c r="J58" s="1">
        <v>2.9804E-8</v>
      </c>
      <c r="K58" s="1">
        <v>8.1058999999999999E-10</v>
      </c>
      <c r="L58" s="7">
        <v>2.7197</v>
      </c>
      <c r="M58" s="7">
        <v>0.89024999999999999</v>
      </c>
      <c r="N58" s="7">
        <v>2.8963000000000001E-3</v>
      </c>
      <c r="O58" s="7">
        <v>0.32534000000000002</v>
      </c>
      <c r="P58" s="7">
        <v>18067</v>
      </c>
      <c r="Q58" s="7">
        <v>25.681999999999999</v>
      </c>
      <c r="R58" s="7">
        <v>0.14215</v>
      </c>
      <c r="S58" s="13">
        <v>9.6864999999999992E-13</v>
      </c>
      <c r="T58" s="3">
        <v>2.8005E-14</v>
      </c>
      <c r="U58" s="11">
        <v>2.8910999999999998</v>
      </c>
      <c r="V58" s="7">
        <v>0.97628000000000004</v>
      </c>
      <c r="W58" s="7">
        <v>1.6368999999999999E-3</v>
      </c>
      <c r="X58" s="7">
        <v>0.16767000000000001</v>
      </c>
      <c r="Y58"/>
      <c r="Z58"/>
      <c r="AA58" s="20">
        <f t="shared" si="12"/>
        <v>9.6864999999999992E-13</v>
      </c>
      <c r="AB58" s="41">
        <f t="shared" si="13"/>
        <v>-0.18568666971681136</v>
      </c>
      <c r="AC58" s="20">
        <f>STDEV(AA54:AA57)</f>
        <v>1.7877616358638206E-15</v>
      </c>
    </row>
    <row r="59" spans="1:39" s="2" customFormat="1" x14ac:dyDescent="0.25">
      <c r="A59" s="4" t="str">
        <f>A58</f>
        <v>D:\Google Drive\Research\data\2020-TB\test-5e2-08052020\test-5e2-c1-08052020\1-5-5.TXT</v>
      </c>
      <c r="B59" s="13">
        <f>AVERAGE(B54:B58)</f>
        <v>4.3767400000000004E-4</v>
      </c>
      <c r="C59" s="13">
        <f t="shared" ref="C59:X59" si="14">AVERAGE(C54:C58)</f>
        <v>0.10897999999999999</v>
      </c>
      <c r="D59" s="13">
        <f t="shared" si="14"/>
        <v>2.8944199999999998E-7</v>
      </c>
      <c r="E59" s="13">
        <f t="shared" si="14"/>
        <v>2.6659200000000002E-8</v>
      </c>
      <c r="F59" s="13">
        <f t="shared" si="14"/>
        <v>9.2105199999999989</v>
      </c>
      <c r="G59" s="13">
        <f t="shared" si="14"/>
        <v>-233.51999999999998</v>
      </c>
      <c r="H59" s="13">
        <f t="shared" si="14"/>
        <v>16.4038</v>
      </c>
      <c r="I59" s="13">
        <f t="shared" si="14"/>
        <v>7.02454</v>
      </c>
      <c r="J59" s="13">
        <f t="shared" si="14"/>
        <v>2.9228199999999996E-8</v>
      </c>
      <c r="K59" s="13">
        <f t="shared" si="14"/>
        <v>8.0658199999999993E-10</v>
      </c>
      <c r="L59" s="13">
        <f t="shared" si="14"/>
        <v>2.75962</v>
      </c>
      <c r="M59" s="13">
        <f t="shared" si="14"/>
        <v>0.89290599999999998</v>
      </c>
      <c r="N59" s="13">
        <f t="shared" si="14"/>
        <v>2.9391399999999998E-3</v>
      </c>
      <c r="O59" s="13">
        <f t="shared" si="14"/>
        <v>0.32916599999999996</v>
      </c>
      <c r="P59" s="13">
        <f t="shared" si="14"/>
        <v>18053</v>
      </c>
      <c r="Q59" s="13">
        <f t="shared" si="14"/>
        <v>25.985800000000001</v>
      </c>
      <c r="R59" s="13">
        <f t="shared" si="14"/>
        <v>0.14394000000000001</v>
      </c>
      <c r="S59" s="13">
        <f t="shared" si="14"/>
        <v>9.7045200000000011E-13</v>
      </c>
      <c r="T59" s="13">
        <f t="shared" si="14"/>
        <v>2.84186E-14</v>
      </c>
      <c r="U59" s="13">
        <f t="shared" si="14"/>
        <v>2.9283400000000004</v>
      </c>
      <c r="V59" s="13">
        <f t="shared" si="14"/>
        <v>0.97617399999999999</v>
      </c>
      <c r="W59" s="13">
        <f t="shared" si="14"/>
        <v>1.6579999999999998E-3</v>
      </c>
      <c r="X59" s="13">
        <f t="shared" si="14"/>
        <v>0.169846</v>
      </c>
      <c r="Y59"/>
      <c r="Z59" s="10" t="s">
        <v>43</v>
      </c>
      <c r="AA59" s="20">
        <f>AVERAGE(AA54:AA58)</f>
        <v>9.7045200000000011E-13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22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86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26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113</v>
      </c>
      <c r="B63" s="1">
        <v>4.3635000000000001E-4</v>
      </c>
      <c r="C63" s="1">
        <v>0.10865</v>
      </c>
      <c r="D63" s="1">
        <v>2.8571999999999999E-7</v>
      </c>
      <c r="E63" s="1">
        <v>2.6592999999999999E-8</v>
      </c>
      <c r="F63" s="7">
        <v>9.3073999999999995</v>
      </c>
      <c r="G63" s="7">
        <v>-231.6</v>
      </c>
      <c r="H63" s="7">
        <v>16.376999999999999</v>
      </c>
      <c r="I63" s="7">
        <v>7.0712000000000002</v>
      </c>
      <c r="J63" s="1">
        <v>2.9674000000000002E-8</v>
      </c>
      <c r="K63" s="1">
        <v>8.2107000000000004E-10</v>
      </c>
      <c r="L63" s="7">
        <v>2.7669999999999999</v>
      </c>
      <c r="M63" s="7">
        <v>0.89259999999999995</v>
      </c>
      <c r="N63" s="7">
        <v>2.9472000000000001E-3</v>
      </c>
      <c r="O63" s="7">
        <v>0.33017999999999997</v>
      </c>
      <c r="P63" s="7">
        <v>17971</v>
      </c>
      <c r="Q63" s="7">
        <v>25.858000000000001</v>
      </c>
      <c r="R63" s="7">
        <v>0.14388999999999999</v>
      </c>
      <c r="S63" s="13">
        <v>9.6466000000000005E-13</v>
      </c>
      <c r="T63" s="3">
        <v>2.8206000000000001E-14</v>
      </c>
      <c r="U63" s="11">
        <v>2.9239000000000002</v>
      </c>
      <c r="V63" s="7">
        <v>0.97648999999999997</v>
      </c>
      <c r="W63" s="7">
        <v>1.6557E-3</v>
      </c>
      <c r="X63" s="7">
        <v>0.16955999999999999</v>
      </c>
      <c r="Y63" s="1"/>
      <c r="Z63" s="7"/>
      <c r="AA63" s="20">
        <f>S63</f>
        <v>9.6466000000000005E-13</v>
      </c>
      <c r="AB63" s="41">
        <f>((AA63/AA$68)-1)*100</f>
        <v>-2.9846167876390606E-2</v>
      </c>
      <c r="AC63" s="20">
        <f>STDEV(AA64:AA67)</f>
        <v>1.0863701026813456E-15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114</v>
      </c>
      <c r="B64" s="1">
        <v>4.3616E-4</v>
      </c>
      <c r="C64" s="1">
        <v>0.1086</v>
      </c>
      <c r="D64" s="1">
        <v>2.8565999999999998E-7</v>
      </c>
      <c r="E64" s="1">
        <v>2.6630999999999999E-8</v>
      </c>
      <c r="F64" s="7">
        <v>9.3225999999999996</v>
      </c>
      <c r="G64" s="7">
        <v>-231.8</v>
      </c>
      <c r="H64" s="7">
        <v>16.388000000000002</v>
      </c>
      <c r="I64" s="7">
        <v>7.0698999999999996</v>
      </c>
      <c r="J64" s="1">
        <v>2.8544000000000001E-8</v>
      </c>
      <c r="K64" s="1">
        <v>7.8157000000000002E-10</v>
      </c>
      <c r="L64" s="7">
        <v>2.7381000000000002</v>
      </c>
      <c r="M64" s="7">
        <v>0.89498999999999995</v>
      </c>
      <c r="N64" s="7">
        <v>2.9160000000000002E-3</v>
      </c>
      <c r="O64" s="7">
        <v>0.32580999999999999</v>
      </c>
      <c r="P64" s="7">
        <v>18011</v>
      </c>
      <c r="Q64" s="7">
        <v>25.905999999999999</v>
      </c>
      <c r="R64" s="7">
        <v>0.14383000000000001</v>
      </c>
      <c r="S64" s="13">
        <v>9.6415000000000009E-13</v>
      </c>
      <c r="T64" s="3">
        <v>2.8211E-14</v>
      </c>
      <c r="U64" s="11">
        <v>2.9260000000000002</v>
      </c>
      <c r="V64" s="7">
        <v>0.97652000000000005</v>
      </c>
      <c r="W64" s="7">
        <v>1.6567000000000001E-3</v>
      </c>
      <c r="X64" s="7">
        <v>0.16965</v>
      </c>
      <c r="Y64" s="1"/>
      <c r="Z64"/>
      <c r="AA64" s="20">
        <f t="shared" ref="AA64:AA67" si="15">S64</f>
        <v>9.6415000000000009E-13</v>
      </c>
      <c r="AB64" s="41">
        <f t="shared" ref="AB64:AB67" si="16">((AA64/AA$68)-1)*100</f>
        <v>-8.2698756824184372E-2</v>
      </c>
      <c r="AC64" s="20">
        <f>STDEV(AA65:AA67,AA63)</f>
        <v>9.7438442105768228E-16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115</v>
      </c>
      <c r="B65" s="1">
        <v>4.3281999999999999E-4</v>
      </c>
      <c r="C65" s="1">
        <v>0.10777</v>
      </c>
      <c r="D65" s="1">
        <v>2.8452000000000001E-7</v>
      </c>
      <c r="E65" s="1">
        <v>2.6546999999999999E-8</v>
      </c>
      <c r="F65" s="7">
        <v>9.3305000000000007</v>
      </c>
      <c r="G65" s="7">
        <v>-230.6</v>
      </c>
      <c r="H65" s="7">
        <v>16.338000000000001</v>
      </c>
      <c r="I65" s="7">
        <v>7.085</v>
      </c>
      <c r="J65" s="1">
        <v>2.8786E-8</v>
      </c>
      <c r="K65" s="1">
        <v>7.8451000000000001E-10</v>
      </c>
      <c r="L65" s="7">
        <v>2.7252999999999998</v>
      </c>
      <c r="M65" s="7">
        <v>0.89388999999999996</v>
      </c>
      <c r="N65" s="7">
        <v>2.9020999999999999E-3</v>
      </c>
      <c r="O65" s="7">
        <v>0.32466</v>
      </c>
      <c r="P65" s="7">
        <v>17990</v>
      </c>
      <c r="Q65" s="7">
        <v>25.821000000000002</v>
      </c>
      <c r="R65" s="7">
        <v>0.14352999999999999</v>
      </c>
      <c r="S65" s="13">
        <v>9.6418000000000004E-13</v>
      </c>
      <c r="T65" s="3">
        <v>2.8140000000000001E-14</v>
      </c>
      <c r="U65" s="11">
        <v>2.9184999999999999</v>
      </c>
      <c r="V65" s="7">
        <v>0.97653999999999996</v>
      </c>
      <c r="W65" s="7">
        <v>1.6525000000000001E-3</v>
      </c>
      <c r="X65" s="7">
        <v>0.16922000000000001</v>
      </c>
      <c r="Y65" s="1"/>
      <c r="Z65"/>
      <c r="AA65" s="20">
        <f t="shared" si="15"/>
        <v>9.6418000000000004E-13</v>
      </c>
      <c r="AB65" s="41">
        <f t="shared" si="16"/>
        <v>-7.9589781003730486E-2</v>
      </c>
      <c r="AC65" s="20">
        <f>STDEV(AA66:AA67,AA63:AA64)</f>
        <v>9.8437797618591669E-16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116</v>
      </c>
      <c r="B66" s="1">
        <v>4.3449E-4</v>
      </c>
      <c r="C66" s="1">
        <v>0.10818999999999999</v>
      </c>
      <c r="D66" s="1">
        <v>2.8775000000000002E-7</v>
      </c>
      <c r="E66" s="1">
        <v>2.6606E-8</v>
      </c>
      <c r="F66" s="7">
        <v>9.2462</v>
      </c>
      <c r="G66" s="7">
        <v>-233.1</v>
      </c>
      <c r="H66" s="7">
        <v>16.375</v>
      </c>
      <c r="I66" s="7">
        <v>7.0248999999999997</v>
      </c>
      <c r="J66" s="1">
        <v>2.8479E-8</v>
      </c>
      <c r="K66" s="1">
        <v>7.7677999999999998E-10</v>
      </c>
      <c r="L66" s="7">
        <v>2.7275999999999998</v>
      </c>
      <c r="M66" s="7">
        <v>0.89473000000000003</v>
      </c>
      <c r="N66" s="7">
        <v>2.9045999999999998E-3</v>
      </c>
      <c r="O66" s="7">
        <v>0.32462999999999997</v>
      </c>
      <c r="P66" s="7">
        <v>18026</v>
      </c>
      <c r="Q66" s="7">
        <v>25.896000000000001</v>
      </c>
      <c r="R66" s="7">
        <v>0.14366000000000001</v>
      </c>
      <c r="S66" s="13">
        <v>9.6642999999999995E-13</v>
      </c>
      <c r="T66" s="3">
        <v>2.8244000000000001E-14</v>
      </c>
      <c r="U66" s="11">
        <v>2.9224999999999999</v>
      </c>
      <c r="V66" s="7">
        <v>0.97636999999999996</v>
      </c>
      <c r="W66" s="7">
        <v>1.6547000000000001E-3</v>
      </c>
      <c r="X66" s="7">
        <v>0.16947000000000001</v>
      </c>
      <c r="Y66"/>
      <c r="Z66"/>
      <c r="AA66" s="20">
        <f t="shared" si="15"/>
        <v>9.6642999999999995E-13</v>
      </c>
      <c r="AB66" s="41">
        <f t="shared" si="16"/>
        <v>0.15358340553066618</v>
      </c>
      <c r="AC66" s="20">
        <f>STDEV(AA67,AA63:AA65)</f>
        <v>5.4738012386270772E-16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117</v>
      </c>
      <c r="B67" s="1">
        <v>4.2832999999999999E-4</v>
      </c>
      <c r="C67" s="1">
        <v>0.10664999999999999</v>
      </c>
      <c r="D67" s="1">
        <v>2.8686000000000002E-7</v>
      </c>
      <c r="E67" s="1">
        <v>2.6429999999999999E-8</v>
      </c>
      <c r="F67" s="7">
        <v>9.2135999999999996</v>
      </c>
      <c r="G67" s="7">
        <v>-232.4</v>
      </c>
      <c r="H67" s="7">
        <v>16.263999999999999</v>
      </c>
      <c r="I67" s="7">
        <v>6.9983000000000004</v>
      </c>
      <c r="J67" s="1">
        <v>2.9332000000000001E-8</v>
      </c>
      <c r="K67" s="1">
        <v>7.9690000000000001E-10</v>
      </c>
      <c r="L67" s="7">
        <v>2.7168000000000001</v>
      </c>
      <c r="M67" s="7">
        <v>0.89168999999999998</v>
      </c>
      <c r="N67" s="7">
        <v>2.8930000000000002E-3</v>
      </c>
      <c r="O67" s="7">
        <v>0.32444000000000001</v>
      </c>
      <c r="P67" s="7">
        <v>18025</v>
      </c>
      <c r="Q67" s="7">
        <v>25.745000000000001</v>
      </c>
      <c r="R67" s="7">
        <v>0.14283000000000001</v>
      </c>
      <c r="S67" s="13">
        <v>9.6531999999999997E-13</v>
      </c>
      <c r="T67" s="3">
        <v>2.8034000000000001E-14</v>
      </c>
      <c r="U67" s="11">
        <v>2.9041000000000001</v>
      </c>
      <c r="V67" s="7">
        <v>0.97645000000000004</v>
      </c>
      <c r="W67" s="7">
        <v>1.6443E-3</v>
      </c>
      <c r="X67" s="7">
        <v>0.16839999999999999</v>
      </c>
      <c r="Y67"/>
      <c r="Z67"/>
      <c r="AA67" s="20">
        <f t="shared" si="15"/>
        <v>9.6531999999999997E-13</v>
      </c>
      <c r="AB67" s="41">
        <f t="shared" si="16"/>
        <v>3.8551300173694791E-2</v>
      </c>
      <c r="AC67" s="20">
        <f>STDEV(AA63:AA66)</f>
        <v>1.0756858277396265E-15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Drive\Research\data\2020-TB\test-5e2-08052020\test-5e2-c1-08052020\1-6-5.TXT</v>
      </c>
      <c r="B68" s="13">
        <f>AVERAGE(B63:B67)</f>
        <v>4.3362999999999995E-4</v>
      </c>
      <c r="C68" s="13">
        <f t="shared" ref="C68:X68" si="17">AVERAGE(C63:C67)</f>
        <v>0.107972</v>
      </c>
      <c r="D68" s="13">
        <f t="shared" si="17"/>
        <v>2.86102E-7</v>
      </c>
      <c r="E68" s="13">
        <f t="shared" si="17"/>
        <v>2.6561400000000001E-8</v>
      </c>
      <c r="F68" s="13">
        <f t="shared" si="17"/>
        <v>9.2840600000000002</v>
      </c>
      <c r="G68" s="13">
        <f t="shared" si="17"/>
        <v>-231.9</v>
      </c>
      <c r="H68" s="13">
        <f t="shared" si="17"/>
        <v>16.348400000000002</v>
      </c>
      <c r="I68" s="13">
        <f t="shared" si="17"/>
        <v>7.0498599999999998</v>
      </c>
      <c r="J68" s="13">
        <f t="shared" si="17"/>
        <v>2.8963000000000003E-8</v>
      </c>
      <c r="K68" s="13">
        <f t="shared" si="17"/>
        <v>7.9216600000000003E-10</v>
      </c>
      <c r="L68" s="13">
        <f t="shared" si="17"/>
        <v>2.7349599999999996</v>
      </c>
      <c r="M68" s="13">
        <f t="shared" si="17"/>
        <v>0.89357999999999982</v>
      </c>
      <c r="N68" s="13">
        <f t="shared" si="17"/>
        <v>2.9125800000000001E-3</v>
      </c>
      <c r="O68" s="13">
        <f t="shared" si="17"/>
        <v>0.32594400000000001</v>
      </c>
      <c r="P68" s="13">
        <f t="shared" si="17"/>
        <v>18004.599999999999</v>
      </c>
      <c r="Q68" s="13">
        <f t="shared" si="17"/>
        <v>25.845199999999998</v>
      </c>
      <c r="R68" s="13">
        <f t="shared" si="17"/>
        <v>0.14354800000000001</v>
      </c>
      <c r="S68" s="13">
        <f t="shared" si="17"/>
        <v>9.649479999999999E-13</v>
      </c>
      <c r="T68" s="13">
        <f t="shared" si="17"/>
        <v>2.8166999999999999E-14</v>
      </c>
      <c r="U68" s="13">
        <f t="shared" si="17"/>
        <v>2.9189999999999996</v>
      </c>
      <c r="V68" s="13">
        <f t="shared" si="17"/>
        <v>0.97647399999999995</v>
      </c>
      <c r="W68" s="13">
        <f t="shared" si="17"/>
        <v>1.6527800000000002E-3</v>
      </c>
      <c r="X68" s="13">
        <f t="shared" si="17"/>
        <v>0.16926000000000002</v>
      </c>
      <c r="Y68"/>
      <c r="Z68" s="10" t="s">
        <v>43</v>
      </c>
      <c r="AA68" s="20">
        <f>AVERAGE(AA63:AA67)</f>
        <v>9.649479999999999E-13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22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22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86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26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118</v>
      </c>
      <c r="B72" s="1">
        <v>4.3553E-4</v>
      </c>
      <c r="C72" s="1">
        <v>0.10845</v>
      </c>
      <c r="D72" s="1">
        <v>2.8848E-7</v>
      </c>
      <c r="E72" s="1">
        <v>2.6525999999999999E-8</v>
      </c>
      <c r="F72" s="7">
        <v>9.1951000000000001</v>
      </c>
      <c r="G72" s="7">
        <v>-233.3</v>
      </c>
      <c r="H72" s="7">
        <v>16.341999999999999</v>
      </c>
      <c r="I72" s="7">
        <v>7.0046999999999997</v>
      </c>
      <c r="J72" s="1">
        <v>3.0374999999999999E-8</v>
      </c>
      <c r="K72" s="1">
        <v>8.4606999999999995E-10</v>
      </c>
      <c r="L72" s="7">
        <v>2.7854000000000001</v>
      </c>
      <c r="M72" s="7">
        <v>0.89115999999999995</v>
      </c>
      <c r="N72" s="7">
        <v>2.9673E-3</v>
      </c>
      <c r="O72" s="7">
        <v>0.33296999999999999</v>
      </c>
      <c r="P72" s="7">
        <v>17979</v>
      </c>
      <c r="Q72" s="7">
        <v>25.818000000000001</v>
      </c>
      <c r="R72" s="7">
        <v>0.14360000000000001</v>
      </c>
      <c r="S72" s="13">
        <v>9.6999999999999991E-13</v>
      </c>
      <c r="T72" s="3">
        <v>2.8299E-14</v>
      </c>
      <c r="U72" s="11">
        <v>2.9174000000000002</v>
      </c>
      <c r="V72" s="7">
        <v>0.97621000000000002</v>
      </c>
      <c r="W72" s="7">
        <v>1.652E-3</v>
      </c>
      <c r="X72" s="7">
        <v>0.16922999999999999</v>
      </c>
      <c r="Y72" s="1"/>
      <c r="Z72" s="7"/>
      <c r="AA72" s="20">
        <f>S72</f>
        <v>9.6999999999999991E-13</v>
      </c>
      <c r="AB72" s="41">
        <f>((AA72/AA$77)-1)*100</f>
        <v>0.22959811031040278</v>
      </c>
      <c r="AC72" s="20">
        <f>STDEV(AA73:AA76)</f>
        <v>2.2970325059374655E-15</v>
      </c>
    </row>
    <row r="73" spans="1:39" s="2" customFormat="1" x14ac:dyDescent="0.25">
      <c r="A73" s="4" t="s">
        <v>119</v>
      </c>
      <c r="B73" s="1">
        <v>4.3760000000000001E-4</v>
      </c>
      <c r="C73" s="1">
        <v>0.10896</v>
      </c>
      <c r="D73" s="1">
        <v>2.8803000000000002E-7</v>
      </c>
      <c r="E73" s="1">
        <v>2.6495E-8</v>
      </c>
      <c r="F73" s="7">
        <v>9.1987000000000005</v>
      </c>
      <c r="G73" s="7">
        <v>-233.1</v>
      </c>
      <c r="H73" s="7">
        <v>16.302</v>
      </c>
      <c r="I73" s="7">
        <v>6.9935999999999998</v>
      </c>
      <c r="J73" s="1">
        <v>3.1079999999999998E-8</v>
      </c>
      <c r="K73" s="1">
        <v>8.7870999999999996E-10</v>
      </c>
      <c r="L73" s="7">
        <v>2.8273000000000001</v>
      </c>
      <c r="M73" s="7">
        <v>0.89027000000000001</v>
      </c>
      <c r="N73" s="7">
        <v>3.0127000000000001E-3</v>
      </c>
      <c r="O73" s="7">
        <v>0.33839999999999998</v>
      </c>
      <c r="P73" s="7">
        <v>18052</v>
      </c>
      <c r="Q73" s="7">
        <v>25.835999999999999</v>
      </c>
      <c r="R73" s="7">
        <v>0.14312</v>
      </c>
      <c r="S73" s="13">
        <v>9.7066000000000003E-13</v>
      </c>
      <c r="T73" s="3">
        <v>2.8255999999999998E-14</v>
      </c>
      <c r="U73" s="11">
        <v>2.911</v>
      </c>
      <c r="V73" s="7">
        <v>0.97618000000000005</v>
      </c>
      <c r="W73" s="7">
        <v>1.6482000000000001E-3</v>
      </c>
      <c r="X73" s="7">
        <v>0.16883999999999999</v>
      </c>
      <c r="Y73" s="1"/>
      <c r="Z73"/>
      <c r="AA73" s="20">
        <f t="shared" ref="AA73:AA76" si="18">S73</f>
        <v>9.7066000000000003E-13</v>
      </c>
      <c r="AB73" s="41">
        <f t="shared" ref="AB73:AB76" si="19">((AA73/AA$77)-1)*100</f>
        <v>0.2977955688184819</v>
      </c>
      <c r="AC73" s="20">
        <f>STDEV(AA74:AA76,AA72)</f>
        <v>1.9679325022299705E-15</v>
      </c>
    </row>
    <row r="74" spans="1:39" s="2" customFormat="1" x14ac:dyDescent="0.25">
      <c r="A74" s="4" t="s">
        <v>120</v>
      </c>
      <c r="B74" s="1">
        <v>4.3910999999999999E-4</v>
      </c>
      <c r="C74" s="1">
        <v>0.10934000000000001</v>
      </c>
      <c r="D74" s="1">
        <v>2.8596E-7</v>
      </c>
      <c r="E74" s="1">
        <v>2.6548000000000001E-8</v>
      </c>
      <c r="F74" s="7">
        <v>9.2837999999999994</v>
      </c>
      <c r="G74" s="7">
        <v>-231.5</v>
      </c>
      <c r="H74" s="7">
        <v>16.326000000000001</v>
      </c>
      <c r="I74" s="7">
        <v>7.0522999999999998</v>
      </c>
      <c r="J74" s="1">
        <v>3.0551E-8</v>
      </c>
      <c r="K74" s="1">
        <v>8.6158000000000004E-10</v>
      </c>
      <c r="L74" s="7">
        <v>2.8201000000000001</v>
      </c>
      <c r="M74" s="7">
        <v>0.89161999999999997</v>
      </c>
      <c r="N74" s="7">
        <v>3.0049E-3</v>
      </c>
      <c r="O74" s="7">
        <v>0.33701999999999999</v>
      </c>
      <c r="P74" s="7">
        <v>18046</v>
      </c>
      <c r="Q74" s="7">
        <v>25.866</v>
      </c>
      <c r="R74" s="7">
        <v>0.14333000000000001</v>
      </c>
      <c r="S74" s="13">
        <v>9.6625000000000005E-13</v>
      </c>
      <c r="T74" s="3">
        <v>2.8180999999999999E-14</v>
      </c>
      <c r="U74" s="11">
        <v>2.9165000000000001</v>
      </c>
      <c r="V74" s="7">
        <v>0.97643000000000002</v>
      </c>
      <c r="W74" s="7">
        <v>1.6512E-3</v>
      </c>
      <c r="X74" s="7">
        <v>0.16911000000000001</v>
      </c>
      <c r="Y74" s="1"/>
      <c r="Z74"/>
      <c r="AA74" s="20">
        <f t="shared" si="18"/>
        <v>9.6625000000000005E-13</v>
      </c>
      <c r="AB74" s="41">
        <f t="shared" si="19"/>
        <v>-0.15788744939437827</v>
      </c>
      <c r="AC74" s="20">
        <f>STDEV(AA75:AA76,AA72:AA73)</f>
        <v>2.5220494311835451E-15</v>
      </c>
    </row>
    <row r="75" spans="1:39" s="2" customFormat="1" x14ac:dyDescent="0.25">
      <c r="A75" s="4" t="s">
        <v>121</v>
      </c>
      <c r="B75" s="1">
        <v>4.3974999999999998E-4</v>
      </c>
      <c r="C75" s="1">
        <v>0.1095</v>
      </c>
      <c r="D75" s="1">
        <v>2.8691000000000002E-7</v>
      </c>
      <c r="E75" s="1">
        <v>2.6581999999999999E-8</v>
      </c>
      <c r="F75" s="7">
        <v>9.2649000000000008</v>
      </c>
      <c r="G75" s="7">
        <v>-231.9</v>
      </c>
      <c r="H75" s="7">
        <v>16.350000000000001</v>
      </c>
      <c r="I75" s="7">
        <v>7.0505000000000004</v>
      </c>
      <c r="J75" s="1">
        <v>3.0069000000000003E-8</v>
      </c>
      <c r="K75" s="1">
        <v>8.4497000000000003E-10</v>
      </c>
      <c r="L75" s="7">
        <v>2.8100999999999998</v>
      </c>
      <c r="M75" s="7">
        <v>0.89276</v>
      </c>
      <c r="N75" s="7">
        <v>2.9940000000000001E-3</v>
      </c>
      <c r="O75" s="7">
        <v>0.33535999999999999</v>
      </c>
      <c r="P75" s="7">
        <v>18043</v>
      </c>
      <c r="Q75" s="7">
        <v>25.891999999999999</v>
      </c>
      <c r="R75" s="7">
        <v>0.14349999999999999</v>
      </c>
      <c r="S75" s="13">
        <v>9.6587E-13</v>
      </c>
      <c r="T75" s="3">
        <v>2.8208000000000001E-14</v>
      </c>
      <c r="U75" s="11">
        <v>2.9205000000000001</v>
      </c>
      <c r="V75" s="7">
        <v>0.97643999999999997</v>
      </c>
      <c r="W75" s="7">
        <v>1.6535E-3</v>
      </c>
      <c r="X75" s="7">
        <v>0.16933999999999999</v>
      </c>
      <c r="Y75"/>
      <c r="Z75"/>
      <c r="AA75" s="20">
        <f t="shared" si="18"/>
        <v>9.6587E-13</v>
      </c>
      <c r="AB75" s="41">
        <f t="shared" si="19"/>
        <v>-0.19715265277781002</v>
      </c>
      <c r="AC75" s="20">
        <f>STDEV(AA76,AA72:AA74)</f>
        <v>2.4117835723795481E-15</v>
      </c>
    </row>
    <row r="76" spans="1:39" s="2" customFormat="1" x14ac:dyDescent="0.25">
      <c r="A76" s="4" t="s">
        <v>122</v>
      </c>
      <c r="B76" s="1">
        <v>4.4114000000000002E-4</v>
      </c>
      <c r="C76" s="1">
        <v>0.10983999999999999</v>
      </c>
      <c r="D76" s="1">
        <v>2.8722E-7</v>
      </c>
      <c r="E76" s="1">
        <v>2.6627999999999999E-8</v>
      </c>
      <c r="F76" s="7">
        <v>9.2708999999999993</v>
      </c>
      <c r="G76" s="7">
        <v>-231.7</v>
      </c>
      <c r="H76" s="7">
        <v>16.381</v>
      </c>
      <c r="I76" s="7">
        <v>7.0698999999999996</v>
      </c>
      <c r="J76" s="1">
        <v>3.0121999999999997E-8</v>
      </c>
      <c r="K76" s="1">
        <v>8.4810999999999998E-10</v>
      </c>
      <c r="L76" s="7">
        <v>2.8155999999999999</v>
      </c>
      <c r="M76" s="7">
        <v>0.89265000000000005</v>
      </c>
      <c r="N76" s="7">
        <v>2.9998999999999998E-3</v>
      </c>
      <c r="O76" s="7">
        <v>0.33606999999999998</v>
      </c>
      <c r="P76" s="7">
        <v>18038</v>
      </c>
      <c r="Q76" s="7">
        <v>25.934999999999999</v>
      </c>
      <c r="R76" s="7">
        <v>0.14377999999999999</v>
      </c>
      <c r="S76" s="13">
        <v>9.6611000000000001E-13</v>
      </c>
      <c r="T76" s="3">
        <v>2.8264E-14</v>
      </c>
      <c r="U76" s="11">
        <v>2.9255</v>
      </c>
      <c r="V76" s="7">
        <v>0.97641999999999995</v>
      </c>
      <c r="W76" s="7">
        <v>1.6563000000000001E-3</v>
      </c>
      <c r="X76" s="7">
        <v>0.16963</v>
      </c>
      <c r="Y76"/>
      <c r="Z76"/>
      <c r="AA76" s="20">
        <f t="shared" si="18"/>
        <v>9.6611000000000001E-13</v>
      </c>
      <c r="AB76" s="41">
        <f t="shared" si="19"/>
        <v>-0.1723535769566964</v>
      </c>
      <c r="AC76" s="20">
        <f>STDEV(AA72:AA75)</f>
        <v>2.4848138763295457E-15</v>
      </c>
    </row>
    <row r="77" spans="1:39" s="2" customFormat="1" x14ac:dyDescent="0.25">
      <c r="A77" s="4" t="str">
        <f>A76</f>
        <v>D:\Google Drive\Research\data\2020-TB\test-5e2-08052020\test-5e2-c1-08052020\1-7-5.TXT</v>
      </c>
      <c r="B77" s="13">
        <f>AVERAGE(B72:B76)</f>
        <v>4.3862599999999996E-4</v>
      </c>
      <c r="C77" s="13">
        <f t="shared" ref="C77:X77" si="20">AVERAGE(C72:C76)</f>
        <v>0.109218</v>
      </c>
      <c r="D77" s="13">
        <f t="shared" si="20"/>
        <v>2.8732000000000001E-7</v>
      </c>
      <c r="E77" s="13">
        <f t="shared" si="20"/>
        <v>2.6555799999999996E-8</v>
      </c>
      <c r="F77" s="13">
        <f t="shared" si="20"/>
        <v>9.2426799999999982</v>
      </c>
      <c r="G77" s="13">
        <f t="shared" si="20"/>
        <v>-232.3</v>
      </c>
      <c r="H77" s="13">
        <f t="shared" si="20"/>
        <v>16.340199999999999</v>
      </c>
      <c r="I77" s="13">
        <f t="shared" si="20"/>
        <v>7.0342000000000002</v>
      </c>
      <c r="J77" s="13">
        <f t="shared" si="20"/>
        <v>3.0439399999999994E-8</v>
      </c>
      <c r="K77" s="13">
        <f t="shared" si="20"/>
        <v>8.5588799999999991E-10</v>
      </c>
      <c r="L77" s="13">
        <f t="shared" si="20"/>
        <v>2.8117000000000001</v>
      </c>
      <c r="M77" s="13">
        <f t="shared" si="20"/>
        <v>0.89169199999999993</v>
      </c>
      <c r="N77" s="13">
        <f t="shared" si="20"/>
        <v>2.9957600000000001E-3</v>
      </c>
      <c r="O77" s="13">
        <f t="shared" si="20"/>
        <v>0.33596399999999998</v>
      </c>
      <c r="P77" s="13">
        <f t="shared" si="20"/>
        <v>18031.599999999999</v>
      </c>
      <c r="Q77" s="13">
        <f t="shared" si="20"/>
        <v>25.869399999999995</v>
      </c>
      <c r="R77" s="13">
        <f t="shared" si="20"/>
        <v>0.14346600000000001</v>
      </c>
      <c r="S77" s="13">
        <f t="shared" si="20"/>
        <v>9.67778E-13</v>
      </c>
      <c r="T77" s="13">
        <f t="shared" si="20"/>
        <v>2.8241600000000004E-14</v>
      </c>
      <c r="U77" s="13">
        <f t="shared" si="20"/>
        <v>2.9181800000000004</v>
      </c>
      <c r="V77" s="13">
        <f t="shared" si="20"/>
        <v>0.97633600000000009</v>
      </c>
      <c r="W77" s="13">
        <f t="shared" si="20"/>
        <v>1.6522399999999999E-3</v>
      </c>
      <c r="X77" s="13">
        <f t="shared" si="20"/>
        <v>0.16922999999999999</v>
      </c>
      <c r="Y77"/>
      <c r="Z77" s="10" t="s">
        <v>43</v>
      </c>
      <c r="AA77" s="20">
        <f>AVERAGE(AA72:AA76)</f>
        <v>9.67778E-13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22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86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26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123</v>
      </c>
      <c r="B81" s="1">
        <v>4.3454000000000002E-4</v>
      </c>
      <c r="C81" s="1">
        <v>0.1082</v>
      </c>
      <c r="D81" s="1">
        <v>2.8599999999999999E-7</v>
      </c>
      <c r="E81" s="1">
        <v>2.6569999999999999E-8</v>
      </c>
      <c r="F81" s="7">
        <v>9.2902000000000005</v>
      </c>
      <c r="G81" s="7">
        <v>-231.5</v>
      </c>
      <c r="H81" s="7">
        <v>16.356000000000002</v>
      </c>
      <c r="I81" s="7">
        <v>7.0651999999999999</v>
      </c>
      <c r="J81" s="1">
        <v>2.9052999999999999E-8</v>
      </c>
      <c r="K81" s="1">
        <v>7.9671000000000003E-10</v>
      </c>
      <c r="L81" s="7">
        <v>2.7423000000000002</v>
      </c>
      <c r="M81" s="7">
        <v>0.89356999999999998</v>
      </c>
      <c r="N81" s="7">
        <v>2.9204000000000001E-3</v>
      </c>
      <c r="O81" s="7">
        <v>0.32682</v>
      </c>
      <c r="P81" s="7">
        <v>17995</v>
      </c>
      <c r="Q81" s="7">
        <v>25.853999999999999</v>
      </c>
      <c r="R81" s="7">
        <v>0.14366999999999999</v>
      </c>
      <c r="S81" s="13">
        <v>9.6702999999999997E-13</v>
      </c>
      <c r="T81" s="3">
        <v>2.825E-14</v>
      </c>
      <c r="U81" s="11">
        <v>2.9213</v>
      </c>
      <c r="V81" s="7">
        <v>0.97638999999999998</v>
      </c>
      <c r="W81" s="7">
        <v>1.6540999999999999E-3</v>
      </c>
      <c r="X81" s="7">
        <v>0.16941000000000001</v>
      </c>
      <c r="Y81" s="1"/>
      <c r="Z81" s="7"/>
      <c r="AA81" s="20">
        <f>S81</f>
        <v>9.6702999999999997E-13</v>
      </c>
      <c r="AB81" s="41">
        <f>((AA81/AA$86)-1)*100</f>
        <v>-0.18125778035604778</v>
      </c>
      <c r="AC81" s="20">
        <f>STDEV(AA82:AA85)</f>
        <v>1.5184312079686976E-15</v>
      </c>
    </row>
    <row r="82" spans="1:29" s="2" customFormat="1" x14ac:dyDescent="0.25">
      <c r="A82" s="4" t="s">
        <v>124</v>
      </c>
      <c r="B82" s="1">
        <v>4.3532999999999999E-4</v>
      </c>
      <c r="C82" s="1">
        <v>0.1084</v>
      </c>
      <c r="D82" s="1">
        <v>2.8794000000000002E-7</v>
      </c>
      <c r="E82" s="1">
        <v>2.6578000000000001E-8</v>
      </c>
      <c r="F82" s="7">
        <v>9.2303999999999995</v>
      </c>
      <c r="G82" s="7">
        <v>-232.4</v>
      </c>
      <c r="H82" s="7">
        <v>16.358000000000001</v>
      </c>
      <c r="I82" s="7">
        <v>7.0387000000000004</v>
      </c>
      <c r="J82" s="1">
        <v>2.8689E-8</v>
      </c>
      <c r="K82" s="1">
        <v>7.8709000000000002E-10</v>
      </c>
      <c r="L82" s="7">
        <v>2.7435</v>
      </c>
      <c r="M82" s="7">
        <v>0.89481999999999995</v>
      </c>
      <c r="N82" s="7">
        <v>2.9218E-3</v>
      </c>
      <c r="O82" s="7">
        <v>0.32651999999999998</v>
      </c>
      <c r="P82" s="7">
        <v>18022</v>
      </c>
      <c r="Q82" s="7">
        <v>25.873999999999999</v>
      </c>
      <c r="R82" s="7">
        <v>0.14357</v>
      </c>
      <c r="S82" s="13">
        <v>9.6904000000000008E-13</v>
      </c>
      <c r="T82" s="3">
        <v>2.8305999999999999E-14</v>
      </c>
      <c r="U82" s="11">
        <v>2.9209999999999998</v>
      </c>
      <c r="V82" s="7">
        <v>0.97626999999999997</v>
      </c>
      <c r="W82" s="7">
        <v>1.6539E-3</v>
      </c>
      <c r="X82" s="7">
        <v>0.16941000000000001</v>
      </c>
      <c r="Y82" s="1"/>
      <c r="Z82"/>
      <c r="AA82" s="20">
        <f t="shared" ref="AA82:AA85" si="21">S82</f>
        <v>9.6904000000000008E-13</v>
      </c>
      <c r="AB82" s="41">
        <f t="shared" ref="AB82:AB85" si="22">((AA82/AA$86)-1)*100</f>
        <v>2.6218380529852148E-2</v>
      </c>
      <c r="AC82" s="20">
        <f>STDEV(AA83:AA85,AA81)</f>
        <v>1.8877389473476867E-15</v>
      </c>
    </row>
    <row r="83" spans="1:29" s="2" customFormat="1" x14ac:dyDescent="0.25">
      <c r="A83" s="4" t="s">
        <v>125</v>
      </c>
      <c r="B83" s="1">
        <v>4.3860999999999998E-4</v>
      </c>
      <c r="C83" s="1">
        <v>0.10921</v>
      </c>
      <c r="D83" s="1">
        <v>2.8802000000000001E-7</v>
      </c>
      <c r="E83" s="1">
        <v>2.6630999999999999E-8</v>
      </c>
      <c r="F83" s="7">
        <v>9.2462</v>
      </c>
      <c r="G83" s="7">
        <v>-232.7</v>
      </c>
      <c r="H83" s="7">
        <v>16.385000000000002</v>
      </c>
      <c r="I83" s="7">
        <v>7.0412999999999997</v>
      </c>
      <c r="J83" s="1">
        <v>2.9028E-8</v>
      </c>
      <c r="K83" s="1">
        <v>8.0460999999999997E-10</v>
      </c>
      <c r="L83" s="7">
        <v>2.7717999999999998</v>
      </c>
      <c r="M83" s="7">
        <v>0.89444999999999997</v>
      </c>
      <c r="N83" s="7">
        <v>2.9524999999999998E-3</v>
      </c>
      <c r="O83" s="7">
        <v>0.33008999999999999</v>
      </c>
      <c r="P83" s="7">
        <v>18051</v>
      </c>
      <c r="Q83" s="7">
        <v>25.948</v>
      </c>
      <c r="R83" s="7">
        <v>0.14374999999999999</v>
      </c>
      <c r="S83" s="13">
        <v>9.7136000000000001E-13</v>
      </c>
      <c r="T83" s="3">
        <v>2.842E-14</v>
      </c>
      <c r="U83" s="11">
        <v>2.9258000000000002</v>
      </c>
      <c r="V83" s="7">
        <v>0.97614999999999996</v>
      </c>
      <c r="W83" s="7">
        <v>1.6566E-3</v>
      </c>
      <c r="X83" s="7">
        <v>0.16971</v>
      </c>
      <c r="Y83" s="1"/>
      <c r="Z83"/>
      <c r="AA83" s="20">
        <f t="shared" si="21"/>
        <v>9.7136000000000001E-13</v>
      </c>
      <c r="AB83" s="41">
        <f t="shared" si="22"/>
        <v>0.26569335229864599</v>
      </c>
      <c r="AC83" s="20">
        <f>STDEV(AA84:AA85,AA81:AA82)</f>
        <v>9.1094730912389387E-16</v>
      </c>
    </row>
    <row r="84" spans="1:29" s="2" customFormat="1" x14ac:dyDescent="0.25">
      <c r="A84" s="4" t="s">
        <v>126</v>
      </c>
      <c r="B84" s="1">
        <v>4.4122999999999998E-4</v>
      </c>
      <c r="C84" s="1">
        <v>0.10987</v>
      </c>
      <c r="D84" s="1">
        <v>2.8654999999999998E-7</v>
      </c>
      <c r="E84" s="1">
        <v>2.6711E-8</v>
      </c>
      <c r="F84" s="7">
        <v>9.3216000000000001</v>
      </c>
      <c r="G84" s="7">
        <v>-231.3</v>
      </c>
      <c r="H84" s="7">
        <v>16.428000000000001</v>
      </c>
      <c r="I84" s="7">
        <v>7.1025</v>
      </c>
      <c r="J84" s="1">
        <v>2.8707E-8</v>
      </c>
      <c r="K84" s="1">
        <v>7.9604999999999995E-10</v>
      </c>
      <c r="L84" s="7">
        <v>2.7730000000000001</v>
      </c>
      <c r="M84" s="7">
        <v>0.89532</v>
      </c>
      <c r="N84" s="7">
        <v>2.9535999999999998E-3</v>
      </c>
      <c r="O84" s="7">
        <v>0.32989000000000002</v>
      </c>
      <c r="P84" s="7">
        <v>18053</v>
      </c>
      <c r="Q84" s="7">
        <v>26.016999999999999</v>
      </c>
      <c r="R84" s="7">
        <v>0.14410999999999999</v>
      </c>
      <c r="S84" s="13">
        <v>9.6779000000000006E-13</v>
      </c>
      <c r="T84" s="3">
        <v>2.8399000000000001E-14</v>
      </c>
      <c r="U84" s="11">
        <v>2.9344000000000001</v>
      </c>
      <c r="V84" s="7">
        <v>0.97635000000000005</v>
      </c>
      <c r="W84" s="7">
        <v>1.6613999999999999E-3</v>
      </c>
      <c r="X84" s="7">
        <v>0.17016000000000001</v>
      </c>
      <c r="Y84"/>
      <c r="Z84"/>
      <c r="AA84" s="20">
        <f t="shared" si="21"/>
        <v>9.6779000000000006E-13</v>
      </c>
      <c r="AB84" s="41">
        <f t="shared" si="22"/>
        <v>-0.10280908270763334</v>
      </c>
      <c r="AC84" s="20">
        <f>STDEV(AA85,AA81:AA83)</f>
        <v>1.7824421449236594E-15</v>
      </c>
    </row>
    <row r="85" spans="1:29" s="2" customFormat="1" x14ac:dyDescent="0.25">
      <c r="A85" s="4" t="s">
        <v>127</v>
      </c>
      <c r="B85" s="1">
        <v>4.4118E-4</v>
      </c>
      <c r="C85" s="1">
        <v>0.10985</v>
      </c>
      <c r="D85" s="1">
        <v>2.8711999999999999E-7</v>
      </c>
      <c r="E85" s="1">
        <v>2.6706999999999999E-8</v>
      </c>
      <c r="F85" s="7">
        <v>9.3017000000000003</v>
      </c>
      <c r="G85" s="7">
        <v>-231.5</v>
      </c>
      <c r="H85" s="7">
        <v>16.425999999999998</v>
      </c>
      <c r="I85" s="7">
        <v>7.0955000000000004</v>
      </c>
      <c r="J85" s="1">
        <v>2.8734000000000001E-8</v>
      </c>
      <c r="K85" s="1">
        <v>7.9721999999999996E-10</v>
      </c>
      <c r="L85" s="7">
        <v>2.7745000000000002</v>
      </c>
      <c r="M85" s="7">
        <v>0.89529999999999998</v>
      </c>
      <c r="N85" s="7">
        <v>2.9553000000000001E-3</v>
      </c>
      <c r="O85" s="7">
        <v>0.33008999999999999</v>
      </c>
      <c r="P85" s="7">
        <v>18055</v>
      </c>
      <c r="Q85" s="7">
        <v>26.015999999999998</v>
      </c>
      <c r="R85" s="7">
        <v>0.14409</v>
      </c>
      <c r="S85" s="13">
        <v>9.6871000000000002E-13</v>
      </c>
      <c r="T85" s="3">
        <v>2.842E-14</v>
      </c>
      <c r="U85" s="11">
        <v>2.9338000000000002</v>
      </c>
      <c r="V85" s="7">
        <v>0.97629999999999995</v>
      </c>
      <c r="W85" s="7">
        <v>1.6609999999999999E-3</v>
      </c>
      <c r="X85" s="7">
        <v>0.17013</v>
      </c>
      <c r="Y85"/>
      <c r="Z85"/>
      <c r="AA85" s="20">
        <f t="shared" si="21"/>
        <v>9.6871000000000002E-13</v>
      </c>
      <c r="AB85" s="41">
        <f t="shared" si="22"/>
        <v>-7.8448697648503263E-3</v>
      </c>
      <c r="AC85" s="20">
        <f>STDEV(AA81:AA84)</f>
        <v>1.8942104775693125E-15</v>
      </c>
    </row>
    <row r="86" spans="1:29" s="2" customFormat="1" x14ac:dyDescent="0.25">
      <c r="A86" s="4" t="str">
        <f>A85</f>
        <v>D:\Google Drive\Research\data\2020-TB\test-5e2-08052020\test-5e2-c1-08052020\1-8-5.TXT</v>
      </c>
      <c r="B86" s="13">
        <f>AVERAGE(B81:B85)</f>
        <v>4.38178E-4</v>
      </c>
      <c r="C86" s="13">
        <f t="shared" ref="C86:X86" si="23">AVERAGE(C81:C85)</f>
        <v>0.10910600000000001</v>
      </c>
      <c r="D86" s="13">
        <f t="shared" si="23"/>
        <v>2.8712599999999995E-7</v>
      </c>
      <c r="E86" s="13">
        <f t="shared" si="23"/>
        <v>2.66394E-8</v>
      </c>
      <c r="F86" s="13">
        <f t="shared" si="23"/>
        <v>9.2780200000000015</v>
      </c>
      <c r="G86" s="13">
        <f t="shared" si="23"/>
        <v>-231.87999999999997</v>
      </c>
      <c r="H86" s="13">
        <f t="shared" si="23"/>
        <v>16.390599999999999</v>
      </c>
      <c r="I86" s="13">
        <f t="shared" si="23"/>
        <v>7.0686399999999994</v>
      </c>
      <c r="J86" s="13">
        <f t="shared" si="23"/>
        <v>2.8842199999999999E-8</v>
      </c>
      <c r="K86" s="13">
        <f t="shared" si="23"/>
        <v>7.9633600000000003E-10</v>
      </c>
      <c r="L86" s="13">
        <f t="shared" si="23"/>
        <v>2.7610199999999998</v>
      </c>
      <c r="M86" s="13">
        <f t="shared" si="23"/>
        <v>0.89469199999999982</v>
      </c>
      <c r="N86" s="13">
        <f t="shared" si="23"/>
        <v>2.94072E-3</v>
      </c>
      <c r="O86" s="13">
        <f t="shared" si="23"/>
        <v>0.32868200000000003</v>
      </c>
      <c r="P86" s="13">
        <f t="shared" si="23"/>
        <v>18035.2</v>
      </c>
      <c r="Q86" s="13">
        <f t="shared" si="23"/>
        <v>25.941799999999994</v>
      </c>
      <c r="R86" s="13">
        <f t="shared" si="23"/>
        <v>0.14383799999999999</v>
      </c>
      <c r="S86" s="13">
        <f t="shared" si="23"/>
        <v>9.6878600000000007E-13</v>
      </c>
      <c r="T86" s="13">
        <f t="shared" si="23"/>
        <v>2.8359000000000002E-14</v>
      </c>
      <c r="U86" s="13">
        <f t="shared" si="23"/>
        <v>2.92726</v>
      </c>
      <c r="V86" s="13">
        <f t="shared" si="23"/>
        <v>0.97629199999999994</v>
      </c>
      <c r="W86" s="13">
        <f t="shared" si="23"/>
        <v>1.6573999999999998E-3</v>
      </c>
      <c r="X86" s="13">
        <f t="shared" si="23"/>
        <v>0.169764</v>
      </c>
      <c r="Y86"/>
      <c r="Z86" s="10" t="s">
        <v>43</v>
      </c>
      <c r="AA86" s="20">
        <f>AVERAGE(AA81:AA85)</f>
        <v>9.6878600000000007E-13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22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22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86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26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128</v>
      </c>
      <c r="B90" s="1">
        <v>4.3336999999999998E-4</v>
      </c>
      <c r="C90" s="1">
        <v>0.10791000000000001</v>
      </c>
      <c r="D90" s="1">
        <v>2.8699E-7</v>
      </c>
      <c r="E90" s="1">
        <v>2.6490999999999999E-8</v>
      </c>
      <c r="F90" s="7">
        <v>9.2306000000000008</v>
      </c>
      <c r="G90" s="7">
        <v>-231.5</v>
      </c>
      <c r="H90" s="7">
        <v>16.327999999999999</v>
      </c>
      <c r="I90" s="7">
        <v>7.0530999999999997</v>
      </c>
      <c r="J90" s="1">
        <v>2.9335999999999999E-8</v>
      </c>
      <c r="K90" s="1">
        <v>8.0734000000000003E-10</v>
      </c>
      <c r="L90" s="7">
        <v>2.7519999999999998</v>
      </c>
      <c r="M90" s="7">
        <v>0.89398</v>
      </c>
      <c r="N90" s="7">
        <v>2.9313999999999998E-3</v>
      </c>
      <c r="O90" s="7">
        <v>0.32790000000000002</v>
      </c>
      <c r="P90" s="7">
        <v>17926</v>
      </c>
      <c r="Q90" s="7">
        <v>25.731999999999999</v>
      </c>
      <c r="R90" s="7">
        <v>0.14355000000000001</v>
      </c>
      <c r="S90" s="13">
        <v>9.6748999999999995E-13</v>
      </c>
      <c r="T90" s="3">
        <v>2.821E-14</v>
      </c>
      <c r="U90" s="11">
        <v>2.9157999999999999</v>
      </c>
      <c r="V90" s="7">
        <v>0.97636000000000001</v>
      </c>
      <c r="W90" s="7">
        <v>1.6512E-3</v>
      </c>
      <c r="X90" s="7">
        <v>0.16911999999999999</v>
      </c>
      <c r="Y90" s="1"/>
      <c r="Z90" s="7"/>
      <c r="AA90" s="20">
        <f>S90</f>
        <v>9.6748999999999995E-13</v>
      </c>
      <c r="AB90" s="41">
        <f>((AA90/AA$95)-1)*100</f>
        <v>-0.13624962582963196</v>
      </c>
      <c r="AC90" s="20">
        <f>STDEV(AA91:AA94)</f>
        <v>8.7418533504059583E-16</v>
      </c>
    </row>
    <row r="91" spans="1:29" s="2" customFormat="1" x14ac:dyDescent="0.25">
      <c r="A91" s="4" t="s">
        <v>129</v>
      </c>
      <c r="B91" s="1">
        <v>4.3311000000000001E-4</v>
      </c>
      <c r="C91" s="1">
        <v>0.10784000000000001</v>
      </c>
      <c r="D91" s="1">
        <v>2.8723000000000001E-7</v>
      </c>
      <c r="E91" s="1">
        <v>2.6445E-8</v>
      </c>
      <c r="F91" s="7">
        <v>9.2068999999999992</v>
      </c>
      <c r="G91" s="7">
        <v>-231.4</v>
      </c>
      <c r="H91" s="7">
        <v>16.288</v>
      </c>
      <c r="I91" s="7">
        <v>7.0388999999999999</v>
      </c>
      <c r="J91" s="1">
        <v>2.9597E-8</v>
      </c>
      <c r="K91" s="1">
        <v>8.1852999999999996E-10</v>
      </c>
      <c r="L91" s="7">
        <v>2.7656000000000001</v>
      </c>
      <c r="M91" s="7">
        <v>0.89356999999999998</v>
      </c>
      <c r="N91" s="7">
        <v>2.9461000000000001E-3</v>
      </c>
      <c r="O91" s="7">
        <v>0.32969999999999999</v>
      </c>
      <c r="P91" s="7">
        <v>17971</v>
      </c>
      <c r="Q91" s="7">
        <v>25.716000000000001</v>
      </c>
      <c r="R91" s="7">
        <v>0.1431</v>
      </c>
      <c r="S91" s="13">
        <v>9.6813999999999995E-13</v>
      </c>
      <c r="T91" s="3">
        <v>2.8161E-14</v>
      </c>
      <c r="U91" s="11">
        <v>2.9087999999999998</v>
      </c>
      <c r="V91" s="7">
        <v>0.97631999999999997</v>
      </c>
      <c r="W91" s="7">
        <v>1.6471000000000001E-3</v>
      </c>
      <c r="X91" s="7">
        <v>0.16869999999999999</v>
      </c>
      <c r="Y91" s="1"/>
      <c r="Z91"/>
      <c r="AA91" s="20">
        <f t="shared" ref="AA91:AA94" si="24">S91</f>
        <v>9.6813999999999995E-13</v>
      </c>
      <c r="AB91" s="41">
        <f t="shared" ref="AB91:AB94" si="25">((AA91/AA$95)-1)*100</f>
        <v>-6.9157007049891472E-2</v>
      </c>
      <c r="AC91" s="20">
        <f>STDEV(AA92:AA94,AA90)</f>
        <v>1.1415596056857454E-15</v>
      </c>
    </row>
    <row r="92" spans="1:29" s="2" customFormat="1" x14ac:dyDescent="0.25">
      <c r="A92" s="4" t="s">
        <v>130</v>
      </c>
      <c r="B92" s="1">
        <v>4.349E-4</v>
      </c>
      <c r="C92" s="1">
        <v>0.10829</v>
      </c>
      <c r="D92" s="1">
        <v>2.882E-7</v>
      </c>
      <c r="E92" s="1">
        <v>2.6504E-8</v>
      </c>
      <c r="F92" s="7">
        <v>9.1964000000000006</v>
      </c>
      <c r="G92" s="7">
        <v>-232</v>
      </c>
      <c r="H92" s="7">
        <v>16.317</v>
      </c>
      <c r="I92" s="7">
        <v>7.0331999999999999</v>
      </c>
      <c r="J92" s="1">
        <v>2.9131999999999999E-8</v>
      </c>
      <c r="K92" s="1">
        <v>8.0466999999999997E-10</v>
      </c>
      <c r="L92" s="7">
        <v>2.7622</v>
      </c>
      <c r="M92" s="7">
        <v>0.89463000000000004</v>
      </c>
      <c r="N92" s="7">
        <v>2.9423000000000001E-3</v>
      </c>
      <c r="O92" s="7">
        <v>0.32888000000000001</v>
      </c>
      <c r="P92" s="7">
        <v>17998</v>
      </c>
      <c r="Q92" s="7">
        <v>25.786999999999999</v>
      </c>
      <c r="R92" s="7">
        <v>0.14327999999999999</v>
      </c>
      <c r="S92" s="13">
        <v>9.6892000000000008E-13</v>
      </c>
      <c r="T92" s="3">
        <v>2.8236999999999999E-14</v>
      </c>
      <c r="U92" s="11">
        <v>2.9142999999999999</v>
      </c>
      <c r="V92" s="7">
        <v>0.97628999999999999</v>
      </c>
      <c r="W92" s="7">
        <v>1.6501E-3</v>
      </c>
      <c r="X92" s="7">
        <v>0.16902</v>
      </c>
      <c r="Y92" s="1"/>
      <c r="Z92"/>
      <c r="AA92" s="20">
        <f t="shared" si="24"/>
        <v>9.6892000000000008E-13</v>
      </c>
      <c r="AB92" s="41">
        <f t="shared" si="25"/>
        <v>1.1354135485808214E-2</v>
      </c>
      <c r="AC92" s="20">
        <f>STDEV(AA93:AA94,AA90:AA91)</f>
        <v>1.2186707239174194E-15</v>
      </c>
    </row>
    <row r="93" spans="1:29" s="2" customFormat="1" x14ac:dyDescent="0.25">
      <c r="A93" s="4" t="s">
        <v>131</v>
      </c>
      <c r="B93" s="1">
        <v>4.3422000000000003E-4</v>
      </c>
      <c r="C93" s="1">
        <v>0.10811999999999999</v>
      </c>
      <c r="D93" s="1">
        <v>2.875E-7</v>
      </c>
      <c r="E93" s="1">
        <v>2.6496000000000001E-8</v>
      </c>
      <c r="F93" s="7">
        <v>9.2159999999999993</v>
      </c>
      <c r="G93" s="7">
        <v>-232.2</v>
      </c>
      <c r="H93" s="7">
        <v>16.318000000000001</v>
      </c>
      <c r="I93" s="7">
        <v>7.0275999999999996</v>
      </c>
      <c r="J93" s="1">
        <v>2.8967000000000001E-8</v>
      </c>
      <c r="K93" s="1">
        <v>7.9813000000000001E-10</v>
      </c>
      <c r="L93" s="7">
        <v>2.7553000000000001</v>
      </c>
      <c r="M93" s="7">
        <v>0.89514000000000005</v>
      </c>
      <c r="N93" s="7">
        <v>2.9348999999999998E-3</v>
      </c>
      <c r="O93" s="7">
        <v>0.32786999999999999</v>
      </c>
      <c r="P93" s="7">
        <v>17980</v>
      </c>
      <c r="Q93" s="7">
        <v>25.763999999999999</v>
      </c>
      <c r="R93" s="7">
        <v>0.14329</v>
      </c>
      <c r="S93" s="13">
        <v>9.6924999999999993E-13</v>
      </c>
      <c r="T93" s="3">
        <v>2.8242000000000001E-14</v>
      </c>
      <c r="U93" s="11">
        <v>2.9138000000000002</v>
      </c>
      <c r="V93" s="7">
        <v>0.97626000000000002</v>
      </c>
      <c r="W93" s="7">
        <v>1.6498999999999999E-3</v>
      </c>
      <c r="X93" s="7">
        <v>0.16900000000000001</v>
      </c>
      <c r="Y93"/>
      <c r="Z93"/>
      <c r="AA93" s="20">
        <f t="shared" si="24"/>
        <v>9.6924999999999993E-13</v>
      </c>
      <c r="AB93" s="41">
        <f t="shared" si="25"/>
        <v>4.5416541943210653E-2</v>
      </c>
      <c r="AC93" s="20">
        <f>STDEV(AA94,AA90:AA92)</f>
        <v>1.1872376903271875E-15</v>
      </c>
    </row>
    <row r="94" spans="1:29" s="2" customFormat="1" x14ac:dyDescent="0.25">
      <c r="A94" s="4" t="s">
        <v>132</v>
      </c>
      <c r="B94" s="1">
        <v>4.3553E-4</v>
      </c>
      <c r="C94" s="1">
        <v>0.10845</v>
      </c>
      <c r="D94" s="1">
        <v>2.8904E-7</v>
      </c>
      <c r="E94" s="1">
        <v>2.6505999999999999E-8</v>
      </c>
      <c r="F94" s="7">
        <v>9.1704000000000008</v>
      </c>
      <c r="G94" s="7">
        <v>-233.4</v>
      </c>
      <c r="H94" s="7">
        <v>16.321000000000002</v>
      </c>
      <c r="I94" s="7">
        <v>6.9927000000000001</v>
      </c>
      <c r="J94" s="1">
        <v>2.9576E-8</v>
      </c>
      <c r="K94" s="1">
        <v>8.2144000000000001E-10</v>
      </c>
      <c r="L94" s="7">
        <v>2.7774000000000001</v>
      </c>
      <c r="M94" s="7">
        <v>0.89370000000000005</v>
      </c>
      <c r="N94" s="7">
        <v>2.9586999999999999E-3</v>
      </c>
      <c r="O94" s="7">
        <v>0.33106000000000002</v>
      </c>
      <c r="P94" s="7">
        <v>18004</v>
      </c>
      <c r="Q94" s="7">
        <v>25.797000000000001</v>
      </c>
      <c r="R94" s="7">
        <v>0.14327999999999999</v>
      </c>
      <c r="S94" s="13">
        <v>9.7025000000000003E-13</v>
      </c>
      <c r="T94" s="3">
        <v>2.8270999999999999E-14</v>
      </c>
      <c r="U94" s="11">
        <v>2.9138000000000002</v>
      </c>
      <c r="V94" s="7">
        <v>0.97619999999999996</v>
      </c>
      <c r="W94" s="7">
        <v>1.6498999999999999E-3</v>
      </c>
      <c r="X94" s="7">
        <v>0.16900999999999999</v>
      </c>
      <c r="Y94"/>
      <c r="Z94"/>
      <c r="AA94" s="20">
        <f t="shared" si="24"/>
        <v>9.7025000000000003E-13</v>
      </c>
      <c r="AB94" s="41">
        <f t="shared" si="25"/>
        <v>0.14863595545051567</v>
      </c>
      <c r="AC94" s="20">
        <f>STDEV(AA90:AA93)</f>
        <v>7.9132799773547177E-16</v>
      </c>
    </row>
    <row r="95" spans="1:29" s="2" customFormat="1" x14ac:dyDescent="0.25">
      <c r="A95" s="4" t="str">
        <f>A94</f>
        <v>D:\Google Drive\Research\data\2020-TB\test-5e2-08052020\test-5e2-c1-08052020\1-9-5.TXT</v>
      </c>
      <c r="B95" s="13">
        <f>AVERAGE(B90:B94)</f>
        <v>4.3422599999999996E-4</v>
      </c>
      <c r="C95" s="13">
        <f t="shared" ref="C95:X95" si="26">AVERAGE(C90:C94)</f>
        <v>0.10812200000000001</v>
      </c>
      <c r="D95" s="13">
        <f t="shared" si="26"/>
        <v>2.8779200000000001E-7</v>
      </c>
      <c r="E95" s="13">
        <f t="shared" si="26"/>
        <v>2.6488399999999997E-8</v>
      </c>
      <c r="F95" s="13">
        <f t="shared" si="26"/>
        <v>9.2040600000000001</v>
      </c>
      <c r="G95" s="13">
        <f t="shared" si="26"/>
        <v>-232.1</v>
      </c>
      <c r="H95" s="13">
        <f t="shared" si="26"/>
        <v>16.314399999999999</v>
      </c>
      <c r="I95" s="13">
        <f t="shared" si="26"/>
        <v>7.0290999999999997</v>
      </c>
      <c r="J95" s="13">
        <f t="shared" si="26"/>
        <v>2.9321600000000001E-8</v>
      </c>
      <c r="K95" s="13">
        <f t="shared" si="26"/>
        <v>8.1002200000000008E-10</v>
      </c>
      <c r="L95" s="13">
        <f t="shared" si="26"/>
        <v>2.7625000000000002</v>
      </c>
      <c r="M95" s="13">
        <f t="shared" si="26"/>
        <v>0.894204</v>
      </c>
      <c r="N95" s="13">
        <f t="shared" si="26"/>
        <v>2.94268E-3</v>
      </c>
      <c r="O95" s="13">
        <f t="shared" si="26"/>
        <v>0.32908199999999999</v>
      </c>
      <c r="P95" s="13">
        <f t="shared" si="26"/>
        <v>17975.8</v>
      </c>
      <c r="Q95" s="13">
        <f t="shared" si="26"/>
        <v>25.7592</v>
      </c>
      <c r="R95" s="13">
        <f t="shared" si="26"/>
        <v>0.14330000000000001</v>
      </c>
      <c r="S95" s="13">
        <f t="shared" si="26"/>
        <v>9.6880999999999999E-13</v>
      </c>
      <c r="T95" s="13">
        <f t="shared" si="26"/>
        <v>2.8224199999999997E-14</v>
      </c>
      <c r="U95" s="13">
        <f t="shared" si="26"/>
        <v>2.9133000000000004</v>
      </c>
      <c r="V95" s="13">
        <f t="shared" si="26"/>
        <v>0.97628599999999999</v>
      </c>
      <c r="W95" s="13">
        <f t="shared" si="26"/>
        <v>1.6496400000000002E-3</v>
      </c>
      <c r="X95" s="13">
        <f t="shared" si="26"/>
        <v>0.16897000000000001</v>
      </c>
      <c r="Y95"/>
      <c r="Z95" s="10" t="s">
        <v>43</v>
      </c>
      <c r="AA95" s="20">
        <f>AVERAGE(AA90:AA94)</f>
        <v>9.6880999999999999E-13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22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22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86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26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133</v>
      </c>
      <c r="B99" s="1">
        <v>4.3151000000000002E-4</v>
      </c>
      <c r="C99" s="1">
        <v>0.10745</v>
      </c>
      <c r="D99" s="1">
        <v>2.8932E-7</v>
      </c>
      <c r="E99" s="1">
        <v>2.6496000000000001E-8</v>
      </c>
      <c r="F99" s="7">
        <v>9.1579999999999995</v>
      </c>
      <c r="G99" s="7">
        <v>-233.3</v>
      </c>
      <c r="H99" s="7">
        <v>16.388999999999999</v>
      </c>
      <c r="I99" s="7">
        <v>7.0248999999999997</v>
      </c>
      <c r="J99" s="1">
        <v>2.9070999999999999E-8</v>
      </c>
      <c r="K99" s="1">
        <v>7.9281999999999996E-10</v>
      </c>
      <c r="L99" s="7">
        <v>2.7271999999999998</v>
      </c>
      <c r="M99" s="7">
        <v>0.89510999999999996</v>
      </c>
      <c r="N99" s="7">
        <v>2.9045E-3</v>
      </c>
      <c r="O99" s="7">
        <v>0.32449</v>
      </c>
      <c r="P99" s="7">
        <v>17760</v>
      </c>
      <c r="Q99" s="7">
        <v>25.632000000000001</v>
      </c>
      <c r="R99" s="7">
        <v>0.14432</v>
      </c>
      <c r="S99" s="13">
        <v>9.6902999999999996E-13</v>
      </c>
      <c r="T99" s="3">
        <v>2.8326000000000002E-14</v>
      </c>
      <c r="U99" s="11">
        <v>2.9230999999999998</v>
      </c>
      <c r="V99" s="7">
        <v>0.97623000000000004</v>
      </c>
      <c r="W99" s="7">
        <v>1.6559000000000001E-3</v>
      </c>
      <c r="X99" s="7">
        <v>0.16961999999999999</v>
      </c>
      <c r="Y99" s="1"/>
      <c r="Z99" s="7"/>
      <c r="AA99" s="20">
        <f>S99</f>
        <v>9.6902999999999996E-13</v>
      </c>
      <c r="AB99" s="41">
        <f>((AA99/AA$104)-1)*100</f>
        <v>0.9050979967469841</v>
      </c>
      <c r="AC99" s="20">
        <f>STDEV(AA100:AA103)</f>
        <v>7.1495757449888831E-15</v>
      </c>
    </row>
    <row r="100" spans="1:29" s="2" customFormat="1" x14ac:dyDescent="0.25">
      <c r="A100" s="4" t="s">
        <v>134</v>
      </c>
      <c r="B100" s="1">
        <v>4.2998999999999999E-4</v>
      </c>
      <c r="C100" s="1">
        <v>0.10707</v>
      </c>
      <c r="D100" s="1">
        <v>2.8477999999999999E-7</v>
      </c>
      <c r="E100" s="1">
        <v>2.6362000000000001E-8</v>
      </c>
      <c r="F100" s="7">
        <v>9.2569999999999997</v>
      </c>
      <c r="G100" s="7">
        <v>-230.4</v>
      </c>
      <c r="H100" s="7">
        <v>16.263000000000002</v>
      </c>
      <c r="I100" s="7">
        <v>7.0586000000000002</v>
      </c>
      <c r="J100" s="1">
        <v>3.0072E-8</v>
      </c>
      <c r="K100" s="1">
        <v>8.2946000000000005E-10</v>
      </c>
      <c r="L100" s="7">
        <v>2.7582</v>
      </c>
      <c r="M100" s="7">
        <v>0.89283999999999997</v>
      </c>
      <c r="N100" s="7">
        <v>2.9383E-3</v>
      </c>
      <c r="O100" s="7">
        <v>0.3291</v>
      </c>
      <c r="P100" s="7">
        <v>17855</v>
      </c>
      <c r="Q100" s="7">
        <v>25.552</v>
      </c>
      <c r="R100" s="7">
        <v>0.14310999999999999</v>
      </c>
      <c r="S100" s="13">
        <v>9.6057000000000002E-13</v>
      </c>
      <c r="T100" s="3">
        <v>2.7888999999999999E-14</v>
      </c>
      <c r="U100" s="11">
        <v>2.9034</v>
      </c>
      <c r="V100" s="7">
        <v>0.97670000000000001</v>
      </c>
      <c r="W100" s="7">
        <v>1.6443E-3</v>
      </c>
      <c r="X100" s="7">
        <v>0.16835</v>
      </c>
      <c r="Y100" s="1"/>
      <c r="Z100"/>
      <c r="AA100" s="20">
        <f t="shared" ref="AA100:AA103" si="27">S100</f>
        <v>9.6057000000000002E-13</v>
      </c>
      <c r="AB100" s="41">
        <f t="shared" ref="AB100:AB103" si="28">((AA100/AA$95)-1)*100</f>
        <v>-0.8505279673000854</v>
      </c>
      <c r="AC100" s="20">
        <f>STDEV(AA101:AA103,AA99)</f>
        <v>9.0869980374892181E-15</v>
      </c>
    </row>
    <row r="101" spans="1:29" s="2" customFormat="1" x14ac:dyDescent="0.25">
      <c r="A101" s="4" t="s">
        <v>135</v>
      </c>
      <c r="B101" s="1">
        <v>4.3585999999999999E-4</v>
      </c>
      <c r="C101" s="1">
        <v>0.10853</v>
      </c>
      <c r="D101" s="1">
        <v>2.8496999999999999E-7</v>
      </c>
      <c r="E101" s="1">
        <v>2.6554999999999999E-8</v>
      </c>
      <c r="F101" s="7">
        <v>9.3185000000000002</v>
      </c>
      <c r="G101" s="7">
        <v>-230.5</v>
      </c>
      <c r="H101" s="7">
        <v>16.37</v>
      </c>
      <c r="I101" s="7">
        <v>7.1020000000000003</v>
      </c>
      <c r="J101" s="1">
        <v>2.9463000000000001E-8</v>
      </c>
      <c r="K101" s="1">
        <v>8.1463999999999999E-10</v>
      </c>
      <c r="L101" s="7">
        <v>2.7650000000000001</v>
      </c>
      <c r="M101" s="7">
        <v>0.89422999999999997</v>
      </c>
      <c r="N101" s="7">
        <v>2.9453000000000001E-3</v>
      </c>
      <c r="O101" s="7">
        <v>0.32937</v>
      </c>
      <c r="P101" s="7">
        <v>17892</v>
      </c>
      <c r="Q101" s="7">
        <v>25.747</v>
      </c>
      <c r="R101" s="7">
        <v>0.1439</v>
      </c>
      <c r="S101" s="13">
        <v>9.5780000000000002E-13</v>
      </c>
      <c r="T101" s="3">
        <v>2.7988E-14</v>
      </c>
      <c r="U101" s="11">
        <v>2.9220999999999999</v>
      </c>
      <c r="V101" s="7">
        <v>0.97682999999999998</v>
      </c>
      <c r="W101" s="7">
        <v>1.6548000000000001E-3</v>
      </c>
      <c r="X101" s="7">
        <v>0.16941000000000001</v>
      </c>
      <c r="Y101" s="1"/>
      <c r="Z101"/>
      <c r="AA101" s="20">
        <f t="shared" si="27"/>
        <v>9.5780000000000002E-13</v>
      </c>
      <c r="AB101" s="41">
        <f t="shared" si="28"/>
        <v>-1.1364457427152863</v>
      </c>
      <c r="AC101" s="20">
        <f>STDEV(AA102:AA103,AA99:AA100)</f>
        <v>8.939352605194604E-15</v>
      </c>
    </row>
    <row r="102" spans="1:29" s="2" customFormat="1" x14ac:dyDescent="0.25">
      <c r="A102" s="4" t="s">
        <v>136</v>
      </c>
      <c r="B102" s="1">
        <v>4.3253999999999998E-4</v>
      </c>
      <c r="C102" s="1">
        <v>0.1077</v>
      </c>
      <c r="D102" s="1">
        <v>2.8475000000000001E-7</v>
      </c>
      <c r="E102" s="1">
        <v>2.6513000000000001E-8</v>
      </c>
      <c r="F102" s="7">
        <v>9.3109999999999999</v>
      </c>
      <c r="G102" s="7">
        <v>-231.6</v>
      </c>
      <c r="H102" s="7">
        <v>16.346</v>
      </c>
      <c r="I102" s="7">
        <v>7.0579000000000001</v>
      </c>
      <c r="J102" s="1">
        <v>2.9035000000000002E-8</v>
      </c>
      <c r="K102" s="1">
        <v>7.9515999999999997E-10</v>
      </c>
      <c r="L102" s="7">
        <v>2.7385999999999999</v>
      </c>
      <c r="M102" s="7">
        <v>0.89505999999999997</v>
      </c>
      <c r="N102" s="7">
        <v>2.9169E-3</v>
      </c>
      <c r="O102" s="7">
        <v>0.32589000000000001</v>
      </c>
      <c r="P102" s="7">
        <v>17886</v>
      </c>
      <c r="Q102" s="7">
        <v>25.670999999999999</v>
      </c>
      <c r="R102" s="7">
        <v>0.14352999999999999</v>
      </c>
      <c r="S102" s="13">
        <v>9.4862000000000005E-13</v>
      </c>
      <c r="T102" s="3">
        <v>2.7641999999999999E-14</v>
      </c>
      <c r="U102" s="11">
        <v>2.9138999999999999</v>
      </c>
      <c r="V102" s="7">
        <v>0.97724</v>
      </c>
      <c r="W102" s="7">
        <v>1.6501E-3</v>
      </c>
      <c r="X102" s="7">
        <v>0.16885</v>
      </c>
      <c r="Y102"/>
      <c r="Z102"/>
      <c r="AA102" s="20">
        <f t="shared" si="27"/>
        <v>9.4862000000000005E-13</v>
      </c>
      <c r="AB102" s="41">
        <f t="shared" si="28"/>
        <v>-2.0839999587122238</v>
      </c>
      <c r="AC102" s="20">
        <f>STDEV(AA103,AA99:AA101)</f>
        <v>5.0381370564921975E-15</v>
      </c>
    </row>
    <row r="103" spans="1:29" s="2" customFormat="1" x14ac:dyDescent="0.25">
      <c r="A103" s="4" t="s">
        <v>137</v>
      </c>
      <c r="B103" s="1">
        <v>4.3167999999999999E-4</v>
      </c>
      <c r="C103" s="1">
        <v>0.10749</v>
      </c>
      <c r="D103" s="1">
        <v>2.8625000000000001E-7</v>
      </c>
      <c r="E103" s="1">
        <v>2.6426999999999999E-8</v>
      </c>
      <c r="F103" s="7">
        <v>9.2321000000000009</v>
      </c>
      <c r="G103" s="7">
        <v>-231.9</v>
      </c>
      <c r="H103" s="7">
        <v>16.300999999999998</v>
      </c>
      <c r="I103" s="7">
        <v>7.0293000000000001</v>
      </c>
      <c r="J103" s="1">
        <v>2.9437000000000001E-8</v>
      </c>
      <c r="K103" s="1">
        <v>8.1052999999999999E-10</v>
      </c>
      <c r="L103" s="7">
        <v>2.7534000000000001</v>
      </c>
      <c r="M103" s="7">
        <v>0.89444999999999997</v>
      </c>
      <c r="N103" s="7">
        <v>2.9331000000000001E-3</v>
      </c>
      <c r="O103" s="7">
        <v>0.32791999999999999</v>
      </c>
      <c r="P103" s="7">
        <v>17886</v>
      </c>
      <c r="Q103" s="7">
        <v>25.632000000000001</v>
      </c>
      <c r="R103" s="7">
        <v>0.14330999999999999</v>
      </c>
      <c r="S103" s="13">
        <v>9.6567000000000006E-13</v>
      </c>
      <c r="T103" s="3">
        <v>2.8092E-14</v>
      </c>
      <c r="U103" s="11">
        <v>2.9091</v>
      </c>
      <c r="V103" s="7">
        <v>0.97641999999999995</v>
      </c>
      <c r="W103" s="7">
        <v>1.6475000000000001E-3</v>
      </c>
      <c r="X103" s="7">
        <v>0.16872999999999999</v>
      </c>
      <c r="Y103"/>
      <c r="Z103"/>
      <c r="AA103" s="20">
        <f t="shared" si="27"/>
        <v>9.6567000000000006E-13</v>
      </c>
      <c r="AB103" s="41">
        <f t="shared" si="28"/>
        <v>-0.32410895841289422</v>
      </c>
      <c r="AC103" s="20">
        <f>STDEV(AA99:AA102)</f>
        <v>8.411303902091085E-15</v>
      </c>
    </row>
    <row r="104" spans="1:29" s="2" customFormat="1" x14ac:dyDescent="0.25">
      <c r="A104" s="4" t="str">
        <f>A103</f>
        <v>D:\Google Drive\Research\data\2020-TB\test-5e2-08052020\test-5e2-c1-08052020\1-10-5.TXT</v>
      </c>
      <c r="B104" s="13">
        <f>AVERAGE(B99:B103)</f>
        <v>4.3231599999999997E-4</v>
      </c>
      <c r="C104" s="13">
        <f t="shared" ref="C104:X104" si="29">AVERAGE(C99:C103)</f>
        <v>0.10764800000000001</v>
      </c>
      <c r="D104" s="13">
        <f t="shared" si="29"/>
        <v>2.8601400000000001E-7</v>
      </c>
      <c r="E104" s="13">
        <f t="shared" si="29"/>
        <v>2.6470599999999997E-8</v>
      </c>
      <c r="F104" s="13">
        <f t="shared" si="29"/>
        <v>9.2553200000000011</v>
      </c>
      <c r="G104" s="13">
        <f t="shared" si="29"/>
        <v>-231.54000000000002</v>
      </c>
      <c r="H104" s="13">
        <f t="shared" si="29"/>
        <v>16.333800000000004</v>
      </c>
      <c r="I104" s="13">
        <f t="shared" si="29"/>
        <v>7.0545400000000003</v>
      </c>
      <c r="J104" s="13">
        <f t="shared" si="29"/>
        <v>2.9415600000000002E-8</v>
      </c>
      <c r="K104" s="13">
        <f t="shared" si="29"/>
        <v>8.0852200000000003E-10</v>
      </c>
      <c r="L104" s="13">
        <f t="shared" si="29"/>
        <v>2.7484799999999998</v>
      </c>
      <c r="M104" s="13">
        <f t="shared" si="29"/>
        <v>0.89433799999999997</v>
      </c>
      <c r="N104" s="13">
        <f t="shared" si="29"/>
        <v>2.9276200000000001E-3</v>
      </c>
      <c r="O104" s="13">
        <f t="shared" si="29"/>
        <v>0.32735400000000003</v>
      </c>
      <c r="P104" s="13">
        <f t="shared" si="29"/>
        <v>17855.8</v>
      </c>
      <c r="Q104" s="13">
        <f t="shared" si="29"/>
        <v>25.646800000000002</v>
      </c>
      <c r="R104" s="13">
        <f t="shared" si="29"/>
        <v>0.14363399999999998</v>
      </c>
      <c r="S104" s="13">
        <f t="shared" si="29"/>
        <v>9.6033799999999998E-13</v>
      </c>
      <c r="T104" s="13">
        <f t="shared" si="29"/>
        <v>2.7987399999999997E-14</v>
      </c>
      <c r="U104" s="13">
        <f t="shared" si="29"/>
        <v>2.91432</v>
      </c>
      <c r="V104" s="13">
        <f t="shared" si="29"/>
        <v>0.976684</v>
      </c>
      <c r="W104" s="13">
        <f t="shared" si="29"/>
        <v>1.6505200000000002E-3</v>
      </c>
      <c r="X104" s="13">
        <f t="shared" si="29"/>
        <v>0.16899199999999998</v>
      </c>
      <c r="Y104"/>
      <c r="Z104" s="10" t="s">
        <v>43</v>
      </c>
      <c r="AA104" s="20">
        <f>AVERAGE(AA99:AA103)</f>
        <v>9.6033799999999998E-13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22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22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26" t="s">
        <v>37</v>
      </c>
      <c r="AB107" s="25" t="s">
        <v>41</v>
      </c>
      <c r="AC107" s="26" t="s">
        <v>55</v>
      </c>
    </row>
    <row r="108" spans="1:29" s="2" customFormat="1" x14ac:dyDescent="0.25">
      <c r="A108" s="4" t="s">
        <v>138</v>
      </c>
      <c r="B108" s="1">
        <v>4.2911000000000002E-4</v>
      </c>
      <c r="C108" s="1">
        <v>0.10685</v>
      </c>
      <c r="D108" s="1">
        <v>2.8905000000000001E-7</v>
      </c>
      <c r="E108" s="1">
        <v>2.6283000000000001E-8</v>
      </c>
      <c r="F108" s="7">
        <v>9.0929000000000002</v>
      </c>
      <c r="G108" s="7">
        <v>-234.6</v>
      </c>
      <c r="H108" s="7">
        <v>16.218</v>
      </c>
      <c r="I108" s="7">
        <v>6.9130000000000003</v>
      </c>
      <c r="J108" s="1">
        <v>3.0806999999999999E-8</v>
      </c>
      <c r="K108" s="1">
        <v>8.5717000000000005E-10</v>
      </c>
      <c r="L108" s="7">
        <v>2.7824</v>
      </c>
      <c r="M108" s="7">
        <v>0.89131000000000005</v>
      </c>
      <c r="N108" s="7">
        <v>2.9646E-3</v>
      </c>
      <c r="O108" s="7">
        <v>0.33261000000000002</v>
      </c>
      <c r="P108" s="7">
        <v>17908</v>
      </c>
      <c r="Q108" s="7">
        <v>25.541</v>
      </c>
      <c r="R108" s="7">
        <v>0.14262</v>
      </c>
      <c r="S108" s="13">
        <v>9.7376000000000008E-13</v>
      </c>
      <c r="T108" s="3">
        <v>2.8180999999999999E-14</v>
      </c>
      <c r="U108" s="11">
        <v>2.8940000000000001</v>
      </c>
      <c r="V108" s="7">
        <v>0.97599999999999998</v>
      </c>
      <c r="W108" s="7">
        <v>1.639E-3</v>
      </c>
      <c r="X108" s="7">
        <v>0.16793</v>
      </c>
      <c r="Y108" s="1"/>
      <c r="Z108" s="7"/>
      <c r="AA108" s="20">
        <f>S108</f>
        <v>9.7376000000000008E-13</v>
      </c>
      <c r="AB108" s="41">
        <f>((AA108/AA$113)-1)*100</f>
        <v>0.47173510196165669</v>
      </c>
      <c r="AC108" s="20">
        <f>STDEV(AA109:AA112)</f>
        <v>4.4840197739677344E-15</v>
      </c>
    </row>
    <row r="109" spans="1:29" s="2" customFormat="1" x14ac:dyDescent="0.25">
      <c r="A109" s="4" t="s">
        <v>139</v>
      </c>
      <c r="B109" s="1">
        <v>4.3514999999999998E-4</v>
      </c>
      <c r="C109" s="1">
        <v>0.10835</v>
      </c>
      <c r="D109" s="1">
        <v>2.8345000000000001E-7</v>
      </c>
      <c r="E109" s="1">
        <v>2.6490999999999999E-8</v>
      </c>
      <c r="F109" s="7">
        <v>9.3459000000000003</v>
      </c>
      <c r="G109" s="7">
        <v>-228.9</v>
      </c>
      <c r="H109" s="7">
        <v>16.303999999999998</v>
      </c>
      <c r="I109" s="7">
        <v>7.1227999999999998</v>
      </c>
      <c r="J109" s="1">
        <v>2.9314E-8</v>
      </c>
      <c r="K109" s="1">
        <v>8.1158E-10</v>
      </c>
      <c r="L109" s="7">
        <v>2.7686000000000002</v>
      </c>
      <c r="M109" s="7">
        <v>0.89449999999999996</v>
      </c>
      <c r="N109" s="7">
        <v>2.9491999999999999E-3</v>
      </c>
      <c r="O109" s="7">
        <v>0.32969999999999999</v>
      </c>
      <c r="P109" s="7">
        <v>17975</v>
      </c>
      <c r="Q109" s="7">
        <v>25.748000000000001</v>
      </c>
      <c r="R109" s="7">
        <v>0.14324000000000001</v>
      </c>
      <c r="S109" s="13">
        <v>9.6201999999999997E-13</v>
      </c>
      <c r="T109" s="3">
        <v>2.8027999999999999E-14</v>
      </c>
      <c r="U109" s="11">
        <v>2.9135</v>
      </c>
      <c r="V109" s="7">
        <v>0.97667000000000004</v>
      </c>
      <c r="W109" s="7">
        <v>1.6496E-3</v>
      </c>
      <c r="X109" s="7">
        <v>0.16889999999999999</v>
      </c>
      <c r="Y109" s="1"/>
      <c r="Z109"/>
      <c r="AA109" s="20">
        <f t="shared" ref="AA109:AA112" si="30">S109</f>
        <v>9.6201999999999997E-13</v>
      </c>
      <c r="AB109" s="41">
        <f t="shared" ref="AB109:AB112" si="31">((AA109/AA$113)-1)*100</f>
        <v>-0.73958819135192533</v>
      </c>
      <c r="AC109" s="20">
        <f>STDEV(AA110:AA112,AA108)</f>
        <v>2.7217028983096311E-15</v>
      </c>
    </row>
    <row r="110" spans="1:29" s="2" customFormat="1" x14ac:dyDescent="0.25">
      <c r="A110" s="4" t="s">
        <v>140</v>
      </c>
      <c r="B110" s="1">
        <v>4.3375E-4</v>
      </c>
      <c r="C110" s="1">
        <v>0.108</v>
      </c>
      <c r="D110" s="1">
        <v>2.8872000000000001E-7</v>
      </c>
      <c r="E110" s="1">
        <v>2.6362000000000001E-8</v>
      </c>
      <c r="F110" s="7">
        <v>9.1305999999999994</v>
      </c>
      <c r="G110" s="7">
        <v>-233.8</v>
      </c>
      <c r="H110" s="7">
        <v>16.233000000000001</v>
      </c>
      <c r="I110" s="7">
        <v>6.9431000000000003</v>
      </c>
      <c r="J110" s="1">
        <v>3.0874999999999997E-8</v>
      </c>
      <c r="K110" s="1">
        <v>8.6876999999999999E-10</v>
      </c>
      <c r="L110" s="7">
        <v>2.8138000000000001</v>
      </c>
      <c r="M110" s="7">
        <v>0.89141999999999999</v>
      </c>
      <c r="N110" s="7">
        <v>2.9984999999999999E-3</v>
      </c>
      <c r="O110" s="7">
        <v>0.33637</v>
      </c>
      <c r="P110" s="7">
        <v>18006</v>
      </c>
      <c r="Q110" s="7">
        <v>25.672999999999998</v>
      </c>
      <c r="R110" s="7">
        <v>0.14258000000000001</v>
      </c>
      <c r="S110" s="13">
        <v>9.7287000000000007E-13</v>
      </c>
      <c r="T110" s="3">
        <v>2.8199999999999999E-14</v>
      </c>
      <c r="U110" s="11">
        <v>2.8986000000000001</v>
      </c>
      <c r="V110" s="7">
        <v>0.97606999999999999</v>
      </c>
      <c r="W110" s="7">
        <v>1.6413000000000001E-3</v>
      </c>
      <c r="X110" s="7">
        <v>0.16814999999999999</v>
      </c>
      <c r="Y110" s="1"/>
      <c r="Z110"/>
      <c r="AA110" s="20">
        <f t="shared" si="30"/>
        <v>9.7287000000000007E-13</v>
      </c>
      <c r="AB110" s="41">
        <f t="shared" si="31"/>
        <v>0.37990565297962853</v>
      </c>
      <c r="AC110" s="20">
        <f>STDEV(AA111:AA112,AA108:AA109)</f>
        <v>4.8132412849001309E-15</v>
      </c>
    </row>
    <row r="111" spans="1:29" s="2" customFormat="1" x14ac:dyDescent="0.25">
      <c r="A111" s="4" t="s">
        <v>141</v>
      </c>
      <c r="B111" s="1">
        <v>4.3341000000000001E-4</v>
      </c>
      <c r="C111" s="1">
        <v>0.10792</v>
      </c>
      <c r="D111" s="1">
        <v>2.8788000000000001E-7</v>
      </c>
      <c r="E111" s="1">
        <v>2.639E-8</v>
      </c>
      <c r="F111" s="7">
        <v>9.1669999999999998</v>
      </c>
      <c r="G111" s="7">
        <v>-231.5</v>
      </c>
      <c r="H111" s="7">
        <v>16.239000000000001</v>
      </c>
      <c r="I111" s="7">
        <v>7.0147000000000004</v>
      </c>
      <c r="J111" s="1">
        <v>2.9820999999999999E-8</v>
      </c>
      <c r="K111" s="1">
        <v>8.3021999999999995E-10</v>
      </c>
      <c r="L111" s="7">
        <v>2.7839999999999998</v>
      </c>
      <c r="M111" s="7">
        <v>0.89351999999999998</v>
      </c>
      <c r="N111" s="7">
        <v>2.9661000000000002E-3</v>
      </c>
      <c r="O111" s="7">
        <v>0.33195999999999998</v>
      </c>
      <c r="P111" s="7">
        <v>18021</v>
      </c>
      <c r="Q111" s="7">
        <v>25.696000000000002</v>
      </c>
      <c r="R111" s="7">
        <v>0.14258999999999999</v>
      </c>
      <c r="S111" s="13">
        <v>9.6854999999999995E-13</v>
      </c>
      <c r="T111" s="3">
        <v>2.8101000000000001E-14</v>
      </c>
      <c r="U111" s="11">
        <v>2.9013</v>
      </c>
      <c r="V111" s="7">
        <v>0.97631999999999997</v>
      </c>
      <c r="W111" s="7">
        <v>1.6427E-3</v>
      </c>
      <c r="X111" s="7">
        <v>0.16825000000000001</v>
      </c>
      <c r="Y111"/>
      <c r="Z111"/>
      <c r="AA111" s="20">
        <f t="shared" si="30"/>
        <v>9.6854999999999995E-13</v>
      </c>
      <c r="AB111" s="41">
        <f t="shared" si="31"/>
        <v>-6.5828301629811126E-2</v>
      </c>
      <c r="AC111" s="20">
        <f>STDEV(AA112,AA108:AA110)</f>
        <v>5.3522417421737615E-15</v>
      </c>
    </row>
    <row r="112" spans="1:29" s="2" customFormat="1" x14ac:dyDescent="0.25">
      <c r="A112" s="4" t="s">
        <v>142</v>
      </c>
      <c r="B112" s="1">
        <v>4.3190999999999998E-4</v>
      </c>
      <c r="C112" s="1">
        <v>0.10754</v>
      </c>
      <c r="D112" s="1">
        <v>2.8710999999999998E-7</v>
      </c>
      <c r="E112" s="1">
        <v>2.6368000000000002E-8</v>
      </c>
      <c r="F112" s="7">
        <v>9.1838999999999995</v>
      </c>
      <c r="G112" s="7">
        <v>-231.9</v>
      </c>
      <c r="H112" s="7">
        <v>16.234999999999999</v>
      </c>
      <c r="I112" s="7">
        <v>7.0008999999999997</v>
      </c>
      <c r="J112" s="1">
        <v>3.0193999999999999E-8</v>
      </c>
      <c r="K112" s="1">
        <v>8.3947E-10</v>
      </c>
      <c r="L112" s="7">
        <v>2.7803</v>
      </c>
      <c r="M112" s="7">
        <v>0.89229000000000003</v>
      </c>
      <c r="N112" s="7">
        <v>2.9619999999999998E-3</v>
      </c>
      <c r="O112" s="7">
        <v>0.33195000000000002</v>
      </c>
      <c r="P112" s="7">
        <v>17991</v>
      </c>
      <c r="Q112" s="7">
        <v>25.663</v>
      </c>
      <c r="R112" s="7">
        <v>0.14263999999999999</v>
      </c>
      <c r="S112" s="13">
        <v>9.6873999999999997E-13</v>
      </c>
      <c r="T112" s="3">
        <v>2.8093E-14</v>
      </c>
      <c r="U112" s="11">
        <v>2.9</v>
      </c>
      <c r="V112" s="7">
        <v>0.97629999999999995</v>
      </c>
      <c r="W112" s="7">
        <v>1.642E-3</v>
      </c>
      <c r="X112" s="7">
        <v>0.16819000000000001</v>
      </c>
      <c r="Y112"/>
      <c r="Z112"/>
      <c r="AA112" s="20">
        <f t="shared" si="30"/>
        <v>9.6873999999999997E-13</v>
      </c>
      <c r="AB112" s="41">
        <f t="shared" si="31"/>
        <v>-4.6224261959482149E-2</v>
      </c>
      <c r="AC112" s="20">
        <f>STDEV(AA108:AA111)</f>
        <v>5.3602674062650311E-15</v>
      </c>
    </row>
    <row r="113" spans="1:29" x14ac:dyDescent="0.25">
      <c r="A113" s="4" t="str">
        <f>A112</f>
        <v>D:\Google Drive\Research\data\2020-TB\test-5e2-08052020\test-5e2-c1-08052020\1-11-5.TXT</v>
      </c>
      <c r="B113" s="13">
        <f>AVERAGE(B108:B112)</f>
        <v>4.3266599999999995E-4</v>
      </c>
      <c r="C113" s="13">
        <f t="shared" ref="C113:X113" si="32">AVERAGE(C108:C112)</f>
        <v>0.10773200000000001</v>
      </c>
      <c r="D113" s="13">
        <f t="shared" si="32"/>
        <v>2.8724200000000003E-7</v>
      </c>
      <c r="E113" s="13">
        <f t="shared" si="32"/>
        <v>2.63788E-8</v>
      </c>
      <c r="F113" s="13">
        <f t="shared" si="32"/>
        <v>9.1840600000000006</v>
      </c>
      <c r="G113" s="13">
        <f t="shared" si="32"/>
        <v>-232.14000000000001</v>
      </c>
      <c r="H113" s="13">
        <f t="shared" si="32"/>
        <v>16.245799999999999</v>
      </c>
      <c r="I113" s="13">
        <f t="shared" si="32"/>
        <v>6.9989000000000008</v>
      </c>
      <c r="J113" s="13">
        <f t="shared" si="32"/>
        <v>3.0202199999999999E-8</v>
      </c>
      <c r="K113" s="13">
        <f t="shared" si="32"/>
        <v>8.4144199999999996E-10</v>
      </c>
      <c r="L113" s="13">
        <f t="shared" si="32"/>
        <v>2.7858200000000002</v>
      </c>
      <c r="M113" s="13">
        <f t="shared" si="32"/>
        <v>0.89260800000000007</v>
      </c>
      <c r="N113" s="13">
        <f t="shared" si="32"/>
        <v>2.9680800000000001E-3</v>
      </c>
      <c r="O113" s="13">
        <f t="shared" si="32"/>
        <v>0.33251799999999998</v>
      </c>
      <c r="P113" s="13">
        <f t="shared" si="32"/>
        <v>17980.2</v>
      </c>
      <c r="Q113" s="13">
        <f t="shared" si="32"/>
        <v>25.664200000000001</v>
      </c>
      <c r="R113" s="13">
        <f t="shared" si="32"/>
        <v>0.142734</v>
      </c>
      <c r="S113" s="13">
        <f t="shared" si="32"/>
        <v>9.6918799999999989E-13</v>
      </c>
      <c r="T113" s="13">
        <f t="shared" si="32"/>
        <v>2.8120599999999997E-14</v>
      </c>
      <c r="U113" s="13">
        <f t="shared" si="32"/>
        <v>2.9014799999999998</v>
      </c>
      <c r="V113" s="13">
        <f t="shared" si="32"/>
        <v>0.97627200000000003</v>
      </c>
      <c r="W113" s="13">
        <f t="shared" si="32"/>
        <v>1.6429199999999998E-3</v>
      </c>
      <c r="X113" s="13">
        <f t="shared" si="32"/>
        <v>0.16828400000000002</v>
      </c>
      <c r="Z113" s="10" t="s">
        <v>43</v>
      </c>
      <c r="AA113" s="20">
        <f>AVERAGE(AA108:AA112)</f>
        <v>9.6918799999999989E-13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26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26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26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26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topLeftCell="A103" zoomScaleNormal="100" workbookViewId="0">
      <selection activeCell="A107" sqref="A107:X112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86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143</v>
      </c>
      <c r="B18" s="1">
        <v>3.7476000000000002E-4</v>
      </c>
      <c r="C18" s="1">
        <v>9.3313999999999994E-2</v>
      </c>
      <c r="D18" s="1">
        <v>3.0204000000000002E-7</v>
      </c>
      <c r="E18" s="1">
        <v>1.8142999999999999E-8</v>
      </c>
      <c r="F18" s="7">
        <v>6.0068000000000001</v>
      </c>
      <c r="G18" s="7">
        <v>-163.6</v>
      </c>
      <c r="H18" s="7">
        <v>10.105</v>
      </c>
      <c r="I18" s="7">
        <v>6.1767000000000003</v>
      </c>
      <c r="J18" s="1">
        <v>5.3342000000000002E-8</v>
      </c>
      <c r="K18" s="1">
        <v>1.9308E-9</v>
      </c>
      <c r="L18" s="7">
        <v>3.6196999999999999</v>
      </c>
      <c r="M18" s="7">
        <v>0.85257000000000005</v>
      </c>
      <c r="N18" s="7">
        <v>3.8755999999999999E-3</v>
      </c>
      <c r="O18" s="7">
        <v>0.45457999999999998</v>
      </c>
      <c r="P18" s="7">
        <v>21474</v>
      </c>
      <c r="Q18" s="7">
        <v>23.155999999999999</v>
      </c>
      <c r="R18" s="7">
        <v>0.10783</v>
      </c>
      <c r="S18" s="13">
        <v>1.4297000000000001E-12</v>
      </c>
      <c r="T18" s="3">
        <v>3.2216999999999998E-14</v>
      </c>
      <c r="U18" s="11">
        <v>2.2534000000000001</v>
      </c>
      <c r="V18" s="7">
        <v>0.96821000000000002</v>
      </c>
      <c r="W18" s="7">
        <v>1.2666000000000001E-3</v>
      </c>
      <c r="X18" s="7">
        <v>0.13081999999999999</v>
      </c>
      <c r="Y18" s="1"/>
      <c r="Z18" s="7"/>
      <c r="AA18" s="20">
        <f>S18</f>
        <v>1.4297000000000001E-12</v>
      </c>
      <c r="AB18" s="41">
        <f>((AA18/AA$23)-1)*100</f>
        <v>3.218493744927553E-2</v>
      </c>
      <c r="AC18" s="20">
        <f>STDEV(AA19:AA22)</f>
        <v>8.1499999999999908E-15</v>
      </c>
    </row>
    <row r="19" spans="1:29" x14ac:dyDescent="0.25">
      <c r="A19" s="4" t="s">
        <v>144</v>
      </c>
      <c r="B19" s="1">
        <v>3.8269999999999998E-4</v>
      </c>
      <c r="C19" s="1">
        <v>9.5292000000000002E-2</v>
      </c>
      <c r="D19" s="1">
        <v>3.0092999999999998E-7</v>
      </c>
      <c r="E19" s="1">
        <v>1.8291000000000001E-8</v>
      </c>
      <c r="F19" s="7">
        <v>6.0781999999999998</v>
      </c>
      <c r="G19" s="7">
        <v>-163.80000000000001</v>
      </c>
      <c r="H19" s="7">
        <v>10.193</v>
      </c>
      <c r="I19" s="7">
        <v>6.2228000000000003</v>
      </c>
      <c r="J19" s="1">
        <v>5.3710999999999997E-8</v>
      </c>
      <c r="K19" s="1">
        <v>1.9800999999999998E-9</v>
      </c>
      <c r="L19" s="7">
        <v>3.6865999999999999</v>
      </c>
      <c r="M19" s="7">
        <v>0.85343000000000002</v>
      </c>
      <c r="N19" s="7">
        <v>3.9478999999999998E-3</v>
      </c>
      <c r="O19" s="7">
        <v>0.46259</v>
      </c>
      <c r="P19" s="7">
        <v>21422</v>
      </c>
      <c r="Q19" s="7">
        <v>23.295999999999999</v>
      </c>
      <c r="R19" s="7">
        <v>0.10875</v>
      </c>
      <c r="S19" s="13">
        <v>1.4339999999999999E-12</v>
      </c>
      <c r="T19" s="3">
        <v>3.2600999999999998E-14</v>
      </c>
      <c r="U19" s="11">
        <v>2.2734000000000001</v>
      </c>
      <c r="V19" s="7">
        <v>0.96806999999999999</v>
      </c>
      <c r="W19" s="7">
        <v>1.2779E-3</v>
      </c>
      <c r="X19" s="7">
        <v>0.13200000000000001</v>
      </c>
      <c r="Y19" s="1"/>
      <c r="AA19" s="20">
        <f t="shared" ref="AA19:AA22" si="0">S19</f>
        <v>1.4339999999999999E-12</v>
      </c>
      <c r="AB19" s="41">
        <f t="shared" ref="AB19:AB22" si="1">((AA19/AA$23)-1)*100</f>
        <v>0.33304413534465116</v>
      </c>
      <c r="AC19" s="20">
        <f>STDEV(AA20:AA22,AA18)</f>
        <v>7.5544688761024229E-15</v>
      </c>
    </row>
    <row r="20" spans="1:29" x14ac:dyDescent="0.25">
      <c r="A20" s="4" t="s">
        <v>145</v>
      </c>
      <c r="B20" s="1">
        <v>3.8315000000000002E-4</v>
      </c>
      <c r="C20" s="1">
        <v>9.5404000000000003E-2</v>
      </c>
      <c r="D20" s="1">
        <v>3.0241000000000002E-7</v>
      </c>
      <c r="E20" s="1">
        <v>1.8247000000000001E-8</v>
      </c>
      <c r="F20" s="7">
        <v>6.0339</v>
      </c>
      <c r="G20" s="7">
        <v>-164.9</v>
      </c>
      <c r="H20" s="7">
        <v>10.169</v>
      </c>
      <c r="I20" s="7">
        <v>6.1668000000000003</v>
      </c>
      <c r="J20" s="1">
        <v>5.5945000000000002E-8</v>
      </c>
      <c r="K20" s="1">
        <v>2.0989999999999999E-9</v>
      </c>
      <c r="L20" s="7">
        <v>3.7519</v>
      </c>
      <c r="M20" s="7">
        <v>0.85128999999999999</v>
      </c>
      <c r="N20" s="7">
        <v>4.0187E-3</v>
      </c>
      <c r="O20" s="7">
        <v>0.47206999999999999</v>
      </c>
      <c r="P20" s="7">
        <v>21457</v>
      </c>
      <c r="Q20" s="7">
        <v>23.28</v>
      </c>
      <c r="R20" s="7">
        <v>0.1085</v>
      </c>
      <c r="S20" s="13">
        <v>1.4368000000000001E-12</v>
      </c>
      <c r="T20" s="3">
        <v>3.2566000000000001E-14</v>
      </c>
      <c r="U20" s="11">
        <v>2.2665999999999999</v>
      </c>
      <c r="V20" s="7">
        <v>0.96794000000000002</v>
      </c>
      <c r="W20" s="7">
        <v>1.2741E-3</v>
      </c>
      <c r="X20" s="7">
        <v>0.13163</v>
      </c>
      <c r="Y20" s="1"/>
      <c r="AA20" s="20">
        <f t="shared" si="0"/>
        <v>1.4368000000000001E-12</v>
      </c>
      <c r="AB20" s="41">
        <f t="shared" si="1"/>
        <v>0.52895245025328386</v>
      </c>
      <c r="AC20" s="20">
        <f>STDEV(AA21:AA22,AA18:AA19)</f>
        <v>6.5342686405340074E-15</v>
      </c>
    </row>
    <row r="21" spans="1:29" x14ac:dyDescent="0.25">
      <c r="A21" s="4" t="s">
        <v>146</v>
      </c>
      <c r="B21" s="1">
        <v>3.8017999999999998E-4</v>
      </c>
      <c r="C21" s="1">
        <v>9.4663999999999998E-2</v>
      </c>
      <c r="D21" s="1">
        <v>2.9925999999999999E-7</v>
      </c>
      <c r="E21" s="1">
        <v>1.8127999999999999E-8</v>
      </c>
      <c r="F21" s="7">
        <v>6.0575999999999999</v>
      </c>
      <c r="G21" s="7">
        <v>-162.4</v>
      </c>
      <c r="H21" s="7">
        <v>10.098000000000001</v>
      </c>
      <c r="I21" s="7">
        <v>6.218</v>
      </c>
      <c r="J21" s="1">
        <v>5.7253000000000003E-8</v>
      </c>
      <c r="K21" s="1">
        <v>2.1592000000000002E-9</v>
      </c>
      <c r="L21" s="7">
        <v>3.7713000000000001</v>
      </c>
      <c r="M21" s="7">
        <v>0.85033999999999998</v>
      </c>
      <c r="N21" s="7">
        <v>4.0398999999999999E-3</v>
      </c>
      <c r="O21" s="7">
        <v>0.47509000000000001</v>
      </c>
      <c r="P21" s="7">
        <v>21423</v>
      </c>
      <c r="Q21" s="7">
        <v>23.105</v>
      </c>
      <c r="R21" s="7">
        <v>0.10785</v>
      </c>
      <c r="S21" s="13">
        <v>1.4272E-12</v>
      </c>
      <c r="T21" s="3">
        <v>3.2157000000000002E-14</v>
      </c>
      <c r="U21" s="11">
        <v>2.2532000000000001</v>
      </c>
      <c r="V21" s="7">
        <v>0.96833000000000002</v>
      </c>
      <c r="W21" s="7">
        <v>1.2665E-3</v>
      </c>
      <c r="X21" s="7">
        <v>0.13078999999999999</v>
      </c>
      <c r="AA21" s="20">
        <f t="shared" si="0"/>
        <v>1.4272E-12</v>
      </c>
      <c r="AB21" s="41">
        <f t="shared" si="1"/>
        <v>-0.1427332008619997</v>
      </c>
      <c r="AC21" s="20">
        <f>STDEV(AA22,AA18:AA20)</f>
        <v>8.0483952851898682E-15</v>
      </c>
    </row>
    <row r="22" spans="1:29" x14ac:dyDescent="0.25">
      <c r="A22" s="4" t="s">
        <v>147</v>
      </c>
      <c r="B22" s="1">
        <v>3.8325000000000002E-4</v>
      </c>
      <c r="C22" s="1">
        <v>9.5430000000000001E-2</v>
      </c>
      <c r="D22" s="1">
        <v>2.9903E-7</v>
      </c>
      <c r="E22" s="1">
        <v>1.8180000000000001E-8</v>
      </c>
      <c r="F22" s="7">
        <v>6.0796999999999999</v>
      </c>
      <c r="G22" s="7">
        <v>-162</v>
      </c>
      <c r="H22" s="7">
        <v>10.125</v>
      </c>
      <c r="I22" s="7">
        <v>6.25</v>
      </c>
      <c r="J22" s="1">
        <v>5.7509000000000002E-8</v>
      </c>
      <c r="K22" s="1">
        <v>2.1879999999999999E-9</v>
      </c>
      <c r="L22" s="7">
        <v>3.8046000000000002</v>
      </c>
      <c r="M22" s="7">
        <v>0.85075000000000001</v>
      </c>
      <c r="N22" s="7">
        <v>4.0759999999999998E-3</v>
      </c>
      <c r="O22" s="7">
        <v>0.47910999999999998</v>
      </c>
      <c r="P22" s="7">
        <v>21416</v>
      </c>
      <c r="Q22" s="7">
        <v>23.140999999999998</v>
      </c>
      <c r="R22" s="7">
        <v>0.10804999999999999</v>
      </c>
      <c r="S22" s="13">
        <v>1.4185000000000001E-12</v>
      </c>
      <c r="T22" s="3">
        <v>3.2036999999999999E-14</v>
      </c>
      <c r="U22" s="11">
        <v>2.2585000000000002</v>
      </c>
      <c r="V22" s="7">
        <v>0.96860000000000002</v>
      </c>
      <c r="W22" s="7">
        <v>1.2694E-3</v>
      </c>
      <c r="X22" s="7">
        <v>0.13106000000000001</v>
      </c>
      <c r="AA22" s="20">
        <f t="shared" si="0"/>
        <v>1.4185000000000001E-12</v>
      </c>
      <c r="AB22" s="41">
        <f t="shared" si="1"/>
        <v>-0.75144832218522195</v>
      </c>
      <c r="AC22" s="20">
        <f>STDEV(AA18:AA21)</f>
        <v>4.2952493136797977E-15</v>
      </c>
    </row>
    <row r="23" spans="1:29" x14ac:dyDescent="0.25">
      <c r="A23" s="4" t="s">
        <v>44</v>
      </c>
      <c r="B23" s="13">
        <f>AVERAGE(B18:B22)</f>
        <v>3.80808E-4</v>
      </c>
      <c r="C23" s="13">
        <f t="shared" ref="C23:X23" si="2">AVERAGE(C18:C22)</f>
        <v>9.4820799999999997E-2</v>
      </c>
      <c r="D23" s="13">
        <f t="shared" si="2"/>
        <v>3.0073400000000002E-7</v>
      </c>
      <c r="E23" s="13">
        <f t="shared" si="2"/>
        <v>1.8197799999999998E-8</v>
      </c>
      <c r="F23" s="13">
        <f t="shared" si="2"/>
        <v>6.05124</v>
      </c>
      <c r="G23" s="13">
        <f t="shared" si="2"/>
        <v>-163.33999999999997</v>
      </c>
      <c r="H23" s="13">
        <f t="shared" si="2"/>
        <v>10.138000000000002</v>
      </c>
      <c r="I23" s="13">
        <f t="shared" si="2"/>
        <v>6.2068599999999998</v>
      </c>
      <c r="J23" s="13">
        <f t="shared" si="2"/>
        <v>5.5552000000000007E-8</v>
      </c>
      <c r="K23" s="13">
        <f t="shared" si="2"/>
        <v>2.0714199999999999E-9</v>
      </c>
      <c r="L23" s="13">
        <f t="shared" si="2"/>
        <v>3.72682</v>
      </c>
      <c r="M23" s="13">
        <f t="shared" si="2"/>
        <v>0.85167599999999999</v>
      </c>
      <c r="N23" s="13">
        <f t="shared" si="2"/>
        <v>3.9916199999999995E-3</v>
      </c>
      <c r="O23" s="13">
        <f t="shared" si="2"/>
        <v>0.46868800000000005</v>
      </c>
      <c r="P23" s="13">
        <f t="shared" si="2"/>
        <v>21438.400000000001</v>
      </c>
      <c r="Q23" s="13">
        <f t="shared" si="2"/>
        <v>23.195600000000002</v>
      </c>
      <c r="R23" s="13">
        <f t="shared" si="2"/>
        <v>0.108196</v>
      </c>
      <c r="S23" s="13">
        <f t="shared" si="2"/>
        <v>1.4292400000000001E-12</v>
      </c>
      <c r="T23" s="13">
        <f t="shared" si="2"/>
        <v>3.2315599999999998E-14</v>
      </c>
      <c r="U23" s="13">
        <f t="shared" si="2"/>
        <v>2.2610199999999998</v>
      </c>
      <c r="V23" s="13">
        <f t="shared" si="2"/>
        <v>0.96822999999999992</v>
      </c>
      <c r="W23" s="13">
        <f t="shared" si="2"/>
        <v>1.2709000000000002E-3</v>
      </c>
      <c r="X23" s="13">
        <f t="shared" si="2"/>
        <v>0.13125999999999999</v>
      </c>
      <c r="Z23" s="10" t="s">
        <v>43</v>
      </c>
      <c r="AA23" s="20">
        <f>AVERAGE(AA18:AA22)</f>
        <v>1.4292400000000001E-12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86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148</v>
      </c>
      <c r="B27" s="1">
        <v>3.8538E-4</v>
      </c>
      <c r="C27" s="1">
        <v>9.5958000000000002E-2</v>
      </c>
      <c r="D27" s="1">
        <v>3.0183E-7</v>
      </c>
      <c r="E27" s="1">
        <v>1.8110000000000001E-8</v>
      </c>
      <c r="F27" s="7">
        <v>6.0000999999999998</v>
      </c>
      <c r="G27" s="7">
        <v>-161.69999999999999</v>
      </c>
      <c r="H27" s="7">
        <v>10.090999999999999</v>
      </c>
      <c r="I27" s="7">
        <v>6.2405999999999997</v>
      </c>
      <c r="J27" s="1">
        <v>6.2620000000000001E-8</v>
      </c>
      <c r="K27" s="1">
        <v>2.4581E-9</v>
      </c>
      <c r="L27" s="7">
        <v>3.9253999999999998</v>
      </c>
      <c r="M27" s="7">
        <v>0.84599000000000002</v>
      </c>
      <c r="N27" s="7">
        <v>4.2066999999999998E-3</v>
      </c>
      <c r="O27" s="7">
        <v>0.49725000000000003</v>
      </c>
      <c r="P27" s="7">
        <v>21338</v>
      </c>
      <c r="Q27" s="7">
        <v>23.045999999999999</v>
      </c>
      <c r="R27" s="7">
        <v>0.108</v>
      </c>
      <c r="S27" s="13">
        <v>1.4184000000000001E-12</v>
      </c>
      <c r="T27" s="3">
        <v>3.1981000000000003E-14</v>
      </c>
      <c r="U27" s="11">
        <v>2.2547000000000001</v>
      </c>
      <c r="V27" s="7">
        <v>0.96865999999999997</v>
      </c>
      <c r="W27" s="7">
        <v>1.2673000000000001E-3</v>
      </c>
      <c r="X27" s="7">
        <v>0.13083</v>
      </c>
      <c r="Y27" s="1"/>
      <c r="Z27" s="7"/>
      <c r="AA27" s="20">
        <f>S27</f>
        <v>1.4184000000000001E-12</v>
      </c>
      <c r="AB27" s="41">
        <f>((AA27/AA$32)-1)*100</f>
        <v>0.13554727211115836</v>
      </c>
      <c r="AC27" s="20">
        <f>STDEV(AA28:AA31)</f>
        <v>2.7652606869274583E-15</v>
      </c>
    </row>
    <row r="28" spans="1:29" x14ac:dyDescent="0.25">
      <c r="A28" s="4" t="s">
        <v>149</v>
      </c>
      <c r="B28" s="1">
        <v>3.9007000000000001E-4</v>
      </c>
      <c r="C28" s="1">
        <v>9.7128999999999993E-2</v>
      </c>
      <c r="D28" s="1">
        <v>2.9747999999999999E-7</v>
      </c>
      <c r="E28" s="1">
        <v>1.8171999999999999E-8</v>
      </c>
      <c r="F28" s="7">
        <v>6.1086</v>
      </c>
      <c r="G28" s="7">
        <v>-159.19999999999999</v>
      </c>
      <c r="H28" s="7">
        <v>10.102</v>
      </c>
      <c r="I28" s="7">
        <v>6.3455000000000004</v>
      </c>
      <c r="J28" s="1">
        <v>6.3204000000000001E-8</v>
      </c>
      <c r="K28" s="1">
        <v>2.5229E-9</v>
      </c>
      <c r="L28" s="7">
        <v>3.9916999999999998</v>
      </c>
      <c r="M28" s="7">
        <v>0.84558</v>
      </c>
      <c r="N28" s="7">
        <v>4.2782999999999996E-3</v>
      </c>
      <c r="O28" s="7">
        <v>0.50595999999999997</v>
      </c>
      <c r="P28" s="7">
        <v>21507</v>
      </c>
      <c r="Q28" s="7">
        <v>23.265999999999998</v>
      </c>
      <c r="R28" s="7">
        <v>0.10818</v>
      </c>
      <c r="S28" s="13">
        <v>1.4145000000000001E-12</v>
      </c>
      <c r="T28" s="3">
        <v>3.1930000000000003E-14</v>
      </c>
      <c r="U28" s="11">
        <v>2.2572999999999999</v>
      </c>
      <c r="V28" s="7">
        <v>0.96882999999999997</v>
      </c>
      <c r="W28" s="7">
        <v>1.2685999999999999E-3</v>
      </c>
      <c r="X28" s="7">
        <v>0.13094</v>
      </c>
      <c r="Y28" s="1"/>
      <c r="AA28" s="20">
        <f t="shared" ref="AA28:AA31" si="3">S28</f>
        <v>1.4145000000000001E-12</v>
      </c>
      <c r="AB28" s="41">
        <f t="shared" ref="AB28:AB31" si="4">((AA28/AA$32)-1)*100</f>
        <v>-0.13978312436462303</v>
      </c>
      <c r="AC28" s="20">
        <f>STDEV(AA29:AA31,AA27)</f>
        <v>2.7475746880961546E-15</v>
      </c>
    </row>
    <row r="29" spans="1:29" x14ac:dyDescent="0.25">
      <c r="A29" s="4" t="s">
        <v>150</v>
      </c>
      <c r="B29" s="1">
        <v>3.8685999999999999E-4</v>
      </c>
      <c r="C29" s="1">
        <v>9.6326999999999996E-2</v>
      </c>
      <c r="D29" s="1">
        <v>2.9592999999999998E-7</v>
      </c>
      <c r="E29" s="1">
        <v>1.8101000000000001E-8</v>
      </c>
      <c r="F29" s="7">
        <v>6.1166</v>
      </c>
      <c r="G29" s="7">
        <v>-160.6</v>
      </c>
      <c r="H29" s="7">
        <v>10.07</v>
      </c>
      <c r="I29" s="7">
        <v>6.2702</v>
      </c>
      <c r="J29" s="1">
        <v>6.3118999999999998E-8</v>
      </c>
      <c r="K29" s="1">
        <v>2.5111000000000001E-9</v>
      </c>
      <c r="L29" s="7">
        <v>3.9784000000000002</v>
      </c>
      <c r="M29" s="7">
        <v>0.84604999999999997</v>
      </c>
      <c r="N29" s="7">
        <v>4.2640999999999998E-3</v>
      </c>
      <c r="O29" s="7">
        <v>0.504</v>
      </c>
      <c r="P29" s="7">
        <v>21487</v>
      </c>
      <c r="Q29" s="7">
        <v>23.141999999999999</v>
      </c>
      <c r="R29" s="7">
        <v>0.1077</v>
      </c>
      <c r="S29" s="13">
        <v>1.4152000000000001E-12</v>
      </c>
      <c r="T29" s="3">
        <v>3.1813000000000002E-14</v>
      </c>
      <c r="U29" s="11">
        <v>2.2480000000000002</v>
      </c>
      <c r="V29" s="7">
        <v>0.96877000000000002</v>
      </c>
      <c r="W29" s="7">
        <v>1.2634E-3</v>
      </c>
      <c r="X29" s="7">
        <v>0.13041</v>
      </c>
      <c r="Y29" s="1"/>
      <c r="AA29" s="20">
        <f t="shared" si="3"/>
        <v>1.4152000000000001E-12</v>
      </c>
      <c r="AB29" s="41">
        <f t="shared" si="4"/>
        <v>-9.036484807409817E-2</v>
      </c>
      <c r="AC29" s="20">
        <f>STDEV(AA30:AA31,AA27:AA28)</f>
        <v>2.915475947422646E-15</v>
      </c>
    </row>
    <row r="30" spans="1:29" s="2" customFormat="1" x14ac:dyDescent="0.25">
      <c r="A30" s="4" t="s">
        <v>151</v>
      </c>
      <c r="B30" s="1">
        <v>3.8654999999999999E-4</v>
      </c>
      <c r="C30" s="1">
        <v>9.6251000000000003E-2</v>
      </c>
      <c r="D30" s="1">
        <v>2.9592999999999998E-7</v>
      </c>
      <c r="E30" s="1">
        <v>1.8081000000000002E-8</v>
      </c>
      <c r="F30" s="7">
        <v>6.1098999999999997</v>
      </c>
      <c r="G30" s="7">
        <v>-159</v>
      </c>
      <c r="H30" s="7">
        <v>10.058</v>
      </c>
      <c r="I30" s="7">
        <v>6.3258000000000001</v>
      </c>
      <c r="J30" s="1">
        <v>6.3142999999999998E-8</v>
      </c>
      <c r="K30" s="1">
        <v>2.5117999999999999E-9</v>
      </c>
      <c r="L30" s="7">
        <v>3.9780000000000002</v>
      </c>
      <c r="M30" s="7">
        <v>0.84626999999999997</v>
      </c>
      <c r="N30" s="7">
        <v>4.2636999999999996E-3</v>
      </c>
      <c r="O30" s="7">
        <v>0.50382000000000005</v>
      </c>
      <c r="P30" s="7">
        <v>21450</v>
      </c>
      <c r="Q30" s="7">
        <v>23.093</v>
      </c>
      <c r="R30" s="7">
        <v>0.10766000000000001</v>
      </c>
      <c r="S30" s="13">
        <v>1.4142E-12</v>
      </c>
      <c r="T30" s="3">
        <v>3.1781999999999998E-14</v>
      </c>
      <c r="U30" s="11">
        <v>2.2473000000000001</v>
      </c>
      <c r="V30" s="7">
        <v>0.96884999999999999</v>
      </c>
      <c r="W30" s="7">
        <v>1.2631000000000001E-3</v>
      </c>
      <c r="X30" s="7">
        <v>0.13037000000000001</v>
      </c>
      <c r="Y30"/>
      <c r="Z30"/>
      <c r="AA30" s="20">
        <f t="shared" si="3"/>
        <v>1.4142E-12</v>
      </c>
      <c r="AB30" s="41">
        <f t="shared" si="4"/>
        <v>-0.16096238563199083</v>
      </c>
      <c r="AC30" s="20">
        <f>STDEV(AA31,AA27:AA29)</f>
        <v>2.6488991424111414E-15</v>
      </c>
    </row>
    <row r="31" spans="1:29" s="2" customFormat="1" x14ac:dyDescent="0.25">
      <c r="A31" s="4" t="s">
        <v>152</v>
      </c>
      <c r="B31" s="1">
        <v>3.8288999999999999E-4</v>
      </c>
      <c r="C31" s="1">
        <v>9.5339999999999994E-2</v>
      </c>
      <c r="D31" s="1">
        <v>2.988E-7</v>
      </c>
      <c r="E31" s="1">
        <v>1.7989E-8</v>
      </c>
      <c r="F31" s="7">
        <v>6.0204000000000004</v>
      </c>
      <c r="G31" s="7">
        <v>-160.6</v>
      </c>
      <c r="H31" s="7">
        <v>10.013999999999999</v>
      </c>
      <c r="I31" s="7">
        <v>6.2354000000000003</v>
      </c>
      <c r="J31" s="1">
        <v>6.3687999999999994E-8</v>
      </c>
      <c r="K31" s="1">
        <v>2.5274000000000002E-9</v>
      </c>
      <c r="L31" s="7">
        <v>3.9683999999999999</v>
      </c>
      <c r="M31" s="7">
        <v>0.84572999999999998</v>
      </c>
      <c r="N31" s="7">
        <v>4.2537E-3</v>
      </c>
      <c r="O31" s="7">
        <v>0.50295999999999996</v>
      </c>
      <c r="P31" s="7">
        <v>21433</v>
      </c>
      <c r="Q31" s="7">
        <v>22.974</v>
      </c>
      <c r="R31" s="7">
        <v>0.10718999999999999</v>
      </c>
      <c r="S31" s="13">
        <v>1.4201E-12</v>
      </c>
      <c r="T31" s="3">
        <v>3.1768999999999997E-14</v>
      </c>
      <c r="U31" s="11">
        <v>2.2370999999999999</v>
      </c>
      <c r="V31" s="7">
        <v>0.96860999999999997</v>
      </c>
      <c r="W31" s="7">
        <v>1.2574000000000001E-3</v>
      </c>
      <c r="X31" s="7">
        <v>0.12981000000000001</v>
      </c>
      <c r="Y31"/>
      <c r="Z31"/>
      <c r="AA31" s="20">
        <f t="shared" si="3"/>
        <v>1.4201E-12</v>
      </c>
      <c r="AB31" s="41">
        <f t="shared" si="4"/>
        <v>0.25556308595955368</v>
      </c>
      <c r="AC31" s="20">
        <f>STDEV(AA27:AA30)</f>
        <v>1.9293781381575074E-15</v>
      </c>
    </row>
    <row r="32" spans="1:29" s="2" customFormat="1" x14ac:dyDescent="0.25">
      <c r="A32" s="4" t="str">
        <f>A31</f>
        <v>D:\Google Drive\Research\data\2020-TB\test-5e2-08052020\test-5e2-c2-08052020\2-2-5.TXT</v>
      </c>
      <c r="B32" s="13">
        <f>AVERAGE(B27:B31)</f>
        <v>3.8634999999999999E-4</v>
      </c>
      <c r="C32" s="13">
        <f t="shared" ref="C32:X32" si="5">AVERAGE(C27:C31)</f>
        <v>9.6201000000000009E-2</v>
      </c>
      <c r="D32" s="13">
        <f t="shared" si="5"/>
        <v>2.9799399999999999E-7</v>
      </c>
      <c r="E32" s="13">
        <f t="shared" si="5"/>
        <v>1.8090600000000001E-8</v>
      </c>
      <c r="F32" s="13">
        <f t="shared" si="5"/>
        <v>6.0711199999999987</v>
      </c>
      <c r="G32" s="13">
        <f t="shared" si="5"/>
        <v>-160.22</v>
      </c>
      <c r="H32" s="13">
        <f t="shared" si="5"/>
        <v>10.066999999999998</v>
      </c>
      <c r="I32" s="13">
        <f t="shared" si="5"/>
        <v>6.283500000000001</v>
      </c>
      <c r="J32" s="13">
        <f t="shared" si="5"/>
        <v>6.3154800000000001E-8</v>
      </c>
      <c r="K32" s="13">
        <f t="shared" si="5"/>
        <v>2.5062600000000004E-9</v>
      </c>
      <c r="L32" s="13">
        <f t="shared" si="5"/>
        <v>3.9683799999999998</v>
      </c>
      <c r="M32" s="13">
        <f t="shared" si="5"/>
        <v>0.8459239999999999</v>
      </c>
      <c r="N32" s="13">
        <f t="shared" si="5"/>
        <v>4.2532999999999998E-3</v>
      </c>
      <c r="O32" s="13">
        <f t="shared" si="5"/>
        <v>0.50279799999999997</v>
      </c>
      <c r="P32" s="13">
        <f t="shared" si="5"/>
        <v>21443</v>
      </c>
      <c r="Q32" s="13">
        <f t="shared" si="5"/>
        <v>23.104199999999999</v>
      </c>
      <c r="R32" s="13">
        <f t="shared" si="5"/>
        <v>0.10774600000000001</v>
      </c>
      <c r="S32" s="13">
        <f t="shared" si="5"/>
        <v>1.41648E-12</v>
      </c>
      <c r="T32" s="13">
        <f t="shared" si="5"/>
        <v>3.1855E-14</v>
      </c>
      <c r="U32" s="13">
        <f t="shared" si="5"/>
        <v>2.2488800000000002</v>
      </c>
      <c r="V32" s="13">
        <f t="shared" si="5"/>
        <v>0.96874400000000005</v>
      </c>
      <c r="W32" s="13">
        <f t="shared" si="5"/>
        <v>1.2639600000000002E-3</v>
      </c>
      <c r="X32" s="13">
        <f t="shared" si="5"/>
        <v>0.13047199999999998</v>
      </c>
      <c r="Y32"/>
      <c r="Z32" s="10" t="s">
        <v>43</v>
      </c>
      <c r="AA32" s="20">
        <f>AVERAGE(AA27:AA31)</f>
        <v>1.41648E-12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86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153</v>
      </c>
      <c r="B36" s="1">
        <v>3.8381999999999999E-4</v>
      </c>
      <c r="C36" s="1">
        <v>9.5572000000000004E-2</v>
      </c>
      <c r="D36" s="1">
        <v>2.9425999999999999E-7</v>
      </c>
      <c r="E36" s="1">
        <v>1.7987999999999999E-8</v>
      </c>
      <c r="F36" s="7">
        <v>6.1130000000000004</v>
      </c>
      <c r="G36" s="7">
        <v>-158.80000000000001</v>
      </c>
      <c r="H36" s="7">
        <v>10.004</v>
      </c>
      <c r="I36" s="7">
        <v>6.2996999999999996</v>
      </c>
      <c r="J36" s="1">
        <v>6.5719999999999996E-8</v>
      </c>
      <c r="K36" s="1">
        <v>2.6311000000000001E-9</v>
      </c>
      <c r="L36" s="7">
        <v>4.0034999999999998</v>
      </c>
      <c r="M36" s="7">
        <v>0.84316999999999998</v>
      </c>
      <c r="N36" s="7">
        <v>4.2915999999999996E-3</v>
      </c>
      <c r="O36" s="7">
        <v>0.50897999999999999</v>
      </c>
      <c r="P36" s="7">
        <v>21456</v>
      </c>
      <c r="Q36" s="7">
        <v>23.009</v>
      </c>
      <c r="R36" s="7">
        <v>0.10724</v>
      </c>
      <c r="S36" s="13">
        <v>1.4117999999999999E-12</v>
      </c>
      <c r="T36" s="3">
        <v>3.1573999999999998E-14</v>
      </c>
      <c r="U36" s="11">
        <v>2.2364000000000002</v>
      </c>
      <c r="V36" s="7">
        <v>0.96894999999999998</v>
      </c>
      <c r="W36" s="7">
        <v>1.2569E-3</v>
      </c>
      <c r="X36" s="7">
        <v>0.12972</v>
      </c>
      <c r="Y36" s="1"/>
      <c r="Z36" s="7"/>
      <c r="AA36" s="20">
        <f>S36</f>
        <v>1.4117999999999999E-12</v>
      </c>
      <c r="AB36" s="41">
        <f>((AA36/AA$41)-1)*100</f>
        <v>-0.27548209366391463</v>
      </c>
      <c r="AC36" s="20">
        <f>STDEV(AA37:AA40)</f>
        <v>4.5675485766436612E-15</v>
      </c>
    </row>
    <row r="37" spans="1:39" x14ac:dyDescent="0.25">
      <c r="A37" s="4" t="s">
        <v>154</v>
      </c>
      <c r="B37" s="1">
        <v>3.8514000000000002E-4</v>
      </c>
      <c r="C37" s="1">
        <v>9.5899999999999999E-2</v>
      </c>
      <c r="D37" s="1">
        <v>2.9643000000000001E-7</v>
      </c>
      <c r="E37" s="1">
        <v>1.7999000000000001E-8</v>
      </c>
      <c r="F37" s="7">
        <v>6.0719000000000003</v>
      </c>
      <c r="G37" s="7">
        <v>-159.9</v>
      </c>
      <c r="H37" s="7">
        <v>10.009</v>
      </c>
      <c r="I37" s="7">
        <v>6.2595000000000001</v>
      </c>
      <c r="J37" s="1">
        <v>6.6119999999999999E-8</v>
      </c>
      <c r="K37" s="1">
        <v>2.6661000000000001E-9</v>
      </c>
      <c r="L37" s="7">
        <v>4.0321999999999996</v>
      </c>
      <c r="M37" s="7">
        <v>0.84309999999999996</v>
      </c>
      <c r="N37" s="7">
        <v>4.3226000000000002E-3</v>
      </c>
      <c r="O37" s="7">
        <v>0.51270000000000004</v>
      </c>
      <c r="P37" s="7">
        <v>21493</v>
      </c>
      <c r="Q37" s="7">
        <v>23.058</v>
      </c>
      <c r="R37" s="7">
        <v>0.10728</v>
      </c>
      <c r="S37" s="13">
        <v>1.4182E-12</v>
      </c>
      <c r="T37" s="3">
        <v>3.1720999999999999E-14</v>
      </c>
      <c r="U37" s="11">
        <v>2.2366999999999999</v>
      </c>
      <c r="V37" s="7">
        <v>0.96870999999999996</v>
      </c>
      <c r="W37" s="7">
        <v>1.2570999999999999E-3</v>
      </c>
      <c r="X37" s="7">
        <v>0.12977</v>
      </c>
      <c r="Y37" s="1"/>
      <c r="AA37" s="20">
        <f t="shared" ref="AA37:AA40" si="6">S37</f>
        <v>1.4182E-12</v>
      </c>
      <c r="AB37" s="41">
        <f t="shared" ref="AB37:AB40" si="7">((AA37/AA$41)-1)*100</f>
        <v>0.17659108568199855</v>
      </c>
      <c r="AC37" s="20">
        <f>STDEV(AA38:AA40,AA36)</f>
        <v>4.9594186487261844E-15</v>
      </c>
    </row>
    <row r="38" spans="1:39" x14ac:dyDescent="0.25">
      <c r="A38" s="4" t="s">
        <v>155</v>
      </c>
      <c r="B38" s="1">
        <v>3.8747E-4</v>
      </c>
      <c r="C38" s="1">
        <v>9.6479999999999996E-2</v>
      </c>
      <c r="D38" s="1">
        <v>2.9569999999999998E-7</v>
      </c>
      <c r="E38" s="1">
        <v>1.8056E-8</v>
      </c>
      <c r="F38" s="7">
        <v>6.1062000000000003</v>
      </c>
      <c r="G38" s="7">
        <v>-158.30000000000001</v>
      </c>
      <c r="H38" s="7">
        <v>10.039999999999999</v>
      </c>
      <c r="I38" s="7">
        <v>6.3423999999999996</v>
      </c>
      <c r="J38" s="1">
        <v>6.6149999999999993E-8</v>
      </c>
      <c r="K38" s="1">
        <v>2.675E-9</v>
      </c>
      <c r="L38" s="7">
        <v>4.0438000000000001</v>
      </c>
      <c r="M38" s="7">
        <v>0.84316000000000002</v>
      </c>
      <c r="N38" s="7">
        <v>4.3352E-3</v>
      </c>
      <c r="O38" s="7">
        <v>0.51415999999999995</v>
      </c>
      <c r="P38" s="7">
        <v>21477</v>
      </c>
      <c r="Q38" s="7">
        <v>23.105</v>
      </c>
      <c r="R38" s="7">
        <v>0.10758</v>
      </c>
      <c r="S38" s="13">
        <v>1.4106000000000001E-12</v>
      </c>
      <c r="T38" s="3">
        <v>3.1650999999999999E-14</v>
      </c>
      <c r="U38" s="11">
        <v>2.2437999999999998</v>
      </c>
      <c r="V38" s="7">
        <v>0.96897</v>
      </c>
      <c r="W38" s="7">
        <v>1.261E-3</v>
      </c>
      <c r="X38" s="7">
        <v>0.13014000000000001</v>
      </c>
      <c r="Y38" s="1"/>
      <c r="AA38" s="20">
        <f t="shared" si="6"/>
        <v>1.4106000000000001E-12</v>
      </c>
      <c r="AB38" s="41">
        <f t="shared" si="7"/>
        <v>-0.36024581479126017</v>
      </c>
      <c r="AC38" s="20">
        <f>STDEV(AA39:AA40,AA36:AA37)</f>
        <v>4.0450587140361995E-15</v>
      </c>
    </row>
    <row r="39" spans="1:39" x14ac:dyDescent="0.25">
      <c r="A39" s="4" t="s">
        <v>156</v>
      </c>
      <c r="B39" s="1">
        <v>3.8654E-4</v>
      </c>
      <c r="C39" s="1">
        <v>9.6250000000000002E-2</v>
      </c>
      <c r="D39" s="1">
        <v>2.9848000000000001E-7</v>
      </c>
      <c r="E39" s="1">
        <v>1.8034999999999999E-8</v>
      </c>
      <c r="F39" s="7">
        <v>6.0423</v>
      </c>
      <c r="G39" s="7">
        <v>-160.5</v>
      </c>
      <c r="H39" s="7">
        <v>10.037000000000001</v>
      </c>
      <c r="I39" s="7">
        <v>6.2535999999999996</v>
      </c>
      <c r="J39" s="1">
        <v>6.6138999999999994E-8</v>
      </c>
      <c r="K39" s="1">
        <v>2.671E-9</v>
      </c>
      <c r="L39" s="7">
        <v>4.0385</v>
      </c>
      <c r="M39" s="7">
        <v>0.84335000000000004</v>
      </c>
      <c r="N39" s="7">
        <v>4.3293999999999997E-3</v>
      </c>
      <c r="O39" s="7">
        <v>0.51336000000000004</v>
      </c>
      <c r="P39" s="7">
        <v>21440</v>
      </c>
      <c r="Q39" s="7">
        <v>23.058</v>
      </c>
      <c r="R39" s="7">
        <v>0.10755000000000001</v>
      </c>
      <c r="S39" s="13">
        <v>1.4215E-12</v>
      </c>
      <c r="T39" s="3">
        <v>3.1881000000000002E-14</v>
      </c>
      <c r="U39" s="11">
        <v>2.2427999999999999</v>
      </c>
      <c r="V39" s="7">
        <v>0.96858</v>
      </c>
      <c r="W39" s="7">
        <v>1.2606E-3</v>
      </c>
      <c r="X39" s="7">
        <v>0.13014999999999999</v>
      </c>
      <c r="AA39" s="20">
        <f t="shared" si="6"/>
        <v>1.4215E-12</v>
      </c>
      <c r="AB39" s="41">
        <f t="shared" si="7"/>
        <v>0.40969131878223486</v>
      </c>
      <c r="AC39" s="20">
        <f>STDEV(AA40,AA36:AA38)</f>
        <v>3.6308860259354147E-15</v>
      </c>
    </row>
    <row r="40" spans="1:39" x14ac:dyDescent="0.25">
      <c r="A40" s="4" t="s">
        <v>157</v>
      </c>
      <c r="B40" s="1">
        <v>3.8423999999999999E-4</v>
      </c>
      <c r="C40" s="1">
        <v>9.5675999999999997E-2</v>
      </c>
      <c r="D40" s="1">
        <v>2.9294999999999999E-7</v>
      </c>
      <c r="E40" s="1">
        <v>1.7976999999999999E-8</v>
      </c>
      <c r="F40" s="7">
        <v>6.1364999999999998</v>
      </c>
      <c r="G40" s="7">
        <v>-158.9</v>
      </c>
      <c r="H40" s="7">
        <v>10.005000000000001</v>
      </c>
      <c r="I40" s="7">
        <v>6.2964000000000002</v>
      </c>
      <c r="J40" s="1">
        <v>6.6216000000000002E-8</v>
      </c>
      <c r="K40" s="1">
        <v>2.6664999999999998E-9</v>
      </c>
      <c r="L40" s="7">
        <v>4.0270000000000001</v>
      </c>
      <c r="M40" s="7">
        <v>0.84338999999999997</v>
      </c>
      <c r="N40" s="7">
        <v>4.3169999999999997E-3</v>
      </c>
      <c r="O40" s="7">
        <v>0.51185999999999998</v>
      </c>
      <c r="P40" s="7">
        <v>21417</v>
      </c>
      <c r="Q40" s="7">
        <v>22.962</v>
      </c>
      <c r="R40" s="7">
        <v>0.10721</v>
      </c>
      <c r="S40" s="13">
        <v>1.4163999999999999E-12</v>
      </c>
      <c r="T40" s="3">
        <v>3.1675000000000001E-14</v>
      </c>
      <c r="U40" s="11">
        <v>2.2363</v>
      </c>
      <c r="V40" s="7">
        <v>0.96879000000000004</v>
      </c>
      <c r="W40" s="7">
        <v>1.2569E-3</v>
      </c>
      <c r="X40" s="7">
        <v>0.12973999999999999</v>
      </c>
      <c r="AA40" s="20">
        <f t="shared" si="6"/>
        <v>1.4163999999999999E-12</v>
      </c>
      <c r="AB40" s="41">
        <f t="shared" si="7"/>
        <v>4.9445503990952488E-2</v>
      </c>
      <c r="AC40" s="20">
        <f>STDEV(AA36:AA39)</f>
        <v>5.1957514695502016E-15</v>
      </c>
    </row>
    <row r="41" spans="1:39" x14ac:dyDescent="0.25">
      <c r="A41" s="4" t="str">
        <f>A40</f>
        <v>D:\Google Drive\Research\data\2020-TB\test-5e2-08052020\test-5e2-c2-08052020\2-3-5.TXT</v>
      </c>
      <c r="B41" s="13">
        <f>AVERAGE(B36:B40)</f>
        <v>3.85442E-4</v>
      </c>
      <c r="C41" s="13">
        <f t="shared" ref="C41:X41" si="8">AVERAGE(C36:C40)</f>
        <v>9.5975599999999994E-2</v>
      </c>
      <c r="D41" s="13">
        <f t="shared" si="8"/>
        <v>2.9556400000000004E-7</v>
      </c>
      <c r="E41" s="13">
        <f t="shared" si="8"/>
        <v>1.8011000000000002E-8</v>
      </c>
      <c r="F41" s="13">
        <f t="shared" si="8"/>
        <v>6.0939800000000002</v>
      </c>
      <c r="G41" s="13">
        <f t="shared" si="8"/>
        <v>-159.28</v>
      </c>
      <c r="H41" s="13">
        <f t="shared" si="8"/>
        <v>10.019</v>
      </c>
      <c r="I41" s="13">
        <f t="shared" si="8"/>
        <v>6.2903199999999995</v>
      </c>
      <c r="J41" s="13">
        <f t="shared" si="8"/>
        <v>6.6069000000000007E-8</v>
      </c>
      <c r="K41" s="13">
        <f t="shared" si="8"/>
        <v>2.66194E-9</v>
      </c>
      <c r="L41" s="13">
        <f t="shared" si="8"/>
        <v>4.0289999999999999</v>
      </c>
      <c r="M41" s="13">
        <f t="shared" si="8"/>
        <v>0.84323400000000004</v>
      </c>
      <c r="N41" s="13">
        <f t="shared" si="8"/>
        <v>4.3191599999999998E-3</v>
      </c>
      <c r="O41" s="13">
        <f t="shared" si="8"/>
        <v>0.512212</v>
      </c>
      <c r="P41" s="13">
        <f t="shared" si="8"/>
        <v>21456.6</v>
      </c>
      <c r="Q41" s="13">
        <f t="shared" si="8"/>
        <v>23.038399999999999</v>
      </c>
      <c r="R41" s="13">
        <f t="shared" si="8"/>
        <v>0.107372</v>
      </c>
      <c r="S41" s="13">
        <f t="shared" si="8"/>
        <v>1.4156999999999999E-12</v>
      </c>
      <c r="T41" s="13">
        <f t="shared" si="8"/>
        <v>3.1700400000000004E-14</v>
      </c>
      <c r="U41" s="13">
        <f t="shared" si="8"/>
        <v>2.2392000000000003</v>
      </c>
      <c r="V41" s="13">
        <f t="shared" si="8"/>
        <v>0.96880000000000011</v>
      </c>
      <c r="W41" s="13">
        <f t="shared" si="8"/>
        <v>1.2584999999999999E-3</v>
      </c>
      <c r="X41" s="13">
        <f t="shared" si="8"/>
        <v>0.12990399999999999</v>
      </c>
      <c r="Z41" s="10" t="s">
        <v>43</v>
      </c>
      <c r="AA41" s="20">
        <f>AVERAGE(AA36:AA40)</f>
        <v>1.4156999999999999E-12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86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158</v>
      </c>
      <c r="B45" s="1">
        <v>3.8141999999999999E-4</v>
      </c>
      <c r="C45" s="1">
        <v>9.4973000000000002E-2</v>
      </c>
      <c r="D45" s="1">
        <v>2.9395000000000001E-7</v>
      </c>
      <c r="E45" s="1">
        <v>1.7919E-8</v>
      </c>
      <c r="F45" s="7">
        <v>6.0959000000000003</v>
      </c>
      <c r="G45" s="7">
        <v>-159.4</v>
      </c>
      <c r="H45" s="7">
        <v>9.9724000000000004</v>
      </c>
      <c r="I45" s="7">
        <v>6.2561999999999998</v>
      </c>
      <c r="J45" s="1">
        <v>6.6057999999999995E-8</v>
      </c>
      <c r="K45" s="1">
        <v>2.6442E-9</v>
      </c>
      <c r="L45" s="7">
        <v>4.0027999999999997</v>
      </c>
      <c r="M45" s="7">
        <v>0.84343999999999997</v>
      </c>
      <c r="N45" s="7">
        <v>4.2909999999999997E-3</v>
      </c>
      <c r="O45" s="7">
        <v>0.50875000000000004</v>
      </c>
      <c r="P45" s="7">
        <v>21403</v>
      </c>
      <c r="Q45" s="7">
        <v>22.867999999999999</v>
      </c>
      <c r="R45" s="7">
        <v>0.10684</v>
      </c>
      <c r="S45" s="13">
        <v>1.4109999999999999E-12</v>
      </c>
      <c r="T45" s="3">
        <v>3.1448999999999998E-14</v>
      </c>
      <c r="U45" s="11">
        <v>2.2288000000000001</v>
      </c>
      <c r="V45" s="7">
        <v>0.96897</v>
      </c>
      <c r="W45" s="7">
        <v>1.2527E-3</v>
      </c>
      <c r="X45" s="7">
        <v>0.12928000000000001</v>
      </c>
      <c r="Y45" s="1"/>
      <c r="Z45" s="7"/>
      <c r="AA45" s="20">
        <f>S45</f>
        <v>1.4109999999999999E-12</v>
      </c>
      <c r="AB45" s="41">
        <f>((AA45/AA$50)-1)*100</f>
        <v>0.14620920692152151</v>
      </c>
      <c r="AC45" s="20">
        <f>STDEV(AA46:AA49)</f>
        <v>9.4291657460597701E-15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159</v>
      </c>
      <c r="B46" s="1">
        <v>3.8446999999999998E-4</v>
      </c>
      <c r="C46" s="1">
        <v>9.5732999999999999E-2</v>
      </c>
      <c r="D46" s="1">
        <v>2.9522000000000002E-7</v>
      </c>
      <c r="E46" s="1">
        <v>1.7978000000000001E-8</v>
      </c>
      <c r="F46" s="7">
        <v>6.0896999999999997</v>
      </c>
      <c r="G46" s="7">
        <v>-159.4</v>
      </c>
      <c r="H46" s="7">
        <v>10.004</v>
      </c>
      <c r="I46" s="7">
        <v>6.2759999999999998</v>
      </c>
      <c r="J46" s="1">
        <v>6.5938000000000005E-8</v>
      </c>
      <c r="K46" s="1">
        <v>2.6548E-9</v>
      </c>
      <c r="L46" s="7">
        <v>4.0262000000000002</v>
      </c>
      <c r="M46" s="7">
        <v>0.84394000000000002</v>
      </c>
      <c r="N46" s="7">
        <v>4.3162000000000001E-3</v>
      </c>
      <c r="O46" s="7">
        <v>0.51143000000000005</v>
      </c>
      <c r="P46" s="7">
        <v>21407</v>
      </c>
      <c r="Q46" s="7">
        <v>22.943000000000001</v>
      </c>
      <c r="R46" s="7">
        <v>0.10718</v>
      </c>
      <c r="S46" s="13">
        <v>1.4117999999999999E-12</v>
      </c>
      <c r="T46" s="3">
        <v>3.1569999999999998E-14</v>
      </c>
      <c r="U46" s="11">
        <v>2.2362000000000002</v>
      </c>
      <c r="V46" s="7">
        <v>0.96894000000000002</v>
      </c>
      <c r="W46" s="7">
        <v>1.2568E-3</v>
      </c>
      <c r="X46" s="7">
        <v>0.12970999999999999</v>
      </c>
      <c r="Y46" s="1"/>
      <c r="Z46"/>
      <c r="AA46" s="20">
        <f t="shared" ref="AA46:AA49" si="9">S46</f>
        <v>1.4117999999999999E-12</v>
      </c>
      <c r="AB46" s="41">
        <f t="shared" ref="AB46:AB49" si="10">((AA46/AA$50)-1)*100</f>
        <v>0.20298948145414109</v>
      </c>
      <c r="AC46" s="20">
        <f>STDEV(AA47:AA49,AA45)</f>
        <v>9.3417967579404667E-15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160</v>
      </c>
      <c r="B47" s="1">
        <v>3.8629000000000002E-4</v>
      </c>
      <c r="C47" s="1">
        <v>9.6186999999999995E-2</v>
      </c>
      <c r="D47" s="1">
        <v>2.9452999999999998E-7</v>
      </c>
      <c r="E47" s="1">
        <v>1.8016999999999998E-8</v>
      </c>
      <c r="F47" s="7">
        <v>6.1172000000000004</v>
      </c>
      <c r="G47" s="7">
        <v>-158.80000000000001</v>
      </c>
      <c r="H47" s="7">
        <v>10.028</v>
      </c>
      <c r="I47" s="7">
        <v>6.3148999999999997</v>
      </c>
      <c r="J47" s="1">
        <v>6.6141999999999998E-8</v>
      </c>
      <c r="K47" s="1">
        <v>2.6731999999999998E-9</v>
      </c>
      <c r="L47" s="7">
        <v>4.0415999999999999</v>
      </c>
      <c r="M47" s="7">
        <v>0.84387999999999996</v>
      </c>
      <c r="N47" s="7">
        <v>4.3328000000000004E-3</v>
      </c>
      <c r="O47" s="7">
        <v>0.51344000000000001</v>
      </c>
      <c r="P47" s="7">
        <v>21390</v>
      </c>
      <c r="Q47" s="7">
        <v>22.983000000000001</v>
      </c>
      <c r="R47" s="7">
        <v>0.10745</v>
      </c>
      <c r="S47" s="13">
        <v>1.4154E-12</v>
      </c>
      <c r="T47" s="3">
        <v>3.1730999999999998E-14</v>
      </c>
      <c r="U47" s="11">
        <v>2.2418</v>
      </c>
      <c r="V47" s="7">
        <v>0.96882000000000001</v>
      </c>
      <c r="W47" s="7">
        <v>1.2600000000000001E-3</v>
      </c>
      <c r="X47" s="7">
        <v>0.13006000000000001</v>
      </c>
      <c r="Y47" s="1"/>
      <c r="Z47"/>
      <c r="AA47" s="20">
        <f t="shared" si="9"/>
        <v>1.4154E-12</v>
      </c>
      <c r="AB47" s="41">
        <f t="shared" si="10"/>
        <v>0.4585007168509847</v>
      </c>
      <c r="AC47" s="20">
        <f>STDEV(AA48:AA49,AA45:AA46)</f>
        <v>8.5609092196253706E-15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161</v>
      </c>
      <c r="B48" s="1">
        <v>3.8945000000000001E-4</v>
      </c>
      <c r="C48" s="1">
        <v>9.6974000000000005E-2</v>
      </c>
      <c r="D48" s="1">
        <v>2.9338E-7</v>
      </c>
      <c r="E48" s="1">
        <v>1.8095000000000001E-8</v>
      </c>
      <c r="F48" s="7">
        <v>6.1677999999999997</v>
      </c>
      <c r="G48" s="7">
        <v>-158.5</v>
      </c>
      <c r="H48" s="7">
        <v>10.071</v>
      </c>
      <c r="I48" s="7">
        <v>6.3539000000000003</v>
      </c>
      <c r="J48" s="1">
        <v>6.6313000000000006E-8</v>
      </c>
      <c r="K48" s="1">
        <v>2.6919000000000002E-9</v>
      </c>
      <c r="L48" s="7">
        <v>4.0594000000000001</v>
      </c>
      <c r="M48" s="7">
        <v>0.84365999999999997</v>
      </c>
      <c r="N48" s="7">
        <v>4.3518999999999997E-3</v>
      </c>
      <c r="O48" s="7">
        <v>0.51583999999999997</v>
      </c>
      <c r="P48" s="7">
        <v>21388</v>
      </c>
      <c r="Q48" s="7">
        <v>23.074000000000002</v>
      </c>
      <c r="R48" s="7">
        <v>0.10788</v>
      </c>
      <c r="S48" s="13">
        <v>1.412E-12</v>
      </c>
      <c r="T48" s="3">
        <v>3.1783999999999997E-14</v>
      </c>
      <c r="U48" s="11">
        <v>2.2509999999999999</v>
      </c>
      <c r="V48" s="7">
        <v>0.96892999999999996</v>
      </c>
      <c r="W48" s="7">
        <v>1.2650999999999999E-3</v>
      </c>
      <c r="X48" s="7">
        <v>0.13056999999999999</v>
      </c>
      <c r="Y48"/>
      <c r="Z48"/>
      <c r="AA48" s="20">
        <f t="shared" si="9"/>
        <v>1.412E-12</v>
      </c>
      <c r="AB48" s="41">
        <f t="shared" si="10"/>
        <v>0.21718455008732374</v>
      </c>
      <c r="AC48" s="20">
        <f>STDEV(AA49,AA45:AA47)</f>
        <v>9.3153547078645016E-15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162</v>
      </c>
      <c r="B49" s="1">
        <v>3.7404000000000002E-4</v>
      </c>
      <c r="C49" s="1">
        <v>9.3134999999999996E-2</v>
      </c>
      <c r="D49" s="1">
        <v>2.9182999999999999E-7</v>
      </c>
      <c r="E49" s="1">
        <v>1.7710999999999999E-8</v>
      </c>
      <c r="F49" s="7">
        <v>6.0689000000000002</v>
      </c>
      <c r="G49" s="7">
        <v>-155.6</v>
      </c>
      <c r="H49" s="7">
        <v>9.8491</v>
      </c>
      <c r="I49" s="7">
        <v>6.3297999999999996</v>
      </c>
      <c r="J49" s="1">
        <v>6.6440000000000005E-8</v>
      </c>
      <c r="K49" s="1">
        <v>2.64E-9</v>
      </c>
      <c r="L49" s="7">
        <v>3.9735</v>
      </c>
      <c r="M49" s="7">
        <v>0.84353</v>
      </c>
      <c r="N49" s="7">
        <v>4.2596999999999999E-3</v>
      </c>
      <c r="O49" s="7">
        <v>0.50499000000000005</v>
      </c>
      <c r="P49" s="7">
        <v>21356</v>
      </c>
      <c r="Q49" s="7">
        <v>22.559000000000001</v>
      </c>
      <c r="R49" s="7">
        <v>0.10563</v>
      </c>
      <c r="S49" s="13">
        <v>1.3945E-12</v>
      </c>
      <c r="T49" s="3">
        <v>3.0744000000000003E-14</v>
      </c>
      <c r="U49" s="11">
        <v>2.2046999999999999</v>
      </c>
      <c r="V49" s="7">
        <v>0.96962000000000004</v>
      </c>
      <c r="W49" s="7">
        <v>1.2390000000000001E-3</v>
      </c>
      <c r="X49" s="7">
        <v>0.12778</v>
      </c>
      <c r="Y49"/>
      <c r="Z49"/>
      <c r="AA49" s="20">
        <f t="shared" si="9"/>
        <v>1.3945E-12</v>
      </c>
      <c r="AB49" s="41">
        <f t="shared" si="10"/>
        <v>-1.0248839553139155</v>
      </c>
      <c r="AC49" s="20">
        <f>STDEV(AA45:AA48)</f>
        <v>1.9485036994234245E-15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Drive\Research\data\2020-TB\test-5e2-08052020\test-5e2-c2-08052020\2-4-5.TXT</v>
      </c>
      <c r="B50" s="13">
        <f>AVERAGE(B45:B49)</f>
        <v>3.8313399999999998E-4</v>
      </c>
      <c r="C50" s="13">
        <f t="shared" ref="C50:X50" si="11">AVERAGE(C45:C49)</f>
        <v>9.5400399999999982E-2</v>
      </c>
      <c r="D50" s="13">
        <f t="shared" si="11"/>
        <v>2.9378199999999998E-7</v>
      </c>
      <c r="E50" s="13">
        <f t="shared" si="11"/>
        <v>1.7944000000000002E-8</v>
      </c>
      <c r="F50" s="13">
        <f t="shared" si="11"/>
        <v>6.1078999999999999</v>
      </c>
      <c r="G50" s="13">
        <f t="shared" si="11"/>
        <v>-158.34</v>
      </c>
      <c r="H50" s="13">
        <f t="shared" si="11"/>
        <v>9.9848999999999997</v>
      </c>
      <c r="I50" s="13">
        <f t="shared" si="11"/>
        <v>6.3061599999999993</v>
      </c>
      <c r="J50" s="13">
        <f t="shared" si="11"/>
        <v>6.6178199999999996E-8</v>
      </c>
      <c r="K50" s="13">
        <f t="shared" si="11"/>
        <v>2.6608199999999999E-9</v>
      </c>
      <c r="L50" s="13">
        <f t="shared" si="11"/>
        <v>4.0206999999999997</v>
      </c>
      <c r="M50" s="13">
        <f t="shared" si="11"/>
        <v>0.84368999999999994</v>
      </c>
      <c r="N50" s="13">
        <f t="shared" si="11"/>
        <v>4.3103199999999994E-3</v>
      </c>
      <c r="O50" s="13">
        <f t="shared" si="11"/>
        <v>0.51089000000000007</v>
      </c>
      <c r="P50" s="13">
        <f t="shared" si="11"/>
        <v>21388.799999999999</v>
      </c>
      <c r="Q50" s="13">
        <f t="shared" si="11"/>
        <v>22.885399999999997</v>
      </c>
      <c r="R50" s="13">
        <f t="shared" si="11"/>
        <v>0.10699600000000001</v>
      </c>
      <c r="S50" s="13">
        <f t="shared" si="11"/>
        <v>1.4089399999999999E-12</v>
      </c>
      <c r="T50" s="13">
        <f t="shared" si="11"/>
        <v>3.1455600000000003E-14</v>
      </c>
      <c r="U50" s="13">
        <f t="shared" si="11"/>
        <v>2.2324999999999995</v>
      </c>
      <c r="V50" s="13">
        <f t="shared" si="11"/>
        <v>0.96905599999999992</v>
      </c>
      <c r="W50" s="13">
        <f t="shared" si="11"/>
        <v>1.2547200000000002E-3</v>
      </c>
      <c r="X50" s="13">
        <f t="shared" si="11"/>
        <v>0.12947999999999998</v>
      </c>
      <c r="Y50"/>
      <c r="Z50" s="10" t="s">
        <v>43</v>
      </c>
      <c r="AA50" s="20">
        <f>AVERAGE(AA45:AA49)</f>
        <v>1.4089399999999999E-12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86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163</v>
      </c>
      <c r="B54" s="1">
        <v>3.8241000000000002E-4</v>
      </c>
      <c r="C54" s="1">
        <v>9.5219999999999999E-2</v>
      </c>
      <c r="D54" s="1">
        <v>2.9793999999999998E-7</v>
      </c>
      <c r="E54" s="1">
        <v>1.7914999999999999E-8</v>
      </c>
      <c r="F54" s="7">
        <v>6.0129999999999999</v>
      </c>
      <c r="G54" s="7">
        <v>-160.6</v>
      </c>
      <c r="H54" s="7">
        <v>9.9702000000000002</v>
      </c>
      <c r="I54" s="7">
        <v>6.2081</v>
      </c>
      <c r="J54" s="1">
        <v>6.6199999999999997E-8</v>
      </c>
      <c r="K54" s="1">
        <v>2.6677999999999998E-9</v>
      </c>
      <c r="L54" s="7">
        <v>4.0298999999999996</v>
      </c>
      <c r="M54" s="7">
        <v>0.84394999999999998</v>
      </c>
      <c r="N54" s="7">
        <v>4.3201999999999997E-3</v>
      </c>
      <c r="O54" s="7">
        <v>0.51190000000000002</v>
      </c>
      <c r="P54" s="7">
        <v>21422</v>
      </c>
      <c r="Q54" s="7">
        <v>22.88</v>
      </c>
      <c r="R54" s="7">
        <v>0.10681</v>
      </c>
      <c r="S54" s="13">
        <v>1.4182999999999999E-12</v>
      </c>
      <c r="T54" s="3">
        <v>3.1601999999999999E-14</v>
      </c>
      <c r="U54" s="11">
        <v>2.2282000000000002</v>
      </c>
      <c r="V54" s="7">
        <v>0.96870000000000001</v>
      </c>
      <c r="W54" s="7">
        <v>1.2523E-3</v>
      </c>
      <c r="X54" s="7">
        <v>0.12928000000000001</v>
      </c>
      <c r="Y54" s="1"/>
      <c r="Z54" s="7"/>
      <c r="AA54" s="20">
        <f>S54</f>
        <v>1.4182999999999999E-12</v>
      </c>
      <c r="AB54" s="41">
        <f>((AA54/AA$59)-1)*100</f>
        <v>0.15677080390936737</v>
      </c>
      <c r="AC54" s="20">
        <f>STDEV(AA55:AA58)</f>
        <v>3.5984950558068979E-15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164</v>
      </c>
      <c r="B55" s="1">
        <v>3.7845000000000001E-4</v>
      </c>
      <c r="C55" s="1">
        <v>9.4234999999999999E-2</v>
      </c>
      <c r="D55" s="1">
        <v>2.9117999999999999E-7</v>
      </c>
      <c r="E55" s="1">
        <v>1.7823E-8</v>
      </c>
      <c r="F55" s="7">
        <v>6.1210000000000004</v>
      </c>
      <c r="G55" s="7">
        <v>-157.4</v>
      </c>
      <c r="H55" s="7">
        <v>9.9172999999999991</v>
      </c>
      <c r="I55" s="7">
        <v>6.3007</v>
      </c>
      <c r="J55" s="1">
        <v>6.6387999999999999E-8</v>
      </c>
      <c r="K55" s="1">
        <v>2.6611999999999999E-9</v>
      </c>
      <c r="L55" s="7">
        <v>4.0086000000000004</v>
      </c>
      <c r="M55" s="7">
        <v>0.84362000000000004</v>
      </c>
      <c r="N55" s="7">
        <v>4.2973999999999998E-3</v>
      </c>
      <c r="O55" s="7">
        <v>0.50939999999999996</v>
      </c>
      <c r="P55" s="7">
        <v>21415</v>
      </c>
      <c r="Q55" s="7">
        <v>22.759</v>
      </c>
      <c r="R55" s="7">
        <v>0.10628</v>
      </c>
      <c r="S55" s="13">
        <v>1.4119000000000001E-12</v>
      </c>
      <c r="T55" s="3">
        <v>3.1304000000000002E-14</v>
      </c>
      <c r="U55" s="11">
        <v>2.2172000000000001</v>
      </c>
      <c r="V55" s="7">
        <v>0.96896000000000004</v>
      </c>
      <c r="W55" s="7">
        <v>1.2461E-3</v>
      </c>
      <c r="X55" s="7">
        <v>0.12859999999999999</v>
      </c>
      <c r="Y55" s="1"/>
      <c r="Z55"/>
      <c r="AA55" s="20">
        <f t="shared" ref="AA55:AA58" si="12">S55</f>
        <v>1.4119000000000001E-12</v>
      </c>
      <c r="AB55" s="41">
        <f t="shared" ref="AB55:AB58" si="13">((AA55/AA$59)-1)*100</f>
        <v>-0.29518106321677617</v>
      </c>
      <c r="AC55" s="20">
        <f>STDEV(AA56:AA58,AA54)</f>
        <v>2.7789386463180753E-15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165</v>
      </c>
      <c r="B56" s="1">
        <v>3.8653E-4</v>
      </c>
      <c r="C56" s="1">
        <v>9.6245999999999998E-2</v>
      </c>
      <c r="D56" s="1">
        <v>2.9597999999999998E-7</v>
      </c>
      <c r="E56" s="1">
        <v>1.8001E-8</v>
      </c>
      <c r="F56" s="7">
        <v>6.0818000000000003</v>
      </c>
      <c r="G56" s="7">
        <v>-158.80000000000001</v>
      </c>
      <c r="H56" s="7">
        <v>10.013999999999999</v>
      </c>
      <c r="I56" s="7">
        <v>6.306</v>
      </c>
      <c r="J56" s="1">
        <v>6.6192000000000001E-8</v>
      </c>
      <c r="K56" s="1">
        <v>2.6849000000000001E-9</v>
      </c>
      <c r="L56" s="7">
        <v>4.0561999999999996</v>
      </c>
      <c r="M56" s="7">
        <v>0.84409000000000001</v>
      </c>
      <c r="N56" s="7">
        <v>4.3486000000000002E-3</v>
      </c>
      <c r="O56" s="7">
        <v>0.51517999999999997</v>
      </c>
      <c r="P56" s="7">
        <v>21431</v>
      </c>
      <c r="Q56" s="7">
        <v>22.997</v>
      </c>
      <c r="R56" s="7">
        <v>0.10731</v>
      </c>
      <c r="S56" s="13">
        <v>1.4149999999999999E-12</v>
      </c>
      <c r="T56" s="3">
        <v>3.1677999999999998E-14</v>
      </c>
      <c r="U56" s="11">
        <v>2.2387000000000001</v>
      </c>
      <c r="V56" s="7">
        <v>0.96884000000000003</v>
      </c>
      <c r="W56" s="7">
        <v>1.2583E-3</v>
      </c>
      <c r="X56" s="7">
        <v>0.12988</v>
      </c>
      <c r="Y56" s="1"/>
      <c r="Z56"/>
      <c r="AA56" s="20">
        <f t="shared" si="12"/>
        <v>1.4149999999999999E-12</v>
      </c>
      <c r="AB56" s="41">
        <f t="shared" si="13"/>
        <v>-7.6266877577557679E-2</v>
      </c>
      <c r="AC56" s="20">
        <f>STDEV(AA57:AA58,AA54:AA55)</f>
        <v>3.8100743649785217E-15</v>
      </c>
    </row>
    <row r="57" spans="1:39" s="2" customFormat="1" x14ac:dyDescent="0.25">
      <c r="A57" s="4" t="s">
        <v>166</v>
      </c>
      <c r="B57" s="1">
        <v>3.8855999999999998E-4</v>
      </c>
      <c r="C57" s="1">
        <v>9.6751000000000004E-2</v>
      </c>
      <c r="D57" s="1">
        <v>2.9858999999999998E-7</v>
      </c>
      <c r="E57" s="1">
        <v>1.8046999999999999E-8</v>
      </c>
      <c r="F57" s="7">
        <v>6.0441000000000003</v>
      </c>
      <c r="G57" s="7">
        <v>-158.80000000000001</v>
      </c>
      <c r="H57" s="7">
        <v>10.041</v>
      </c>
      <c r="I57" s="7">
        <v>6.3230000000000004</v>
      </c>
      <c r="J57" s="1">
        <v>6.6501999999999996E-8</v>
      </c>
      <c r="K57" s="1">
        <v>2.7062E-9</v>
      </c>
      <c r="L57" s="7">
        <v>4.0693999999999999</v>
      </c>
      <c r="M57" s="7">
        <v>0.84379999999999999</v>
      </c>
      <c r="N57" s="7">
        <v>4.3626999999999997E-3</v>
      </c>
      <c r="O57" s="7">
        <v>0.51702999999999999</v>
      </c>
      <c r="P57" s="7">
        <v>21406</v>
      </c>
      <c r="Q57" s="7">
        <v>23.038</v>
      </c>
      <c r="R57" s="7">
        <v>0.10761999999999999</v>
      </c>
      <c r="S57" s="13">
        <v>1.4147E-12</v>
      </c>
      <c r="T57" s="3">
        <v>3.1766000000000001E-14</v>
      </c>
      <c r="U57" s="11">
        <v>2.2454000000000001</v>
      </c>
      <c r="V57" s="7">
        <v>0.96884000000000003</v>
      </c>
      <c r="W57" s="7">
        <v>1.2620000000000001E-3</v>
      </c>
      <c r="X57" s="7">
        <v>0.13025999999999999</v>
      </c>
      <c r="Y57"/>
      <c r="Z57"/>
      <c r="AA57" s="20">
        <f t="shared" si="12"/>
        <v>1.4147E-12</v>
      </c>
      <c r="AB57" s="41">
        <f t="shared" si="13"/>
        <v>-9.7452121349084209E-2</v>
      </c>
      <c r="AC57" s="20">
        <f>STDEV(AA58,AA54:AA56)</f>
        <v>3.7695048304341742E-15</v>
      </c>
    </row>
    <row r="58" spans="1:39" s="2" customFormat="1" x14ac:dyDescent="0.25">
      <c r="A58" s="4" t="s">
        <v>167</v>
      </c>
      <c r="B58" s="1">
        <v>3.8928999999999998E-4</v>
      </c>
      <c r="C58" s="1">
        <v>9.6933000000000005E-2</v>
      </c>
      <c r="D58" s="1">
        <v>2.9534E-7</v>
      </c>
      <c r="E58" s="1">
        <v>1.8078999999999999E-8</v>
      </c>
      <c r="F58" s="7">
        <v>6.1214000000000004</v>
      </c>
      <c r="G58" s="7">
        <v>-159.5</v>
      </c>
      <c r="H58" s="7">
        <v>10.067</v>
      </c>
      <c r="I58" s="7">
        <v>6.3116000000000003</v>
      </c>
      <c r="J58" s="1">
        <v>6.6650000000000005E-8</v>
      </c>
      <c r="K58" s="1">
        <v>2.7150999999999999E-9</v>
      </c>
      <c r="L58" s="7">
        <v>4.0736999999999997</v>
      </c>
      <c r="M58" s="7">
        <v>0.84355999999999998</v>
      </c>
      <c r="N58" s="7">
        <v>4.3671999999999999E-3</v>
      </c>
      <c r="O58" s="7">
        <v>0.51771</v>
      </c>
      <c r="P58" s="7">
        <v>21399</v>
      </c>
      <c r="Q58" s="7">
        <v>23.073</v>
      </c>
      <c r="R58" s="7">
        <v>0.10782</v>
      </c>
      <c r="S58" s="13">
        <v>1.4205000000000001E-12</v>
      </c>
      <c r="T58" s="3">
        <v>3.1951999999999999E-14</v>
      </c>
      <c r="U58" s="11">
        <v>2.2492999999999999</v>
      </c>
      <c r="V58" s="7">
        <v>0.96860999999999997</v>
      </c>
      <c r="W58" s="7">
        <v>1.2642E-3</v>
      </c>
      <c r="X58" s="7">
        <v>0.13052</v>
      </c>
      <c r="Y58"/>
      <c r="Z58"/>
      <c r="AA58" s="20">
        <f t="shared" si="12"/>
        <v>1.4205000000000001E-12</v>
      </c>
      <c r="AB58" s="41">
        <f t="shared" si="13"/>
        <v>0.31212925823398407</v>
      </c>
      <c r="AC58" s="20">
        <f>STDEV(AA54:AA57)</f>
        <v>2.6196373794858857E-15</v>
      </c>
    </row>
    <row r="59" spans="1:39" s="2" customFormat="1" x14ac:dyDescent="0.25">
      <c r="A59" s="4" t="str">
        <f>A58</f>
        <v>D:\Google Drive\Research\data\2020-TB\test-5e2-08052020\test-5e2-c2-08052020\2-5-5.TXT</v>
      </c>
      <c r="B59" s="13">
        <f>AVERAGE(B54:B58)</f>
        <v>3.8504800000000003E-4</v>
      </c>
      <c r="C59" s="13">
        <f t="shared" ref="C59:X59" si="14">AVERAGE(C54:C58)</f>
        <v>9.5877000000000004E-2</v>
      </c>
      <c r="D59" s="13">
        <f t="shared" si="14"/>
        <v>2.95806E-7</v>
      </c>
      <c r="E59" s="13">
        <f t="shared" si="14"/>
        <v>1.7973000000000002E-8</v>
      </c>
      <c r="F59" s="13">
        <f t="shared" si="14"/>
        <v>6.0762600000000004</v>
      </c>
      <c r="G59" s="13">
        <f t="shared" si="14"/>
        <v>-159.02000000000001</v>
      </c>
      <c r="H59" s="13">
        <f t="shared" si="14"/>
        <v>10.001899999999999</v>
      </c>
      <c r="I59" s="13">
        <f t="shared" si="14"/>
        <v>6.289880000000001</v>
      </c>
      <c r="J59" s="13">
        <f t="shared" si="14"/>
        <v>6.6386399999999992E-8</v>
      </c>
      <c r="K59" s="13">
        <f t="shared" si="14"/>
        <v>2.6870399999999999E-9</v>
      </c>
      <c r="L59" s="13">
        <f t="shared" si="14"/>
        <v>4.0475599999999989</v>
      </c>
      <c r="M59" s="13">
        <f t="shared" si="14"/>
        <v>0.84380399999999989</v>
      </c>
      <c r="N59" s="13">
        <f t="shared" si="14"/>
        <v>4.3392200000000004E-3</v>
      </c>
      <c r="O59" s="13">
        <f t="shared" si="14"/>
        <v>0.51424400000000003</v>
      </c>
      <c r="P59" s="13">
        <f t="shared" si="14"/>
        <v>21414.6</v>
      </c>
      <c r="Q59" s="13">
        <f t="shared" si="14"/>
        <v>22.949399999999997</v>
      </c>
      <c r="R59" s="13">
        <f t="shared" si="14"/>
        <v>0.107168</v>
      </c>
      <c r="S59" s="13">
        <f t="shared" si="14"/>
        <v>1.4160800000000002E-12</v>
      </c>
      <c r="T59" s="13">
        <f t="shared" si="14"/>
        <v>3.1660400000000005E-14</v>
      </c>
      <c r="U59" s="13">
        <f t="shared" si="14"/>
        <v>2.23576</v>
      </c>
      <c r="V59" s="13">
        <f t="shared" si="14"/>
        <v>0.96879000000000004</v>
      </c>
      <c r="W59" s="13">
        <f t="shared" si="14"/>
        <v>1.25658E-3</v>
      </c>
      <c r="X59" s="13">
        <f t="shared" si="14"/>
        <v>0.12970799999999999</v>
      </c>
      <c r="Y59"/>
      <c r="Z59" s="10" t="s">
        <v>43</v>
      </c>
      <c r="AA59" s="20">
        <f>AVERAGE(AA54:AA58)</f>
        <v>1.4160800000000002E-12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86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168</v>
      </c>
      <c r="B63" s="1">
        <v>3.8648000000000003E-4</v>
      </c>
      <c r="C63" s="1">
        <v>9.6234E-2</v>
      </c>
      <c r="D63" s="1">
        <v>2.9497E-7</v>
      </c>
      <c r="E63" s="1">
        <v>1.8015E-8</v>
      </c>
      <c r="F63" s="7">
        <v>6.1074000000000002</v>
      </c>
      <c r="G63" s="7">
        <v>-158.1</v>
      </c>
      <c r="H63" s="7">
        <v>10.032</v>
      </c>
      <c r="I63" s="7">
        <v>6.3453999999999997</v>
      </c>
      <c r="J63" s="1">
        <v>6.6564E-8</v>
      </c>
      <c r="K63" s="1">
        <v>2.6947999999999998E-9</v>
      </c>
      <c r="L63" s="7">
        <v>4.0484</v>
      </c>
      <c r="M63" s="7">
        <v>0.84362000000000004</v>
      </c>
      <c r="N63" s="7">
        <v>4.3401000000000004E-3</v>
      </c>
      <c r="O63" s="7">
        <v>0.51446000000000003</v>
      </c>
      <c r="P63" s="7">
        <v>21349</v>
      </c>
      <c r="Q63" s="7">
        <v>22.954000000000001</v>
      </c>
      <c r="R63" s="7">
        <v>0.10752</v>
      </c>
      <c r="S63" s="13">
        <v>1.4162E-12</v>
      </c>
      <c r="T63" s="3">
        <v>3.1771000000000003E-14</v>
      </c>
      <c r="U63" s="11">
        <v>2.2433999999999998</v>
      </c>
      <c r="V63" s="7">
        <v>0.96879999999999999</v>
      </c>
      <c r="W63" s="7">
        <v>1.2608999999999999E-3</v>
      </c>
      <c r="X63" s="7">
        <v>0.13014999999999999</v>
      </c>
      <c r="Y63" s="1"/>
      <c r="Z63" s="7"/>
      <c r="AA63" s="20">
        <f>S63</f>
        <v>1.4162E-12</v>
      </c>
      <c r="AB63" s="41">
        <f>((AA63/AA$68)-1)*100</f>
        <v>7.0616481886665028E-3</v>
      </c>
      <c r="AC63" s="20">
        <f>STDEV(AA64:AA67)</f>
        <v>1.5521490478257985E-15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169</v>
      </c>
      <c r="B64" s="1">
        <v>3.8732000000000003E-4</v>
      </c>
      <c r="C64" s="1">
        <v>9.6443000000000001E-2</v>
      </c>
      <c r="D64" s="1">
        <v>2.9304999999999999E-7</v>
      </c>
      <c r="E64" s="1">
        <v>1.8011999999999999E-8</v>
      </c>
      <c r="F64" s="7">
        <v>6.1463999999999999</v>
      </c>
      <c r="G64" s="7">
        <v>-157.19999999999999</v>
      </c>
      <c r="H64" s="7">
        <v>10.021000000000001</v>
      </c>
      <c r="I64" s="7">
        <v>6.3746999999999998</v>
      </c>
      <c r="J64" s="1">
        <v>6.6687999999999995E-8</v>
      </c>
      <c r="K64" s="1">
        <v>2.713E-9</v>
      </c>
      <c r="L64" s="7">
        <v>4.0682</v>
      </c>
      <c r="M64" s="7">
        <v>0.84363999999999995</v>
      </c>
      <c r="N64" s="7">
        <v>4.3613999999999997E-3</v>
      </c>
      <c r="O64" s="7">
        <v>0.51697000000000004</v>
      </c>
      <c r="P64" s="7">
        <v>21408</v>
      </c>
      <c r="Q64" s="7">
        <v>22.998999999999999</v>
      </c>
      <c r="R64" s="7">
        <v>0.10743</v>
      </c>
      <c r="S64" s="13">
        <v>1.414E-12</v>
      </c>
      <c r="T64" s="3">
        <v>3.1692999999999998E-14</v>
      </c>
      <c r="U64" s="11">
        <v>2.2414000000000001</v>
      </c>
      <c r="V64" s="7">
        <v>0.96891000000000005</v>
      </c>
      <c r="W64" s="7">
        <v>1.2597000000000001E-3</v>
      </c>
      <c r="X64" s="7">
        <v>0.13000999999999999</v>
      </c>
      <c r="Y64" s="1"/>
      <c r="Z64"/>
      <c r="AA64" s="20">
        <f t="shared" ref="AA64:AA67" si="15">S64</f>
        <v>1.414E-12</v>
      </c>
      <c r="AB64" s="41">
        <f t="shared" ref="AB64:AB67" si="16">((AA64/AA$68)-1)*100</f>
        <v>-0.14829461196244065</v>
      </c>
      <c r="AC64" s="20">
        <f>STDEV(AA65:AA67,AA63)</f>
        <v>7.5883682918876946E-16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170</v>
      </c>
      <c r="B65" s="1">
        <v>3.8133999999999998E-4</v>
      </c>
      <c r="C65" s="1">
        <v>9.4952999999999996E-2</v>
      </c>
      <c r="D65" s="1">
        <v>2.9494000000000002E-7</v>
      </c>
      <c r="E65" s="1">
        <v>1.7873999999999998E-8</v>
      </c>
      <c r="F65" s="7">
        <v>6.0602</v>
      </c>
      <c r="G65" s="7">
        <v>-159.4</v>
      </c>
      <c r="H65" s="7">
        <v>9.9453999999999994</v>
      </c>
      <c r="I65" s="7">
        <v>6.2393000000000001</v>
      </c>
      <c r="J65" s="1">
        <v>6.6651000000000006E-8</v>
      </c>
      <c r="K65" s="1">
        <v>2.6920999999999998E-9</v>
      </c>
      <c r="L65" s="7">
        <v>4.0391000000000004</v>
      </c>
      <c r="M65" s="7">
        <v>0.84375</v>
      </c>
      <c r="N65" s="7">
        <v>4.3302000000000002E-3</v>
      </c>
      <c r="O65" s="7">
        <v>0.51321000000000006</v>
      </c>
      <c r="P65" s="7">
        <v>21423</v>
      </c>
      <c r="Q65" s="7">
        <v>22.827999999999999</v>
      </c>
      <c r="R65" s="7">
        <v>0.10656</v>
      </c>
      <c r="S65" s="13">
        <v>1.416E-12</v>
      </c>
      <c r="T65" s="3">
        <v>3.1476999999999999E-14</v>
      </c>
      <c r="U65" s="11">
        <v>2.2229999999999999</v>
      </c>
      <c r="V65" s="7">
        <v>0.96879999999999999</v>
      </c>
      <c r="W65" s="7">
        <v>1.2493999999999999E-3</v>
      </c>
      <c r="X65" s="7">
        <v>0.12895999999999999</v>
      </c>
      <c r="Y65" s="1"/>
      <c r="Z65"/>
      <c r="AA65" s="20">
        <f t="shared" si="15"/>
        <v>1.416E-12</v>
      </c>
      <c r="AB65" s="41">
        <f t="shared" si="16"/>
        <v>-7.0616481886998095E-3</v>
      </c>
      <c r="AC65" s="20">
        <f>STDEV(AA66:AA67,AA63:AA64)</f>
        <v>1.5521490478257985E-15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171</v>
      </c>
      <c r="B66" s="1">
        <v>3.8720999999999997E-4</v>
      </c>
      <c r="C66" s="1">
        <v>9.6416000000000002E-2</v>
      </c>
      <c r="D66" s="1">
        <v>2.9578999999999998E-7</v>
      </c>
      <c r="E66" s="1">
        <v>1.8005999999999999E-8</v>
      </c>
      <c r="F66" s="7">
        <v>6.0873999999999997</v>
      </c>
      <c r="G66" s="7">
        <v>-158.80000000000001</v>
      </c>
      <c r="H66" s="7">
        <v>10.021000000000001</v>
      </c>
      <c r="I66" s="7">
        <v>6.3105000000000002</v>
      </c>
      <c r="J66" s="1">
        <v>6.6559999999999995E-8</v>
      </c>
      <c r="K66" s="1">
        <v>2.7093000000000001E-9</v>
      </c>
      <c r="L66" s="7">
        <v>4.0705</v>
      </c>
      <c r="M66" s="7">
        <v>0.84402999999999995</v>
      </c>
      <c r="N66" s="7">
        <v>4.3639000000000004E-3</v>
      </c>
      <c r="O66" s="7">
        <v>0.51702999999999999</v>
      </c>
      <c r="P66" s="7">
        <v>21403</v>
      </c>
      <c r="Q66" s="7">
        <v>22.984999999999999</v>
      </c>
      <c r="R66" s="7">
        <v>0.10739</v>
      </c>
      <c r="S66" s="13">
        <v>1.4176999999999999E-12</v>
      </c>
      <c r="T66" s="3">
        <v>3.1764999999999998E-14</v>
      </c>
      <c r="U66" s="11">
        <v>2.2406000000000001</v>
      </c>
      <c r="V66" s="7">
        <v>0.96875</v>
      </c>
      <c r="W66" s="7">
        <v>1.2593000000000001E-3</v>
      </c>
      <c r="X66" s="7">
        <v>0.12998999999999999</v>
      </c>
      <c r="Y66"/>
      <c r="Z66"/>
      <c r="AA66" s="20">
        <f t="shared" si="15"/>
        <v>1.4176999999999999E-12</v>
      </c>
      <c r="AB66" s="41">
        <f t="shared" si="16"/>
        <v>0.11298637101897491</v>
      </c>
      <c r="AC66" s="20">
        <f>STDEV(AA67,AA63:AA65)</f>
        <v>1.1604596790352722E-15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172</v>
      </c>
      <c r="B67" s="1">
        <v>3.8328E-4</v>
      </c>
      <c r="C67" s="1">
        <v>9.5437999999999995E-2</v>
      </c>
      <c r="D67" s="1">
        <v>2.9556999999999999E-7</v>
      </c>
      <c r="E67" s="1">
        <v>1.7917999999999999E-8</v>
      </c>
      <c r="F67" s="7">
        <v>6.0621999999999998</v>
      </c>
      <c r="G67" s="7">
        <v>-159.5</v>
      </c>
      <c r="H67" s="7">
        <v>9.9735999999999994</v>
      </c>
      <c r="I67" s="7">
        <v>6.2530000000000001</v>
      </c>
      <c r="J67" s="1">
        <v>6.6709000000000005E-8</v>
      </c>
      <c r="K67" s="1">
        <v>2.7024000000000001E-9</v>
      </c>
      <c r="L67" s="7">
        <v>4.0510000000000002</v>
      </c>
      <c r="M67" s="7">
        <v>0.84382999999999997</v>
      </c>
      <c r="N67" s="7">
        <v>4.3429999999999996E-3</v>
      </c>
      <c r="O67" s="7">
        <v>0.51468000000000003</v>
      </c>
      <c r="P67" s="7">
        <v>21405</v>
      </c>
      <c r="Q67" s="7">
        <v>22.87</v>
      </c>
      <c r="R67" s="7">
        <v>0.10684</v>
      </c>
      <c r="S67" s="13">
        <v>1.4166E-12</v>
      </c>
      <c r="T67" s="3">
        <v>3.1579E-14</v>
      </c>
      <c r="U67" s="11">
        <v>2.2292000000000001</v>
      </c>
      <c r="V67" s="7">
        <v>0.96877000000000002</v>
      </c>
      <c r="W67" s="7">
        <v>1.2528999999999999E-3</v>
      </c>
      <c r="X67" s="7">
        <v>0.12933</v>
      </c>
      <c r="Y67"/>
      <c r="Z67"/>
      <c r="AA67" s="20">
        <f t="shared" si="15"/>
        <v>1.4166E-12</v>
      </c>
      <c r="AB67" s="41">
        <f t="shared" si="16"/>
        <v>3.5308240943421332E-2</v>
      </c>
      <c r="AC67" s="20">
        <f>STDEV(AA63:AA66)</f>
        <v>1.5195942440883718E-15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Drive\Research\data\2020-TB\test-5e2-08052020\test-5e2-c2-08052020\2-6-5.TXT</v>
      </c>
      <c r="B68" s="13">
        <f>AVERAGE(B63:B67)</f>
        <v>3.8512600000000001E-4</v>
      </c>
      <c r="C68" s="13">
        <f t="shared" ref="C68:X68" si="17">AVERAGE(C63:C67)</f>
        <v>9.5896800000000004E-2</v>
      </c>
      <c r="D68" s="13">
        <f t="shared" si="17"/>
        <v>2.9486399999999999E-7</v>
      </c>
      <c r="E68" s="13">
        <f t="shared" si="17"/>
        <v>1.7964999999999999E-8</v>
      </c>
      <c r="F68" s="13">
        <f t="shared" si="17"/>
        <v>6.0927199999999999</v>
      </c>
      <c r="G68" s="13">
        <f t="shared" si="17"/>
        <v>-158.6</v>
      </c>
      <c r="H68" s="13">
        <f t="shared" si="17"/>
        <v>9.9985999999999997</v>
      </c>
      <c r="I68" s="13">
        <f t="shared" si="17"/>
        <v>6.3045799999999996</v>
      </c>
      <c r="J68" s="13">
        <f t="shared" si="17"/>
        <v>6.6634400000000008E-8</v>
      </c>
      <c r="K68" s="13">
        <f t="shared" si="17"/>
        <v>2.7023200000000002E-9</v>
      </c>
      <c r="L68" s="13">
        <f t="shared" si="17"/>
        <v>4.0554399999999999</v>
      </c>
      <c r="M68" s="13">
        <f t="shared" si="17"/>
        <v>0.84377400000000002</v>
      </c>
      <c r="N68" s="13">
        <f t="shared" si="17"/>
        <v>4.3477200000000002E-3</v>
      </c>
      <c r="O68" s="13">
        <f t="shared" si="17"/>
        <v>0.51527000000000012</v>
      </c>
      <c r="P68" s="13">
        <f t="shared" si="17"/>
        <v>21397.599999999999</v>
      </c>
      <c r="Q68" s="13">
        <f t="shared" si="17"/>
        <v>22.927200000000003</v>
      </c>
      <c r="R68" s="13">
        <f t="shared" si="17"/>
        <v>0.10714799999999999</v>
      </c>
      <c r="S68" s="13">
        <f t="shared" si="17"/>
        <v>1.4161000000000002E-12</v>
      </c>
      <c r="T68" s="13">
        <f t="shared" si="17"/>
        <v>3.1656999999999998E-14</v>
      </c>
      <c r="U68" s="13">
        <f t="shared" si="17"/>
        <v>2.2355200000000002</v>
      </c>
      <c r="V68" s="13">
        <f t="shared" si="17"/>
        <v>0.96880600000000006</v>
      </c>
      <c r="W68" s="13">
        <f t="shared" si="17"/>
        <v>1.2564399999999999E-3</v>
      </c>
      <c r="X68" s="13">
        <f t="shared" si="17"/>
        <v>0.12968799999999997</v>
      </c>
      <c r="Y68"/>
      <c r="Z68" s="10" t="s">
        <v>43</v>
      </c>
      <c r="AA68" s="20">
        <f>AVERAGE(AA63:AA67)</f>
        <v>1.4161000000000002E-12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86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173</v>
      </c>
      <c r="B72" s="1">
        <v>3.8423999999999999E-4</v>
      </c>
      <c r="C72" s="1">
        <v>9.5674999999999996E-2</v>
      </c>
      <c r="D72" s="1">
        <v>2.9500999999999999E-7</v>
      </c>
      <c r="E72" s="1">
        <v>1.7943999999999998E-8</v>
      </c>
      <c r="F72" s="7">
        <v>6.0824999999999996</v>
      </c>
      <c r="G72" s="7">
        <v>-158.4</v>
      </c>
      <c r="H72" s="7">
        <v>9.9877000000000002</v>
      </c>
      <c r="I72" s="7">
        <v>6.3053999999999997</v>
      </c>
      <c r="J72" s="1">
        <v>6.6752000000000001E-8</v>
      </c>
      <c r="K72" s="1">
        <v>2.7038000000000001E-9</v>
      </c>
      <c r="L72" s="7">
        <v>4.0505000000000004</v>
      </c>
      <c r="M72" s="7">
        <v>0.84372999999999998</v>
      </c>
      <c r="N72" s="7">
        <v>4.3423999999999997E-3</v>
      </c>
      <c r="O72" s="7">
        <v>0.51466999999999996</v>
      </c>
      <c r="P72" s="7">
        <v>21374</v>
      </c>
      <c r="Q72" s="7">
        <v>22.879000000000001</v>
      </c>
      <c r="R72" s="7">
        <v>0.10704</v>
      </c>
      <c r="S72" s="13">
        <v>1.4142999999999999E-12</v>
      </c>
      <c r="T72" s="3">
        <v>3.1588999999999998E-14</v>
      </c>
      <c r="U72" s="11">
        <v>2.2334999999999998</v>
      </c>
      <c r="V72" s="7">
        <v>0.96887000000000001</v>
      </c>
      <c r="W72" s="7">
        <v>1.2553E-3</v>
      </c>
      <c r="X72" s="7">
        <v>0.12956000000000001</v>
      </c>
      <c r="Y72" s="1"/>
      <c r="Z72" s="7"/>
      <c r="AA72" s="20">
        <f>S72</f>
        <v>1.4142999999999999E-12</v>
      </c>
      <c r="AB72" s="41">
        <f>((AA72/AA$77)-1)*100</f>
        <v>-1.1311737341468397E-2</v>
      </c>
      <c r="AC72" s="20">
        <f>STDEV(AA73:AA76)</f>
        <v>2.7018512172212738E-15</v>
      </c>
    </row>
    <row r="73" spans="1:39" s="2" customFormat="1" x14ac:dyDescent="0.25">
      <c r="A73" s="4" t="s">
        <v>174</v>
      </c>
      <c r="B73" s="1">
        <v>3.8462000000000001E-4</v>
      </c>
      <c r="C73" s="1">
        <v>9.5769000000000007E-2</v>
      </c>
      <c r="D73" s="1">
        <v>2.9499999999999998E-7</v>
      </c>
      <c r="E73" s="1">
        <v>1.7949999999999999E-8</v>
      </c>
      <c r="F73" s="7">
        <v>6.0846999999999998</v>
      </c>
      <c r="G73" s="7">
        <v>-159.5</v>
      </c>
      <c r="H73" s="7">
        <v>9.9925999999999995</v>
      </c>
      <c r="I73" s="7">
        <v>6.2649999999999997</v>
      </c>
      <c r="J73" s="1">
        <v>6.6522000000000005E-8</v>
      </c>
      <c r="K73" s="1">
        <v>2.6982000000000001E-9</v>
      </c>
      <c r="L73" s="7">
        <v>4.0560999999999998</v>
      </c>
      <c r="M73" s="7">
        <v>0.84419</v>
      </c>
      <c r="N73" s="7">
        <v>4.3483999999999997E-3</v>
      </c>
      <c r="O73" s="7">
        <v>0.5151</v>
      </c>
      <c r="P73" s="7">
        <v>21390</v>
      </c>
      <c r="Q73" s="7">
        <v>22.893999999999998</v>
      </c>
      <c r="R73" s="7">
        <v>0.10703</v>
      </c>
      <c r="S73" s="13">
        <v>1.4171000000000001E-12</v>
      </c>
      <c r="T73" s="3">
        <v>3.1650000000000003E-14</v>
      </c>
      <c r="U73" s="11">
        <v>2.2334000000000001</v>
      </c>
      <c r="V73" s="7">
        <v>0.96875</v>
      </c>
      <c r="W73" s="7">
        <v>1.2553E-3</v>
      </c>
      <c r="X73" s="7">
        <v>0.12958</v>
      </c>
      <c r="Y73" s="1"/>
      <c r="Z73"/>
      <c r="AA73" s="20">
        <f t="shared" ref="AA73:AA76" si="18">S73</f>
        <v>1.4171000000000001E-12</v>
      </c>
      <c r="AB73" s="41">
        <f t="shared" ref="AB73:AB76" si="19">((AA73/AA$77)-1)*100</f>
        <v>0.18664366613407868</v>
      </c>
      <c r="AC73" s="20">
        <f>STDEV(AA74:AA76,AA72)</f>
        <v>2.0992061991777966E-15</v>
      </c>
    </row>
    <row r="74" spans="1:39" s="2" customFormat="1" x14ac:dyDescent="0.25">
      <c r="A74" s="4" t="s">
        <v>175</v>
      </c>
      <c r="B74" s="1">
        <v>3.8516000000000001E-4</v>
      </c>
      <c r="C74" s="1">
        <v>9.5905000000000004E-2</v>
      </c>
      <c r="D74" s="1">
        <v>2.9494000000000002E-7</v>
      </c>
      <c r="E74" s="1">
        <v>1.7952999999999999E-8</v>
      </c>
      <c r="F74" s="7">
        <v>6.0869999999999997</v>
      </c>
      <c r="G74" s="7">
        <v>-157.69999999999999</v>
      </c>
      <c r="H74" s="7">
        <v>9.9906000000000006</v>
      </c>
      <c r="I74" s="7">
        <v>6.3352000000000004</v>
      </c>
      <c r="J74" s="1">
        <v>6.6543000000000002E-8</v>
      </c>
      <c r="K74" s="1">
        <v>2.7014000000000002E-9</v>
      </c>
      <c r="L74" s="7">
        <v>4.0595999999999997</v>
      </c>
      <c r="M74" s="7">
        <v>0.84428000000000003</v>
      </c>
      <c r="N74" s="7">
        <v>4.3522999999999999E-3</v>
      </c>
      <c r="O74" s="7">
        <v>0.51549999999999996</v>
      </c>
      <c r="P74" s="7">
        <v>21377</v>
      </c>
      <c r="Q74" s="7">
        <v>22.885999999999999</v>
      </c>
      <c r="R74" s="7">
        <v>0.10706</v>
      </c>
      <c r="S74" s="13">
        <v>1.4108E-12</v>
      </c>
      <c r="T74" s="3">
        <v>3.1524E-14</v>
      </c>
      <c r="U74" s="11">
        <v>2.2345000000000002</v>
      </c>
      <c r="V74" s="7">
        <v>0.96899999999999997</v>
      </c>
      <c r="W74" s="7">
        <v>1.2558999999999999E-3</v>
      </c>
      <c r="X74" s="7">
        <v>0.12961</v>
      </c>
      <c r="Y74" s="1"/>
      <c r="Z74"/>
      <c r="AA74" s="20">
        <f t="shared" si="18"/>
        <v>1.4108E-12</v>
      </c>
      <c r="AB74" s="41">
        <f t="shared" si="19"/>
        <v>-0.25875599168587726</v>
      </c>
      <c r="AC74" s="20">
        <f>STDEV(AA75:AA76,AA72:AA73)</f>
        <v>1.3149778198383625E-15</v>
      </c>
    </row>
    <row r="75" spans="1:39" s="2" customFormat="1" x14ac:dyDescent="0.25">
      <c r="A75" s="4" t="s">
        <v>176</v>
      </c>
      <c r="B75" s="1">
        <v>3.8224E-4</v>
      </c>
      <c r="C75" s="1">
        <v>9.5177999999999999E-2</v>
      </c>
      <c r="D75" s="1">
        <v>2.9252999999999999E-7</v>
      </c>
      <c r="E75" s="1">
        <v>1.789E-8</v>
      </c>
      <c r="F75" s="7">
        <v>6.1155999999999997</v>
      </c>
      <c r="G75" s="7">
        <v>-158.4</v>
      </c>
      <c r="H75" s="7">
        <v>9.9603999999999999</v>
      </c>
      <c r="I75" s="7">
        <v>6.2881</v>
      </c>
      <c r="J75" s="1">
        <v>6.6600000000000001E-8</v>
      </c>
      <c r="K75" s="1">
        <v>2.6949999999999999E-9</v>
      </c>
      <c r="L75" s="7">
        <v>4.0465</v>
      </c>
      <c r="M75" s="7">
        <v>0.84430000000000005</v>
      </c>
      <c r="N75" s="7">
        <v>4.3382000000000004E-3</v>
      </c>
      <c r="O75" s="7">
        <v>0.51382000000000005</v>
      </c>
      <c r="P75" s="7">
        <v>21368</v>
      </c>
      <c r="Q75" s="7">
        <v>22.797999999999998</v>
      </c>
      <c r="R75" s="7">
        <v>0.10668999999999999</v>
      </c>
      <c r="S75" s="13">
        <v>1.4156999999999999E-12</v>
      </c>
      <c r="T75" s="3">
        <v>3.1522999999999997E-14</v>
      </c>
      <c r="U75" s="11">
        <v>2.2267000000000001</v>
      </c>
      <c r="V75" s="7">
        <v>0.96882000000000001</v>
      </c>
      <c r="W75" s="7">
        <v>1.2516000000000001E-3</v>
      </c>
      <c r="X75" s="7">
        <v>0.12919</v>
      </c>
      <c r="Y75"/>
      <c r="Z75"/>
      <c r="AA75" s="20">
        <f t="shared" si="18"/>
        <v>1.4156999999999999E-12</v>
      </c>
      <c r="AB75" s="41">
        <f t="shared" si="19"/>
        <v>8.7665964396310692E-2</v>
      </c>
      <c r="AC75" s="20">
        <f>STDEV(AA76,AA72:AA74)</f>
        <v>2.5826343140290194E-15</v>
      </c>
    </row>
    <row r="76" spans="1:39" s="2" customFormat="1" x14ac:dyDescent="0.25">
      <c r="A76" s="4" t="s">
        <v>177</v>
      </c>
      <c r="B76" s="1">
        <v>3.8277E-4</v>
      </c>
      <c r="C76" s="1">
        <v>9.5310000000000006E-2</v>
      </c>
      <c r="D76" s="1">
        <v>2.9404E-7</v>
      </c>
      <c r="E76" s="1">
        <v>1.7903999999999999E-8</v>
      </c>
      <c r="F76" s="7">
        <v>6.0890000000000004</v>
      </c>
      <c r="G76" s="7">
        <v>-159</v>
      </c>
      <c r="H76" s="7">
        <v>9.9715000000000007</v>
      </c>
      <c r="I76" s="7">
        <v>6.2713999999999999</v>
      </c>
      <c r="J76" s="1">
        <v>6.6446999999999999E-8</v>
      </c>
      <c r="K76" s="1">
        <v>2.6874E-9</v>
      </c>
      <c r="L76" s="7">
        <v>4.0444000000000004</v>
      </c>
      <c r="M76" s="7">
        <v>0.84457000000000004</v>
      </c>
      <c r="N76" s="7">
        <v>4.3357999999999999E-3</v>
      </c>
      <c r="O76" s="7">
        <v>0.51336999999999999</v>
      </c>
      <c r="P76" s="7">
        <v>21342</v>
      </c>
      <c r="Q76" s="7">
        <v>22.79</v>
      </c>
      <c r="R76" s="7">
        <v>0.10678</v>
      </c>
      <c r="S76" s="13">
        <v>1.4143999999999999E-12</v>
      </c>
      <c r="T76" s="3">
        <v>3.1529999999999999E-14</v>
      </c>
      <c r="U76" s="11">
        <v>2.2292000000000001</v>
      </c>
      <c r="V76" s="7">
        <v>0.96884999999999999</v>
      </c>
      <c r="W76" s="7">
        <v>1.2528999999999999E-3</v>
      </c>
      <c r="X76" s="7">
        <v>0.12931999999999999</v>
      </c>
      <c r="Y76"/>
      <c r="Z76"/>
      <c r="AA76" s="20">
        <f t="shared" si="18"/>
        <v>1.4143999999999999E-12</v>
      </c>
      <c r="AB76" s="41">
        <f t="shared" si="19"/>
        <v>-4.2419015030548124E-3</v>
      </c>
      <c r="AC76" s="20">
        <f>STDEV(AA72:AA75)</f>
        <v>2.7035470527931905E-15</v>
      </c>
    </row>
    <row r="77" spans="1:39" s="2" customFormat="1" x14ac:dyDescent="0.25">
      <c r="A77" s="4" t="str">
        <f>A76</f>
        <v>D:\Google Drive\Research\data\2020-TB\test-5e2-08052020\test-5e2-c2-08052020\2-7-5.TXT</v>
      </c>
      <c r="B77" s="13">
        <f>AVERAGE(B72:B76)</f>
        <v>3.8380599999999999E-4</v>
      </c>
      <c r="C77" s="13">
        <f t="shared" ref="C77:X77" si="20">AVERAGE(C72:C76)</f>
        <v>9.5567399999999997E-2</v>
      </c>
      <c r="D77" s="13">
        <f t="shared" si="20"/>
        <v>2.9430399999999999E-7</v>
      </c>
      <c r="E77" s="13">
        <f t="shared" si="20"/>
        <v>1.7928199999999998E-8</v>
      </c>
      <c r="F77" s="13">
        <f t="shared" si="20"/>
        <v>6.091759999999999</v>
      </c>
      <c r="G77" s="13">
        <f t="shared" si="20"/>
        <v>-158.6</v>
      </c>
      <c r="H77" s="13">
        <f t="shared" si="20"/>
        <v>9.9805600000000005</v>
      </c>
      <c r="I77" s="13">
        <f t="shared" si="20"/>
        <v>6.2930200000000003</v>
      </c>
      <c r="J77" s="13">
        <f t="shared" si="20"/>
        <v>6.6572800000000012E-8</v>
      </c>
      <c r="K77" s="13">
        <f t="shared" si="20"/>
        <v>2.6971599999999998E-9</v>
      </c>
      <c r="L77" s="13">
        <f t="shared" si="20"/>
        <v>4.0514199999999994</v>
      </c>
      <c r="M77" s="13">
        <f t="shared" si="20"/>
        <v>0.84421400000000002</v>
      </c>
      <c r="N77" s="13">
        <f t="shared" si="20"/>
        <v>4.3434199999999997E-3</v>
      </c>
      <c r="O77" s="13">
        <f t="shared" si="20"/>
        <v>0.51449199999999995</v>
      </c>
      <c r="P77" s="13">
        <f t="shared" si="20"/>
        <v>21370.2</v>
      </c>
      <c r="Q77" s="13">
        <f t="shared" si="20"/>
        <v>22.849399999999996</v>
      </c>
      <c r="R77" s="13">
        <f t="shared" si="20"/>
        <v>0.10691999999999999</v>
      </c>
      <c r="S77" s="13">
        <f t="shared" si="20"/>
        <v>1.41446E-12</v>
      </c>
      <c r="T77" s="13">
        <f t="shared" si="20"/>
        <v>3.1563199999999998E-14</v>
      </c>
      <c r="U77" s="13">
        <f t="shared" si="20"/>
        <v>2.2314600000000002</v>
      </c>
      <c r="V77" s="13">
        <f t="shared" si="20"/>
        <v>0.968858</v>
      </c>
      <c r="W77" s="13">
        <f t="shared" si="20"/>
        <v>1.2542E-3</v>
      </c>
      <c r="X77" s="13">
        <f t="shared" si="20"/>
        <v>0.12945200000000001</v>
      </c>
      <c r="Y77"/>
      <c r="Z77" s="10" t="s">
        <v>43</v>
      </c>
      <c r="AA77" s="20">
        <f>AVERAGE(AA72:AA76)</f>
        <v>1.41446E-12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86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178</v>
      </c>
      <c r="B81" s="1">
        <v>3.8360999999999999E-4</v>
      </c>
      <c r="C81" s="1">
        <v>9.5518000000000006E-2</v>
      </c>
      <c r="D81" s="1">
        <v>2.9792000000000001E-7</v>
      </c>
      <c r="E81" s="1">
        <v>1.7917999999999999E-8</v>
      </c>
      <c r="F81" s="7">
        <v>6.0144000000000002</v>
      </c>
      <c r="G81" s="7">
        <v>-159.4</v>
      </c>
      <c r="H81" s="7">
        <v>9.9715000000000007</v>
      </c>
      <c r="I81" s="7">
        <v>6.2556000000000003</v>
      </c>
      <c r="J81" s="1">
        <v>6.6955000000000006E-8</v>
      </c>
      <c r="K81" s="1">
        <v>2.7164999999999999E-9</v>
      </c>
      <c r="L81" s="7">
        <v>4.0571999999999999</v>
      </c>
      <c r="M81" s="7">
        <v>0.84350000000000003</v>
      </c>
      <c r="N81" s="7">
        <v>4.3498E-3</v>
      </c>
      <c r="O81" s="7">
        <v>0.51568000000000003</v>
      </c>
      <c r="P81" s="7">
        <v>21416</v>
      </c>
      <c r="Q81" s="7">
        <v>22.888000000000002</v>
      </c>
      <c r="R81" s="7">
        <v>0.10687000000000001</v>
      </c>
      <c r="S81" s="13">
        <v>1.4182999999999999E-12</v>
      </c>
      <c r="T81" s="3">
        <v>3.1620999999999998E-14</v>
      </c>
      <c r="U81" s="11">
        <v>2.2294999999999998</v>
      </c>
      <c r="V81" s="7">
        <v>0.96870999999999996</v>
      </c>
      <c r="W81" s="7">
        <v>1.2531E-3</v>
      </c>
      <c r="X81" s="7">
        <v>0.12936</v>
      </c>
      <c r="Y81" s="1"/>
      <c r="Z81" s="7"/>
      <c r="AA81" s="20">
        <f>S81</f>
        <v>1.4182999999999999E-12</v>
      </c>
      <c r="AB81" s="41">
        <f>((AA81/AA$86)-1)*100</f>
        <v>-0.26580783078308245</v>
      </c>
      <c r="AC81" s="20">
        <f>STDEV(AA82:AA85)</f>
        <v>2.8499999999999548E-15</v>
      </c>
    </row>
    <row r="82" spans="1:29" s="2" customFormat="1" x14ac:dyDescent="0.25">
      <c r="A82" s="4" t="s">
        <v>179</v>
      </c>
      <c r="B82" s="1">
        <v>3.8384999999999998E-4</v>
      </c>
      <c r="C82" s="1">
        <v>9.5578999999999997E-2</v>
      </c>
      <c r="D82" s="1">
        <v>2.953E-7</v>
      </c>
      <c r="E82" s="1">
        <v>1.7906999999999999E-8</v>
      </c>
      <c r="F82" s="7">
        <v>6.0640000000000001</v>
      </c>
      <c r="G82" s="7">
        <v>-159.30000000000001</v>
      </c>
      <c r="H82" s="7">
        <v>9.9685000000000006</v>
      </c>
      <c r="I82" s="7">
        <v>6.2576999999999998</v>
      </c>
      <c r="J82" s="1">
        <v>6.8036000000000001E-8</v>
      </c>
      <c r="K82" s="1">
        <v>2.7789E-9</v>
      </c>
      <c r="L82" s="7">
        <v>4.0845000000000002</v>
      </c>
      <c r="M82" s="7">
        <v>0.84275</v>
      </c>
      <c r="N82" s="7">
        <v>4.3793E-3</v>
      </c>
      <c r="O82" s="7">
        <v>0.51963999999999999</v>
      </c>
      <c r="P82" s="7">
        <v>21402</v>
      </c>
      <c r="Q82" s="7">
        <v>22.864999999999998</v>
      </c>
      <c r="R82" s="7">
        <v>0.10684</v>
      </c>
      <c r="S82" s="13">
        <v>1.4197000000000001E-12</v>
      </c>
      <c r="T82" s="3">
        <v>3.1635999999999999E-14</v>
      </c>
      <c r="U82" s="11">
        <v>2.2284000000000002</v>
      </c>
      <c r="V82" s="7">
        <v>0.96865999999999997</v>
      </c>
      <c r="W82" s="7">
        <v>1.2524000000000001E-3</v>
      </c>
      <c r="X82" s="7">
        <v>0.12928999999999999</v>
      </c>
      <c r="Y82" s="1"/>
      <c r="Z82"/>
      <c r="AA82" s="20">
        <f t="shared" ref="AA82:AA85" si="21">S82</f>
        <v>1.4197000000000001E-12</v>
      </c>
      <c r="AB82" s="41">
        <f t="shared" ref="AB82:AB85" si="22">((AA82/AA$86)-1)*100</f>
        <v>-0.16736048604859555</v>
      </c>
      <c r="AC82" s="20">
        <f>STDEV(AA83:AA85,AA81)</f>
        <v>3.4228399514633289E-15</v>
      </c>
    </row>
    <row r="83" spans="1:29" s="2" customFormat="1" x14ac:dyDescent="0.25">
      <c r="A83" s="4" t="s">
        <v>180</v>
      </c>
      <c r="B83" s="1">
        <v>3.8273000000000002E-4</v>
      </c>
      <c r="C83" s="1">
        <v>9.5298999999999995E-2</v>
      </c>
      <c r="D83" s="1">
        <v>2.9751000000000002E-7</v>
      </c>
      <c r="E83" s="1">
        <v>1.7917000000000001E-8</v>
      </c>
      <c r="F83" s="7">
        <v>6.0223000000000004</v>
      </c>
      <c r="G83" s="7">
        <v>-161.80000000000001</v>
      </c>
      <c r="H83" s="7">
        <v>9.9861000000000004</v>
      </c>
      <c r="I83" s="7">
        <v>6.1718999999999999</v>
      </c>
      <c r="J83" s="1">
        <v>6.7538000000000006E-8</v>
      </c>
      <c r="K83" s="1">
        <v>2.7455000000000001E-9</v>
      </c>
      <c r="L83" s="7">
        <v>4.0651000000000002</v>
      </c>
      <c r="M83" s="7">
        <v>0.84326000000000001</v>
      </c>
      <c r="N83" s="7">
        <v>4.3584000000000001E-3</v>
      </c>
      <c r="O83" s="7">
        <v>0.51685000000000003</v>
      </c>
      <c r="P83" s="7">
        <v>21374</v>
      </c>
      <c r="Q83" s="7">
        <v>22.834</v>
      </c>
      <c r="R83" s="7">
        <v>0.10682999999999999</v>
      </c>
      <c r="S83" s="13">
        <v>1.4254E-12</v>
      </c>
      <c r="T83" s="3">
        <v>3.1766999999999997E-14</v>
      </c>
      <c r="U83" s="11">
        <v>2.2286000000000001</v>
      </c>
      <c r="V83" s="7">
        <v>0.96838000000000002</v>
      </c>
      <c r="W83" s="7">
        <v>1.2527E-3</v>
      </c>
      <c r="X83" s="7">
        <v>0.12936</v>
      </c>
      <c r="Y83" s="1"/>
      <c r="Z83"/>
      <c r="AA83" s="20">
        <f t="shared" si="21"/>
        <v>1.4254E-12</v>
      </c>
      <c r="AB83" s="41">
        <f t="shared" si="22"/>
        <v>0.23346084608462103</v>
      </c>
      <c r="AC83" s="20">
        <f>STDEV(AA84:AA85,AA81:AA82)</f>
        <v>3.079502124261853E-15</v>
      </c>
    </row>
    <row r="84" spans="1:29" s="2" customFormat="1" x14ac:dyDescent="0.25">
      <c r="A84" s="4" t="s">
        <v>181</v>
      </c>
      <c r="B84" s="1">
        <v>3.8345000000000002E-4</v>
      </c>
      <c r="C84" s="1">
        <v>9.5479999999999995E-2</v>
      </c>
      <c r="D84" s="1">
        <v>2.9853000000000001E-7</v>
      </c>
      <c r="E84" s="1">
        <v>1.7905000000000001E-8</v>
      </c>
      <c r="F84" s="7">
        <v>5.9977</v>
      </c>
      <c r="G84" s="7">
        <v>-159.9</v>
      </c>
      <c r="H84" s="7">
        <v>9.9723000000000006</v>
      </c>
      <c r="I84" s="7">
        <v>6.2366000000000001</v>
      </c>
      <c r="J84" s="1">
        <v>6.7350000000000004E-8</v>
      </c>
      <c r="K84" s="1">
        <v>2.7387000000000001E-9</v>
      </c>
      <c r="L84" s="7">
        <v>4.0663999999999998</v>
      </c>
      <c r="M84" s="7">
        <v>0.84353</v>
      </c>
      <c r="N84" s="7">
        <v>4.3597000000000002E-3</v>
      </c>
      <c r="O84" s="7">
        <v>0.51683999999999997</v>
      </c>
      <c r="P84" s="7">
        <v>21365</v>
      </c>
      <c r="Q84" s="7">
        <v>22.832000000000001</v>
      </c>
      <c r="R84" s="7">
        <v>0.10687000000000001</v>
      </c>
      <c r="S84" s="13">
        <v>1.4215999999999999E-12</v>
      </c>
      <c r="T84" s="3">
        <v>3.1694999999999998E-14</v>
      </c>
      <c r="U84" s="11">
        <v>2.2294999999999998</v>
      </c>
      <c r="V84" s="7">
        <v>0.96858999999999995</v>
      </c>
      <c r="W84" s="7">
        <v>1.2532000000000001E-3</v>
      </c>
      <c r="X84" s="7">
        <v>0.12938</v>
      </c>
      <c r="Y84"/>
      <c r="Z84"/>
      <c r="AA84" s="20">
        <f t="shared" si="21"/>
        <v>1.4215999999999999E-12</v>
      </c>
      <c r="AB84" s="41">
        <f t="shared" si="22"/>
        <v>-3.3753375337530755E-2</v>
      </c>
      <c r="AC84" s="20">
        <f>STDEV(AA85,AA81:AA83)</f>
        <v>3.7389838191679679E-15</v>
      </c>
    </row>
    <row r="85" spans="1:29" s="2" customFormat="1" x14ac:dyDescent="0.25">
      <c r="A85" s="4" t="s">
        <v>182</v>
      </c>
      <c r="B85" s="1">
        <v>3.8273000000000002E-4</v>
      </c>
      <c r="C85" s="1">
        <v>9.5298999999999995E-2</v>
      </c>
      <c r="D85" s="1">
        <v>2.9751000000000002E-7</v>
      </c>
      <c r="E85" s="1">
        <v>1.7917000000000001E-8</v>
      </c>
      <c r="F85" s="7">
        <v>6.0223000000000004</v>
      </c>
      <c r="G85" s="7">
        <v>-161.80000000000001</v>
      </c>
      <c r="H85" s="7">
        <v>9.9861000000000004</v>
      </c>
      <c r="I85" s="7">
        <v>6.1718999999999999</v>
      </c>
      <c r="J85" s="1">
        <v>6.7538000000000006E-8</v>
      </c>
      <c r="K85" s="1">
        <v>2.7455000000000001E-9</v>
      </c>
      <c r="L85" s="7">
        <v>4.0651000000000002</v>
      </c>
      <c r="M85" s="7">
        <v>0.84326000000000001</v>
      </c>
      <c r="N85" s="7">
        <v>4.3584000000000001E-3</v>
      </c>
      <c r="O85" s="7">
        <v>0.51685000000000003</v>
      </c>
      <c r="P85" s="7">
        <v>21374</v>
      </c>
      <c r="Q85" s="7">
        <v>22.834</v>
      </c>
      <c r="R85" s="7">
        <v>0.10682999999999999</v>
      </c>
      <c r="S85" s="13">
        <v>1.4254E-12</v>
      </c>
      <c r="T85" s="3">
        <v>3.1766999999999997E-14</v>
      </c>
      <c r="U85" s="11">
        <v>2.2286000000000001</v>
      </c>
      <c r="V85" s="7">
        <v>0.96838000000000002</v>
      </c>
      <c r="W85" s="7">
        <v>1.2527E-3</v>
      </c>
      <c r="X85" s="7">
        <v>0.12936</v>
      </c>
      <c r="Y85"/>
      <c r="Z85"/>
      <c r="AA85" s="20">
        <f t="shared" si="21"/>
        <v>1.4254E-12</v>
      </c>
      <c r="AB85" s="41">
        <f t="shared" si="22"/>
        <v>0.23346084608462103</v>
      </c>
      <c r="AC85" s="20">
        <f>STDEV(AA81:AA84)</f>
        <v>3.0795021242618527E-15</v>
      </c>
    </row>
    <row r="86" spans="1:29" s="2" customFormat="1" x14ac:dyDescent="0.25">
      <c r="A86" s="4" t="str">
        <f>A85</f>
        <v>D:\Google Drive\Research\data\2020-TB\test-5e2-08052020\test-5e2-c2-08052020\2-8-5.TXT</v>
      </c>
      <c r="B86" s="13">
        <f>AVERAGE(B81:B85)</f>
        <v>3.8327399999999996E-4</v>
      </c>
      <c r="C86" s="13">
        <f t="shared" ref="C86:X86" si="23">AVERAGE(C81:C85)</f>
        <v>9.5435000000000006E-2</v>
      </c>
      <c r="D86" s="13">
        <f t="shared" si="23"/>
        <v>2.97354E-7</v>
      </c>
      <c r="E86" s="13">
        <f t="shared" si="23"/>
        <v>1.7912800000000002E-8</v>
      </c>
      <c r="F86" s="13">
        <f t="shared" si="23"/>
        <v>6.0241400000000001</v>
      </c>
      <c r="G86" s="13">
        <f t="shared" si="23"/>
        <v>-160.44</v>
      </c>
      <c r="H86" s="13">
        <f t="shared" si="23"/>
        <v>9.9769000000000005</v>
      </c>
      <c r="I86" s="13">
        <f t="shared" si="23"/>
        <v>6.2187400000000004</v>
      </c>
      <c r="J86" s="13">
        <f t="shared" si="23"/>
        <v>6.7483399999999991E-8</v>
      </c>
      <c r="K86" s="13">
        <f t="shared" si="23"/>
        <v>2.7450200000000001E-9</v>
      </c>
      <c r="L86" s="13">
        <f t="shared" si="23"/>
        <v>4.0676600000000009</v>
      </c>
      <c r="M86" s="13">
        <f t="shared" si="23"/>
        <v>0.84326000000000012</v>
      </c>
      <c r="N86" s="13">
        <f t="shared" si="23"/>
        <v>4.3611200000000004E-3</v>
      </c>
      <c r="O86" s="13">
        <f t="shared" si="23"/>
        <v>0.51717200000000008</v>
      </c>
      <c r="P86" s="13">
        <f t="shared" si="23"/>
        <v>21386.2</v>
      </c>
      <c r="Q86" s="13">
        <f t="shared" si="23"/>
        <v>22.850600000000004</v>
      </c>
      <c r="R86" s="13">
        <f t="shared" si="23"/>
        <v>0.10684800000000001</v>
      </c>
      <c r="S86" s="13">
        <f t="shared" si="23"/>
        <v>1.4220799999999999E-12</v>
      </c>
      <c r="T86" s="13">
        <f t="shared" si="23"/>
        <v>3.1697199999999993E-14</v>
      </c>
      <c r="U86" s="13">
        <f t="shared" si="23"/>
        <v>2.22892</v>
      </c>
      <c r="V86" s="13">
        <f t="shared" si="23"/>
        <v>0.96854399999999996</v>
      </c>
      <c r="W86" s="13">
        <f t="shared" si="23"/>
        <v>1.25282E-3</v>
      </c>
      <c r="X86" s="13">
        <f t="shared" si="23"/>
        <v>0.12935000000000002</v>
      </c>
      <c r="Y86"/>
      <c r="Z86" s="10" t="s">
        <v>43</v>
      </c>
      <c r="AA86" s="20">
        <f>AVERAGE(AA81:AA85)</f>
        <v>1.4220799999999999E-12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86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183</v>
      </c>
      <c r="B90" s="1">
        <v>3.7973E-4</v>
      </c>
      <c r="C90" s="1">
        <v>9.4552999999999998E-2</v>
      </c>
      <c r="D90" s="1">
        <v>2.9577000000000001E-7</v>
      </c>
      <c r="E90" s="1">
        <v>1.7833999999999999E-8</v>
      </c>
      <c r="F90" s="7">
        <v>6.0297000000000001</v>
      </c>
      <c r="G90" s="7">
        <v>-158.30000000000001</v>
      </c>
      <c r="H90" s="7">
        <v>9.9323999999999995</v>
      </c>
      <c r="I90" s="7">
        <v>6.2744</v>
      </c>
      <c r="J90" s="1">
        <v>6.7286999999999999E-8</v>
      </c>
      <c r="K90" s="1">
        <v>2.7118000000000001E-9</v>
      </c>
      <c r="L90" s="7">
        <v>4.0301999999999998</v>
      </c>
      <c r="M90" s="7">
        <v>0.84328000000000003</v>
      </c>
      <c r="N90" s="7">
        <v>4.3207000000000002E-3</v>
      </c>
      <c r="O90" s="7">
        <v>0.51236999999999999</v>
      </c>
      <c r="P90" s="7">
        <v>21319</v>
      </c>
      <c r="Q90" s="7">
        <v>22.701000000000001</v>
      </c>
      <c r="R90" s="7">
        <v>0.10648000000000001</v>
      </c>
      <c r="S90" s="13">
        <v>1.4139000000000001E-12</v>
      </c>
      <c r="T90" s="3">
        <v>3.1414000000000001E-14</v>
      </c>
      <c r="U90" s="11">
        <v>2.2218</v>
      </c>
      <c r="V90" s="7">
        <v>0.96889000000000003</v>
      </c>
      <c r="W90" s="7">
        <v>1.2488E-3</v>
      </c>
      <c r="X90" s="7">
        <v>0.12889</v>
      </c>
      <c r="Y90" s="1"/>
      <c r="Z90" s="7"/>
      <c r="AA90" s="20">
        <f>S90</f>
        <v>1.4139000000000001E-12</v>
      </c>
      <c r="AB90" s="41">
        <f>((AA90/AA$95)-1)*100</f>
        <v>4.3869579984145979E-2</v>
      </c>
      <c r="AC90" s="20">
        <f>STDEV(AA91:AA94)</f>
        <v>4.3782606896651318E-15</v>
      </c>
    </row>
    <row r="91" spans="1:29" s="2" customFormat="1" x14ac:dyDescent="0.25">
      <c r="A91" s="4" t="s">
        <v>184</v>
      </c>
      <c r="B91" s="1">
        <v>3.7850999999999998E-4</v>
      </c>
      <c r="C91" s="1">
        <v>9.4247999999999998E-2</v>
      </c>
      <c r="D91" s="1">
        <v>2.8920000000000002E-7</v>
      </c>
      <c r="E91" s="1">
        <v>1.7798999999999999E-8</v>
      </c>
      <c r="F91" s="7">
        <v>6.1546000000000003</v>
      </c>
      <c r="G91" s="7">
        <v>-156.5</v>
      </c>
      <c r="H91" s="7">
        <v>9.9097000000000008</v>
      </c>
      <c r="I91" s="7">
        <v>6.3320999999999996</v>
      </c>
      <c r="J91" s="1">
        <v>6.7361000000000003E-8</v>
      </c>
      <c r="K91" s="1">
        <v>2.7132000000000001E-9</v>
      </c>
      <c r="L91" s="7">
        <v>4.0278</v>
      </c>
      <c r="M91" s="7">
        <v>0.84333000000000002</v>
      </c>
      <c r="N91" s="7">
        <v>4.3182000000000003E-3</v>
      </c>
      <c r="O91" s="7">
        <v>0.51204000000000005</v>
      </c>
      <c r="P91" s="7">
        <v>21320</v>
      </c>
      <c r="Q91" s="7">
        <v>22.652000000000001</v>
      </c>
      <c r="R91" s="7">
        <v>0.10625</v>
      </c>
      <c r="S91" s="13">
        <v>1.409E-12</v>
      </c>
      <c r="T91" s="3">
        <v>3.1242000000000001E-14</v>
      </c>
      <c r="U91" s="11">
        <v>2.2172999999999998</v>
      </c>
      <c r="V91" s="7">
        <v>0.96909999999999996</v>
      </c>
      <c r="W91" s="7">
        <v>1.2462E-3</v>
      </c>
      <c r="X91" s="7">
        <v>0.12859000000000001</v>
      </c>
      <c r="Y91" s="1"/>
      <c r="Z91"/>
      <c r="AA91" s="20">
        <f t="shared" ref="AA91:AA94" si="24">S91</f>
        <v>1.409E-12</v>
      </c>
      <c r="AB91" s="41">
        <f t="shared" ref="AB91:AB94" si="25">((AA91/AA$95)-1)*100</f>
        <v>-0.30284161666478404</v>
      </c>
      <c r="AC91" s="20">
        <f>STDEV(AA92:AA94,AA90)</f>
        <v>3.4200389861325878E-15</v>
      </c>
    </row>
    <row r="92" spans="1:29" s="2" customFormat="1" x14ac:dyDescent="0.25">
      <c r="A92" s="4" t="s">
        <v>185</v>
      </c>
      <c r="B92" s="1">
        <v>3.8369000000000001E-4</v>
      </c>
      <c r="C92" s="1">
        <v>9.5537999999999998E-2</v>
      </c>
      <c r="D92" s="1">
        <v>2.9433999999999997E-7</v>
      </c>
      <c r="E92" s="1">
        <v>1.7922E-8</v>
      </c>
      <c r="F92" s="7">
        <v>6.0888999999999998</v>
      </c>
      <c r="G92" s="7">
        <v>-158</v>
      </c>
      <c r="H92" s="7">
        <v>9.9830000000000005</v>
      </c>
      <c r="I92" s="7">
        <v>6.3183999999999996</v>
      </c>
      <c r="J92" s="1">
        <v>6.7158999999999999E-8</v>
      </c>
      <c r="K92" s="1">
        <v>2.7243000000000002E-9</v>
      </c>
      <c r="L92" s="7">
        <v>4.0564999999999998</v>
      </c>
      <c r="M92" s="7">
        <v>0.84367000000000003</v>
      </c>
      <c r="N92" s="7">
        <v>4.3489999999999996E-3</v>
      </c>
      <c r="O92" s="7">
        <v>0.51549</v>
      </c>
      <c r="P92" s="7">
        <v>21328</v>
      </c>
      <c r="Q92" s="7">
        <v>22.815000000000001</v>
      </c>
      <c r="R92" s="7">
        <v>0.10697</v>
      </c>
      <c r="S92" s="13">
        <v>1.4149999999999999E-12</v>
      </c>
      <c r="T92" s="3">
        <v>3.1590999999999998E-14</v>
      </c>
      <c r="U92" s="11">
        <v>2.2326000000000001</v>
      </c>
      <c r="V92" s="7">
        <v>0.96884000000000003</v>
      </c>
      <c r="W92" s="7">
        <v>1.2547999999999999E-3</v>
      </c>
      <c r="X92" s="7">
        <v>0.12952</v>
      </c>
      <c r="Y92" s="1"/>
      <c r="Z92"/>
      <c r="AA92" s="20">
        <f t="shared" si="24"/>
        <v>1.4149999999999999E-12</v>
      </c>
      <c r="AB92" s="41">
        <f t="shared" si="25"/>
        <v>0.1217027057624831</v>
      </c>
      <c r="AC92" s="20">
        <f>STDEV(AA93:AA94,AA90:AA91)</f>
        <v>4.2540177087862658E-15</v>
      </c>
    </row>
    <row r="93" spans="1:29" s="2" customFormat="1" x14ac:dyDescent="0.25">
      <c r="A93" s="4" t="s">
        <v>186</v>
      </c>
      <c r="B93" s="1">
        <v>3.7779000000000003E-4</v>
      </c>
      <c r="C93" s="1">
        <v>9.4070000000000001E-2</v>
      </c>
      <c r="D93" s="1">
        <v>2.9568000000000001E-7</v>
      </c>
      <c r="E93" s="1">
        <v>1.7788E-8</v>
      </c>
      <c r="F93" s="7">
        <v>6.016</v>
      </c>
      <c r="G93" s="7">
        <v>-160.6</v>
      </c>
      <c r="H93" s="7">
        <v>9.9132999999999996</v>
      </c>
      <c r="I93" s="7">
        <v>6.1726999999999999</v>
      </c>
      <c r="J93" s="1">
        <v>6.6938E-8</v>
      </c>
      <c r="K93" s="1">
        <v>2.6925E-9</v>
      </c>
      <c r="L93" s="7">
        <v>4.0224000000000002</v>
      </c>
      <c r="M93" s="7">
        <v>0.84409000000000001</v>
      </c>
      <c r="N93" s="7">
        <v>4.3122999999999998E-3</v>
      </c>
      <c r="O93" s="7">
        <v>0.51088</v>
      </c>
      <c r="P93" s="7">
        <v>21310</v>
      </c>
      <c r="Q93" s="7">
        <v>22.623000000000001</v>
      </c>
      <c r="R93" s="7">
        <v>0.10616</v>
      </c>
      <c r="S93" s="13">
        <v>1.4184000000000001E-12</v>
      </c>
      <c r="T93" s="3">
        <v>3.1425999999999999E-14</v>
      </c>
      <c r="U93" s="11">
        <v>2.2155999999999998</v>
      </c>
      <c r="V93" s="7">
        <v>0.96870000000000001</v>
      </c>
      <c r="W93" s="7">
        <v>1.2454E-3</v>
      </c>
      <c r="X93" s="7">
        <v>0.12856000000000001</v>
      </c>
      <c r="Y93"/>
      <c r="Z93"/>
      <c r="AA93" s="20">
        <f t="shared" si="24"/>
        <v>1.4184000000000001E-12</v>
      </c>
      <c r="AB93" s="41">
        <f t="shared" si="25"/>
        <v>0.36227782180460188</v>
      </c>
      <c r="AC93" s="20">
        <f>STDEV(AA94,AA90:AA92)</f>
        <v>2.8994252303976856E-15</v>
      </c>
    </row>
    <row r="94" spans="1:29" s="2" customFormat="1" x14ac:dyDescent="0.25">
      <c r="A94" s="4" t="s">
        <v>187</v>
      </c>
      <c r="B94" s="1">
        <v>3.7661999999999998E-4</v>
      </c>
      <c r="C94" s="1">
        <v>9.3779000000000001E-2</v>
      </c>
      <c r="D94" s="1">
        <v>2.9569000000000002E-7</v>
      </c>
      <c r="E94" s="1">
        <v>1.777E-8</v>
      </c>
      <c r="F94" s="7">
        <v>6.0096999999999996</v>
      </c>
      <c r="G94" s="7">
        <v>-160.1</v>
      </c>
      <c r="H94" s="7">
        <v>9.9022000000000006</v>
      </c>
      <c r="I94" s="7">
        <v>6.1849999999999996</v>
      </c>
      <c r="J94" s="1">
        <v>6.7036000000000005E-8</v>
      </c>
      <c r="K94" s="1">
        <v>2.6899E-9</v>
      </c>
      <c r="L94" s="7">
        <v>4.0125999999999999</v>
      </c>
      <c r="M94" s="7">
        <v>0.84399999999999997</v>
      </c>
      <c r="N94" s="7">
        <v>4.3017999999999997E-3</v>
      </c>
      <c r="O94" s="7">
        <v>0.50968999999999998</v>
      </c>
      <c r="P94" s="7">
        <v>21284</v>
      </c>
      <c r="Q94" s="7">
        <v>22.561</v>
      </c>
      <c r="R94" s="7">
        <v>0.106</v>
      </c>
      <c r="S94" s="13">
        <v>1.4101E-12</v>
      </c>
      <c r="T94" s="3">
        <v>3.1204000000000001E-14</v>
      </c>
      <c r="U94" s="11">
        <v>2.2128999999999999</v>
      </c>
      <c r="V94" s="7">
        <v>0.96897</v>
      </c>
      <c r="W94" s="7">
        <v>1.2438E-3</v>
      </c>
      <c r="X94" s="7">
        <v>0.12836</v>
      </c>
      <c r="Y94"/>
      <c r="Z94"/>
      <c r="AA94" s="20">
        <f t="shared" si="24"/>
        <v>1.4101E-12</v>
      </c>
      <c r="AB94" s="41">
        <f t="shared" si="25"/>
        <v>-0.22500849088644692</v>
      </c>
      <c r="AC94" s="20">
        <f>STDEV(AA90:AA93)</f>
        <v>3.8879086066076338E-15</v>
      </c>
    </row>
    <row r="95" spans="1:29" s="2" customFormat="1" x14ac:dyDescent="0.25">
      <c r="A95" s="4" t="str">
        <f>A94</f>
        <v>D:\Google Drive\Research\data\2020-TB\test-5e2-08052020\test-5e2-c2-08052020\2-9-5.TXT</v>
      </c>
      <c r="B95" s="13">
        <f>AVERAGE(B90:B94)</f>
        <v>3.7926799999999999E-4</v>
      </c>
      <c r="C95" s="13">
        <f t="shared" ref="C95:X95" si="26">AVERAGE(C90:C94)</f>
        <v>9.4437599999999997E-2</v>
      </c>
      <c r="D95" s="13">
        <f t="shared" si="26"/>
        <v>2.9413600000000001E-7</v>
      </c>
      <c r="E95" s="13">
        <f t="shared" si="26"/>
        <v>1.7822600000000002E-8</v>
      </c>
      <c r="F95" s="13">
        <f t="shared" si="26"/>
        <v>6.0597799999999999</v>
      </c>
      <c r="G95" s="13">
        <f t="shared" si="26"/>
        <v>-158.69999999999999</v>
      </c>
      <c r="H95" s="13">
        <f t="shared" si="26"/>
        <v>9.9281199999999998</v>
      </c>
      <c r="I95" s="13">
        <f t="shared" si="26"/>
        <v>6.2565200000000001</v>
      </c>
      <c r="J95" s="13">
        <f t="shared" si="26"/>
        <v>6.7156199999999994E-8</v>
      </c>
      <c r="K95" s="13">
        <f t="shared" si="26"/>
        <v>2.7063400000000004E-9</v>
      </c>
      <c r="L95" s="13">
        <f t="shared" si="26"/>
        <v>4.0298999999999996</v>
      </c>
      <c r="M95" s="13">
        <f t="shared" si="26"/>
        <v>0.84367400000000004</v>
      </c>
      <c r="N95" s="13">
        <f t="shared" si="26"/>
        <v>4.3204000000000003E-3</v>
      </c>
      <c r="O95" s="13">
        <f t="shared" si="26"/>
        <v>0.51209400000000005</v>
      </c>
      <c r="P95" s="13">
        <f t="shared" si="26"/>
        <v>21312.2</v>
      </c>
      <c r="Q95" s="13">
        <f t="shared" si="26"/>
        <v>22.670400000000001</v>
      </c>
      <c r="R95" s="13">
        <f t="shared" si="26"/>
        <v>0.10637199999999999</v>
      </c>
      <c r="S95" s="13">
        <f t="shared" si="26"/>
        <v>1.41328E-12</v>
      </c>
      <c r="T95" s="13">
        <f t="shared" si="26"/>
        <v>3.1375399999999996E-14</v>
      </c>
      <c r="U95" s="13">
        <f t="shared" si="26"/>
        <v>2.22004</v>
      </c>
      <c r="V95" s="13">
        <f t="shared" si="26"/>
        <v>0.96889999999999998</v>
      </c>
      <c r="W95" s="13">
        <f t="shared" si="26"/>
        <v>1.2477999999999999E-3</v>
      </c>
      <c r="X95" s="13">
        <f t="shared" si="26"/>
        <v>0.12878400000000001</v>
      </c>
      <c r="Y95"/>
      <c r="Z95" s="10" t="s">
        <v>43</v>
      </c>
      <c r="AA95" s="20">
        <f>AVERAGE(AA90:AA94)</f>
        <v>1.41328E-12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86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188</v>
      </c>
      <c r="B99" s="1">
        <v>3.7750000000000001E-4</v>
      </c>
      <c r="C99" s="1">
        <v>9.3997999999999998E-2</v>
      </c>
      <c r="D99" s="1">
        <v>2.9946000000000001E-7</v>
      </c>
      <c r="E99" s="1">
        <v>1.7838999999999998E-8</v>
      </c>
      <c r="F99" s="7">
        <v>5.9570999999999996</v>
      </c>
      <c r="G99" s="7">
        <v>-162.9</v>
      </c>
      <c r="H99" s="7">
        <v>9.9490999999999996</v>
      </c>
      <c r="I99" s="7">
        <v>6.1074999999999999</v>
      </c>
      <c r="J99" s="1">
        <v>6.7705999999999998E-8</v>
      </c>
      <c r="K99" s="1">
        <v>2.6967E-9</v>
      </c>
      <c r="L99" s="7">
        <v>3.9830000000000001</v>
      </c>
      <c r="M99" s="7">
        <v>0.84289000000000003</v>
      </c>
      <c r="N99" s="7">
        <v>4.2696000000000001E-3</v>
      </c>
      <c r="O99" s="7">
        <v>0.50653999999999999</v>
      </c>
      <c r="P99" s="7">
        <v>21158</v>
      </c>
      <c r="Q99" s="7">
        <v>22.440999999999999</v>
      </c>
      <c r="R99" s="7">
        <v>0.10606</v>
      </c>
      <c r="S99" s="13">
        <v>1.3452E-12</v>
      </c>
      <c r="T99" s="3">
        <v>2.9844000000000001E-14</v>
      </c>
      <c r="U99" s="11">
        <v>2.2185999999999999</v>
      </c>
      <c r="V99" s="7">
        <v>0.97106999999999999</v>
      </c>
      <c r="W99" s="7">
        <v>1.2466999999999999E-3</v>
      </c>
      <c r="X99" s="7">
        <v>0.12837999999999999</v>
      </c>
      <c r="Y99" s="1"/>
      <c r="Z99" s="7"/>
      <c r="AA99" s="20">
        <f>S99</f>
        <v>1.3452E-12</v>
      </c>
      <c r="AB99" s="41">
        <f>((AA99/AA$104)-1)*100</f>
        <v>-4.3256852676348823</v>
      </c>
      <c r="AC99" s="20">
        <f>STDEV(AA100:AA103)</f>
        <v>3.6809192692405557E-15</v>
      </c>
    </row>
    <row r="100" spans="1:29" s="2" customFormat="1" x14ac:dyDescent="0.25">
      <c r="A100" s="4" t="s">
        <v>189</v>
      </c>
      <c r="B100" s="1">
        <v>3.7585E-4</v>
      </c>
      <c r="C100" s="1">
        <v>9.3587000000000004E-2</v>
      </c>
      <c r="D100" s="1">
        <v>2.9755000000000001E-7</v>
      </c>
      <c r="E100" s="1">
        <v>1.7760000000000002E-8</v>
      </c>
      <c r="F100" s="7">
        <v>5.9687000000000001</v>
      </c>
      <c r="G100" s="7">
        <v>-160.4</v>
      </c>
      <c r="H100" s="7">
        <v>9.9101999999999997</v>
      </c>
      <c r="I100" s="7">
        <v>6.1783999999999999</v>
      </c>
      <c r="J100" s="1">
        <v>6.7251999999999999E-8</v>
      </c>
      <c r="K100" s="1">
        <v>2.6913E-9</v>
      </c>
      <c r="L100" s="7">
        <v>4.0018000000000002</v>
      </c>
      <c r="M100" s="7">
        <v>0.84372999999999998</v>
      </c>
      <c r="N100" s="7">
        <v>4.2900000000000004E-3</v>
      </c>
      <c r="O100" s="7">
        <v>0.50846000000000002</v>
      </c>
      <c r="P100" s="7">
        <v>21209</v>
      </c>
      <c r="Q100" s="7">
        <v>22.510999999999999</v>
      </c>
      <c r="R100" s="7">
        <v>0.10614</v>
      </c>
      <c r="S100" s="13">
        <v>1.4212E-12</v>
      </c>
      <c r="T100" s="3">
        <v>3.1488E-14</v>
      </c>
      <c r="U100" s="11">
        <v>2.2155999999999998</v>
      </c>
      <c r="V100" s="7">
        <v>0.96858999999999995</v>
      </c>
      <c r="W100" s="7">
        <v>1.2454E-3</v>
      </c>
      <c r="X100" s="7">
        <v>0.12858</v>
      </c>
      <c r="Y100" s="1"/>
      <c r="Z100"/>
      <c r="AA100" s="20">
        <f t="shared" ref="AA100:AA103" si="27">S100</f>
        <v>1.4212E-12</v>
      </c>
      <c r="AB100" s="41">
        <f t="shared" ref="AB100:AB103" si="28">((AA100/AA$95)-1)*100</f>
        <v>0.5603985056039873</v>
      </c>
      <c r="AC100" s="20">
        <f>STDEV(AA101:AA103,AA99)</f>
        <v>3.8194447676767538E-14</v>
      </c>
    </row>
    <row r="101" spans="1:29" s="2" customFormat="1" x14ac:dyDescent="0.25">
      <c r="A101" s="4" t="s">
        <v>190</v>
      </c>
      <c r="B101" s="1">
        <v>3.7457000000000001E-4</v>
      </c>
      <c r="C101" s="1">
        <v>9.3268000000000004E-2</v>
      </c>
      <c r="D101" s="1">
        <v>2.9451000000000001E-7</v>
      </c>
      <c r="E101" s="1">
        <v>1.7736999999999999E-8</v>
      </c>
      <c r="F101" s="7">
        <v>6.0225</v>
      </c>
      <c r="G101" s="7">
        <v>-159.6</v>
      </c>
      <c r="H101" s="7">
        <v>9.9030000000000005</v>
      </c>
      <c r="I101" s="7">
        <v>6.2049000000000003</v>
      </c>
      <c r="J101" s="1">
        <v>6.7160000000000001E-8</v>
      </c>
      <c r="K101" s="1">
        <v>2.6765E-9</v>
      </c>
      <c r="L101" s="7">
        <v>3.9853000000000001</v>
      </c>
      <c r="M101" s="7">
        <v>0.84387000000000001</v>
      </c>
      <c r="N101" s="7">
        <v>4.2722999999999997E-3</v>
      </c>
      <c r="O101" s="7">
        <v>0.50627</v>
      </c>
      <c r="P101" s="7">
        <v>21149</v>
      </c>
      <c r="Q101" s="7">
        <v>22.434999999999999</v>
      </c>
      <c r="R101" s="7">
        <v>0.10607999999999999</v>
      </c>
      <c r="S101" s="13">
        <v>1.4201E-12</v>
      </c>
      <c r="T101" s="3">
        <v>3.1452000000000001E-14</v>
      </c>
      <c r="U101" s="11">
        <v>2.2147999999999999</v>
      </c>
      <c r="V101" s="7">
        <v>0.96865000000000001</v>
      </c>
      <c r="W101" s="7">
        <v>1.245E-3</v>
      </c>
      <c r="X101" s="7">
        <v>0.12853000000000001</v>
      </c>
      <c r="Y101" s="1"/>
      <c r="Z101"/>
      <c r="AA101" s="20">
        <f t="shared" si="27"/>
        <v>1.4201E-12</v>
      </c>
      <c r="AB101" s="41">
        <f t="shared" si="28"/>
        <v>0.48256537982565018</v>
      </c>
      <c r="AC101" s="20">
        <f>STDEV(AA102:AA103,AA99:AA100)</f>
        <v>3.8369606026993129E-14</v>
      </c>
    </row>
    <row r="102" spans="1:29" s="2" customFormat="1" x14ac:dyDescent="0.25">
      <c r="A102" s="4" t="s">
        <v>191</v>
      </c>
      <c r="B102" s="1">
        <v>3.7656000000000001E-4</v>
      </c>
      <c r="C102" s="1">
        <v>9.3764E-2</v>
      </c>
      <c r="D102" s="1">
        <v>2.9549000000000001E-7</v>
      </c>
      <c r="E102" s="1">
        <v>1.7780000000000001E-8</v>
      </c>
      <c r="F102" s="7">
        <v>6.0171000000000001</v>
      </c>
      <c r="G102" s="7">
        <v>-158.6</v>
      </c>
      <c r="H102" s="7">
        <v>9.9257000000000009</v>
      </c>
      <c r="I102" s="7">
        <v>6.2583000000000002</v>
      </c>
      <c r="J102" s="1">
        <v>6.7173000000000002E-8</v>
      </c>
      <c r="K102" s="1">
        <v>2.6842999999999999E-9</v>
      </c>
      <c r="L102" s="7">
        <v>3.9961000000000002</v>
      </c>
      <c r="M102" s="7">
        <v>0.84392</v>
      </c>
      <c r="N102" s="7">
        <v>4.2837999999999999E-3</v>
      </c>
      <c r="O102" s="7">
        <v>0.50761000000000001</v>
      </c>
      <c r="P102" s="7">
        <v>21139</v>
      </c>
      <c r="Q102" s="7">
        <v>22.481999999999999</v>
      </c>
      <c r="R102" s="7">
        <v>0.10635</v>
      </c>
      <c r="S102" s="13">
        <v>1.4174E-12</v>
      </c>
      <c r="T102" s="3">
        <v>3.1476000000000003E-14</v>
      </c>
      <c r="U102" s="11">
        <v>2.2206999999999999</v>
      </c>
      <c r="V102" s="7">
        <v>0.96875999999999995</v>
      </c>
      <c r="W102" s="7">
        <v>1.2482999999999999E-3</v>
      </c>
      <c r="X102" s="7">
        <v>0.12886</v>
      </c>
      <c r="Y102"/>
      <c r="Z102"/>
      <c r="AA102" s="20">
        <f t="shared" si="27"/>
        <v>1.4174E-12</v>
      </c>
      <c r="AB102" s="41">
        <f t="shared" si="28"/>
        <v>0.2915204347333944</v>
      </c>
      <c r="AC102" s="20">
        <f>STDEV(AA103,AA99:AA101)</f>
        <v>3.8741052730490784E-14</v>
      </c>
    </row>
    <row r="103" spans="1:29" s="2" customFormat="1" x14ac:dyDescent="0.25">
      <c r="A103" s="4" t="s">
        <v>192</v>
      </c>
      <c r="B103" s="1">
        <v>3.7499000000000001E-4</v>
      </c>
      <c r="C103" s="1">
        <v>9.3372999999999998E-2</v>
      </c>
      <c r="D103" s="1">
        <v>2.9395000000000001E-7</v>
      </c>
      <c r="E103" s="1">
        <v>1.7751000000000001E-8</v>
      </c>
      <c r="F103" s="7">
        <v>6.0388000000000002</v>
      </c>
      <c r="G103" s="7">
        <v>-160</v>
      </c>
      <c r="H103" s="7">
        <v>9.9161000000000001</v>
      </c>
      <c r="I103" s="7">
        <v>6.1976000000000004</v>
      </c>
      <c r="J103" s="1">
        <v>6.7306999999999995E-8</v>
      </c>
      <c r="K103" s="1">
        <v>2.6842999999999999E-9</v>
      </c>
      <c r="L103" s="7">
        <v>3.9881000000000002</v>
      </c>
      <c r="M103" s="7">
        <v>0.84370000000000001</v>
      </c>
      <c r="N103" s="7">
        <v>4.2753000000000001E-3</v>
      </c>
      <c r="O103" s="7">
        <v>0.50673000000000001</v>
      </c>
      <c r="P103" s="7">
        <v>21131</v>
      </c>
      <c r="Q103" s="7">
        <v>22.446999999999999</v>
      </c>
      <c r="R103" s="7">
        <v>0.10623</v>
      </c>
      <c r="S103" s="13">
        <v>1.4261999999999999E-12</v>
      </c>
      <c r="T103" s="3">
        <v>3.1626999999999997E-14</v>
      </c>
      <c r="U103" s="11">
        <v>2.2176</v>
      </c>
      <c r="V103" s="7">
        <v>0.96843999999999997</v>
      </c>
      <c r="W103" s="7">
        <v>1.2466000000000001E-3</v>
      </c>
      <c r="X103" s="7">
        <v>0.12872</v>
      </c>
      <c r="Y103"/>
      <c r="Z103"/>
      <c r="AA103" s="20">
        <f t="shared" si="27"/>
        <v>1.4261999999999999E-12</v>
      </c>
      <c r="AB103" s="41">
        <f t="shared" si="28"/>
        <v>0.91418544096002474</v>
      </c>
      <c r="AC103" s="20">
        <f>STDEV(AA99:AA102)</f>
        <v>3.7217592166429421E-14</v>
      </c>
    </row>
    <row r="104" spans="1:29" s="2" customFormat="1" x14ac:dyDescent="0.25">
      <c r="A104" s="4" t="str">
        <f>A103</f>
        <v>D:\Google Drive\Research\data\2020-TB\test-5e2-08052020\test-5e2-c2-08052020\2-10-5.TXT</v>
      </c>
      <c r="B104" s="13">
        <f>AVERAGE(B99:B103)</f>
        <v>3.7589399999999999E-4</v>
      </c>
      <c r="C104" s="13">
        <f t="shared" ref="C104:X104" si="29">AVERAGE(C99:C103)</f>
        <v>9.3598000000000001E-2</v>
      </c>
      <c r="D104" s="13">
        <f t="shared" si="29"/>
        <v>2.9619200000000001E-7</v>
      </c>
      <c r="E104" s="13">
        <f t="shared" si="29"/>
        <v>1.7773399999999998E-8</v>
      </c>
      <c r="F104" s="13">
        <f t="shared" si="29"/>
        <v>6.0008399999999993</v>
      </c>
      <c r="G104" s="13">
        <f t="shared" si="29"/>
        <v>-160.30000000000001</v>
      </c>
      <c r="H104" s="13">
        <f t="shared" si="29"/>
        <v>9.9208199999999991</v>
      </c>
      <c r="I104" s="13">
        <f t="shared" si="29"/>
        <v>6.1893399999999996</v>
      </c>
      <c r="J104" s="13">
        <f t="shared" si="29"/>
        <v>6.7319600000000001E-8</v>
      </c>
      <c r="K104" s="13">
        <f t="shared" si="29"/>
        <v>2.6866199999999996E-9</v>
      </c>
      <c r="L104" s="13">
        <f t="shared" si="29"/>
        <v>3.9908600000000001</v>
      </c>
      <c r="M104" s="13">
        <f t="shared" si="29"/>
        <v>0.84362200000000009</v>
      </c>
      <c r="N104" s="13">
        <f t="shared" si="29"/>
        <v>4.2782000000000002E-3</v>
      </c>
      <c r="O104" s="13">
        <f t="shared" si="29"/>
        <v>0.50712200000000007</v>
      </c>
      <c r="P104" s="13">
        <f t="shared" si="29"/>
        <v>21157.200000000001</v>
      </c>
      <c r="Q104" s="13">
        <f t="shared" si="29"/>
        <v>22.463200000000001</v>
      </c>
      <c r="R104" s="13">
        <f t="shared" si="29"/>
        <v>0.106172</v>
      </c>
      <c r="S104" s="13">
        <f t="shared" si="29"/>
        <v>1.4060199999999999E-12</v>
      </c>
      <c r="T104" s="13">
        <f t="shared" si="29"/>
        <v>3.1177400000000001E-14</v>
      </c>
      <c r="U104" s="13">
        <f t="shared" si="29"/>
        <v>2.21746</v>
      </c>
      <c r="V104" s="13">
        <f t="shared" si="29"/>
        <v>0.96910200000000002</v>
      </c>
      <c r="W104" s="13">
        <f t="shared" si="29"/>
        <v>1.2463999999999999E-3</v>
      </c>
      <c r="X104" s="13">
        <f t="shared" si="29"/>
        <v>0.12861400000000001</v>
      </c>
      <c r="Y104"/>
      <c r="Z104" s="10" t="s">
        <v>43</v>
      </c>
      <c r="AA104" s="20">
        <f>AVERAGE(AA99:AA103)</f>
        <v>1.4060199999999999E-12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 t="s">
        <v>193</v>
      </c>
      <c r="B108" s="1">
        <v>3.7294999999999999E-4</v>
      </c>
      <c r="C108" s="1">
        <v>9.2864000000000002E-2</v>
      </c>
      <c r="D108" s="1">
        <v>2.9486999999999999E-7</v>
      </c>
      <c r="E108" s="1">
        <v>1.7715E-8</v>
      </c>
      <c r="F108" s="7">
        <v>6.0076999999999998</v>
      </c>
      <c r="G108" s="7">
        <v>-159.4</v>
      </c>
      <c r="H108" s="7">
        <v>9.9047000000000001</v>
      </c>
      <c r="I108" s="7">
        <v>6.2137000000000002</v>
      </c>
      <c r="J108" s="1">
        <v>6.7412999999999996E-8</v>
      </c>
      <c r="K108" s="1">
        <v>2.6730000000000002E-9</v>
      </c>
      <c r="L108" s="7">
        <v>3.9651000000000001</v>
      </c>
      <c r="M108" s="7">
        <v>0.84377999999999997</v>
      </c>
      <c r="N108" s="7">
        <v>4.2503999999999997E-3</v>
      </c>
      <c r="O108" s="7">
        <v>0.50373000000000001</v>
      </c>
      <c r="P108" s="7">
        <v>21020</v>
      </c>
      <c r="Q108" s="7">
        <v>22.302</v>
      </c>
      <c r="R108" s="7">
        <v>0.1061</v>
      </c>
      <c r="S108" s="13">
        <v>1.4188999999999999E-12</v>
      </c>
      <c r="T108" s="3">
        <v>3.1440000000000003E-14</v>
      </c>
      <c r="U108" s="11">
        <v>2.2158000000000002</v>
      </c>
      <c r="V108" s="7">
        <v>0.96869000000000005</v>
      </c>
      <c r="W108" s="7">
        <v>1.2457E-3</v>
      </c>
      <c r="X108" s="7">
        <v>0.12859999999999999</v>
      </c>
      <c r="Y108" s="1"/>
      <c r="Z108" s="7"/>
      <c r="AA108" s="20">
        <f>S108</f>
        <v>1.4188999999999999E-12</v>
      </c>
      <c r="AB108" s="41">
        <f>((AA108/AA$113)-1)*100</f>
        <v>0.57129086218139502</v>
      </c>
      <c r="AC108" s="20">
        <f>STDEV(AA109:AA112)</f>
        <v>9.1732854892162545E-15</v>
      </c>
    </row>
    <row r="109" spans="1:29" s="2" customFormat="1" x14ac:dyDescent="0.25">
      <c r="A109" s="4" t="s">
        <v>194</v>
      </c>
      <c r="B109" s="1">
        <v>3.7941E-4</v>
      </c>
      <c r="C109" s="1">
        <v>9.4473000000000001E-2</v>
      </c>
      <c r="D109" s="1">
        <v>2.9374999999999999E-7</v>
      </c>
      <c r="E109" s="1">
        <v>1.7844000000000001E-8</v>
      </c>
      <c r="F109" s="7">
        <v>6.0746000000000002</v>
      </c>
      <c r="G109" s="7">
        <v>-157.30000000000001</v>
      </c>
      <c r="H109" s="7">
        <v>9.9552999999999994</v>
      </c>
      <c r="I109" s="7">
        <v>6.3289</v>
      </c>
      <c r="J109" s="1">
        <v>6.7576999999999997E-8</v>
      </c>
      <c r="K109" s="1">
        <v>2.7153999999999999E-9</v>
      </c>
      <c r="L109" s="7">
        <v>4.0182000000000002</v>
      </c>
      <c r="M109" s="7">
        <v>0.84343000000000001</v>
      </c>
      <c r="N109" s="7">
        <v>4.3077000000000002E-3</v>
      </c>
      <c r="O109" s="7">
        <v>0.51073999999999997</v>
      </c>
      <c r="P109" s="7">
        <v>21155</v>
      </c>
      <c r="Q109" s="7">
        <v>22.568999999999999</v>
      </c>
      <c r="R109" s="7">
        <v>0.10668</v>
      </c>
      <c r="S109" s="13">
        <v>1.4107E-12</v>
      </c>
      <c r="T109" s="3">
        <v>3.1423999999999999E-14</v>
      </c>
      <c r="U109" s="11">
        <v>2.2275</v>
      </c>
      <c r="V109" s="7">
        <v>0.96899999999999997</v>
      </c>
      <c r="W109" s="7">
        <v>1.2520999999999999E-3</v>
      </c>
      <c r="X109" s="7">
        <v>0.12922</v>
      </c>
      <c r="Y109" s="1"/>
      <c r="Z109"/>
      <c r="AA109" s="20">
        <f t="shared" ref="AA109:AA112" si="30">S109</f>
        <v>1.4107E-12</v>
      </c>
      <c r="AB109" s="41">
        <f t="shared" ref="AB109:AB112" si="31">((AA109/AA$113)-1)*100</f>
        <v>-9.9231663406196269E-3</v>
      </c>
      <c r="AC109" s="20">
        <f>STDEV(AA110:AA112,AA108)</f>
        <v>1.0545575691571567E-14</v>
      </c>
    </row>
    <row r="110" spans="1:29" s="2" customFormat="1" x14ac:dyDescent="0.25">
      <c r="A110" s="4" t="s">
        <v>195</v>
      </c>
      <c r="B110" s="1">
        <v>3.7376999999999999E-4</v>
      </c>
      <c r="C110" s="1">
        <v>9.3068999999999999E-2</v>
      </c>
      <c r="D110" s="1">
        <v>2.9265000000000002E-7</v>
      </c>
      <c r="E110" s="1">
        <v>1.7707000000000001E-8</v>
      </c>
      <c r="F110" s="7">
        <v>6.0506000000000002</v>
      </c>
      <c r="G110" s="7">
        <v>-159.30000000000001</v>
      </c>
      <c r="H110" s="7">
        <v>9.8802000000000003</v>
      </c>
      <c r="I110" s="7">
        <v>6.2023000000000001</v>
      </c>
      <c r="J110" s="1">
        <v>6.7572000000000004E-8</v>
      </c>
      <c r="K110" s="1">
        <v>2.698E-9</v>
      </c>
      <c r="L110" s="7">
        <v>3.9927999999999999</v>
      </c>
      <c r="M110" s="7">
        <v>0.84345999999999999</v>
      </c>
      <c r="N110" s="7">
        <v>4.2804000000000002E-3</v>
      </c>
      <c r="O110" s="7">
        <v>0.50748000000000004</v>
      </c>
      <c r="P110" s="7">
        <v>21182</v>
      </c>
      <c r="Q110" s="7">
        <v>22.420999999999999</v>
      </c>
      <c r="R110" s="7">
        <v>0.10585</v>
      </c>
      <c r="S110" s="13">
        <v>1.4155999999999999E-12</v>
      </c>
      <c r="T110" s="3">
        <v>3.128E-14</v>
      </c>
      <c r="U110" s="11">
        <v>2.2097000000000002</v>
      </c>
      <c r="V110" s="7">
        <v>0.96882000000000001</v>
      </c>
      <c r="W110" s="7">
        <v>1.242E-3</v>
      </c>
      <c r="X110" s="7">
        <v>0.12820000000000001</v>
      </c>
      <c r="Y110" s="1"/>
      <c r="Z110"/>
      <c r="AA110" s="20">
        <f t="shared" si="30"/>
        <v>1.4155999999999999E-12</v>
      </c>
      <c r="AB110" s="41">
        <f t="shared" si="31"/>
        <v>0.33738765558106731</v>
      </c>
      <c r="AC110" s="20">
        <f>STDEV(AA111:AA112,AA108:AA109)</f>
        <v>1.008844223191397E-14</v>
      </c>
    </row>
    <row r="111" spans="1:29" s="2" customFormat="1" x14ac:dyDescent="0.25">
      <c r="A111" s="4" t="s">
        <v>196</v>
      </c>
      <c r="B111" s="1">
        <v>3.7345999999999999E-4</v>
      </c>
      <c r="C111" s="1">
        <v>9.2992000000000005E-2</v>
      </c>
      <c r="D111" s="1">
        <v>2.9494000000000002E-7</v>
      </c>
      <c r="E111" s="1">
        <v>1.7690999999999999E-8</v>
      </c>
      <c r="F111" s="7">
        <v>5.9981999999999998</v>
      </c>
      <c r="G111" s="7">
        <v>-158.80000000000001</v>
      </c>
      <c r="H111" s="7">
        <v>9.8668999999999993</v>
      </c>
      <c r="I111" s="7">
        <v>6.2134</v>
      </c>
      <c r="J111" s="1">
        <v>6.7467000000000005E-8</v>
      </c>
      <c r="K111" s="1">
        <v>2.6946000000000002E-9</v>
      </c>
      <c r="L111" s="7">
        <v>3.9940000000000002</v>
      </c>
      <c r="M111" s="7">
        <v>0.84369000000000005</v>
      </c>
      <c r="N111" s="7">
        <v>4.2817000000000003E-3</v>
      </c>
      <c r="O111" s="7">
        <v>0.50749999999999995</v>
      </c>
      <c r="P111" s="7">
        <v>21194</v>
      </c>
      <c r="Q111" s="7">
        <v>22.408000000000001</v>
      </c>
      <c r="R111" s="7">
        <v>0.10573</v>
      </c>
      <c r="S111" s="13">
        <v>1.4136E-12</v>
      </c>
      <c r="T111" s="3">
        <v>3.1202000000000002E-14</v>
      </c>
      <c r="U111" s="11">
        <v>2.2073</v>
      </c>
      <c r="V111" s="7">
        <v>0.96889000000000003</v>
      </c>
      <c r="W111" s="7">
        <v>1.2407E-3</v>
      </c>
      <c r="X111" s="7">
        <v>0.12805</v>
      </c>
      <c r="Y111"/>
      <c r="Z111"/>
      <c r="AA111" s="20">
        <f t="shared" si="30"/>
        <v>1.4136E-12</v>
      </c>
      <c r="AB111" s="41">
        <f t="shared" si="31"/>
        <v>0.19562813642934884</v>
      </c>
      <c r="AC111" s="20">
        <f>STDEV(AA112,AA108:AA110)</f>
        <v>1.0394389512296136E-14</v>
      </c>
    </row>
    <row r="112" spans="1:29" s="2" customFormat="1" x14ac:dyDescent="0.25">
      <c r="A112" s="4" t="s">
        <v>197</v>
      </c>
      <c r="B112" s="1">
        <v>3.7895000000000002E-4</v>
      </c>
      <c r="C112" s="1">
        <v>9.4358999999999998E-2</v>
      </c>
      <c r="D112" s="1">
        <v>2.8947000000000001E-7</v>
      </c>
      <c r="E112" s="1">
        <v>1.7878E-8</v>
      </c>
      <c r="F112" s="7">
        <v>6.1760999999999999</v>
      </c>
      <c r="G112" s="7">
        <v>-159.69999999999999</v>
      </c>
      <c r="H112" s="7">
        <v>9.9747000000000003</v>
      </c>
      <c r="I112" s="7">
        <v>6.2458999999999998</v>
      </c>
      <c r="J112" s="1">
        <v>6.7634999999999996E-8</v>
      </c>
      <c r="K112" s="1">
        <v>2.7184E-9</v>
      </c>
      <c r="L112" s="7">
        <v>4.0191999999999997</v>
      </c>
      <c r="M112" s="7">
        <v>0.84340999999999999</v>
      </c>
      <c r="N112" s="7">
        <v>4.3087999999999998E-3</v>
      </c>
      <c r="O112" s="7">
        <v>0.51088</v>
      </c>
      <c r="P112" s="7">
        <v>21198</v>
      </c>
      <c r="Q112" s="7">
        <v>22.574999999999999</v>
      </c>
      <c r="R112" s="7">
        <v>0.1065</v>
      </c>
      <c r="S112" s="13">
        <v>1.3954000000000001E-12</v>
      </c>
      <c r="T112" s="3">
        <v>3.104E-14</v>
      </c>
      <c r="U112" s="11">
        <v>2.2244999999999999</v>
      </c>
      <c r="V112" s="7">
        <v>0.96938000000000002</v>
      </c>
      <c r="W112" s="7">
        <v>1.2503E-3</v>
      </c>
      <c r="X112" s="7">
        <v>0.12898000000000001</v>
      </c>
      <c r="Y112"/>
      <c r="Z112"/>
      <c r="AA112" s="20">
        <f t="shared" si="30"/>
        <v>1.3954000000000001E-12</v>
      </c>
      <c r="AB112" s="41">
        <f t="shared" si="31"/>
        <v>-1.0943834878512027</v>
      </c>
      <c r="AC112" s="20">
        <f>STDEV(AA108:AA111)</f>
        <v>3.4477045503735386E-15</v>
      </c>
    </row>
    <row r="113" spans="1:29" x14ac:dyDescent="0.25">
      <c r="A113" s="4" t="str">
        <f>A112</f>
        <v>D:\Google Drive\Research\data\2020-TB\test-5e2-08052020\test-5e2-c2-08052020\2-11-5.TXT</v>
      </c>
      <c r="B113" s="13">
        <f>AVERAGE(B108:B112)</f>
        <v>3.7570799999999999E-4</v>
      </c>
      <c r="C113" s="13">
        <f t="shared" ref="C113:X113" si="32">AVERAGE(C108:C112)</f>
        <v>9.3551399999999993E-2</v>
      </c>
      <c r="D113" s="13">
        <f t="shared" si="32"/>
        <v>2.9313599999999999E-7</v>
      </c>
      <c r="E113" s="13">
        <f t="shared" si="32"/>
        <v>1.7767E-8</v>
      </c>
      <c r="F113" s="13">
        <f t="shared" si="32"/>
        <v>6.0614400000000002</v>
      </c>
      <c r="G113" s="13">
        <f t="shared" si="32"/>
        <v>-158.9</v>
      </c>
      <c r="H113" s="13">
        <f t="shared" si="32"/>
        <v>9.916360000000001</v>
      </c>
      <c r="I113" s="13">
        <f t="shared" si="32"/>
        <v>6.2408400000000004</v>
      </c>
      <c r="J113" s="13">
        <f t="shared" si="32"/>
        <v>6.7532800000000002E-8</v>
      </c>
      <c r="K113" s="13">
        <f t="shared" si="32"/>
        <v>2.69988E-9</v>
      </c>
      <c r="L113" s="13">
        <f t="shared" si="32"/>
        <v>3.9978600000000002</v>
      </c>
      <c r="M113" s="13">
        <f t="shared" si="32"/>
        <v>0.84355399999999992</v>
      </c>
      <c r="N113" s="13">
        <f t="shared" si="32"/>
        <v>4.2857999999999993E-3</v>
      </c>
      <c r="O113" s="13">
        <f t="shared" si="32"/>
        <v>0.50806600000000002</v>
      </c>
      <c r="P113" s="13">
        <f t="shared" si="32"/>
        <v>21149.8</v>
      </c>
      <c r="Q113" s="13">
        <f t="shared" si="32"/>
        <v>22.455000000000002</v>
      </c>
      <c r="R113" s="13">
        <f t="shared" si="32"/>
        <v>0.106172</v>
      </c>
      <c r="S113" s="13">
        <f t="shared" si="32"/>
        <v>1.4108400000000001E-12</v>
      </c>
      <c r="T113" s="13">
        <f t="shared" si="32"/>
        <v>3.1277200000000006E-14</v>
      </c>
      <c r="U113" s="13">
        <f t="shared" si="32"/>
        <v>2.2169600000000003</v>
      </c>
      <c r="V113" s="13">
        <f t="shared" si="32"/>
        <v>0.96895600000000004</v>
      </c>
      <c r="W113" s="13">
        <f t="shared" si="32"/>
        <v>1.2461600000000001E-3</v>
      </c>
      <c r="X113" s="13">
        <f t="shared" si="32"/>
        <v>0.12861</v>
      </c>
      <c r="Z113" s="10" t="s">
        <v>43</v>
      </c>
      <c r="AA113" s="20">
        <f>AVERAGE(AA108:AA112)</f>
        <v>1.4108400000000001E-12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103" zoomScaleNormal="100" workbookViewId="0">
      <selection activeCell="A107" sqref="A107:X112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85</v>
      </c>
      <c r="B17" s="1" t="s">
        <v>7</v>
      </c>
      <c r="C17" s="1" t="s">
        <v>8</v>
      </c>
      <c r="D17" s="1" t="s">
        <v>86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 t="s">
        <v>198</v>
      </c>
      <c r="B18" s="1">
        <v>4.8957000000000004E-4</v>
      </c>
      <c r="C18" s="1">
        <v>0.12189999999999999</v>
      </c>
      <c r="D18" s="1">
        <v>3.8832000000000003E-7</v>
      </c>
      <c r="E18" s="1">
        <v>2.2623E-8</v>
      </c>
      <c r="F18" s="7">
        <v>5.8258999999999999</v>
      </c>
      <c r="G18" s="7">
        <v>-247.8</v>
      </c>
      <c r="H18" s="7">
        <v>13.835000000000001</v>
      </c>
      <c r="I18" s="7">
        <v>5.5831</v>
      </c>
      <c r="J18" s="1">
        <v>4.1233999999999997E-8</v>
      </c>
      <c r="K18" s="1">
        <v>1.4147999999999999E-9</v>
      </c>
      <c r="L18" s="7">
        <v>3.4310999999999998</v>
      </c>
      <c r="M18" s="7">
        <v>0.87266999999999995</v>
      </c>
      <c r="N18" s="7">
        <v>3.6649E-3</v>
      </c>
      <c r="O18" s="7">
        <v>0.41996</v>
      </c>
      <c r="P18" s="7">
        <v>17717</v>
      </c>
      <c r="Q18" s="7">
        <v>25.599</v>
      </c>
      <c r="R18" s="7">
        <v>0.14449000000000001</v>
      </c>
      <c r="S18" s="13">
        <v>2.3043000000000002E-12</v>
      </c>
      <c r="T18" s="3">
        <v>6.8348000000000001E-14</v>
      </c>
      <c r="U18" s="11">
        <v>2.9661</v>
      </c>
      <c r="V18" s="7">
        <v>0.94277999999999995</v>
      </c>
      <c r="W18" s="7">
        <v>1.6808999999999999E-3</v>
      </c>
      <c r="X18" s="7">
        <v>0.17829</v>
      </c>
      <c r="Y18" s="1"/>
      <c r="Z18" s="7"/>
      <c r="AA18" s="20">
        <f>S18</f>
        <v>2.3043000000000002E-12</v>
      </c>
      <c r="AB18" s="41">
        <f>((AA18/AA$23)-1)*100</f>
        <v>-0.25711614377726955</v>
      </c>
      <c r="AC18" s="20">
        <f>STDEV(AA19:AA22)</f>
        <v>2.4480519466166069E-14</v>
      </c>
    </row>
    <row r="19" spans="1:29" x14ac:dyDescent="0.25">
      <c r="A19" s="4" t="s">
        <v>199</v>
      </c>
      <c r="B19" s="1">
        <v>4.9658999999999999E-4</v>
      </c>
      <c r="C19" s="1">
        <v>0.12365</v>
      </c>
      <c r="D19" s="1">
        <v>3.8907999999999999E-7</v>
      </c>
      <c r="E19" s="1">
        <v>2.2728E-8</v>
      </c>
      <c r="F19" s="7">
        <v>5.8414999999999999</v>
      </c>
      <c r="G19" s="7">
        <v>-252.2</v>
      </c>
      <c r="H19" s="7">
        <v>13.907999999999999</v>
      </c>
      <c r="I19" s="7">
        <v>5.5147000000000004</v>
      </c>
      <c r="J19" s="1">
        <v>4.2038999999999997E-8</v>
      </c>
      <c r="K19" s="1">
        <v>1.4685E-9</v>
      </c>
      <c r="L19" s="7">
        <v>3.4931999999999999</v>
      </c>
      <c r="M19" s="7">
        <v>0.87287000000000003</v>
      </c>
      <c r="N19" s="7">
        <v>3.7318E-3</v>
      </c>
      <c r="O19" s="7">
        <v>0.42753000000000002</v>
      </c>
      <c r="P19" s="7">
        <v>17687</v>
      </c>
      <c r="Q19" s="7">
        <v>25.646000000000001</v>
      </c>
      <c r="R19" s="7">
        <v>0.14499999999999999</v>
      </c>
      <c r="S19" s="13">
        <v>2.2818999999999998E-12</v>
      </c>
      <c r="T19" s="3">
        <v>6.7929999999999994E-14</v>
      </c>
      <c r="U19" s="11">
        <v>2.9769000000000001</v>
      </c>
      <c r="V19" s="7">
        <v>0.94316999999999995</v>
      </c>
      <c r="W19" s="7">
        <v>1.6869999999999999E-3</v>
      </c>
      <c r="X19" s="7">
        <v>0.17885999999999999</v>
      </c>
      <c r="Y19" s="1"/>
      <c r="AA19" s="20">
        <f t="shared" ref="AA19:AA22" si="0">S19</f>
        <v>2.2818999999999998E-12</v>
      </c>
      <c r="AB19" s="41">
        <f t="shared" ref="AB19:AB22" si="1">((AA19/AA$23)-1)*100</f>
        <v>-1.2267123762033538</v>
      </c>
      <c r="AC19" s="20">
        <f>STDEV(AA20:AA22,AA18)</f>
        <v>1.6713741851143443E-14</v>
      </c>
    </row>
    <row r="20" spans="1:29" x14ac:dyDescent="0.25">
      <c r="A20" s="4" t="s">
        <v>200</v>
      </c>
      <c r="B20" s="1">
        <v>5.0228000000000002E-4</v>
      </c>
      <c r="C20" s="1">
        <v>0.12506999999999999</v>
      </c>
      <c r="D20" s="1">
        <v>3.9056000000000002E-7</v>
      </c>
      <c r="E20" s="1">
        <v>2.2792E-8</v>
      </c>
      <c r="F20" s="7">
        <v>5.8357000000000001</v>
      </c>
      <c r="G20" s="7">
        <v>-251.7</v>
      </c>
      <c r="H20" s="7">
        <v>13.955</v>
      </c>
      <c r="I20" s="7">
        <v>5.5442999999999998</v>
      </c>
      <c r="J20" s="1">
        <v>4.2448999999999998E-8</v>
      </c>
      <c r="K20" s="1">
        <v>1.5044000000000001E-9</v>
      </c>
      <c r="L20" s="7">
        <v>3.544</v>
      </c>
      <c r="M20" s="7">
        <v>0.87331999999999999</v>
      </c>
      <c r="N20" s="7">
        <v>3.7867E-3</v>
      </c>
      <c r="O20" s="7">
        <v>0.43359999999999999</v>
      </c>
      <c r="P20" s="7">
        <v>17673</v>
      </c>
      <c r="Q20" s="7">
        <v>25.728999999999999</v>
      </c>
      <c r="R20" s="7">
        <v>0.14557999999999999</v>
      </c>
      <c r="S20" s="13">
        <v>2.3063E-12</v>
      </c>
      <c r="T20" s="3">
        <v>6.8923999999999997E-14</v>
      </c>
      <c r="U20" s="11">
        <v>2.9885000000000002</v>
      </c>
      <c r="V20" s="7">
        <v>0.94267999999999996</v>
      </c>
      <c r="W20" s="7">
        <v>1.6937E-3</v>
      </c>
      <c r="X20" s="7">
        <v>0.17967</v>
      </c>
      <c r="Y20" s="1"/>
      <c r="AA20" s="20">
        <f t="shared" si="0"/>
        <v>2.3063E-12</v>
      </c>
      <c r="AB20" s="41">
        <f t="shared" si="1"/>
        <v>-0.17054505159637134</v>
      </c>
      <c r="AC20" s="20">
        <f>STDEV(AA21:AA22,AA18:AA19)</f>
        <v>2.4648106756233187E-14</v>
      </c>
    </row>
    <row r="21" spans="1:29" x14ac:dyDescent="0.25">
      <c r="A21" s="4" t="s">
        <v>201</v>
      </c>
      <c r="B21" s="1">
        <v>5.0180000000000005E-4</v>
      </c>
      <c r="C21" s="1">
        <v>0.12495000000000001</v>
      </c>
      <c r="D21" s="1">
        <v>3.9070000000000002E-7</v>
      </c>
      <c r="E21" s="1">
        <v>2.2749999999999999E-8</v>
      </c>
      <c r="F21" s="7">
        <v>5.8228999999999997</v>
      </c>
      <c r="G21" s="7">
        <v>-249.7</v>
      </c>
      <c r="H21" s="7">
        <v>13.929</v>
      </c>
      <c r="I21" s="7">
        <v>5.5782999999999996</v>
      </c>
      <c r="J21" s="1">
        <v>4.2462E-8</v>
      </c>
      <c r="K21" s="1">
        <v>1.5076E-9</v>
      </c>
      <c r="L21" s="7">
        <v>3.5505</v>
      </c>
      <c r="M21" s="7">
        <v>0.87373000000000001</v>
      </c>
      <c r="N21" s="7">
        <v>3.7938999999999998E-3</v>
      </c>
      <c r="O21" s="7">
        <v>0.43421999999999999</v>
      </c>
      <c r="P21" s="7">
        <v>17659</v>
      </c>
      <c r="Q21" s="7">
        <v>25.684999999999999</v>
      </c>
      <c r="R21" s="7">
        <v>0.14545</v>
      </c>
      <c r="S21" s="13">
        <v>2.318E-12</v>
      </c>
      <c r="T21" s="3">
        <v>6.9215999999999995E-14</v>
      </c>
      <c r="U21" s="11">
        <v>2.9860000000000002</v>
      </c>
      <c r="V21" s="7">
        <v>0.94247999999999998</v>
      </c>
      <c r="W21" s="7">
        <v>1.6923000000000001E-3</v>
      </c>
      <c r="X21" s="7">
        <v>0.17956</v>
      </c>
      <c r="AA21" s="20">
        <f t="shared" si="0"/>
        <v>2.318E-12</v>
      </c>
      <c r="AB21" s="41">
        <f t="shared" si="1"/>
        <v>0.33589583766189257</v>
      </c>
      <c r="AC21" s="20">
        <f>STDEV(AA22,AA18:AA20)</f>
        <v>2.4267399256341167E-14</v>
      </c>
    </row>
    <row r="22" spans="1:29" x14ac:dyDescent="0.25">
      <c r="A22" s="4" t="s">
        <v>202</v>
      </c>
      <c r="B22" s="1">
        <v>4.8935999999999999E-4</v>
      </c>
      <c r="C22" s="1">
        <v>0.12185</v>
      </c>
      <c r="D22" s="1">
        <v>3.8341000000000002E-7</v>
      </c>
      <c r="E22" s="1">
        <v>2.2446000000000001E-8</v>
      </c>
      <c r="F22" s="7">
        <v>5.8543000000000003</v>
      </c>
      <c r="G22" s="7">
        <v>-245</v>
      </c>
      <c r="H22" s="7">
        <v>13.744999999999999</v>
      </c>
      <c r="I22" s="7">
        <v>5.6101999999999999</v>
      </c>
      <c r="J22" s="1">
        <v>4.3789000000000003E-8</v>
      </c>
      <c r="K22" s="1">
        <v>1.5494E-9</v>
      </c>
      <c r="L22" s="7">
        <v>3.5383</v>
      </c>
      <c r="M22" s="7">
        <v>0.87165999999999999</v>
      </c>
      <c r="N22" s="7">
        <v>3.7813999999999999E-3</v>
      </c>
      <c r="O22" s="7">
        <v>0.43381999999999998</v>
      </c>
      <c r="P22" s="7">
        <v>17637</v>
      </c>
      <c r="Q22" s="7">
        <v>25.358000000000001</v>
      </c>
      <c r="R22" s="7">
        <v>0.14377999999999999</v>
      </c>
      <c r="S22" s="13">
        <v>2.3406999999999999E-12</v>
      </c>
      <c r="T22" s="3">
        <v>6.9020000000000005E-14</v>
      </c>
      <c r="U22" s="11">
        <v>2.9487000000000001</v>
      </c>
      <c r="V22" s="7">
        <v>0.94208999999999998</v>
      </c>
      <c r="W22" s="7">
        <v>1.6714E-3</v>
      </c>
      <c r="X22" s="7">
        <v>0.17741000000000001</v>
      </c>
      <c r="AA22" s="20">
        <f t="shared" si="0"/>
        <v>2.3406999999999999E-12</v>
      </c>
      <c r="AB22" s="41">
        <f t="shared" si="1"/>
        <v>1.318477733915091</v>
      </c>
      <c r="AC22" s="20">
        <f>STDEV(AA18:AA21)</f>
        <v>1.5080091732700761E-14</v>
      </c>
    </row>
    <row r="23" spans="1:29" x14ac:dyDescent="0.25">
      <c r="A23" s="4" t="s">
        <v>44</v>
      </c>
      <c r="B23" s="13">
        <f>AVERAGE(B18:B22)</f>
        <v>4.9592000000000006E-4</v>
      </c>
      <c r="C23" s="13">
        <f t="shared" ref="C23:X23" si="2">AVERAGE(C18:C22)</f>
        <v>0.123484</v>
      </c>
      <c r="D23" s="13">
        <f t="shared" si="2"/>
        <v>3.8841400000000003E-7</v>
      </c>
      <c r="E23" s="13">
        <f t="shared" si="2"/>
        <v>2.2667800000000001E-8</v>
      </c>
      <c r="F23" s="13">
        <f t="shared" si="2"/>
        <v>5.8360600000000007</v>
      </c>
      <c r="G23" s="13">
        <f t="shared" si="2"/>
        <v>-249.28000000000003</v>
      </c>
      <c r="H23" s="13">
        <f t="shared" si="2"/>
        <v>13.8744</v>
      </c>
      <c r="I23" s="13">
        <f t="shared" si="2"/>
        <v>5.5661199999999997</v>
      </c>
      <c r="J23" s="13">
        <f t="shared" si="2"/>
        <v>4.2394599999999995E-8</v>
      </c>
      <c r="K23" s="13">
        <f t="shared" si="2"/>
        <v>1.48894E-9</v>
      </c>
      <c r="L23" s="13">
        <f t="shared" si="2"/>
        <v>3.5114199999999998</v>
      </c>
      <c r="M23" s="13">
        <f t="shared" si="2"/>
        <v>0.87285000000000001</v>
      </c>
      <c r="N23" s="13">
        <f t="shared" si="2"/>
        <v>3.7517399999999999E-3</v>
      </c>
      <c r="O23" s="13">
        <f t="shared" si="2"/>
        <v>0.42982599999999999</v>
      </c>
      <c r="P23" s="13">
        <f t="shared" si="2"/>
        <v>17674.599999999999</v>
      </c>
      <c r="Q23" s="13">
        <f t="shared" si="2"/>
        <v>25.603400000000001</v>
      </c>
      <c r="R23" s="13">
        <f t="shared" si="2"/>
        <v>0.14486000000000002</v>
      </c>
      <c r="S23" s="13">
        <f t="shared" si="2"/>
        <v>2.3102400000000001E-12</v>
      </c>
      <c r="T23" s="13">
        <f t="shared" si="2"/>
        <v>6.8687599999999999E-14</v>
      </c>
      <c r="U23" s="13">
        <f t="shared" si="2"/>
        <v>2.9732400000000001</v>
      </c>
      <c r="V23" s="13">
        <f t="shared" si="2"/>
        <v>0.94263999999999992</v>
      </c>
      <c r="W23" s="13">
        <f t="shared" si="2"/>
        <v>1.6850599999999999E-3</v>
      </c>
      <c r="X23" s="13">
        <f t="shared" si="2"/>
        <v>0.17875800000000003</v>
      </c>
      <c r="Z23" s="10" t="s">
        <v>43</v>
      </c>
      <c r="AA23" s="20">
        <f>AVERAGE(AA18:AA22)</f>
        <v>2.3102400000000001E-12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85</v>
      </c>
      <c r="B26" s="1" t="s">
        <v>7</v>
      </c>
      <c r="C26" s="1" t="s">
        <v>8</v>
      </c>
      <c r="D26" s="1" t="s">
        <v>86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 t="s">
        <v>203</v>
      </c>
      <c r="B27" s="1">
        <v>4.9728000000000001E-4</v>
      </c>
      <c r="C27" s="1">
        <v>0.12382</v>
      </c>
      <c r="D27" s="1">
        <v>3.8109999999999999E-7</v>
      </c>
      <c r="E27" s="1">
        <v>2.2475999999999999E-8</v>
      </c>
      <c r="F27" s="7">
        <v>5.8977000000000004</v>
      </c>
      <c r="G27" s="7">
        <v>-245.1</v>
      </c>
      <c r="H27" s="7">
        <v>13.750999999999999</v>
      </c>
      <c r="I27" s="7">
        <v>5.6104000000000003</v>
      </c>
      <c r="J27" s="1">
        <v>4.4613999999999998E-8</v>
      </c>
      <c r="K27" s="1">
        <v>1.6263000000000001E-9</v>
      </c>
      <c r="L27" s="7">
        <v>3.6453000000000002</v>
      </c>
      <c r="M27" s="7">
        <v>0.87277000000000005</v>
      </c>
      <c r="N27" s="7">
        <v>3.8974000000000001E-3</v>
      </c>
      <c r="O27" s="7">
        <v>0.44656000000000001</v>
      </c>
      <c r="P27" s="7">
        <v>17707</v>
      </c>
      <c r="Q27" s="7">
        <v>25.457999999999998</v>
      </c>
      <c r="R27" s="7">
        <v>0.14377000000000001</v>
      </c>
      <c r="S27" s="13">
        <v>2.3661000000000002E-12</v>
      </c>
      <c r="T27" s="3">
        <v>6.9816999999999997E-14</v>
      </c>
      <c r="U27" s="11">
        <v>2.9506999999999999</v>
      </c>
      <c r="V27" s="7">
        <v>0.94159999999999999</v>
      </c>
      <c r="W27" s="7">
        <v>1.6724999999999999E-3</v>
      </c>
      <c r="X27" s="7">
        <v>0.17762</v>
      </c>
      <c r="Y27" s="1"/>
      <c r="Z27" s="7"/>
      <c r="AA27" s="20">
        <f>S27</f>
        <v>2.3661000000000002E-12</v>
      </c>
      <c r="AB27" s="41">
        <f>((AA27/AA$32)-1)*100</f>
        <v>1.8922038102456407</v>
      </c>
      <c r="AC27" s="20">
        <f>STDEV(AA28:AA31)</f>
        <v>3.3846651730021057E-14</v>
      </c>
    </row>
    <row r="28" spans="1:29" x14ac:dyDescent="0.25">
      <c r="A28" s="4" t="s">
        <v>204</v>
      </c>
      <c r="B28" s="1">
        <v>5.0113999999999996E-4</v>
      </c>
      <c r="C28" s="1">
        <v>0.12478</v>
      </c>
      <c r="D28" s="1">
        <v>3.9568000000000001E-7</v>
      </c>
      <c r="E28" s="1">
        <v>2.2598000000000002E-8</v>
      </c>
      <c r="F28" s="7">
        <v>5.7111999999999998</v>
      </c>
      <c r="G28" s="7">
        <v>-253.4</v>
      </c>
      <c r="H28" s="7">
        <v>13.831</v>
      </c>
      <c r="I28" s="7">
        <v>5.4581999999999997</v>
      </c>
      <c r="J28" s="1">
        <v>4.5307000000000003E-8</v>
      </c>
      <c r="K28" s="1">
        <v>1.6527999999999999E-9</v>
      </c>
      <c r="L28" s="7">
        <v>3.6480000000000001</v>
      </c>
      <c r="M28" s="7">
        <v>0.87090000000000001</v>
      </c>
      <c r="N28" s="7">
        <v>3.8999E-3</v>
      </c>
      <c r="O28" s="7">
        <v>0.44779999999999998</v>
      </c>
      <c r="P28" s="7">
        <v>17700</v>
      </c>
      <c r="Q28" s="7">
        <v>25.538</v>
      </c>
      <c r="R28" s="7">
        <v>0.14427999999999999</v>
      </c>
      <c r="S28" s="13">
        <v>2.3011E-12</v>
      </c>
      <c r="T28" s="3">
        <v>6.8147000000000002E-14</v>
      </c>
      <c r="U28" s="11">
        <v>2.9615</v>
      </c>
      <c r="V28" s="7">
        <v>0.94274999999999998</v>
      </c>
      <c r="W28" s="7">
        <v>1.6783E-3</v>
      </c>
      <c r="X28" s="7">
        <v>0.17802000000000001</v>
      </c>
      <c r="Y28" s="1"/>
      <c r="AA28" s="20">
        <f t="shared" ref="AA28:AA31" si="3">S28</f>
        <v>2.3011E-12</v>
      </c>
      <c r="AB28" s="41">
        <f t="shared" ref="AB28:AB31" si="4">((AA28/AA$32)-1)*100</f>
        <v>-0.90691425224790345</v>
      </c>
      <c r="AC28" s="20">
        <f>STDEV(AA29:AA31,AA27)</f>
        <v>4.2015027073655545E-14</v>
      </c>
    </row>
    <row r="29" spans="1:29" x14ac:dyDescent="0.25">
      <c r="A29" s="4" t="s">
        <v>205</v>
      </c>
      <c r="B29" s="1">
        <v>5.0166000000000002E-4</v>
      </c>
      <c r="C29" s="1">
        <v>0.12490999999999999</v>
      </c>
      <c r="D29" s="1">
        <v>3.9147E-7</v>
      </c>
      <c r="E29" s="1">
        <v>2.2600000000000001E-8</v>
      </c>
      <c r="F29" s="7">
        <v>5.7731000000000003</v>
      </c>
      <c r="G29" s="7">
        <v>-251.8</v>
      </c>
      <c r="H29" s="7">
        <v>13.831</v>
      </c>
      <c r="I29" s="7">
        <v>5.4928999999999997</v>
      </c>
      <c r="J29" s="1">
        <v>4.4336000000000001E-8</v>
      </c>
      <c r="K29" s="1">
        <v>1.6132E-9</v>
      </c>
      <c r="L29" s="7">
        <v>3.6385999999999998</v>
      </c>
      <c r="M29" s="7">
        <v>0.87307999999999997</v>
      </c>
      <c r="N29" s="7">
        <v>3.8899E-3</v>
      </c>
      <c r="O29" s="7">
        <v>0.44553999999999999</v>
      </c>
      <c r="P29" s="7">
        <v>17682</v>
      </c>
      <c r="Q29" s="7">
        <v>25.510999999999999</v>
      </c>
      <c r="R29" s="7">
        <v>0.14427999999999999</v>
      </c>
      <c r="S29" s="13">
        <v>2.3022E-12</v>
      </c>
      <c r="T29" s="3">
        <v>6.8212E-14</v>
      </c>
      <c r="U29" s="11">
        <v>2.9628999999999999</v>
      </c>
      <c r="V29" s="7">
        <v>0.94277999999999995</v>
      </c>
      <c r="W29" s="7">
        <v>1.6791E-3</v>
      </c>
      <c r="X29" s="7">
        <v>0.17810000000000001</v>
      </c>
      <c r="Y29" s="1"/>
      <c r="AA29" s="20">
        <f t="shared" si="3"/>
        <v>2.3022E-12</v>
      </c>
      <c r="AB29" s="41">
        <f t="shared" si="4"/>
        <v>-0.85954456195954654</v>
      </c>
      <c r="AC29" s="20">
        <f>STDEV(AA30:AA31,AA27:AA28)</f>
        <v>4.2238173887294691E-14</v>
      </c>
    </row>
    <row r="30" spans="1:29" s="2" customFormat="1" x14ac:dyDescent="0.25">
      <c r="A30" s="4" t="s">
        <v>206</v>
      </c>
      <c r="B30" s="1">
        <v>5.0524000000000001E-4</v>
      </c>
      <c r="C30" s="1">
        <v>0.1258</v>
      </c>
      <c r="D30" s="1">
        <v>3.9189E-7</v>
      </c>
      <c r="E30" s="1">
        <v>2.2685999999999999E-8</v>
      </c>
      <c r="F30" s="7">
        <v>5.7888999999999999</v>
      </c>
      <c r="G30" s="7">
        <v>-250.8</v>
      </c>
      <c r="H30" s="7">
        <v>13.88</v>
      </c>
      <c r="I30" s="7">
        <v>5.5343</v>
      </c>
      <c r="J30" s="1">
        <v>4.4215999999999997E-8</v>
      </c>
      <c r="K30" s="1">
        <v>1.6116000000000001E-9</v>
      </c>
      <c r="L30" s="7">
        <v>3.6448</v>
      </c>
      <c r="M30" s="7">
        <v>0.87327999999999995</v>
      </c>
      <c r="N30" s="7">
        <v>3.8964E-3</v>
      </c>
      <c r="O30" s="7">
        <v>0.44618000000000002</v>
      </c>
      <c r="P30" s="7">
        <v>17667</v>
      </c>
      <c r="Q30" s="7">
        <v>25.576000000000001</v>
      </c>
      <c r="R30" s="7">
        <v>0.14477000000000001</v>
      </c>
      <c r="S30" s="13">
        <v>2.2814999999999999E-12</v>
      </c>
      <c r="T30" s="3">
        <v>6.7849999999999996E-14</v>
      </c>
      <c r="U30" s="11">
        <v>2.9739</v>
      </c>
      <c r="V30" s="7">
        <v>0.94320999999999999</v>
      </c>
      <c r="W30" s="7">
        <v>1.6853E-3</v>
      </c>
      <c r="X30" s="7">
        <v>0.17868000000000001</v>
      </c>
      <c r="Y30"/>
      <c r="Z30"/>
      <c r="AA30" s="20">
        <f t="shared" si="3"/>
        <v>2.2814999999999999E-12</v>
      </c>
      <c r="AB30" s="41">
        <f t="shared" si="4"/>
        <v>-1.7509560064767227</v>
      </c>
      <c r="AC30" s="20">
        <f>STDEV(AA31,AA27:AA29)</f>
        <v>3.5513600681053723E-14</v>
      </c>
    </row>
    <row r="31" spans="1:29" s="2" customFormat="1" x14ac:dyDescent="0.25">
      <c r="A31" s="4" t="s">
        <v>207</v>
      </c>
      <c r="B31" s="1">
        <v>4.9249999999999999E-4</v>
      </c>
      <c r="C31" s="1">
        <v>0.12263</v>
      </c>
      <c r="D31" s="1">
        <v>3.8070000000000001E-7</v>
      </c>
      <c r="E31" s="1">
        <v>2.2385000000000002E-8</v>
      </c>
      <c r="F31" s="7">
        <v>5.88</v>
      </c>
      <c r="G31" s="7">
        <v>-246.4</v>
      </c>
      <c r="H31" s="7">
        <v>13.708</v>
      </c>
      <c r="I31" s="7">
        <v>5.5632999999999999</v>
      </c>
      <c r="J31" s="1">
        <v>4.4145999999999997E-8</v>
      </c>
      <c r="K31" s="1">
        <v>1.5955999999999999E-9</v>
      </c>
      <c r="L31" s="7">
        <v>3.6143999999999998</v>
      </c>
      <c r="M31" s="7">
        <v>0.87385000000000002</v>
      </c>
      <c r="N31" s="7">
        <v>3.8641000000000001E-3</v>
      </c>
      <c r="O31" s="7">
        <v>0.44219000000000003</v>
      </c>
      <c r="P31" s="7">
        <v>17658</v>
      </c>
      <c r="Q31" s="7">
        <v>25.292999999999999</v>
      </c>
      <c r="R31" s="7">
        <v>0.14324000000000001</v>
      </c>
      <c r="S31" s="13">
        <v>2.3599000000000001E-12</v>
      </c>
      <c r="T31" s="3">
        <v>6.9377000000000001E-14</v>
      </c>
      <c r="U31" s="11">
        <v>2.9398</v>
      </c>
      <c r="V31" s="7">
        <v>0.94169999999999998</v>
      </c>
      <c r="W31" s="7">
        <v>1.6664E-3</v>
      </c>
      <c r="X31" s="7">
        <v>0.17696000000000001</v>
      </c>
      <c r="Y31"/>
      <c r="Z31"/>
      <c r="AA31" s="20">
        <f t="shared" si="3"/>
        <v>2.3599000000000001E-12</v>
      </c>
      <c r="AB31" s="41">
        <f t="shared" si="4"/>
        <v>1.6252110104385764</v>
      </c>
      <c r="AC31" s="20">
        <f>STDEV(AA27:AA30)</f>
        <v>3.683208519755579E-14</v>
      </c>
    </row>
    <row r="32" spans="1:29" s="2" customFormat="1" x14ac:dyDescent="0.25">
      <c r="A32" s="4" t="str">
        <f>A31</f>
        <v>D:\Google Drive\Research\data\2020-TB\test-5e2-08052020\test-5e2-c3-08052020\3-2-5.TXT</v>
      </c>
      <c r="B32" s="13">
        <f>AVERAGE(B27:B31)</f>
        <v>4.9956399999999998E-4</v>
      </c>
      <c r="C32" s="13">
        <f t="shared" ref="C32:X32" si="5">AVERAGE(C27:C31)</f>
        <v>0.12438800000000001</v>
      </c>
      <c r="D32" s="13">
        <f t="shared" si="5"/>
        <v>3.8816800000000001E-7</v>
      </c>
      <c r="E32" s="13">
        <f t="shared" si="5"/>
        <v>2.2548999999999999E-8</v>
      </c>
      <c r="F32" s="13">
        <f t="shared" si="5"/>
        <v>5.8101800000000008</v>
      </c>
      <c r="G32" s="13">
        <f t="shared" si="5"/>
        <v>-249.5</v>
      </c>
      <c r="H32" s="13">
        <f t="shared" si="5"/>
        <v>13.8002</v>
      </c>
      <c r="I32" s="13">
        <f t="shared" si="5"/>
        <v>5.5318199999999988</v>
      </c>
      <c r="J32" s="13">
        <f t="shared" si="5"/>
        <v>4.4523800000000005E-8</v>
      </c>
      <c r="K32" s="13">
        <f t="shared" si="5"/>
        <v>1.6198999999999998E-9</v>
      </c>
      <c r="L32" s="13">
        <f t="shared" si="5"/>
        <v>3.6382199999999996</v>
      </c>
      <c r="M32" s="13">
        <f t="shared" si="5"/>
        <v>0.872776</v>
      </c>
      <c r="N32" s="13">
        <f t="shared" si="5"/>
        <v>3.8895399999999995E-3</v>
      </c>
      <c r="O32" s="13">
        <f t="shared" si="5"/>
        <v>0.44565400000000005</v>
      </c>
      <c r="P32" s="13">
        <f t="shared" si="5"/>
        <v>17682.8</v>
      </c>
      <c r="Q32" s="13">
        <f t="shared" si="5"/>
        <v>25.475200000000001</v>
      </c>
      <c r="R32" s="13">
        <f t="shared" si="5"/>
        <v>0.144068</v>
      </c>
      <c r="S32" s="13">
        <f t="shared" si="5"/>
        <v>2.3221599999999999E-12</v>
      </c>
      <c r="T32" s="13">
        <f t="shared" si="5"/>
        <v>6.8680599999999997E-14</v>
      </c>
      <c r="U32" s="13">
        <f t="shared" si="5"/>
        <v>2.9577599999999999</v>
      </c>
      <c r="V32" s="13">
        <f t="shared" si="5"/>
        <v>0.94240800000000002</v>
      </c>
      <c r="W32" s="13">
        <f t="shared" si="5"/>
        <v>1.6763199999999998E-3</v>
      </c>
      <c r="X32" s="13">
        <f t="shared" si="5"/>
        <v>0.17787600000000001</v>
      </c>
      <c r="Y32"/>
      <c r="Z32" s="10" t="s">
        <v>43</v>
      </c>
      <c r="AA32" s="20">
        <f>AVERAGE(AA27:AA31)</f>
        <v>2.3221599999999999E-12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85</v>
      </c>
      <c r="B35" s="1" t="s">
        <v>7</v>
      </c>
      <c r="C35" s="1" t="s">
        <v>8</v>
      </c>
      <c r="D35" s="1" t="s">
        <v>86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 t="s">
        <v>208</v>
      </c>
      <c r="B36" s="1">
        <v>4.7966000000000003E-4</v>
      </c>
      <c r="C36" s="1">
        <v>0.11944</v>
      </c>
      <c r="D36" s="1">
        <v>3.7425000000000001E-7</v>
      </c>
      <c r="E36" s="1">
        <v>2.2069000000000001E-8</v>
      </c>
      <c r="F36" s="7">
        <v>5.8968999999999996</v>
      </c>
      <c r="G36" s="7">
        <v>-239.9</v>
      </c>
      <c r="H36" s="7">
        <v>13.49</v>
      </c>
      <c r="I36" s="7">
        <v>5.6231999999999998</v>
      </c>
      <c r="J36" s="1">
        <v>4.4920000000000001E-8</v>
      </c>
      <c r="K36" s="1">
        <v>1.6082999999999999E-9</v>
      </c>
      <c r="L36" s="7">
        <v>3.5804</v>
      </c>
      <c r="M36" s="7">
        <v>0.87204000000000004</v>
      </c>
      <c r="N36" s="7">
        <v>3.8278000000000001E-3</v>
      </c>
      <c r="O36" s="7">
        <v>0.43895000000000001</v>
      </c>
      <c r="P36" s="7">
        <v>17690</v>
      </c>
      <c r="Q36" s="7">
        <v>24.989000000000001</v>
      </c>
      <c r="R36" s="7">
        <v>0.14126</v>
      </c>
      <c r="S36" s="13">
        <v>2.3561E-12</v>
      </c>
      <c r="T36" s="3">
        <v>6.8315999999999994E-14</v>
      </c>
      <c r="U36" s="11">
        <v>2.8995000000000002</v>
      </c>
      <c r="V36" s="7">
        <v>0.94191000000000003</v>
      </c>
      <c r="W36" s="7">
        <v>1.6433999999999999E-3</v>
      </c>
      <c r="X36" s="7">
        <v>0.17448</v>
      </c>
      <c r="Y36" s="1"/>
      <c r="Z36" s="7"/>
      <c r="AA36" s="20">
        <f>S36</f>
        <v>2.3561E-12</v>
      </c>
      <c r="AB36" s="41">
        <f>((AA36/AA$41)-1)*100</f>
        <v>1.5901898051931207</v>
      </c>
      <c r="AC36" s="20">
        <f>STDEV(AA37:AA40)</f>
        <v>2.9990665214363043E-14</v>
      </c>
    </row>
    <row r="37" spans="1:39" x14ac:dyDescent="0.25">
      <c r="A37" s="4" t="s">
        <v>209</v>
      </c>
      <c r="B37" s="1">
        <v>4.9865E-4</v>
      </c>
      <c r="C37" s="1">
        <v>0.12416000000000001</v>
      </c>
      <c r="D37" s="1">
        <v>3.8925000000000002E-7</v>
      </c>
      <c r="E37" s="1">
        <v>2.2460000000000001E-8</v>
      </c>
      <c r="F37" s="7">
        <v>5.7701000000000002</v>
      </c>
      <c r="G37" s="7">
        <v>-249.1</v>
      </c>
      <c r="H37" s="7">
        <v>13.739000000000001</v>
      </c>
      <c r="I37" s="7">
        <v>5.5155000000000003</v>
      </c>
      <c r="J37" s="1">
        <v>4.5498000000000001E-8</v>
      </c>
      <c r="K37" s="1">
        <v>1.6708000000000001E-9</v>
      </c>
      <c r="L37" s="7">
        <v>3.6722000000000001</v>
      </c>
      <c r="M37" s="7">
        <v>0.87214000000000003</v>
      </c>
      <c r="N37" s="7">
        <v>3.9265000000000003E-3</v>
      </c>
      <c r="O37" s="7">
        <v>0.45021</v>
      </c>
      <c r="P37" s="7">
        <v>17686</v>
      </c>
      <c r="Q37" s="7">
        <v>25.364000000000001</v>
      </c>
      <c r="R37" s="7">
        <v>0.14341000000000001</v>
      </c>
      <c r="S37" s="13">
        <v>2.2982E-12</v>
      </c>
      <c r="T37" s="3">
        <v>6.7690999999999997E-14</v>
      </c>
      <c r="U37" s="11">
        <v>2.9453999999999998</v>
      </c>
      <c r="V37" s="7">
        <v>0.94289999999999996</v>
      </c>
      <c r="W37" s="7">
        <v>1.6691E-3</v>
      </c>
      <c r="X37" s="7">
        <v>0.17702000000000001</v>
      </c>
      <c r="Y37" s="1"/>
      <c r="AA37" s="20">
        <f t="shared" ref="AA37:AA40" si="6">S37</f>
        <v>2.2982E-12</v>
      </c>
      <c r="AB37" s="41">
        <f t="shared" ref="AB37:AB40" si="7">((AA37/AA$41)-1)*100</f>
        <v>-0.90633920024835168</v>
      </c>
      <c r="AC37" s="20">
        <f>STDEV(AA38:AA40,AA36)</f>
        <v>3.5805900351757793E-14</v>
      </c>
    </row>
    <row r="38" spans="1:39" x14ac:dyDescent="0.25">
      <c r="A38" s="4" t="s">
        <v>210</v>
      </c>
      <c r="B38" s="1">
        <v>5.0113000000000002E-4</v>
      </c>
      <c r="C38" s="1">
        <v>0.12478</v>
      </c>
      <c r="D38" s="1">
        <v>3.8891000000000001E-7</v>
      </c>
      <c r="E38" s="1">
        <v>2.2501000000000001E-8</v>
      </c>
      <c r="F38" s="7">
        <v>5.7857000000000003</v>
      </c>
      <c r="G38" s="7">
        <v>-247.8</v>
      </c>
      <c r="H38" s="7">
        <v>13.763999999999999</v>
      </c>
      <c r="I38" s="7">
        <v>5.5545</v>
      </c>
      <c r="J38" s="1">
        <v>4.6000000000000002E-8</v>
      </c>
      <c r="K38" s="1">
        <v>1.6978000000000001E-9</v>
      </c>
      <c r="L38" s="7">
        <v>3.6909000000000001</v>
      </c>
      <c r="M38" s="7">
        <v>0.87150000000000005</v>
      </c>
      <c r="N38" s="7">
        <v>3.9465999999999998E-3</v>
      </c>
      <c r="O38" s="7">
        <v>0.45284999999999997</v>
      </c>
      <c r="P38" s="7">
        <v>17662</v>
      </c>
      <c r="Q38" s="7">
        <v>25.39</v>
      </c>
      <c r="R38" s="7">
        <v>0.14374999999999999</v>
      </c>
      <c r="S38" s="13">
        <v>2.2895999999999999E-12</v>
      </c>
      <c r="T38" s="3">
        <v>6.7591999999999999E-14</v>
      </c>
      <c r="U38" s="11">
        <v>2.9521000000000002</v>
      </c>
      <c r="V38" s="7">
        <v>0.94311</v>
      </c>
      <c r="W38" s="7">
        <v>1.673E-3</v>
      </c>
      <c r="X38" s="7">
        <v>0.17738999999999999</v>
      </c>
      <c r="Y38" s="1"/>
      <c r="AA38" s="20">
        <f t="shared" si="6"/>
        <v>2.2895999999999999E-12</v>
      </c>
      <c r="AB38" s="41">
        <f t="shared" si="7"/>
        <v>-1.2771535257543487</v>
      </c>
      <c r="AC38" s="20">
        <f>STDEV(AA39:AA40,AA36:AA37)</f>
        <v>3.3175329689394266E-14</v>
      </c>
    </row>
    <row r="39" spans="1:39" x14ac:dyDescent="0.25">
      <c r="A39" s="4" t="s">
        <v>211</v>
      </c>
      <c r="B39" s="1">
        <v>5.0179000000000001E-4</v>
      </c>
      <c r="C39" s="1">
        <v>0.12494</v>
      </c>
      <c r="D39" s="1">
        <v>3.8799000000000002E-7</v>
      </c>
      <c r="E39" s="1">
        <v>2.2538E-8</v>
      </c>
      <c r="F39" s="7">
        <v>5.8089000000000004</v>
      </c>
      <c r="G39" s="7">
        <v>-248.3</v>
      </c>
      <c r="H39" s="7">
        <v>13.792</v>
      </c>
      <c r="I39" s="7">
        <v>5.5545999999999998</v>
      </c>
      <c r="J39" s="1">
        <v>4.5050999999999998E-8</v>
      </c>
      <c r="K39" s="1">
        <v>1.6545E-9</v>
      </c>
      <c r="L39" s="7">
        <v>3.6724999999999999</v>
      </c>
      <c r="M39" s="7">
        <v>0.87300999999999995</v>
      </c>
      <c r="N39" s="7">
        <v>3.9265999999999997E-3</v>
      </c>
      <c r="O39" s="7">
        <v>0.44978000000000001</v>
      </c>
      <c r="P39" s="7">
        <v>17656</v>
      </c>
      <c r="Q39" s="7">
        <v>25.42</v>
      </c>
      <c r="R39" s="7">
        <v>0.14396999999999999</v>
      </c>
      <c r="S39" s="13">
        <v>2.2975999999999998E-12</v>
      </c>
      <c r="T39" s="3">
        <v>6.7943000000000001E-14</v>
      </c>
      <c r="U39" s="11">
        <v>2.9571000000000001</v>
      </c>
      <c r="V39" s="7">
        <v>0.94293000000000005</v>
      </c>
      <c r="W39" s="7">
        <v>1.6758999999999999E-3</v>
      </c>
      <c r="X39" s="7">
        <v>0.17773</v>
      </c>
      <c r="AA39" s="20">
        <f t="shared" si="6"/>
        <v>2.2975999999999998E-12</v>
      </c>
      <c r="AB39" s="41">
        <f t="shared" si="7"/>
        <v>-0.93220996714412641</v>
      </c>
      <c r="AC39" s="20">
        <f>STDEV(AA40,AA36:AA38)</f>
        <v>3.5656731482288237E-14</v>
      </c>
    </row>
    <row r="40" spans="1:39" x14ac:dyDescent="0.25">
      <c r="A40" s="4" t="s">
        <v>212</v>
      </c>
      <c r="B40" s="1">
        <v>4.9823999999999995E-4</v>
      </c>
      <c r="C40" s="1">
        <v>0.12406</v>
      </c>
      <c r="D40" s="1">
        <v>3.7814999999999998E-7</v>
      </c>
      <c r="E40" s="1">
        <v>2.2530999999999998E-8</v>
      </c>
      <c r="F40" s="7">
        <v>5.9581999999999997</v>
      </c>
      <c r="G40" s="7">
        <v>-249</v>
      </c>
      <c r="H40" s="7">
        <v>13.805</v>
      </c>
      <c r="I40" s="7">
        <v>5.5442</v>
      </c>
      <c r="J40" s="1">
        <v>4.4863000000000003E-8</v>
      </c>
      <c r="K40" s="1">
        <v>1.6428E-9</v>
      </c>
      <c r="L40" s="7">
        <v>3.6617999999999999</v>
      </c>
      <c r="M40" s="7">
        <v>0.87350000000000005</v>
      </c>
      <c r="N40" s="7">
        <v>3.9151999999999998E-3</v>
      </c>
      <c r="O40" s="7">
        <v>0.44822000000000001</v>
      </c>
      <c r="P40" s="7">
        <v>17639</v>
      </c>
      <c r="Q40" s="7">
        <v>25.393999999999998</v>
      </c>
      <c r="R40" s="7">
        <v>0.14396999999999999</v>
      </c>
      <c r="S40" s="13">
        <v>2.3546000000000001E-12</v>
      </c>
      <c r="T40" s="3">
        <v>6.954E-14</v>
      </c>
      <c r="U40" s="11">
        <v>2.9533999999999998</v>
      </c>
      <c r="V40" s="7">
        <v>0.94171000000000005</v>
      </c>
      <c r="W40" s="7">
        <v>1.6743000000000001E-3</v>
      </c>
      <c r="X40" s="7">
        <v>0.17779</v>
      </c>
      <c r="AA40" s="20">
        <f t="shared" si="6"/>
        <v>2.3546000000000001E-12</v>
      </c>
      <c r="AB40" s="41">
        <f t="shared" si="7"/>
        <v>1.5255128879537283</v>
      </c>
      <c r="AC40" s="20">
        <f>STDEV(AA36:AA39)</f>
        <v>3.0734386279865816E-14</v>
      </c>
    </row>
    <row r="41" spans="1:39" x14ac:dyDescent="0.25">
      <c r="A41" s="4" t="str">
        <f>A40</f>
        <v>D:\Google Drive\Research\data\2020-TB\test-5e2-08052020\test-5e2-c3-08052020\3-3-5.TXT</v>
      </c>
      <c r="B41" s="13">
        <f>AVERAGE(B36:B40)</f>
        <v>4.9589399999999998E-4</v>
      </c>
      <c r="C41" s="13">
        <f t="shared" ref="C41:X41" si="8">AVERAGE(C36:C40)</f>
        <v>0.123476</v>
      </c>
      <c r="D41" s="13">
        <f t="shared" si="8"/>
        <v>3.8370999999999999E-7</v>
      </c>
      <c r="E41" s="13">
        <f t="shared" si="8"/>
        <v>2.2419800000000001E-8</v>
      </c>
      <c r="F41" s="13">
        <f t="shared" si="8"/>
        <v>5.84396</v>
      </c>
      <c r="G41" s="13">
        <f t="shared" si="8"/>
        <v>-246.82</v>
      </c>
      <c r="H41" s="13">
        <f t="shared" si="8"/>
        <v>13.718</v>
      </c>
      <c r="I41" s="13">
        <f t="shared" si="8"/>
        <v>5.5584000000000007</v>
      </c>
      <c r="J41" s="13">
        <f t="shared" si="8"/>
        <v>4.5266399999999998E-8</v>
      </c>
      <c r="K41" s="13">
        <f t="shared" si="8"/>
        <v>1.6548399999999998E-9</v>
      </c>
      <c r="L41" s="13">
        <f t="shared" si="8"/>
        <v>3.6555599999999999</v>
      </c>
      <c r="M41" s="13">
        <f t="shared" si="8"/>
        <v>0.87243800000000005</v>
      </c>
      <c r="N41" s="13">
        <f t="shared" si="8"/>
        <v>3.9085400000000003E-3</v>
      </c>
      <c r="O41" s="13">
        <f t="shared" si="8"/>
        <v>0.44800199999999996</v>
      </c>
      <c r="P41" s="13">
        <f t="shared" si="8"/>
        <v>17666.599999999999</v>
      </c>
      <c r="Q41" s="13">
        <f t="shared" si="8"/>
        <v>25.311399999999999</v>
      </c>
      <c r="R41" s="13">
        <f t="shared" si="8"/>
        <v>0.14327199999999998</v>
      </c>
      <c r="S41" s="13">
        <f t="shared" si="8"/>
        <v>2.3192199999999999E-12</v>
      </c>
      <c r="T41" s="13">
        <f t="shared" si="8"/>
        <v>6.8216400000000003E-14</v>
      </c>
      <c r="U41" s="13">
        <f t="shared" si="8"/>
        <v>2.9415000000000004</v>
      </c>
      <c r="V41" s="13">
        <f t="shared" si="8"/>
        <v>0.94251200000000002</v>
      </c>
      <c r="W41" s="13">
        <f t="shared" si="8"/>
        <v>1.6671400000000003E-3</v>
      </c>
      <c r="X41" s="13">
        <f t="shared" si="8"/>
        <v>0.17688200000000001</v>
      </c>
      <c r="Z41" s="10" t="s">
        <v>43</v>
      </c>
      <c r="AA41" s="20">
        <f>AVERAGE(AA36:AA40)</f>
        <v>2.3192199999999999E-12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85</v>
      </c>
      <c r="B44" s="1" t="s">
        <v>7</v>
      </c>
      <c r="C44" s="1" t="s">
        <v>8</v>
      </c>
      <c r="D44" s="1" t="s">
        <v>86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 t="s">
        <v>213</v>
      </c>
      <c r="B45" s="1">
        <v>4.9706999999999996E-4</v>
      </c>
      <c r="C45" s="1">
        <v>0.12377000000000001</v>
      </c>
      <c r="D45" s="1">
        <v>3.8612999999999998E-7</v>
      </c>
      <c r="E45" s="1">
        <v>2.2451E-8</v>
      </c>
      <c r="F45" s="7">
        <v>5.8144</v>
      </c>
      <c r="G45" s="7">
        <v>-248.7</v>
      </c>
      <c r="H45" s="7">
        <v>13.739000000000001</v>
      </c>
      <c r="I45" s="7">
        <v>5.5243000000000002</v>
      </c>
      <c r="J45" s="1">
        <v>4.4328999999999999E-8</v>
      </c>
      <c r="K45" s="1">
        <v>1.6136999999999999E-9</v>
      </c>
      <c r="L45" s="7">
        <v>3.6402999999999999</v>
      </c>
      <c r="M45" s="7">
        <v>0.87414000000000003</v>
      </c>
      <c r="N45" s="7">
        <v>3.8918999999999998E-3</v>
      </c>
      <c r="O45" s="7">
        <v>0.44523000000000001</v>
      </c>
      <c r="P45" s="7">
        <v>17663</v>
      </c>
      <c r="Q45" s="7">
        <v>25.321000000000002</v>
      </c>
      <c r="R45" s="7">
        <v>0.14335999999999999</v>
      </c>
      <c r="S45" s="13">
        <v>2.3051999999999999E-12</v>
      </c>
      <c r="T45" s="3">
        <v>6.7890000000000002E-14</v>
      </c>
      <c r="U45" s="11">
        <v>2.9451000000000001</v>
      </c>
      <c r="V45" s="7">
        <v>0.94277</v>
      </c>
      <c r="W45" s="7">
        <v>1.6691E-3</v>
      </c>
      <c r="X45" s="7">
        <v>0.17704</v>
      </c>
      <c r="Y45" s="1"/>
      <c r="Z45" s="7"/>
      <c r="AA45" s="20">
        <f>S45</f>
        <v>2.3051999999999999E-12</v>
      </c>
      <c r="AB45" s="41">
        <f>((AA45/AA$50)-1)*100</f>
        <v>-0.66190919433242179</v>
      </c>
      <c r="AC45" s="20">
        <f>STDEV(AA46:AA49)</f>
        <v>2.3363361630267717E-14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 t="s">
        <v>214</v>
      </c>
      <c r="B46" s="1">
        <v>4.9054000000000003E-4</v>
      </c>
      <c r="C46" s="1">
        <v>0.12214999999999999</v>
      </c>
      <c r="D46" s="1">
        <v>3.7731999999999999E-7</v>
      </c>
      <c r="E46" s="1">
        <v>2.2291000000000001E-8</v>
      </c>
      <c r="F46" s="7">
        <v>5.9077000000000002</v>
      </c>
      <c r="G46" s="7">
        <v>-243.2</v>
      </c>
      <c r="H46" s="7">
        <v>13.647</v>
      </c>
      <c r="I46" s="7">
        <v>5.6113999999999997</v>
      </c>
      <c r="J46" s="1">
        <v>4.4260000000000001E-8</v>
      </c>
      <c r="K46" s="1">
        <v>1.6055000000000001E-9</v>
      </c>
      <c r="L46" s="7">
        <v>3.6274000000000002</v>
      </c>
      <c r="M46" s="7">
        <v>0.87465999999999999</v>
      </c>
      <c r="N46" s="7">
        <v>3.8782999999999999E-3</v>
      </c>
      <c r="O46" s="7">
        <v>0.44341000000000003</v>
      </c>
      <c r="P46" s="7">
        <v>17641</v>
      </c>
      <c r="Q46" s="7">
        <v>25.167999999999999</v>
      </c>
      <c r="R46" s="7">
        <v>0.14266999999999999</v>
      </c>
      <c r="S46" s="13">
        <v>2.3589E-12</v>
      </c>
      <c r="T46" s="3">
        <v>6.9092000000000005E-14</v>
      </c>
      <c r="U46" s="11">
        <v>2.9289999999999998</v>
      </c>
      <c r="V46" s="7">
        <v>0.94177999999999995</v>
      </c>
      <c r="W46" s="7">
        <v>1.6603E-3</v>
      </c>
      <c r="X46" s="7">
        <v>0.17629</v>
      </c>
      <c r="Y46" s="1"/>
      <c r="Z46"/>
      <c r="AA46" s="20">
        <f t="shared" ref="AA46:AA49" si="9">S46</f>
        <v>2.3589E-12</v>
      </c>
      <c r="AB46" s="41">
        <f t="shared" ref="AB46:AB49" si="10">((AA46/AA$50)-1)*100</f>
        <v>1.6521874030406281</v>
      </c>
      <c r="AC46" s="20">
        <f>STDEV(AA47:AA49,AA45)</f>
        <v>5.6275364651564822E-15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 t="s">
        <v>215</v>
      </c>
      <c r="B47" s="1">
        <v>5.0060000000000002E-4</v>
      </c>
      <c r="C47" s="1">
        <v>0.12465</v>
      </c>
      <c r="D47" s="1">
        <v>3.8789000000000001E-7</v>
      </c>
      <c r="E47" s="1">
        <v>2.2513000000000001E-8</v>
      </c>
      <c r="F47" s="7">
        <v>5.8040000000000003</v>
      </c>
      <c r="G47" s="7">
        <v>-248.5</v>
      </c>
      <c r="H47" s="7">
        <v>13.787000000000001</v>
      </c>
      <c r="I47" s="7">
        <v>5.5480999999999998</v>
      </c>
      <c r="J47" s="1">
        <v>4.4723000000000003E-8</v>
      </c>
      <c r="K47" s="1">
        <v>1.6397E-9</v>
      </c>
      <c r="L47" s="7">
        <v>3.6663000000000001</v>
      </c>
      <c r="M47" s="7">
        <v>0.87402999999999997</v>
      </c>
      <c r="N47" s="7">
        <v>3.9201000000000001E-3</v>
      </c>
      <c r="O47" s="7">
        <v>0.44851000000000002</v>
      </c>
      <c r="P47" s="7">
        <v>17622</v>
      </c>
      <c r="Q47" s="7">
        <v>25.36</v>
      </c>
      <c r="R47" s="7">
        <v>0.14391000000000001</v>
      </c>
      <c r="S47" s="13">
        <v>2.3102E-12</v>
      </c>
      <c r="T47" s="3">
        <v>6.8273999999999995E-14</v>
      </c>
      <c r="U47" s="11">
        <v>2.9552999999999998</v>
      </c>
      <c r="V47" s="7">
        <v>0.94266000000000005</v>
      </c>
      <c r="W47" s="7">
        <v>1.6750000000000001E-3</v>
      </c>
      <c r="X47" s="7">
        <v>0.17768999999999999</v>
      </c>
      <c r="Y47" s="1"/>
      <c r="Z47"/>
      <c r="AA47" s="20">
        <f t="shared" si="9"/>
        <v>2.3102E-12</v>
      </c>
      <c r="AB47" s="41">
        <f t="shared" si="10"/>
        <v>-0.44644396180233414</v>
      </c>
      <c r="AC47" s="20">
        <f>STDEV(AA48:AA49,AA45:AA46)</f>
        <v>2.4483259586909582E-14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 t="s">
        <v>216</v>
      </c>
      <c r="B48" s="1">
        <v>4.9793000000000005E-4</v>
      </c>
      <c r="C48" s="1">
        <v>0.12398000000000001</v>
      </c>
      <c r="D48" s="1">
        <v>3.8262000000000002E-7</v>
      </c>
      <c r="E48" s="1">
        <v>2.2452000000000001E-8</v>
      </c>
      <c r="F48" s="7">
        <v>5.8680000000000003</v>
      </c>
      <c r="G48" s="7">
        <v>-245.3</v>
      </c>
      <c r="H48" s="7">
        <v>13.749000000000001</v>
      </c>
      <c r="I48" s="7">
        <v>5.6050000000000004</v>
      </c>
      <c r="J48" s="1">
        <v>4.4332999999999997E-8</v>
      </c>
      <c r="K48" s="1">
        <v>1.6167E-9</v>
      </c>
      <c r="L48" s="7">
        <v>3.6467000000000001</v>
      </c>
      <c r="M48" s="7">
        <v>0.87465000000000004</v>
      </c>
      <c r="N48" s="7">
        <v>3.8988999999999998E-3</v>
      </c>
      <c r="O48" s="7">
        <v>0.44577</v>
      </c>
      <c r="P48" s="7">
        <v>17602</v>
      </c>
      <c r="Q48" s="7">
        <v>25.289000000000001</v>
      </c>
      <c r="R48" s="7">
        <v>0.14366999999999999</v>
      </c>
      <c r="S48" s="13">
        <v>2.3186999999999998E-12</v>
      </c>
      <c r="T48" s="3">
        <v>6.8415000000000004E-14</v>
      </c>
      <c r="U48" s="11">
        <v>2.9506000000000001</v>
      </c>
      <c r="V48" s="7">
        <v>0.94255999999999995</v>
      </c>
      <c r="W48" s="7">
        <v>1.6724000000000001E-3</v>
      </c>
      <c r="X48" s="7">
        <v>0.17743</v>
      </c>
      <c r="Y48"/>
      <c r="Z48"/>
      <c r="AA48" s="20">
        <f t="shared" si="9"/>
        <v>2.3186999999999998E-12</v>
      </c>
      <c r="AB48" s="41">
        <f t="shared" si="10"/>
        <v>-8.0153066501209569E-2</v>
      </c>
      <c r="AC48" s="20">
        <f>STDEV(AA49,AA45:AA47)</f>
        <v>2.5351709344079076E-14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 t="s">
        <v>217</v>
      </c>
      <c r="B49" s="1">
        <v>5.0115000000000001E-4</v>
      </c>
      <c r="C49" s="1">
        <v>0.12479</v>
      </c>
      <c r="D49" s="1">
        <v>3.9022000000000001E-7</v>
      </c>
      <c r="E49" s="1">
        <v>2.2535E-8</v>
      </c>
      <c r="F49" s="7">
        <v>5.7748999999999997</v>
      </c>
      <c r="G49" s="7">
        <v>-247.9</v>
      </c>
      <c r="H49" s="7">
        <v>13.805999999999999</v>
      </c>
      <c r="I49" s="7">
        <v>5.5692000000000004</v>
      </c>
      <c r="J49" s="1">
        <v>4.4281999999999999E-8</v>
      </c>
      <c r="K49" s="1">
        <v>1.6172E-9</v>
      </c>
      <c r="L49" s="7">
        <v>3.6520000000000001</v>
      </c>
      <c r="M49" s="7">
        <v>0.87466999999999995</v>
      </c>
      <c r="N49" s="7">
        <v>3.9044000000000001E-3</v>
      </c>
      <c r="O49" s="7">
        <v>0.44639000000000001</v>
      </c>
      <c r="P49" s="7">
        <v>17589</v>
      </c>
      <c r="Q49" s="7">
        <v>25.361000000000001</v>
      </c>
      <c r="R49" s="7">
        <v>0.14419000000000001</v>
      </c>
      <c r="S49" s="13">
        <v>2.3098000000000001E-12</v>
      </c>
      <c r="T49" s="3">
        <v>6.8394999999999995E-14</v>
      </c>
      <c r="U49" s="11">
        <v>2.9611000000000001</v>
      </c>
      <c r="V49" s="7">
        <v>0.94267999999999996</v>
      </c>
      <c r="W49" s="7">
        <v>1.6783E-3</v>
      </c>
      <c r="X49" s="7">
        <v>0.17802999999999999</v>
      </c>
      <c r="Y49"/>
      <c r="Z49"/>
      <c r="AA49" s="20">
        <f t="shared" si="9"/>
        <v>2.3098000000000001E-12</v>
      </c>
      <c r="AB49" s="41">
        <f t="shared" si="10"/>
        <v>-0.46368118040474027</v>
      </c>
      <c r="AC49" s="20">
        <f>STDEV(AA45:AA48)</f>
        <v>2.4411267890054401E-14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 t="str">
        <f>A49</f>
        <v>D:\Google Drive\Research\data\2020-TB\test-5e2-08052020\test-5e2-c3-08052020\3-4-5.TXT</v>
      </c>
      <c r="B50" s="13">
        <f>AVERAGE(B45:B49)</f>
        <v>4.9745799999999999E-4</v>
      </c>
      <c r="C50" s="13">
        <f t="shared" ref="C50:X50" si="11">AVERAGE(C45:C49)</f>
        <v>0.12386800000000001</v>
      </c>
      <c r="D50" s="13">
        <f t="shared" si="11"/>
        <v>3.8483599999999999E-7</v>
      </c>
      <c r="E50" s="13">
        <f t="shared" si="11"/>
        <v>2.2448399999999999E-8</v>
      </c>
      <c r="F50" s="13">
        <f t="shared" si="11"/>
        <v>5.8338000000000001</v>
      </c>
      <c r="G50" s="13">
        <f t="shared" si="11"/>
        <v>-246.72000000000003</v>
      </c>
      <c r="H50" s="13">
        <f t="shared" si="11"/>
        <v>13.745600000000001</v>
      </c>
      <c r="I50" s="13">
        <f t="shared" si="11"/>
        <v>5.5715999999999992</v>
      </c>
      <c r="J50" s="13">
        <f t="shared" si="11"/>
        <v>4.4385399999999999E-8</v>
      </c>
      <c r="K50" s="13">
        <f t="shared" si="11"/>
        <v>1.6185600000000003E-9</v>
      </c>
      <c r="L50" s="13">
        <f t="shared" si="11"/>
        <v>3.6465400000000003</v>
      </c>
      <c r="M50" s="13">
        <f t="shared" si="11"/>
        <v>0.87442999999999993</v>
      </c>
      <c r="N50" s="13">
        <f t="shared" si="11"/>
        <v>3.8987200000000001E-3</v>
      </c>
      <c r="O50" s="13">
        <f t="shared" si="11"/>
        <v>0.44586199999999998</v>
      </c>
      <c r="P50" s="13">
        <f t="shared" si="11"/>
        <v>17623.400000000001</v>
      </c>
      <c r="Q50" s="13">
        <f t="shared" si="11"/>
        <v>25.299800000000001</v>
      </c>
      <c r="R50" s="13">
        <f t="shared" si="11"/>
        <v>0.14355999999999999</v>
      </c>
      <c r="S50" s="13">
        <f t="shared" si="11"/>
        <v>2.3205600000000004E-12</v>
      </c>
      <c r="T50" s="13">
        <f t="shared" si="11"/>
        <v>6.84132E-14</v>
      </c>
      <c r="U50" s="13">
        <f t="shared" si="11"/>
        <v>2.9482200000000001</v>
      </c>
      <c r="V50" s="13">
        <f t="shared" si="11"/>
        <v>0.94248999999999994</v>
      </c>
      <c r="W50" s="13">
        <f t="shared" si="11"/>
        <v>1.6710200000000001E-3</v>
      </c>
      <c r="X50" s="13">
        <f t="shared" si="11"/>
        <v>0.17729600000000001</v>
      </c>
      <c r="Y50"/>
      <c r="Z50" s="10" t="s">
        <v>43</v>
      </c>
      <c r="AA50" s="20">
        <f>AVERAGE(AA45:AA49)</f>
        <v>2.3205600000000004E-12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85</v>
      </c>
      <c r="B53" s="1" t="s">
        <v>7</v>
      </c>
      <c r="C53" s="1" t="s">
        <v>8</v>
      </c>
      <c r="D53" s="1" t="s">
        <v>86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 t="s">
        <v>218</v>
      </c>
      <c r="B54" s="1">
        <v>4.8480000000000002E-4</v>
      </c>
      <c r="C54" s="1">
        <v>0.12071999999999999</v>
      </c>
      <c r="D54" s="1">
        <v>3.8562999999999999E-7</v>
      </c>
      <c r="E54" s="1">
        <v>2.215E-8</v>
      </c>
      <c r="F54" s="7">
        <v>5.7438000000000002</v>
      </c>
      <c r="G54" s="7">
        <v>-246.7</v>
      </c>
      <c r="H54" s="7">
        <v>13.551</v>
      </c>
      <c r="I54" s="7">
        <v>5.4928999999999997</v>
      </c>
      <c r="J54" s="1">
        <v>4.5404000000000001E-8</v>
      </c>
      <c r="K54" s="1">
        <v>1.6403E-9</v>
      </c>
      <c r="L54" s="7">
        <v>3.6126999999999998</v>
      </c>
      <c r="M54" s="7">
        <v>0.87219000000000002</v>
      </c>
      <c r="N54" s="7">
        <v>3.8625999999999999E-3</v>
      </c>
      <c r="O54" s="7">
        <v>0.44285999999999998</v>
      </c>
      <c r="P54" s="7">
        <v>17651</v>
      </c>
      <c r="Q54" s="7">
        <v>24.995999999999999</v>
      </c>
      <c r="R54" s="7">
        <v>0.14161000000000001</v>
      </c>
      <c r="S54" s="13">
        <v>2.3040999999999998E-12</v>
      </c>
      <c r="T54" s="3">
        <v>6.7001000000000001E-14</v>
      </c>
      <c r="U54" s="11">
        <v>2.9079000000000002</v>
      </c>
      <c r="V54" s="7">
        <v>0.94284999999999997</v>
      </c>
      <c r="W54" s="7">
        <v>1.6479999999999999E-3</v>
      </c>
      <c r="X54" s="7">
        <v>0.17479</v>
      </c>
      <c r="Y54" s="1"/>
      <c r="Z54" s="7"/>
      <c r="AA54" s="20">
        <f>S54</f>
        <v>2.3040999999999998E-12</v>
      </c>
      <c r="AB54" s="41">
        <f>((AA54/AA$59)-1)*100</f>
        <v>-0.74096411493561609</v>
      </c>
      <c r="AC54" s="20">
        <f>STDEV(AA55:AA58)</f>
        <v>2.2613417845754148E-14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 t="s">
        <v>219</v>
      </c>
      <c r="B55" s="1">
        <v>4.9611000000000002E-4</v>
      </c>
      <c r="C55" s="1">
        <v>0.12353</v>
      </c>
      <c r="D55" s="1">
        <v>3.8659000000000002E-7</v>
      </c>
      <c r="E55" s="1">
        <v>2.2385999999999999E-8</v>
      </c>
      <c r="F55" s="7">
        <v>5.7906000000000004</v>
      </c>
      <c r="G55" s="7">
        <v>-245.2</v>
      </c>
      <c r="H55" s="7">
        <v>13.696</v>
      </c>
      <c r="I55" s="7">
        <v>5.5856000000000003</v>
      </c>
      <c r="J55" s="1">
        <v>4.4600999999999997E-8</v>
      </c>
      <c r="K55" s="1">
        <v>1.6283000000000001E-9</v>
      </c>
      <c r="L55" s="7">
        <v>3.6507999999999998</v>
      </c>
      <c r="M55" s="7">
        <v>0.87419000000000002</v>
      </c>
      <c r="N55" s="7">
        <v>3.9034E-3</v>
      </c>
      <c r="O55" s="7">
        <v>0.44651999999999997</v>
      </c>
      <c r="P55" s="7">
        <v>17641</v>
      </c>
      <c r="Q55" s="7">
        <v>25.247</v>
      </c>
      <c r="R55" s="7">
        <v>0.14312</v>
      </c>
      <c r="S55" s="13">
        <v>2.3093999999999998E-12</v>
      </c>
      <c r="T55" s="3">
        <v>6.7905999999999999E-14</v>
      </c>
      <c r="U55" s="11">
        <v>2.9403999999999999</v>
      </c>
      <c r="V55" s="7">
        <v>0.94274999999999998</v>
      </c>
      <c r="W55" s="7">
        <v>1.6664E-3</v>
      </c>
      <c r="X55" s="7">
        <v>0.17676</v>
      </c>
      <c r="Y55" s="1"/>
      <c r="Z55"/>
      <c r="AA55" s="20">
        <f t="shared" ref="AA55:AA58" si="12">S55</f>
        <v>2.3093999999999998E-12</v>
      </c>
      <c r="AB55" s="41">
        <f t="shared" ref="AB55:AB58" si="13">((AA55/AA$59)-1)*100</f>
        <v>-0.51264377719383303</v>
      </c>
      <c r="AC55" s="20">
        <f>STDEV(AA56:AA58,AA54)</f>
        <v>2.3992273061689518E-14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 t="s">
        <v>220</v>
      </c>
      <c r="B56" s="1">
        <v>4.9220999999999998E-4</v>
      </c>
      <c r="C56" s="1">
        <v>0.12256</v>
      </c>
      <c r="D56" s="1">
        <v>3.8831000000000001E-7</v>
      </c>
      <c r="E56" s="1">
        <v>2.2299E-8</v>
      </c>
      <c r="F56" s="7">
        <v>5.7426000000000004</v>
      </c>
      <c r="G56" s="7">
        <v>-249.1</v>
      </c>
      <c r="H56" s="7">
        <v>13.654999999999999</v>
      </c>
      <c r="I56" s="7">
        <v>5.4817</v>
      </c>
      <c r="J56" s="1">
        <v>4.4864999999999998E-8</v>
      </c>
      <c r="K56" s="1">
        <v>1.6352000000000001E-9</v>
      </c>
      <c r="L56" s="7">
        <v>3.6446999999999998</v>
      </c>
      <c r="M56" s="7">
        <v>0.87407000000000001</v>
      </c>
      <c r="N56" s="7">
        <v>3.8971000000000001E-3</v>
      </c>
      <c r="O56" s="7">
        <v>0.44585999999999998</v>
      </c>
      <c r="P56" s="7">
        <v>17630</v>
      </c>
      <c r="Q56" s="7">
        <v>25.131</v>
      </c>
      <c r="R56" s="7">
        <v>0.14255000000000001</v>
      </c>
      <c r="S56" s="13">
        <v>2.3113000000000001E-12</v>
      </c>
      <c r="T56" s="3">
        <v>6.7663999999999998E-14</v>
      </c>
      <c r="U56" s="11">
        <v>2.9275000000000002</v>
      </c>
      <c r="V56" s="7">
        <v>0.94264999999999999</v>
      </c>
      <c r="W56" s="7">
        <v>1.6593000000000001E-3</v>
      </c>
      <c r="X56" s="7">
        <v>0.17602999999999999</v>
      </c>
      <c r="Y56" s="1"/>
      <c r="Z56"/>
      <c r="AA56" s="20">
        <f t="shared" si="12"/>
        <v>2.3113000000000001E-12</v>
      </c>
      <c r="AB56" s="41">
        <f t="shared" si="13"/>
        <v>-0.43079309007884037</v>
      </c>
      <c r="AC56" s="20">
        <f>STDEV(AA57:AA58,AA54:AA55)</f>
        <v>2.4350906896185093E-14</v>
      </c>
    </row>
    <row r="57" spans="1:39" s="2" customFormat="1" x14ac:dyDescent="0.25">
      <c r="A57" s="4" t="s">
        <v>221</v>
      </c>
      <c r="B57" s="1">
        <v>4.9222000000000003E-4</v>
      </c>
      <c r="C57" s="1">
        <v>0.12256</v>
      </c>
      <c r="D57" s="1">
        <v>3.8356999999999999E-7</v>
      </c>
      <c r="E57" s="1">
        <v>2.229E-8</v>
      </c>
      <c r="F57" s="7">
        <v>5.8112000000000004</v>
      </c>
      <c r="G57" s="7">
        <v>-244</v>
      </c>
      <c r="H57" s="7">
        <v>13.647</v>
      </c>
      <c r="I57" s="7">
        <v>5.593</v>
      </c>
      <c r="J57" s="1">
        <v>4.4759999999999998E-8</v>
      </c>
      <c r="K57" s="1">
        <v>1.6310000000000001E-9</v>
      </c>
      <c r="L57" s="7">
        <v>3.6438999999999999</v>
      </c>
      <c r="M57" s="7">
        <v>0.87427999999999995</v>
      </c>
      <c r="N57" s="7">
        <v>3.8961999999999998E-3</v>
      </c>
      <c r="O57" s="7">
        <v>0.44564999999999999</v>
      </c>
      <c r="P57" s="7">
        <v>17613</v>
      </c>
      <c r="Q57" s="7">
        <v>25.126999999999999</v>
      </c>
      <c r="R57" s="7">
        <v>0.14266000000000001</v>
      </c>
      <c r="S57" s="13">
        <v>2.3234999999999999E-12</v>
      </c>
      <c r="T57" s="3">
        <v>6.8079000000000002E-14</v>
      </c>
      <c r="U57" s="11">
        <v>2.93</v>
      </c>
      <c r="V57" s="7">
        <v>0.94247999999999998</v>
      </c>
      <c r="W57" s="7">
        <v>1.6607E-3</v>
      </c>
      <c r="X57" s="7">
        <v>0.17621000000000001</v>
      </c>
      <c r="Y57"/>
      <c r="Z57"/>
      <c r="AA57" s="20">
        <f t="shared" si="12"/>
        <v>2.3234999999999999E-12</v>
      </c>
      <c r="AB57" s="41">
        <f t="shared" si="13"/>
        <v>9.4774479817338886E-2</v>
      </c>
      <c r="AC57" s="20">
        <f>STDEV(AA58,AA54:AA56)</f>
        <v>2.5151872031057135E-14</v>
      </c>
    </row>
    <row r="58" spans="1:39" s="2" customFormat="1" x14ac:dyDescent="0.25">
      <c r="A58" s="4" t="s">
        <v>222</v>
      </c>
      <c r="B58" s="1">
        <v>4.9034000000000002E-4</v>
      </c>
      <c r="C58" s="1">
        <v>0.1221</v>
      </c>
      <c r="D58" s="1">
        <v>3.7885999999999999E-7</v>
      </c>
      <c r="E58" s="1">
        <v>2.2233999999999999E-8</v>
      </c>
      <c r="F58" s="7">
        <v>5.8686999999999996</v>
      </c>
      <c r="G58" s="7">
        <v>-241.5</v>
      </c>
      <c r="H58" s="7">
        <v>13.619</v>
      </c>
      <c r="I58" s="7">
        <v>5.6393000000000004</v>
      </c>
      <c r="J58" s="1">
        <v>4.545E-8</v>
      </c>
      <c r="K58" s="1">
        <v>1.6629999999999999E-9</v>
      </c>
      <c r="L58" s="7">
        <v>3.6589999999999998</v>
      </c>
      <c r="M58" s="7">
        <v>0.87346000000000001</v>
      </c>
      <c r="N58" s="7">
        <v>3.9125000000000002E-3</v>
      </c>
      <c r="O58" s="7">
        <v>0.44792999999999999</v>
      </c>
      <c r="P58" s="7">
        <v>17592</v>
      </c>
      <c r="Q58" s="7">
        <v>25.079000000000001</v>
      </c>
      <c r="R58" s="7">
        <v>0.14255999999999999</v>
      </c>
      <c r="S58" s="13">
        <v>2.3582000000000002E-12</v>
      </c>
      <c r="T58" s="3">
        <v>6.8990000000000004E-14</v>
      </c>
      <c r="U58" s="11">
        <v>2.9255</v>
      </c>
      <c r="V58" s="7">
        <v>0.94181999999999999</v>
      </c>
      <c r="W58" s="7">
        <v>1.6584E-3</v>
      </c>
      <c r="X58" s="7">
        <v>0.17607999999999999</v>
      </c>
      <c r="Y58"/>
      <c r="Z58"/>
      <c r="AA58" s="20">
        <f t="shared" si="12"/>
        <v>2.3582000000000002E-12</v>
      </c>
      <c r="AB58" s="41">
        <f t="shared" si="13"/>
        <v>1.5896265023908951</v>
      </c>
      <c r="AC58" s="20">
        <f>STDEV(AA54:AA57)</f>
        <v>8.2034037651047016E-15</v>
      </c>
    </row>
    <row r="59" spans="1:39" s="2" customFormat="1" x14ac:dyDescent="0.25">
      <c r="A59" s="4" t="str">
        <f>A58</f>
        <v>D:\Google Drive\Research\data\2020-TB\test-5e2-08052020\test-5e2-c3-08052020\3-5-5.TXT</v>
      </c>
      <c r="B59" s="13">
        <f>AVERAGE(B54:B58)</f>
        <v>4.9113600000000009E-4</v>
      </c>
      <c r="C59" s="13">
        <f t="shared" ref="C59:X59" si="14">AVERAGE(C54:C58)</f>
        <v>0.12229399999999999</v>
      </c>
      <c r="D59" s="13">
        <f t="shared" si="14"/>
        <v>3.8459200000000003E-7</v>
      </c>
      <c r="E59" s="13">
        <f t="shared" si="14"/>
        <v>2.2271799999999998E-8</v>
      </c>
      <c r="F59" s="13">
        <f t="shared" si="14"/>
        <v>5.7913800000000002</v>
      </c>
      <c r="G59" s="13">
        <f t="shared" si="14"/>
        <v>-245.3</v>
      </c>
      <c r="H59" s="13">
        <f t="shared" si="14"/>
        <v>13.633600000000001</v>
      </c>
      <c r="I59" s="13">
        <f t="shared" si="14"/>
        <v>5.5585000000000004</v>
      </c>
      <c r="J59" s="13">
        <f t="shared" si="14"/>
        <v>4.5015999999999998E-8</v>
      </c>
      <c r="K59" s="13">
        <f t="shared" si="14"/>
        <v>1.6395600000000001E-9</v>
      </c>
      <c r="L59" s="13">
        <f t="shared" si="14"/>
        <v>3.6422199999999996</v>
      </c>
      <c r="M59" s="13">
        <f t="shared" si="14"/>
        <v>0.87363799999999991</v>
      </c>
      <c r="N59" s="13">
        <f t="shared" si="14"/>
        <v>3.8943600000000004E-3</v>
      </c>
      <c r="O59" s="13">
        <f t="shared" si="14"/>
        <v>0.44576399999999994</v>
      </c>
      <c r="P59" s="13">
        <f t="shared" si="14"/>
        <v>17625.400000000001</v>
      </c>
      <c r="Q59" s="13">
        <f t="shared" si="14"/>
        <v>25.115999999999996</v>
      </c>
      <c r="R59" s="13">
        <f t="shared" si="14"/>
        <v>0.14250000000000002</v>
      </c>
      <c r="S59" s="13">
        <f t="shared" si="14"/>
        <v>2.3213000000000002E-12</v>
      </c>
      <c r="T59" s="13">
        <f t="shared" si="14"/>
        <v>6.7928000000000001E-14</v>
      </c>
      <c r="U59" s="13">
        <f t="shared" si="14"/>
        <v>2.9262600000000001</v>
      </c>
      <c r="V59" s="13">
        <f t="shared" si="14"/>
        <v>0.94250999999999985</v>
      </c>
      <c r="W59" s="13">
        <f t="shared" si="14"/>
        <v>1.6585599999999999E-3</v>
      </c>
      <c r="X59" s="13">
        <f t="shared" si="14"/>
        <v>0.17597400000000002</v>
      </c>
      <c r="Y59"/>
      <c r="Z59" s="10" t="s">
        <v>43</v>
      </c>
      <c r="AA59" s="20">
        <f>AVERAGE(AA54:AA58)</f>
        <v>2.3213000000000002E-12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85</v>
      </c>
      <c r="B62" s="1" t="s">
        <v>7</v>
      </c>
      <c r="C62" s="1" t="s">
        <v>8</v>
      </c>
      <c r="D62" s="1" t="s">
        <v>86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 t="s">
        <v>223</v>
      </c>
      <c r="B63" s="1">
        <v>4.9589999999999996E-4</v>
      </c>
      <c r="C63" s="1">
        <v>0.12348000000000001</v>
      </c>
      <c r="D63" s="1">
        <v>3.8846000000000003E-7</v>
      </c>
      <c r="E63" s="1">
        <v>2.2392E-8</v>
      </c>
      <c r="F63" s="7">
        <v>5.7643000000000004</v>
      </c>
      <c r="G63" s="7">
        <v>-248.7</v>
      </c>
      <c r="H63" s="7">
        <v>13.72</v>
      </c>
      <c r="I63" s="7">
        <v>5.5167000000000002</v>
      </c>
      <c r="J63" s="1">
        <v>4.4628000000000001E-8</v>
      </c>
      <c r="K63" s="1">
        <v>1.6304000000000001E-9</v>
      </c>
      <c r="L63" s="7">
        <v>3.6533000000000002</v>
      </c>
      <c r="M63" s="7">
        <v>0.87438000000000005</v>
      </c>
      <c r="N63" s="7">
        <v>3.9061E-3</v>
      </c>
      <c r="O63" s="7">
        <v>0.44673000000000002</v>
      </c>
      <c r="P63" s="7">
        <v>17625</v>
      </c>
      <c r="Q63" s="7">
        <v>25.248000000000001</v>
      </c>
      <c r="R63" s="7">
        <v>0.14324999999999999</v>
      </c>
      <c r="S63" s="13">
        <v>2.3309000000000001E-12</v>
      </c>
      <c r="T63" s="3">
        <v>6.8566000000000005E-14</v>
      </c>
      <c r="U63" s="11">
        <v>2.9416000000000002</v>
      </c>
      <c r="V63" s="7">
        <v>0.94223999999999997</v>
      </c>
      <c r="W63" s="7">
        <v>1.6673E-3</v>
      </c>
      <c r="X63" s="7">
        <v>0.17695</v>
      </c>
      <c r="Y63" s="1"/>
      <c r="Z63" s="7"/>
      <c r="AA63" s="20">
        <f>S63</f>
        <v>2.3309000000000001E-12</v>
      </c>
      <c r="AB63" s="41">
        <f>((AA63/AA$68)-1)*100</f>
        <v>-0.54444757345348815</v>
      </c>
      <c r="AC63" s="20">
        <f>STDEV(AA64:AA67)</f>
        <v>2.8596794692179547E-14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 t="s">
        <v>224</v>
      </c>
      <c r="B64" s="1">
        <v>4.9116000000000003E-4</v>
      </c>
      <c r="C64" s="1">
        <v>0.12230000000000001</v>
      </c>
      <c r="D64" s="1">
        <v>3.8862E-7</v>
      </c>
      <c r="E64" s="1">
        <v>2.2288000000000001E-8</v>
      </c>
      <c r="F64" s="7">
        <v>5.7351999999999999</v>
      </c>
      <c r="G64" s="7">
        <v>-248.5</v>
      </c>
      <c r="H64" s="7">
        <v>13.654999999999999</v>
      </c>
      <c r="I64" s="7">
        <v>5.4950000000000001</v>
      </c>
      <c r="J64" s="1">
        <v>4.5124000000000001E-8</v>
      </c>
      <c r="K64" s="1">
        <v>1.6415E-9</v>
      </c>
      <c r="L64" s="7">
        <v>3.6377999999999999</v>
      </c>
      <c r="M64" s="7">
        <v>0.87326000000000004</v>
      </c>
      <c r="N64" s="7">
        <v>3.8895000000000002E-3</v>
      </c>
      <c r="O64" s="7">
        <v>0.44540000000000002</v>
      </c>
      <c r="P64" s="7">
        <v>17616</v>
      </c>
      <c r="Q64" s="7">
        <v>25.126000000000001</v>
      </c>
      <c r="R64" s="7">
        <v>0.14263000000000001</v>
      </c>
      <c r="S64" s="13">
        <v>2.3221999999999999E-12</v>
      </c>
      <c r="T64" s="3">
        <v>6.8001999999999994E-14</v>
      </c>
      <c r="U64" s="11">
        <v>2.9283000000000001</v>
      </c>
      <c r="V64" s="7">
        <v>0.94242000000000004</v>
      </c>
      <c r="W64" s="7">
        <v>1.6597999999999999E-3</v>
      </c>
      <c r="X64" s="7">
        <v>0.17612</v>
      </c>
      <c r="Y64" s="1"/>
      <c r="Z64"/>
      <c r="AA64" s="20">
        <f t="shared" ref="AA64:AA67" si="15">S64</f>
        <v>2.3221999999999999E-12</v>
      </c>
      <c r="AB64" s="41">
        <f t="shared" ref="AB64:AB67" si="16">((AA64/AA$68)-1)*100</f>
        <v>-0.91566182808087149</v>
      </c>
      <c r="AC64" s="20">
        <f>STDEV(AA65:AA67,AA63)</f>
        <v>2.6338738896664473E-14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 t="s">
        <v>225</v>
      </c>
      <c r="B65" s="1">
        <v>4.7586999999999998E-4</v>
      </c>
      <c r="C65" s="1">
        <v>0.11849</v>
      </c>
      <c r="D65" s="1">
        <v>3.8215999999999998E-7</v>
      </c>
      <c r="E65" s="1">
        <v>2.1953999999999999E-8</v>
      </c>
      <c r="F65" s="7">
        <v>5.7446999999999999</v>
      </c>
      <c r="G65" s="7">
        <v>-245.1</v>
      </c>
      <c r="H65" s="7">
        <v>13.457000000000001</v>
      </c>
      <c r="I65" s="7">
        <v>5.4904000000000002</v>
      </c>
      <c r="J65" s="1">
        <v>4.5853E-8</v>
      </c>
      <c r="K65" s="1">
        <v>1.6482E-9</v>
      </c>
      <c r="L65" s="7">
        <v>3.5945</v>
      </c>
      <c r="M65" s="7">
        <v>0.87175000000000002</v>
      </c>
      <c r="N65" s="7">
        <v>3.8433E-3</v>
      </c>
      <c r="O65" s="7">
        <v>0.44086999999999998</v>
      </c>
      <c r="P65" s="7">
        <v>17602</v>
      </c>
      <c r="Q65" s="7">
        <v>24.792999999999999</v>
      </c>
      <c r="R65" s="7">
        <v>0.14085</v>
      </c>
      <c r="S65" s="13">
        <v>2.3779000000000002E-12</v>
      </c>
      <c r="T65" s="3">
        <v>6.8673999999999998E-14</v>
      </c>
      <c r="U65" s="11">
        <v>2.8879999999999999</v>
      </c>
      <c r="V65" s="7">
        <v>0.94135999999999997</v>
      </c>
      <c r="W65" s="7">
        <v>1.6371999999999999E-3</v>
      </c>
      <c r="X65" s="7">
        <v>0.17391999999999999</v>
      </c>
      <c r="Y65" s="1"/>
      <c r="Z65"/>
      <c r="AA65" s="20">
        <f t="shared" si="15"/>
        <v>2.3779000000000002E-12</v>
      </c>
      <c r="AB65" s="41">
        <f t="shared" si="16"/>
        <v>1.4609627676369419</v>
      </c>
      <c r="AC65" s="20">
        <f>STDEV(AA66:AA67,AA63:AA64)</f>
        <v>1.9928037200553995E-14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 t="s">
        <v>226</v>
      </c>
      <c r="B66" s="1">
        <v>4.8946000000000005E-4</v>
      </c>
      <c r="C66" s="1">
        <v>0.12187000000000001</v>
      </c>
      <c r="D66" s="1">
        <v>3.8994000000000001E-7</v>
      </c>
      <c r="E66" s="1">
        <v>2.2242000000000002E-8</v>
      </c>
      <c r="F66" s="7">
        <v>5.7039999999999997</v>
      </c>
      <c r="G66" s="7">
        <v>-249.1</v>
      </c>
      <c r="H66" s="7">
        <v>13.63</v>
      </c>
      <c r="I66" s="7">
        <v>5.4717000000000002</v>
      </c>
      <c r="J66" s="1">
        <v>4.5047E-8</v>
      </c>
      <c r="K66" s="1">
        <v>1.6366999999999999E-9</v>
      </c>
      <c r="L66" s="7">
        <v>3.6333000000000002</v>
      </c>
      <c r="M66" s="7">
        <v>0.87372000000000005</v>
      </c>
      <c r="N66" s="7">
        <v>3.8847999999999999E-3</v>
      </c>
      <c r="O66" s="7">
        <v>0.44463000000000003</v>
      </c>
      <c r="P66" s="7">
        <v>17598</v>
      </c>
      <c r="Q66" s="7">
        <v>25.053999999999998</v>
      </c>
      <c r="R66" s="7">
        <v>0.14237</v>
      </c>
      <c r="S66" s="13">
        <v>2.3229000000000001E-12</v>
      </c>
      <c r="T66" s="3">
        <v>6.7894000000000001E-14</v>
      </c>
      <c r="U66" s="11">
        <v>2.9228000000000001</v>
      </c>
      <c r="V66" s="7">
        <v>0.94240000000000002</v>
      </c>
      <c r="W66" s="7">
        <v>1.6567000000000001E-3</v>
      </c>
      <c r="X66" s="7">
        <v>0.17580000000000001</v>
      </c>
      <c r="Y66"/>
      <c r="Z66"/>
      <c r="AA66" s="20">
        <f t="shared" si="15"/>
        <v>2.3229000000000001E-12</v>
      </c>
      <c r="AB66" s="41">
        <f t="shared" si="16"/>
        <v>-0.88579401449015993</v>
      </c>
      <c r="AC66" s="20">
        <f>STDEV(AA67,AA63:AA65)</f>
        <v>2.6571475934417645E-14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 t="s">
        <v>227</v>
      </c>
      <c r="B67" s="1">
        <v>4.9353999999999999E-4</v>
      </c>
      <c r="C67" s="1">
        <v>0.12289</v>
      </c>
      <c r="D67" s="1">
        <v>3.8618999999999999E-7</v>
      </c>
      <c r="E67" s="1">
        <v>2.2350999999999999E-8</v>
      </c>
      <c r="F67" s="7">
        <v>5.7876000000000003</v>
      </c>
      <c r="G67" s="7">
        <v>-247.4</v>
      </c>
      <c r="H67" s="7">
        <v>13.712</v>
      </c>
      <c r="I67" s="7">
        <v>5.5423999999999998</v>
      </c>
      <c r="J67" s="1">
        <v>4.4658000000000002E-8</v>
      </c>
      <c r="K67" s="1">
        <v>1.6296E-9</v>
      </c>
      <c r="L67" s="7">
        <v>3.6490999999999998</v>
      </c>
      <c r="M67" s="7">
        <v>0.87475000000000003</v>
      </c>
      <c r="N67" s="7">
        <v>3.9018E-3</v>
      </c>
      <c r="O67" s="7">
        <v>0.44605</v>
      </c>
      <c r="P67" s="7">
        <v>17576</v>
      </c>
      <c r="Q67" s="7">
        <v>25.175999999999998</v>
      </c>
      <c r="R67" s="7">
        <v>0.14324000000000001</v>
      </c>
      <c r="S67" s="13">
        <v>2.3643999999999999E-12</v>
      </c>
      <c r="T67" s="3">
        <v>6.9497000000000004E-14</v>
      </c>
      <c r="U67" s="11">
        <v>2.9392999999999998</v>
      </c>
      <c r="V67" s="7">
        <v>0.94155</v>
      </c>
      <c r="W67" s="7">
        <v>1.6662999999999999E-3</v>
      </c>
      <c r="X67" s="7">
        <v>0.17696999999999999</v>
      </c>
      <c r="Y67"/>
      <c r="Z67"/>
      <c r="AA67" s="20">
        <f t="shared" si="15"/>
        <v>2.3643999999999999E-12</v>
      </c>
      <c r="AB67" s="41">
        <f t="shared" si="16"/>
        <v>0.88494064838755548</v>
      </c>
      <c r="AC67" s="20">
        <f>STDEV(AA63:AA66)</f>
        <v>2.6577982742613685E-14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 t="str">
        <f>A67</f>
        <v>D:\Google Drive\Research\data\2020-TB\test-5e2-08052020\test-5e2-c3-08052020\3-6-5.TXT</v>
      </c>
      <c r="B68" s="13">
        <f>AVERAGE(B63:B67)</f>
        <v>4.8918599999999996E-4</v>
      </c>
      <c r="C68" s="13">
        <f t="shared" ref="C68:X68" si="17">AVERAGE(C63:C67)</f>
        <v>0.121806</v>
      </c>
      <c r="D68" s="13">
        <f t="shared" si="17"/>
        <v>3.8707400000000004E-7</v>
      </c>
      <c r="E68" s="13">
        <f t="shared" si="17"/>
        <v>2.22454E-8</v>
      </c>
      <c r="F68" s="13">
        <f t="shared" si="17"/>
        <v>5.74716</v>
      </c>
      <c r="G68" s="13">
        <f t="shared" si="17"/>
        <v>-247.76</v>
      </c>
      <c r="H68" s="13">
        <f t="shared" si="17"/>
        <v>13.634800000000002</v>
      </c>
      <c r="I68" s="13">
        <f t="shared" si="17"/>
        <v>5.5032400000000008</v>
      </c>
      <c r="J68" s="13">
        <f t="shared" si="17"/>
        <v>4.5061999999999997E-8</v>
      </c>
      <c r="K68" s="13">
        <f t="shared" si="17"/>
        <v>1.63728E-9</v>
      </c>
      <c r="L68" s="13">
        <f t="shared" si="17"/>
        <v>3.6335999999999999</v>
      </c>
      <c r="M68" s="13">
        <f t="shared" si="17"/>
        <v>0.87357200000000002</v>
      </c>
      <c r="N68" s="13">
        <f t="shared" si="17"/>
        <v>3.8851000000000003E-3</v>
      </c>
      <c r="O68" s="13">
        <f t="shared" si="17"/>
        <v>0.44473600000000008</v>
      </c>
      <c r="P68" s="13">
        <f t="shared" si="17"/>
        <v>17603.400000000001</v>
      </c>
      <c r="Q68" s="13">
        <f t="shared" si="17"/>
        <v>25.0794</v>
      </c>
      <c r="R68" s="13">
        <f t="shared" si="17"/>
        <v>0.14246800000000001</v>
      </c>
      <c r="S68" s="13">
        <f t="shared" si="17"/>
        <v>2.3436600000000001E-12</v>
      </c>
      <c r="T68" s="13">
        <f t="shared" si="17"/>
        <v>6.8526599999999993E-14</v>
      </c>
      <c r="U68" s="13">
        <f t="shared" si="17"/>
        <v>2.9239999999999999</v>
      </c>
      <c r="V68" s="13">
        <f t="shared" si="17"/>
        <v>0.941994</v>
      </c>
      <c r="W68" s="13">
        <f t="shared" si="17"/>
        <v>1.6574600000000001E-3</v>
      </c>
      <c r="X68" s="13">
        <f t="shared" si="17"/>
        <v>0.175952</v>
      </c>
      <c r="Y68"/>
      <c r="Z68" s="10" t="s">
        <v>43</v>
      </c>
      <c r="AA68" s="20">
        <f>AVERAGE(AA63:AA67)</f>
        <v>2.3436600000000001E-12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85</v>
      </c>
      <c r="B71" s="1" t="s">
        <v>7</v>
      </c>
      <c r="C71" s="1" t="s">
        <v>8</v>
      </c>
      <c r="D71" s="1" t="s">
        <v>86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 t="s">
        <v>228</v>
      </c>
      <c r="B72" s="1">
        <v>4.8208000000000002E-4</v>
      </c>
      <c r="C72" s="1">
        <v>0.12003999999999999</v>
      </c>
      <c r="D72" s="1">
        <v>3.8486999999999998E-7</v>
      </c>
      <c r="E72" s="1">
        <v>2.2072000000000001E-8</v>
      </c>
      <c r="F72" s="7">
        <v>5.7348999999999997</v>
      </c>
      <c r="G72" s="7">
        <v>-245</v>
      </c>
      <c r="H72" s="7">
        <v>13.512</v>
      </c>
      <c r="I72" s="7">
        <v>5.5151000000000003</v>
      </c>
      <c r="J72" s="1">
        <v>4.5829E-8</v>
      </c>
      <c r="K72" s="1">
        <v>1.6559E-9</v>
      </c>
      <c r="L72" s="7">
        <v>3.6132</v>
      </c>
      <c r="M72" s="7">
        <v>0.87195999999999996</v>
      </c>
      <c r="N72" s="7">
        <v>3.8633999999999999E-3</v>
      </c>
      <c r="O72" s="7">
        <v>0.44307000000000002</v>
      </c>
      <c r="P72" s="7">
        <v>17605</v>
      </c>
      <c r="Q72" s="7">
        <v>24.873999999999999</v>
      </c>
      <c r="R72" s="7">
        <v>0.14129</v>
      </c>
      <c r="S72" s="13">
        <v>2.3050999999999999E-12</v>
      </c>
      <c r="T72" s="3">
        <v>6.6861000000000002E-14</v>
      </c>
      <c r="U72" s="11">
        <v>2.9005999999999998</v>
      </c>
      <c r="V72" s="7">
        <v>0.94284000000000001</v>
      </c>
      <c r="W72" s="7">
        <v>1.6439E-3</v>
      </c>
      <c r="X72" s="7">
        <v>0.17435999999999999</v>
      </c>
      <c r="Y72" s="1"/>
      <c r="Z72" s="7"/>
      <c r="AA72" s="20">
        <f>S72</f>
        <v>2.3050999999999999E-12</v>
      </c>
      <c r="AB72" s="41">
        <f>((AA72/AA$77)-1)*100</f>
        <v>-0.29585542877410553</v>
      </c>
      <c r="AC72" s="20">
        <f>STDEV(AA73:AA76)</f>
        <v>2.3042641630970464E-14</v>
      </c>
    </row>
    <row r="73" spans="1:39" s="2" customFormat="1" x14ac:dyDescent="0.25">
      <c r="A73" s="4" t="s">
        <v>229</v>
      </c>
      <c r="B73" s="1">
        <v>4.9301E-4</v>
      </c>
      <c r="C73" s="1">
        <v>0.12275999999999999</v>
      </c>
      <c r="D73" s="1">
        <v>3.8694E-7</v>
      </c>
      <c r="E73" s="1">
        <v>2.2317000000000001E-8</v>
      </c>
      <c r="F73" s="7">
        <v>5.7675999999999998</v>
      </c>
      <c r="G73" s="7">
        <v>-247.9</v>
      </c>
      <c r="H73" s="7">
        <v>13.664999999999999</v>
      </c>
      <c r="I73" s="7">
        <v>5.5122999999999998</v>
      </c>
      <c r="J73" s="1">
        <v>4.4792000000000002E-8</v>
      </c>
      <c r="K73" s="1">
        <v>1.6331999999999999E-9</v>
      </c>
      <c r="L73" s="7">
        <v>3.6461999999999999</v>
      </c>
      <c r="M73" s="7">
        <v>0.87436999999999998</v>
      </c>
      <c r="N73" s="7">
        <v>3.8987000000000002E-3</v>
      </c>
      <c r="O73" s="7">
        <v>0.44589000000000001</v>
      </c>
      <c r="P73" s="7">
        <v>17615</v>
      </c>
      <c r="Q73" s="7">
        <v>25.123999999999999</v>
      </c>
      <c r="R73" s="7">
        <v>0.14263000000000001</v>
      </c>
      <c r="S73" s="13">
        <v>2.2986999999999999E-12</v>
      </c>
      <c r="T73" s="3">
        <v>6.7349000000000002E-14</v>
      </c>
      <c r="U73" s="11">
        <v>2.9298999999999999</v>
      </c>
      <c r="V73" s="7">
        <v>0.94291000000000003</v>
      </c>
      <c r="W73" s="7">
        <v>1.6605999999999999E-3</v>
      </c>
      <c r="X73" s="7">
        <v>0.17610999999999999</v>
      </c>
      <c r="Y73" s="1"/>
      <c r="Z73"/>
      <c r="AA73" s="20">
        <f t="shared" ref="AA73:AA76" si="18">S73</f>
        <v>2.2986999999999999E-12</v>
      </c>
      <c r="AB73" s="41">
        <f t="shared" ref="AB73:AB76" si="19">((AA73/AA$77)-1)*100</f>
        <v>-0.57267922177911545</v>
      </c>
      <c r="AC73" s="20">
        <f>STDEV(AA74:AA76,AA72)</f>
        <v>2.1849866513703601E-14</v>
      </c>
    </row>
    <row r="74" spans="1:39" s="2" customFormat="1" x14ac:dyDescent="0.25">
      <c r="A74" s="4" t="s">
        <v>230</v>
      </c>
      <c r="B74" s="1">
        <v>4.9083000000000004E-4</v>
      </c>
      <c r="C74" s="1">
        <v>0.12222</v>
      </c>
      <c r="D74" s="1">
        <v>3.8509000000000002E-7</v>
      </c>
      <c r="E74" s="1">
        <v>2.2259000000000001E-8</v>
      </c>
      <c r="F74" s="7">
        <v>5.7801999999999998</v>
      </c>
      <c r="G74" s="7">
        <v>-246.5</v>
      </c>
      <c r="H74" s="7">
        <v>13.632999999999999</v>
      </c>
      <c r="I74" s="7">
        <v>5.5305999999999997</v>
      </c>
      <c r="J74" s="1">
        <v>4.4756000000000001E-8</v>
      </c>
      <c r="K74" s="1">
        <v>1.6302E-9</v>
      </c>
      <c r="L74" s="7">
        <v>3.6423999999999999</v>
      </c>
      <c r="M74" s="7">
        <v>0.87468000000000001</v>
      </c>
      <c r="N74" s="7">
        <v>3.8945999999999998E-3</v>
      </c>
      <c r="O74" s="7">
        <v>0.44525999999999999</v>
      </c>
      <c r="P74" s="7">
        <v>17604</v>
      </c>
      <c r="Q74" s="7">
        <v>25.059000000000001</v>
      </c>
      <c r="R74" s="7">
        <v>0.14235</v>
      </c>
      <c r="S74" s="13">
        <v>2.3103E-12</v>
      </c>
      <c r="T74" s="3">
        <v>6.755E-14</v>
      </c>
      <c r="U74" s="11">
        <v>2.9239000000000002</v>
      </c>
      <c r="V74" s="7">
        <v>0.94269000000000003</v>
      </c>
      <c r="W74" s="7">
        <v>1.6571999999999999E-3</v>
      </c>
      <c r="X74" s="7">
        <v>0.17579</v>
      </c>
      <c r="Y74" s="1"/>
      <c r="Z74"/>
      <c r="AA74" s="20">
        <f t="shared" si="18"/>
        <v>2.3103E-12</v>
      </c>
      <c r="AB74" s="41">
        <f t="shared" si="19"/>
        <v>-7.0936096957530115E-2</v>
      </c>
      <c r="AC74" s="20">
        <f>STDEV(AA75:AA76,AA72:AA73)</f>
        <v>2.3437932218236885E-14</v>
      </c>
    </row>
    <row r="75" spans="1:39" s="2" customFormat="1" x14ac:dyDescent="0.25">
      <c r="A75" s="4" t="s">
        <v>231</v>
      </c>
      <c r="B75" s="1">
        <v>4.9538000000000002E-4</v>
      </c>
      <c r="C75" s="1">
        <v>0.12335</v>
      </c>
      <c r="D75" s="1">
        <v>3.8781999999999999E-7</v>
      </c>
      <c r="E75" s="1">
        <v>2.2361000000000001E-8</v>
      </c>
      <c r="F75" s="7">
        <v>5.7657999999999996</v>
      </c>
      <c r="G75" s="7">
        <v>-248.9</v>
      </c>
      <c r="H75" s="7">
        <v>13.699</v>
      </c>
      <c r="I75" s="7">
        <v>5.5038</v>
      </c>
      <c r="J75" s="1">
        <v>4.5110999999999999E-8</v>
      </c>
      <c r="K75" s="1">
        <v>1.6534999999999999E-9</v>
      </c>
      <c r="L75" s="7">
        <v>3.6654</v>
      </c>
      <c r="M75" s="7">
        <v>0.87424000000000002</v>
      </c>
      <c r="N75" s="7">
        <v>3.9194E-3</v>
      </c>
      <c r="O75" s="7">
        <v>0.44832</v>
      </c>
      <c r="P75" s="7">
        <v>17594</v>
      </c>
      <c r="Q75" s="7">
        <v>25.15</v>
      </c>
      <c r="R75" s="7">
        <v>0.14294999999999999</v>
      </c>
      <c r="S75" s="13">
        <v>2.2984E-12</v>
      </c>
      <c r="T75" s="3">
        <v>6.7478E-14</v>
      </c>
      <c r="U75" s="11">
        <v>2.9359000000000002</v>
      </c>
      <c r="V75" s="7">
        <v>0.94289000000000001</v>
      </c>
      <c r="W75" s="7">
        <v>1.6639999999999999E-3</v>
      </c>
      <c r="X75" s="7">
        <v>0.17648</v>
      </c>
      <c r="Y75"/>
      <c r="Z75"/>
      <c r="AA75" s="20">
        <f t="shared" si="18"/>
        <v>2.2984E-12</v>
      </c>
      <c r="AB75" s="41">
        <f t="shared" si="19"/>
        <v>-0.58565533707621853</v>
      </c>
      <c r="AC75" s="20">
        <f>STDEV(AA76,AA72:AA74)</f>
        <v>2.1773129464242547E-14</v>
      </c>
    </row>
    <row r="76" spans="1:39" s="2" customFormat="1" x14ac:dyDescent="0.25">
      <c r="A76" s="4" t="s">
        <v>232</v>
      </c>
      <c r="B76" s="1">
        <v>4.9107999999999997E-4</v>
      </c>
      <c r="C76" s="1">
        <v>0.12228</v>
      </c>
      <c r="D76" s="1">
        <v>3.8422999999999999E-7</v>
      </c>
      <c r="E76" s="1">
        <v>2.2303999999999999E-8</v>
      </c>
      <c r="F76" s="7">
        <v>5.8048999999999999</v>
      </c>
      <c r="G76" s="7">
        <v>-249.5</v>
      </c>
      <c r="H76" s="7">
        <v>13.685</v>
      </c>
      <c r="I76" s="7">
        <v>5.4850000000000003</v>
      </c>
      <c r="J76" s="1">
        <v>4.5201999999999997E-8</v>
      </c>
      <c r="K76" s="1">
        <v>1.653E-9</v>
      </c>
      <c r="L76" s="7">
        <v>3.6568999999999998</v>
      </c>
      <c r="M76" s="7">
        <v>0.87429000000000001</v>
      </c>
      <c r="N76" s="7">
        <v>3.9104999999999999E-3</v>
      </c>
      <c r="O76" s="7">
        <v>0.44728000000000001</v>
      </c>
      <c r="P76" s="7">
        <v>17576</v>
      </c>
      <c r="Q76" s="7">
        <v>25.085999999999999</v>
      </c>
      <c r="R76" s="7">
        <v>0.14273</v>
      </c>
      <c r="S76" s="13">
        <v>2.3471999999999999E-12</v>
      </c>
      <c r="T76" s="3">
        <v>6.8734E-14</v>
      </c>
      <c r="U76" s="11">
        <v>2.9283000000000001</v>
      </c>
      <c r="V76" s="7">
        <v>0.94184000000000001</v>
      </c>
      <c r="W76" s="7">
        <v>1.6601999999999999E-3</v>
      </c>
      <c r="X76" s="7">
        <v>0.17627000000000001</v>
      </c>
      <c r="Y76"/>
      <c r="Z76"/>
      <c r="AA76" s="20">
        <f t="shared" si="18"/>
        <v>2.3471999999999999E-12</v>
      </c>
      <c r="AB76" s="41">
        <f t="shared" si="19"/>
        <v>1.5251260845869696</v>
      </c>
      <c r="AC76" s="20">
        <f>STDEV(AA72:AA75)</f>
        <v>5.6946612424855247E-15</v>
      </c>
    </row>
    <row r="77" spans="1:39" s="2" customFormat="1" x14ac:dyDescent="0.25">
      <c r="A77" s="4" t="str">
        <f>A76</f>
        <v>D:\Google Drive\Research\data\2020-TB\test-5e2-08052020\test-5e2-c3-08052020\3-7-5.TXT</v>
      </c>
      <c r="B77" s="13">
        <f>AVERAGE(B72:B76)</f>
        <v>4.90476E-4</v>
      </c>
      <c r="C77" s="13">
        <f t="shared" ref="C77:X77" si="20">AVERAGE(C72:C76)</f>
        <v>0.12213</v>
      </c>
      <c r="D77" s="13">
        <f t="shared" si="20"/>
        <v>3.8579000000000002E-7</v>
      </c>
      <c r="E77" s="13">
        <f t="shared" si="20"/>
        <v>2.22626E-8</v>
      </c>
      <c r="F77" s="13">
        <f t="shared" si="20"/>
        <v>5.7706799999999996</v>
      </c>
      <c r="G77" s="13">
        <f t="shared" si="20"/>
        <v>-247.56</v>
      </c>
      <c r="H77" s="13">
        <f t="shared" si="20"/>
        <v>13.6388</v>
      </c>
      <c r="I77" s="13">
        <f t="shared" si="20"/>
        <v>5.5093599999999991</v>
      </c>
      <c r="J77" s="13">
        <f t="shared" si="20"/>
        <v>4.5138000000000004E-8</v>
      </c>
      <c r="K77" s="13">
        <f t="shared" si="20"/>
        <v>1.6451599999999999E-9</v>
      </c>
      <c r="L77" s="13">
        <f t="shared" si="20"/>
        <v>3.6448200000000002</v>
      </c>
      <c r="M77" s="13">
        <f t="shared" si="20"/>
        <v>0.87390799999999991</v>
      </c>
      <c r="N77" s="13">
        <f t="shared" si="20"/>
        <v>3.8973200000000001E-3</v>
      </c>
      <c r="O77" s="13">
        <f t="shared" si="20"/>
        <v>0.44596400000000003</v>
      </c>
      <c r="P77" s="13">
        <f t="shared" si="20"/>
        <v>17598.8</v>
      </c>
      <c r="Q77" s="13">
        <f t="shared" si="20"/>
        <v>25.058599999999998</v>
      </c>
      <c r="R77" s="13">
        <f t="shared" si="20"/>
        <v>0.14239000000000002</v>
      </c>
      <c r="S77" s="13">
        <f t="shared" si="20"/>
        <v>2.3119399999999999E-12</v>
      </c>
      <c r="T77" s="13">
        <f t="shared" si="20"/>
        <v>6.7594399999999996E-14</v>
      </c>
      <c r="U77" s="13">
        <f t="shared" si="20"/>
        <v>2.9237200000000003</v>
      </c>
      <c r="V77" s="13">
        <f t="shared" si="20"/>
        <v>0.94263399999999997</v>
      </c>
      <c r="W77" s="13">
        <f t="shared" si="20"/>
        <v>1.6571800000000001E-3</v>
      </c>
      <c r="X77" s="13">
        <f t="shared" si="20"/>
        <v>0.17580199999999999</v>
      </c>
      <c r="Y77"/>
      <c r="Z77" s="10" t="s">
        <v>43</v>
      </c>
      <c r="AA77" s="20">
        <f>AVERAGE(AA72:AA76)</f>
        <v>2.3119399999999999E-12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85</v>
      </c>
      <c r="B80" s="1" t="s">
        <v>7</v>
      </c>
      <c r="C80" s="1" t="s">
        <v>8</v>
      </c>
      <c r="D80" s="1" t="s">
        <v>86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 t="s">
        <v>233</v>
      </c>
      <c r="B81" s="1">
        <v>4.9866999999999999E-4</v>
      </c>
      <c r="C81" s="1">
        <v>0.12417</v>
      </c>
      <c r="D81" s="1">
        <v>3.9345999999999998E-7</v>
      </c>
      <c r="E81" s="1">
        <v>2.2428999999999999E-8</v>
      </c>
      <c r="F81" s="7">
        <v>5.7004999999999999</v>
      </c>
      <c r="G81" s="7">
        <v>-250.6</v>
      </c>
      <c r="H81" s="7">
        <v>13.747999999999999</v>
      </c>
      <c r="I81" s="7">
        <v>5.4859999999999998</v>
      </c>
      <c r="J81" s="1">
        <v>4.5102000000000002E-8</v>
      </c>
      <c r="K81" s="1">
        <v>1.6612E-9</v>
      </c>
      <c r="L81" s="7">
        <v>3.6831999999999998</v>
      </c>
      <c r="M81" s="7">
        <v>0.87424999999999997</v>
      </c>
      <c r="N81" s="7">
        <v>3.9385000000000002E-3</v>
      </c>
      <c r="O81" s="7">
        <v>0.45050000000000001</v>
      </c>
      <c r="P81" s="7">
        <v>17613</v>
      </c>
      <c r="Q81" s="7">
        <v>25.271999999999998</v>
      </c>
      <c r="R81" s="7">
        <v>0.14348</v>
      </c>
      <c r="S81" s="13">
        <v>2.3313E-12</v>
      </c>
      <c r="T81" s="3">
        <v>6.8678999999999994E-14</v>
      </c>
      <c r="U81" s="11">
        <v>2.9460000000000002</v>
      </c>
      <c r="V81" s="7">
        <v>0.94218000000000002</v>
      </c>
      <c r="W81" s="7">
        <v>1.6699E-3</v>
      </c>
      <c r="X81" s="7">
        <v>0.17724000000000001</v>
      </c>
      <c r="Y81" s="1"/>
      <c r="Z81" s="7"/>
      <c r="AA81" s="20">
        <f>S81</f>
        <v>2.3313E-12</v>
      </c>
      <c r="AB81" s="41">
        <f>((AA81/AA$86)-1)*100</f>
        <v>-0.70701477916436106</v>
      </c>
      <c r="AC81" s="20">
        <f>STDEV(AA82:AA85)</f>
        <v>2.4819951651846612E-14</v>
      </c>
    </row>
    <row r="82" spans="1:29" s="2" customFormat="1" x14ac:dyDescent="0.25">
      <c r="A82" s="4" t="s">
        <v>234</v>
      </c>
      <c r="B82" s="1">
        <v>4.9047999999999995E-4</v>
      </c>
      <c r="C82" s="1">
        <v>0.12213</v>
      </c>
      <c r="D82" s="1">
        <v>3.8358E-7</v>
      </c>
      <c r="E82" s="1">
        <v>2.2233999999999999E-8</v>
      </c>
      <c r="F82" s="7">
        <v>5.7964000000000002</v>
      </c>
      <c r="G82" s="7">
        <v>-246</v>
      </c>
      <c r="H82" s="7">
        <v>13.631</v>
      </c>
      <c r="I82" s="7">
        <v>5.5411000000000001</v>
      </c>
      <c r="J82" s="1">
        <v>4.5652999999999999E-8</v>
      </c>
      <c r="K82" s="1">
        <v>1.678E-9</v>
      </c>
      <c r="L82" s="7">
        <v>3.6756000000000002</v>
      </c>
      <c r="M82" s="7">
        <v>0.87355000000000005</v>
      </c>
      <c r="N82" s="7">
        <v>3.9307999999999999E-3</v>
      </c>
      <c r="O82" s="7">
        <v>0.44997999999999999</v>
      </c>
      <c r="P82" s="7">
        <v>17616</v>
      </c>
      <c r="Q82" s="7">
        <v>25.097000000000001</v>
      </c>
      <c r="R82" s="7">
        <v>0.14247000000000001</v>
      </c>
      <c r="S82" s="13">
        <v>2.3788999999999999E-12</v>
      </c>
      <c r="T82" s="3">
        <v>6.9536E-14</v>
      </c>
      <c r="U82" s="11">
        <v>2.923</v>
      </c>
      <c r="V82" s="7">
        <v>0.94130000000000003</v>
      </c>
      <c r="W82" s="7">
        <v>1.6570999999999999E-3</v>
      </c>
      <c r="X82" s="7">
        <v>0.17604</v>
      </c>
      <c r="Y82" s="1"/>
      <c r="Z82"/>
      <c r="AA82" s="20">
        <f t="shared" ref="AA82:AA85" si="21">S82</f>
        <v>2.3788999999999999E-12</v>
      </c>
      <c r="AB82" s="41">
        <f t="shared" ref="AB82:AB85" si="22">((AA82/AA$86)-1)*100</f>
        <v>1.3203288044635553</v>
      </c>
      <c r="AC82" s="20">
        <f>STDEV(AA83:AA85,AA81)</f>
        <v>1.8177733632111709E-14</v>
      </c>
    </row>
    <row r="83" spans="1:29" s="2" customFormat="1" x14ac:dyDescent="0.25">
      <c r="A83" s="4" t="s">
        <v>235</v>
      </c>
      <c r="B83" s="1">
        <v>4.9439999999999998E-4</v>
      </c>
      <c r="C83" s="1">
        <v>0.1231</v>
      </c>
      <c r="D83" s="1">
        <v>3.8926999999999999E-7</v>
      </c>
      <c r="E83" s="1">
        <v>2.2294999999999999E-8</v>
      </c>
      <c r="F83" s="7">
        <v>5.7274000000000003</v>
      </c>
      <c r="G83" s="7">
        <v>-249.1</v>
      </c>
      <c r="H83" s="7">
        <v>13.664999999999999</v>
      </c>
      <c r="I83" s="7">
        <v>5.4856999999999996</v>
      </c>
      <c r="J83" s="1">
        <v>4.6525000000000001E-8</v>
      </c>
      <c r="K83" s="1">
        <v>1.7225E-9</v>
      </c>
      <c r="L83" s="7">
        <v>3.7023000000000001</v>
      </c>
      <c r="M83" s="7">
        <v>0.87224000000000002</v>
      </c>
      <c r="N83" s="7">
        <v>3.9595999999999998E-3</v>
      </c>
      <c r="O83" s="7">
        <v>0.45395999999999997</v>
      </c>
      <c r="P83" s="7">
        <v>17607</v>
      </c>
      <c r="Q83" s="7">
        <v>25.132000000000001</v>
      </c>
      <c r="R83" s="7">
        <v>0.14274000000000001</v>
      </c>
      <c r="S83" s="13">
        <v>2.3301999999999999E-12</v>
      </c>
      <c r="T83" s="3">
        <v>6.8261000000000001E-14</v>
      </c>
      <c r="U83" s="11">
        <v>2.9293999999999998</v>
      </c>
      <c r="V83" s="7">
        <v>0.94223999999999997</v>
      </c>
      <c r="W83" s="7">
        <v>1.6605000000000001E-3</v>
      </c>
      <c r="X83" s="7">
        <v>0.17623</v>
      </c>
      <c r="Y83" s="1"/>
      <c r="Z83"/>
      <c r="AA83" s="20">
        <f t="shared" si="21"/>
        <v>2.3301999999999999E-12</v>
      </c>
      <c r="AB83" s="41">
        <f t="shared" si="22"/>
        <v>-0.75386515609694449</v>
      </c>
      <c r="AC83" s="20">
        <f>STDEV(AA84:AA85,AA81:AA82)</f>
        <v>2.4501207453239301E-14</v>
      </c>
    </row>
    <row r="84" spans="1:29" s="2" customFormat="1" x14ac:dyDescent="0.25">
      <c r="A84" s="4" t="s">
        <v>236</v>
      </c>
      <c r="B84" s="1">
        <v>4.9815999999999999E-4</v>
      </c>
      <c r="C84" s="1">
        <v>0.12404</v>
      </c>
      <c r="D84" s="1">
        <v>3.9173999999999999E-7</v>
      </c>
      <c r="E84" s="1">
        <v>2.2399999999999999E-8</v>
      </c>
      <c r="F84" s="7">
        <v>5.7180999999999997</v>
      </c>
      <c r="G84" s="7">
        <v>-249.7</v>
      </c>
      <c r="H84" s="7">
        <v>13.733000000000001</v>
      </c>
      <c r="I84" s="7">
        <v>5.4997999999999996</v>
      </c>
      <c r="J84" s="1">
        <v>4.5752999999999999E-8</v>
      </c>
      <c r="K84" s="1">
        <v>1.6922E-9</v>
      </c>
      <c r="L84" s="7">
        <v>3.6985999999999999</v>
      </c>
      <c r="M84" s="7">
        <v>0.87346999999999997</v>
      </c>
      <c r="N84" s="7">
        <v>3.9550999999999996E-3</v>
      </c>
      <c r="O84" s="7">
        <v>0.45279999999999998</v>
      </c>
      <c r="P84" s="7">
        <v>17598</v>
      </c>
      <c r="Q84" s="7">
        <v>25.231999999999999</v>
      </c>
      <c r="R84" s="7">
        <v>0.14338000000000001</v>
      </c>
      <c r="S84" s="13">
        <v>2.3316999999999998E-12</v>
      </c>
      <c r="T84" s="3">
        <v>6.8624999999999998E-14</v>
      </c>
      <c r="U84" s="11">
        <v>2.9430999999999998</v>
      </c>
      <c r="V84" s="7">
        <v>0.94218000000000002</v>
      </c>
      <c r="W84" s="7">
        <v>1.6682999999999999E-3</v>
      </c>
      <c r="X84" s="7">
        <v>0.17707000000000001</v>
      </c>
      <c r="Y84"/>
      <c r="Z84"/>
      <c r="AA84" s="20">
        <f t="shared" si="21"/>
        <v>2.3316999999999998E-12</v>
      </c>
      <c r="AB84" s="41">
        <f t="shared" si="22"/>
        <v>-0.68997827846161153</v>
      </c>
      <c r="AC84" s="20">
        <f>STDEV(AA85,AA81:AA83)</f>
        <v>2.4929834870425203E-14</v>
      </c>
    </row>
    <row r="85" spans="1:29" s="2" customFormat="1" x14ac:dyDescent="0.25">
      <c r="A85" s="4" t="s">
        <v>237</v>
      </c>
      <c r="B85" s="1">
        <v>4.8862000000000005E-4</v>
      </c>
      <c r="C85" s="1">
        <v>0.12167</v>
      </c>
      <c r="D85" s="1">
        <v>3.7706000000000002E-7</v>
      </c>
      <c r="E85" s="1">
        <v>2.2177999999999998E-8</v>
      </c>
      <c r="F85" s="7">
        <v>5.8818000000000001</v>
      </c>
      <c r="G85" s="7">
        <v>-242.1</v>
      </c>
      <c r="H85" s="7">
        <v>13.599</v>
      </c>
      <c r="I85" s="7">
        <v>5.6170999999999998</v>
      </c>
      <c r="J85" s="1">
        <v>4.5944999999999999E-8</v>
      </c>
      <c r="K85" s="1">
        <v>1.6881E-9</v>
      </c>
      <c r="L85" s="7">
        <v>3.6741999999999999</v>
      </c>
      <c r="M85" s="7">
        <v>0.87334999999999996</v>
      </c>
      <c r="N85" s="7">
        <v>3.9290999999999996E-3</v>
      </c>
      <c r="O85" s="7">
        <v>0.44989000000000001</v>
      </c>
      <c r="P85" s="7">
        <v>17575</v>
      </c>
      <c r="Q85" s="7">
        <v>25</v>
      </c>
      <c r="R85" s="7">
        <v>0.14224999999999999</v>
      </c>
      <c r="S85" s="13">
        <v>2.3674000000000002E-12</v>
      </c>
      <c r="T85" s="3">
        <v>6.9092000000000005E-14</v>
      </c>
      <c r="U85" s="11">
        <v>2.9184999999999999</v>
      </c>
      <c r="V85" s="7">
        <v>0.94159000000000004</v>
      </c>
      <c r="W85" s="7">
        <v>1.6544999999999999E-3</v>
      </c>
      <c r="X85" s="7">
        <v>0.17571000000000001</v>
      </c>
      <c r="Y85"/>
      <c r="Z85"/>
      <c r="AA85" s="20">
        <f t="shared" si="21"/>
        <v>2.3674000000000002E-12</v>
      </c>
      <c r="AB85" s="41">
        <f t="shared" si="22"/>
        <v>0.8305294092593396</v>
      </c>
      <c r="AC85" s="20">
        <f>STDEV(AA81:AA84)</f>
        <v>2.3925074015907789E-14</v>
      </c>
    </row>
    <row r="86" spans="1:29" s="2" customFormat="1" x14ac:dyDescent="0.25">
      <c r="A86" s="4" t="str">
        <f>A85</f>
        <v>D:\Google Drive\Research\data\2020-TB\test-5e2-08052020\test-5e2-c3-08052020\3-8-5.TXT</v>
      </c>
      <c r="B86" s="13">
        <f>AVERAGE(B81:B85)</f>
        <v>4.9406599999999993E-4</v>
      </c>
      <c r="C86" s="13">
        <f t="shared" ref="C86:X86" si="23">AVERAGE(C81:C85)</f>
        <v>0.12302200000000001</v>
      </c>
      <c r="D86" s="13">
        <f t="shared" si="23"/>
        <v>3.8702200000000004E-7</v>
      </c>
      <c r="E86" s="13">
        <f t="shared" si="23"/>
        <v>2.23072E-8</v>
      </c>
      <c r="F86" s="13">
        <f t="shared" si="23"/>
        <v>5.7648399999999995</v>
      </c>
      <c r="G86" s="13">
        <f t="shared" si="23"/>
        <v>-247.5</v>
      </c>
      <c r="H86" s="13">
        <f t="shared" si="23"/>
        <v>13.6752</v>
      </c>
      <c r="I86" s="13">
        <f t="shared" si="23"/>
        <v>5.5259400000000003</v>
      </c>
      <c r="J86" s="13">
        <f t="shared" si="23"/>
        <v>4.57956E-8</v>
      </c>
      <c r="K86" s="13">
        <f t="shared" si="23"/>
        <v>1.6884000000000001E-9</v>
      </c>
      <c r="L86" s="13">
        <f t="shared" si="23"/>
        <v>3.6867799999999997</v>
      </c>
      <c r="M86" s="13">
        <f t="shared" si="23"/>
        <v>0.87337200000000004</v>
      </c>
      <c r="N86" s="13">
        <f t="shared" si="23"/>
        <v>3.9426199999999991E-3</v>
      </c>
      <c r="O86" s="13">
        <f t="shared" si="23"/>
        <v>0.45142599999999994</v>
      </c>
      <c r="P86" s="13">
        <f t="shared" si="23"/>
        <v>17601.8</v>
      </c>
      <c r="Q86" s="13">
        <f t="shared" si="23"/>
        <v>25.146599999999999</v>
      </c>
      <c r="R86" s="13">
        <f t="shared" si="23"/>
        <v>0.14286400000000002</v>
      </c>
      <c r="S86" s="13">
        <f t="shared" si="23"/>
        <v>2.3479000000000001E-12</v>
      </c>
      <c r="T86" s="13">
        <f t="shared" si="23"/>
        <v>6.88386E-14</v>
      </c>
      <c r="U86" s="13">
        <f t="shared" si="23"/>
        <v>2.9319999999999995</v>
      </c>
      <c r="V86" s="13">
        <f t="shared" si="23"/>
        <v>0.9418979999999999</v>
      </c>
      <c r="W86" s="13">
        <f t="shared" si="23"/>
        <v>1.6620600000000004E-3</v>
      </c>
      <c r="X86" s="13">
        <f t="shared" si="23"/>
        <v>0.176458</v>
      </c>
      <c r="Y86"/>
      <c r="Z86" s="10" t="s">
        <v>43</v>
      </c>
      <c r="AA86" s="20">
        <f>AVERAGE(AA81:AA85)</f>
        <v>2.3479000000000001E-12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85</v>
      </c>
      <c r="B89" s="1" t="s">
        <v>7</v>
      </c>
      <c r="C89" s="1" t="s">
        <v>8</v>
      </c>
      <c r="D89" s="1" t="s">
        <v>86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 t="s">
        <v>238</v>
      </c>
      <c r="B90" s="1">
        <v>4.9092999999999999E-4</v>
      </c>
      <c r="C90" s="1">
        <v>0.12224</v>
      </c>
      <c r="D90" s="1">
        <v>3.9404E-7</v>
      </c>
      <c r="E90" s="1">
        <v>2.2280000000000002E-8</v>
      </c>
      <c r="F90" s="7">
        <v>5.6542000000000003</v>
      </c>
      <c r="G90" s="7">
        <v>-252.5</v>
      </c>
      <c r="H90" s="7">
        <v>13.669</v>
      </c>
      <c r="I90" s="7">
        <v>5.4135</v>
      </c>
      <c r="J90" s="1">
        <v>4.4688000000000003E-8</v>
      </c>
      <c r="K90" s="1">
        <v>1.6242E-9</v>
      </c>
      <c r="L90" s="7">
        <v>3.6345000000000001</v>
      </c>
      <c r="M90" s="7">
        <v>0.87516000000000005</v>
      </c>
      <c r="N90" s="7">
        <v>3.8861999999999998E-3</v>
      </c>
      <c r="O90" s="7">
        <v>0.44406000000000001</v>
      </c>
      <c r="P90" s="7">
        <v>17546</v>
      </c>
      <c r="Q90" s="7">
        <v>25.004000000000001</v>
      </c>
      <c r="R90" s="7">
        <v>0.14251</v>
      </c>
      <c r="S90" s="13">
        <v>2.2966000000000001E-12</v>
      </c>
      <c r="T90" s="3">
        <v>6.7205000000000002E-14</v>
      </c>
      <c r="U90" s="11">
        <v>2.9262999999999999</v>
      </c>
      <c r="V90" s="7">
        <v>0.94284999999999997</v>
      </c>
      <c r="W90" s="7">
        <v>1.6586999999999999E-3</v>
      </c>
      <c r="X90" s="7">
        <v>0.17591999999999999</v>
      </c>
      <c r="Y90" s="1"/>
      <c r="Z90" s="7"/>
      <c r="AA90" s="20">
        <f>S90</f>
        <v>2.2966000000000001E-12</v>
      </c>
      <c r="AB90" s="41">
        <f>((AA90/AA$95)-1)*100</f>
        <v>-0.86504592858620555</v>
      </c>
      <c r="AC90" s="20">
        <f>STDEV(AA91:AA94)</f>
        <v>4.3516625175519629E-14</v>
      </c>
    </row>
    <row r="91" spans="1:29" s="2" customFormat="1" x14ac:dyDescent="0.25">
      <c r="A91" s="4" t="s">
        <v>239</v>
      </c>
      <c r="B91" s="1">
        <v>4.9835000000000005E-4</v>
      </c>
      <c r="C91" s="1">
        <v>0.12409000000000001</v>
      </c>
      <c r="D91" s="1">
        <v>3.9008000000000001E-7</v>
      </c>
      <c r="E91" s="1">
        <v>2.2463000000000001E-8</v>
      </c>
      <c r="F91" s="7">
        <v>5.7586000000000004</v>
      </c>
      <c r="G91" s="7">
        <v>-253.7</v>
      </c>
      <c r="H91" s="7">
        <v>13.779</v>
      </c>
      <c r="I91" s="7">
        <v>5.4311999999999996</v>
      </c>
      <c r="J91" s="1">
        <v>4.4781999999999997E-8</v>
      </c>
      <c r="K91" s="1">
        <v>1.6408E-9</v>
      </c>
      <c r="L91" s="7">
        <v>3.6640000000000001</v>
      </c>
      <c r="M91" s="7">
        <v>0.87516000000000005</v>
      </c>
      <c r="N91" s="7">
        <v>3.9177999999999999E-3</v>
      </c>
      <c r="O91" s="7">
        <v>0.44767000000000001</v>
      </c>
      <c r="P91" s="7">
        <v>17545</v>
      </c>
      <c r="Q91" s="7">
        <v>25.175000000000001</v>
      </c>
      <c r="R91" s="7">
        <v>0.14349000000000001</v>
      </c>
      <c r="S91" s="13">
        <v>2.2787999999999999E-12</v>
      </c>
      <c r="T91" s="3">
        <v>6.7156000000000002E-14</v>
      </c>
      <c r="U91" s="11">
        <v>2.9470000000000001</v>
      </c>
      <c r="V91" s="7">
        <v>0.94318999999999997</v>
      </c>
      <c r="W91" s="7">
        <v>1.6704000000000001E-3</v>
      </c>
      <c r="X91" s="7">
        <v>0.17710000000000001</v>
      </c>
      <c r="Y91" s="1"/>
      <c r="Z91"/>
      <c r="AA91" s="20">
        <f t="shared" ref="AA91:AA94" si="24">S91</f>
        <v>2.2787999999999999E-12</v>
      </c>
      <c r="AB91" s="41">
        <f t="shared" ref="AB91:AB94" si="25">((AA91/AA$95)-1)*100</f>
        <v>-1.6334000966917506</v>
      </c>
      <c r="AC91" s="20">
        <f>STDEV(AA92:AA94,AA90)</f>
        <v>3.8267740983758093E-14</v>
      </c>
    </row>
    <row r="92" spans="1:29" s="2" customFormat="1" x14ac:dyDescent="0.25">
      <c r="A92" s="4" t="s">
        <v>240</v>
      </c>
      <c r="B92" s="1">
        <v>4.8550999999999998E-4</v>
      </c>
      <c r="C92" s="1">
        <v>0.12089</v>
      </c>
      <c r="D92" s="1">
        <v>3.7450000000000002E-7</v>
      </c>
      <c r="E92" s="1">
        <v>2.2112E-8</v>
      </c>
      <c r="F92" s="7">
        <v>5.9043999999999999</v>
      </c>
      <c r="G92" s="7">
        <v>-240.7</v>
      </c>
      <c r="H92" s="7">
        <v>13.558</v>
      </c>
      <c r="I92" s="7">
        <v>5.6326999999999998</v>
      </c>
      <c r="J92" s="1">
        <v>4.5254999999999997E-8</v>
      </c>
      <c r="K92" s="1">
        <v>1.6500000000000001E-9</v>
      </c>
      <c r="L92" s="7">
        <v>3.6459999999999999</v>
      </c>
      <c r="M92" s="7">
        <v>0.87472000000000005</v>
      </c>
      <c r="N92" s="7">
        <v>3.8988E-3</v>
      </c>
      <c r="O92" s="7">
        <v>0.44572000000000001</v>
      </c>
      <c r="P92" s="7">
        <v>17534</v>
      </c>
      <c r="Q92" s="7">
        <v>24.878</v>
      </c>
      <c r="R92" s="7">
        <v>0.14188000000000001</v>
      </c>
      <c r="S92" s="13">
        <v>2.3627E-12</v>
      </c>
      <c r="T92" s="3">
        <v>6.8791999999999996E-14</v>
      </c>
      <c r="U92" s="11">
        <v>2.9116</v>
      </c>
      <c r="V92" s="7">
        <v>0.94174000000000002</v>
      </c>
      <c r="W92" s="7">
        <v>1.6507E-3</v>
      </c>
      <c r="X92" s="7">
        <v>0.17527999999999999</v>
      </c>
      <c r="Y92" s="1"/>
      <c r="Z92"/>
      <c r="AA92" s="20">
        <f t="shared" si="24"/>
        <v>2.3627E-12</v>
      </c>
      <c r="AB92" s="41">
        <f t="shared" si="25"/>
        <v>1.9882243248843245</v>
      </c>
      <c r="AC92" s="20">
        <f>STDEV(AA93:AA94,AA90:AA91)</f>
        <v>3.4308344466033283E-14</v>
      </c>
    </row>
    <row r="93" spans="1:29" s="2" customFormat="1" x14ac:dyDescent="0.25">
      <c r="A93" s="4" t="s">
        <v>241</v>
      </c>
      <c r="B93" s="1">
        <v>4.8819999999999999E-4</v>
      </c>
      <c r="C93" s="1">
        <v>0.12156</v>
      </c>
      <c r="D93" s="1">
        <v>3.9400000000000001E-7</v>
      </c>
      <c r="E93" s="1">
        <v>2.2227000000000001E-8</v>
      </c>
      <c r="F93" s="7">
        <v>5.6414</v>
      </c>
      <c r="G93" s="7">
        <v>-252.3</v>
      </c>
      <c r="H93" s="7">
        <v>13.64</v>
      </c>
      <c r="I93" s="7">
        <v>5.4062999999999999</v>
      </c>
      <c r="J93" s="1">
        <v>4.5569999999999997E-8</v>
      </c>
      <c r="K93" s="1">
        <v>1.6563E-9</v>
      </c>
      <c r="L93" s="7">
        <v>3.6345999999999998</v>
      </c>
      <c r="M93" s="7">
        <v>0.87353999999999998</v>
      </c>
      <c r="N93" s="7">
        <v>3.8863999999999999E-3</v>
      </c>
      <c r="O93" s="7">
        <v>0.44490000000000002</v>
      </c>
      <c r="P93" s="7">
        <v>17522</v>
      </c>
      <c r="Q93" s="7">
        <v>24.925999999999998</v>
      </c>
      <c r="R93" s="7">
        <v>0.14226</v>
      </c>
      <c r="S93" s="13">
        <v>2.2896999999999998E-12</v>
      </c>
      <c r="T93" s="3">
        <v>6.6849000000000004E-14</v>
      </c>
      <c r="U93" s="11">
        <v>2.9196</v>
      </c>
      <c r="V93" s="7">
        <v>0.94298000000000004</v>
      </c>
      <c r="W93" s="7">
        <v>1.6548999999999999E-3</v>
      </c>
      <c r="X93" s="7">
        <v>0.17549999999999999</v>
      </c>
      <c r="Y93"/>
      <c r="Z93"/>
      <c r="AA93" s="20">
        <f t="shared" si="24"/>
        <v>2.2896999999999998E-12</v>
      </c>
      <c r="AB93" s="41">
        <f t="shared" si="25"/>
        <v>-1.1628910836383732</v>
      </c>
      <c r="AC93" s="20">
        <f>STDEV(AA94,AA90:AA92)</f>
        <v>4.1936012765481928E-14</v>
      </c>
    </row>
    <row r="94" spans="1:29" s="2" customFormat="1" x14ac:dyDescent="0.25">
      <c r="A94" s="4" t="s">
        <v>242</v>
      </c>
      <c r="B94" s="1">
        <v>4.8093000000000002E-4</v>
      </c>
      <c r="C94" s="1">
        <v>0.11975</v>
      </c>
      <c r="D94" s="1">
        <v>3.7786000000000002E-7</v>
      </c>
      <c r="E94" s="1">
        <v>2.2011999999999999E-8</v>
      </c>
      <c r="F94" s="7">
        <v>5.8254000000000001</v>
      </c>
      <c r="G94" s="7">
        <v>-242.1</v>
      </c>
      <c r="H94" s="7">
        <v>13.507999999999999</v>
      </c>
      <c r="I94" s="7">
        <v>5.5795000000000003</v>
      </c>
      <c r="J94" s="1">
        <v>4.5405000000000002E-8</v>
      </c>
      <c r="K94" s="1">
        <v>1.6466999999999999E-9</v>
      </c>
      <c r="L94" s="7">
        <v>3.6267</v>
      </c>
      <c r="M94" s="7">
        <v>0.87458000000000002</v>
      </c>
      <c r="N94" s="7">
        <v>3.8782000000000001E-3</v>
      </c>
      <c r="O94" s="7">
        <v>0.44344</v>
      </c>
      <c r="P94" s="7">
        <v>17498</v>
      </c>
      <c r="Q94" s="7">
        <v>24.731999999999999</v>
      </c>
      <c r="R94" s="7">
        <v>0.14133999999999999</v>
      </c>
      <c r="S94" s="13">
        <v>2.3553999999999998E-12</v>
      </c>
      <c r="T94" s="3">
        <v>6.8299E-14</v>
      </c>
      <c r="U94" s="11">
        <v>2.8997000000000002</v>
      </c>
      <c r="V94" s="7">
        <v>0.94184999999999997</v>
      </c>
      <c r="W94" s="7">
        <v>1.6440000000000001E-3</v>
      </c>
      <c r="X94" s="7">
        <v>0.17455000000000001</v>
      </c>
      <c r="Y94"/>
      <c r="Z94"/>
      <c r="AA94" s="20">
        <f t="shared" si="24"/>
        <v>2.3553999999999998E-12</v>
      </c>
      <c r="AB94" s="41">
        <f t="shared" si="25"/>
        <v>1.6731127840320603</v>
      </c>
      <c r="AC94" s="20">
        <f>STDEV(AA90:AA93)</f>
        <v>3.7882141790910787E-14</v>
      </c>
    </row>
    <row r="95" spans="1:29" s="2" customFormat="1" x14ac:dyDescent="0.25">
      <c r="A95" s="4" t="str">
        <f>A94</f>
        <v>D:\Google Drive\Research\data\2020-TB\test-5e2-08052020\test-5e2-c3-08052020\3-9-5.TXT</v>
      </c>
      <c r="B95" s="13">
        <f>AVERAGE(B90:B94)</f>
        <v>4.8878400000000003E-4</v>
      </c>
      <c r="C95" s="13">
        <f t="shared" ref="C95:X95" si="26">AVERAGE(C90:C94)</f>
        <v>0.12170600000000001</v>
      </c>
      <c r="D95" s="13">
        <f t="shared" si="26"/>
        <v>3.8609599999999999E-7</v>
      </c>
      <c r="E95" s="13">
        <f t="shared" si="26"/>
        <v>2.2218800000000001E-8</v>
      </c>
      <c r="F95" s="13">
        <f t="shared" si="26"/>
        <v>5.7568000000000001</v>
      </c>
      <c r="G95" s="13">
        <f t="shared" si="26"/>
        <v>-248.26</v>
      </c>
      <c r="H95" s="13">
        <f t="shared" si="26"/>
        <v>13.630799999999999</v>
      </c>
      <c r="I95" s="13">
        <f t="shared" si="26"/>
        <v>5.4926399999999997</v>
      </c>
      <c r="J95" s="13">
        <f t="shared" si="26"/>
        <v>4.5139999999999999E-8</v>
      </c>
      <c r="K95" s="13">
        <f t="shared" si="26"/>
        <v>1.6436E-9</v>
      </c>
      <c r="L95" s="13">
        <f t="shared" si="26"/>
        <v>3.6411600000000002</v>
      </c>
      <c r="M95" s="13">
        <f t="shared" si="26"/>
        <v>0.87463200000000008</v>
      </c>
      <c r="N95" s="13">
        <f t="shared" si="26"/>
        <v>3.8934799999999999E-3</v>
      </c>
      <c r="O95" s="13">
        <f t="shared" si="26"/>
        <v>0.445158</v>
      </c>
      <c r="P95" s="13">
        <f t="shared" si="26"/>
        <v>17529</v>
      </c>
      <c r="Q95" s="13">
        <f t="shared" si="26"/>
        <v>24.943000000000001</v>
      </c>
      <c r="R95" s="13">
        <f t="shared" si="26"/>
        <v>0.14229600000000003</v>
      </c>
      <c r="S95" s="13">
        <f t="shared" si="26"/>
        <v>2.3166399999999997E-12</v>
      </c>
      <c r="T95" s="13">
        <f t="shared" si="26"/>
        <v>6.7660200000000001E-14</v>
      </c>
      <c r="U95" s="13">
        <f t="shared" si="26"/>
        <v>2.9208399999999997</v>
      </c>
      <c r="V95" s="13">
        <f t="shared" si="26"/>
        <v>0.94252199999999997</v>
      </c>
      <c r="W95" s="13">
        <f t="shared" si="26"/>
        <v>1.6557399999999999E-3</v>
      </c>
      <c r="X95" s="13">
        <f t="shared" si="26"/>
        <v>0.17566999999999999</v>
      </c>
      <c r="Y95"/>
      <c r="Z95" s="10" t="s">
        <v>43</v>
      </c>
      <c r="AA95" s="20">
        <f>AVERAGE(AA90:AA94)</f>
        <v>2.3166399999999997E-12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85</v>
      </c>
      <c r="B98" s="1" t="s">
        <v>7</v>
      </c>
      <c r="C98" s="1" t="s">
        <v>8</v>
      </c>
      <c r="D98" s="1" t="s">
        <v>86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 t="s">
        <v>243</v>
      </c>
      <c r="B99" s="1">
        <v>4.8262000000000001E-4</v>
      </c>
      <c r="C99" s="1">
        <v>0.12017</v>
      </c>
      <c r="D99" s="1">
        <v>3.7395999999999999E-7</v>
      </c>
      <c r="E99" s="1">
        <v>2.2066999999999998E-8</v>
      </c>
      <c r="F99" s="7">
        <v>5.9009</v>
      </c>
      <c r="G99" s="7">
        <v>-238.8</v>
      </c>
      <c r="H99" s="7">
        <v>13.539</v>
      </c>
      <c r="I99" s="7">
        <v>5.6696</v>
      </c>
      <c r="J99" s="1">
        <v>4.4450999999999999E-8</v>
      </c>
      <c r="K99" s="1">
        <v>1.6041000000000001E-9</v>
      </c>
      <c r="L99" s="7">
        <v>3.6086999999999998</v>
      </c>
      <c r="M99" s="7">
        <v>0.87607000000000002</v>
      </c>
      <c r="N99" s="7">
        <v>3.8585999999999998E-3</v>
      </c>
      <c r="O99" s="7">
        <v>0.44044</v>
      </c>
      <c r="P99" s="7">
        <v>17470</v>
      </c>
      <c r="Q99" s="7">
        <v>24.768000000000001</v>
      </c>
      <c r="R99" s="7">
        <v>0.14177000000000001</v>
      </c>
      <c r="S99" s="13">
        <v>2.3580999999999998E-12</v>
      </c>
      <c r="T99" s="3">
        <v>6.8608000000000004E-14</v>
      </c>
      <c r="U99" s="11">
        <v>2.9095</v>
      </c>
      <c r="V99" s="7">
        <v>0.94186000000000003</v>
      </c>
      <c r="W99" s="7">
        <v>1.6496E-3</v>
      </c>
      <c r="X99" s="7">
        <v>0.17513999999999999</v>
      </c>
      <c r="Y99" s="1"/>
      <c r="Z99" s="7"/>
      <c r="AA99" s="20">
        <f>S99</f>
        <v>2.3580999999999998E-12</v>
      </c>
      <c r="AB99" s="41">
        <f>((AA99/AA$104)-1)*100</f>
        <v>1.1096723293685828</v>
      </c>
      <c r="AC99" s="20">
        <f>STDEV(AA100:AA103)</f>
        <v>3.3155140375714373E-14</v>
      </c>
    </row>
    <row r="100" spans="1:29" s="2" customFormat="1" x14ac:dyDescent="0.25">
      <c r="A100" s="4" t="s">
        <v>244</v>
      </c>
      <c r="B100" s="1">
        <v>4.9207000000000005E-4</v>
      </c>
      <c r="C100" s="1">
        <v>0.12253</v>
      </c>
      <c r="D100" s="1">
        <v>3.9127999999999999E-7</v>
      </c>
      <c r="E100" s="1">
        <v>2.2300999999999999E-8</v>
      </c>
      <c r="F100" s="7">
        <v>5.6994999999999996</v>
      </c>
      <c r="G100" s="7">
        <v>-249.9</v>
      </c>
      <c r="H100" s="7">
        <v>13.695</v>
      </c>
      <c r="I100" s="7">
        <v>5.4802</v>
      </c>
      <c r="J100" s="1">
        <v>4.4526999999999999E-8</v>
      </c>
      <c r="K100" s="1">
        <v>1.6166E-9</v>
      </c>
      <c r="L100" s="7">
        <v>3.6305999999999998</v>
      </c>
      <c r="M100" s="7">
        <v>0.87588999999999995</v>
      </c>
      <c r="N100" s="7">
        <v>3.8817999999999999E-3</v>
      </c>
      <c r="O100" s="7">
        <v>0.44318000000000002</v>
      </c>
      <c r="P100" s="7">
        <v>17455</v>
      </c>
      <c r="Q100" s="7">
        <v>24.956</v>
      </c>
      <c r="R100" s="7">
        <v>0.14297000000000001</v>
      </c>
      <c r="S100" s="13">
        <v>2.2978000000000002E-12</v>
      </c>
      <c r="T100" s="3">
        <v>6.7443000000000004E-14</v>
      </c>
      <c r="U100" s="11">
        <v>2.9350999999999998</v>
      </c>
      <c r="V100" s="7">
        <v>0.94289000000000001</v>
      </c>
      <c r="W100" s="7">
        <v>1.6638E-3</v>
      </c>
      <c r="X100" s="7">
        <v>0.17646000000000001</v>
      </c>
      <c r="Y100" s="1"/>
      <c r="Z100"/>
      <c r="AA100" s="20">
        <f t="shared" ref="AA100:AA103" si="27">S100</f>
        <v>2.2978000000000002E-12</v>
      </c>
      <c r="AB100" s="41">
        <f t="shared" ref="AB100:AB103" si="28">((AA100/AA$95)-1)*100</f>
        <v>-0.81324677118583821</v>
      </c>
      <c r="AC100" s="20">
        <f>STDEV(AA101:AA103,AA99)</f>
        <v>2.9743836896629956E-14</v>
      </c>
    </row>
    <row r="101" spans="1:29" s="2" customFormat="1" x14ac:dyDescent="0.25">
      <c r="A101" s="4" t="s">
        <v>245</v>
      </c>
      <c r="B101" s="1">
        <v>4.9207000000000005E-4</v>
      </c>
      <c r="C101" s="1">
        <v>0.12253</v>
      </c>
      <c r="D101" s="1">
        <v>3.9127999999999999E-7</v>
      </c>
      <c r="E101" s="1">
        <v>2.2300999999999999E-8</v>
      </c>
      <c r="F101" s="7">
        <v>5.6994999999999996</v>
      </c>
      <c r="G101" s="7">
        <v>-249.9</v>
      </c>
      <c r="H101" s="7">
        <v>13.695</v>
      </c>
      <c r="I101" s="7">
        <v>5.4802</v>
      </c>
      <c r="J101" s="1">
        <v>4.4526999999999999E-8</v>
      </c>
      <c r="K101" s="1">
        <v>1.6166E-9</v>
      </c>
      <c r="L101" s="7">
        <v>3.6305999999999998</v>
      </c>
      <c r="M101" s="7">
        <v>0.87588999999999995</v>
      </c>
      <c r="N101" s="7">
        <v>3.8817999999999999E-3</v>
      </c>
      <c r="O101" s="7">
        <v>0.44318000000000002</v>
      </c>
      <c r="P101" s="7">
        <v>17455</v>
      </c>
      <c r="Q101" s="7">
        <v>24.956</v>
      </c>
      <c r="R101" s="7">
        <v>0.14297000000000001</v>
      </c>
      <c r="S101" s="13">
        <v>2.2978000000000002E-12</v>
      </c>
      <c r="T101" s="3">
        <v>6.7443000000000004E-14</v>
      </c>
      <c r="U101" s="11">
        <v>2.9350999999999998</v>
      </c>
      <c r="V101" s="7">
        <v>0.94289000000000001</v>
      </c>
      <c r="W101" s="7">
        <v>1.6638E-3</v>
      </c>
      <c r="X101" s="7">
        <v>0.17646000000000001</v>
      </c>
      <c r="Y101" s="1"/>
      <c r="Z101"/>
      <c r="AA101" s="20">
        <f t="shared" si="27"/>
        <v>2.2978000000000002E-12</v>
      </c>
      <c r="AB101" s="41">
        <f t="shared" si="28"/>
        <v>-0.81324677118583821</v>
      </c>
      <c r="AC101" s="20">
        <f>STDEV(AA102:AA103,AA99:AA100)</f>
        <v>2.9743836896629956E-14</v>
      </c>
    </row>
    <row r="102" spans="1:29" s="2" customFormat="1" x14ac:dyDescent="0.25">
      <c r="A102" s="4" t="s">
        <v>246</v>
      </c>
      <c r="B102" s="1">
        <v>4.8536E-4</v>
      </c>
      <c r="C102" s="1">
        <v>0.12085</v>
      </c>
      <c r="D102" s="1">
        <v>3.7707999999999999E-7</v>
      </c>
      <c r="E102" s="1">
        <v>2.2139999999999998E-8</v>
      </c>
      <c r="F102" s="7">
        <v>5.8714000000000004</v>
      </c>
      <c r="G102" s="7">
        <v>-243.3</v>
      </c>
      <c r="H102" s="7">
        <v>13.603</v>
      </c>
      <c r="I102" s="7">
        <v>5.5910000000000002</v>
      </c>
      <c r="J102" s="1">
        <v>4.5021999999999998E-8</v>
      </c>
      <c r="K102" s="1">
        <v>1.6327E-9</v>
      </c>
      <c r="L102" s="7">
        <v>3.6263999999999998</v>
      </c>
      <c r="M102" s="7">
        <v>0.87548000000000004</v>
      </c>
      <c r="N102" s="7">
        <v>3.8777E-3</v>
      </c>
      <c r="O102" s="7">
        <v>0.44291999999999998</v>
      </c>
      <c r="P102" s="7">
        <v>17423</v>
      </c>
      <c r="Q102" s="7">
        <v>24.789000000000001</v>
      </c>
      <c r="R102" s="7">
        <v>0.14227999999999999</v>
      </c>
      <c r="S102" s="13">
        <v>2.3444E-12</v>
      </c>
      <c r="T102" s="3">
        <v>6.8416999999999998E-14</v>
      </c>
      <c r="U102" s="11">
        <v>2.9182999999999999</v>
      </c>
      <c r="V102" s="7">
        <v>0.94203999999999999</v>
      </c>
      <c r="W102" s="7">
        <v>1.6547000000000001E-3</v>
      </c>
      <c r="X102" s="7">
        <v>0.17565</v>
      </c>
      <c r="Y102"/>
      <c r="Z102"/>
      <c r="AA102" s="20">
        <f t="shared" si="27"/>
        <v>2.3444E-12</v>
      </c>
      <c r="AB102" s="41">
        <f t="shared" si="28"/>
        <v>1.1982871745286339</v>
      </c>
      <c r="AC102" s="20">
        <f>STDEV(AA103,AA99:AA101)</f>
        <v>3.6283915169121258E-14</v>
      </c>
    </row>
    <row r="103" spans="1:29" s="2" customFormat="1" x14ac:dyDescent="0.25">
      <c r="A103" s="4" t="s">
        <v>247</v>
      </c>
      <c r="B103" s="1">
        <v>4.8357000000000001E-4</v>
      </c>
      <c r="C103" s="1">
        <v>0.12041</v>
      </c>
      <c r="D103" s="1">
        <v>3.7683000000000002E-7</v>
      </c>
      <c r="E103" s="1">
        <v>2.2110000000000001E-8</v>
      </c>
      <c r="F103" s="7">
        <v>5.8673999999999999</v>
      </c>
      <c r="G103" s="7">
        <v>-242.9</v>
      </c>
      <c r="H103" s="7">
        <v>13.592000000000001</v>
      </c>
      <c r="I103" s="7">
        <v>5.5956999999999999</v>
      </c>
      <c r="J103" s="1">
        <v>4.4944000000000002E-8</v>
      </c>
      <c r="K103" s="1">
        <v>1.6264000000000001E-9</v>
      </c>
      <c r="L103" s="7">
        <v>3.6187</v>
      </c>
      <c r="M103" s="7">
        <v>0.87568000000000001</v>
      </c>
      <c r="N103" s="7">
        <v>3.8693999999999998E-3</v>
      </c>
      <c r="O103" s="7">
        <v>0.44186999999999999</v>
      </c>
      <c r="P103" s="7">
        <v>17406</v>
      </c>
      <c r="Q103" s="7">
        <v>24.751000000000001</v>
      </c>
      <c r="R103" s="7">
        <v>0.14219999999999999</v>
      </c>
      <c r="S103" s="13">
        <v>2.3629999999999999E-12</v>
      </c>
      <c r="T103" s="3">
        <v>6.8895000000000006E-14</v>
      </c>
      <c r="U103" s="11">
        <v>2.9156</v>
      </c>
      <c r="V103" s="7">
        <v>0.94166000000000005</v>
      </c>
      <c r="W103" s="7">
        <v>1.6532999999999999E-3</v>
      </c>
      <c r="X103" s="7">
        <v>0.17557</v>
      </c>
      <c r="Y103"/>
      <c r="Z103"/>
      <c r="AA103" s="20">
        <f t="shared" si="27"/>
        <v>2.3629999999999999E-12</v>
      </c>
      <c r="AB103" s="41">
        <f t="shared" si="28"/>
        <v>2.0011741142344164</v>
      </c>
      <c r="AC103" s="20">
        <f>STDEV(AA99:AA102)</f>
        <v>3.1362118869744596E-14</v>
      </c>
    </row>
    <row r="104" spans="1:29" s="2" customFormat="1" x14ac:dyDescent="0.25">
      <c r="A104" s="4" t="str">
        <f>A103</f>
        <v>D:\Google Drive\Research\data\2020-TB\test-5e2-08052020\test-5e2-c3-08052020\3-10-5.TXT</v>
      </c>
      <c r="B104" s="13">
        <f>AVERAGE(B99:B103)</f>
        <v>4.8713799999999997E-4</v>
      </c>
      <c r="C104" s="13">
        <f t="shared" ref="C104:X104" si="29">AVERAGE(C99:C103)</f>
        <v>0.12129799999999999</v>
      </c>
      <c r="D104" s="13">
        <f t="shared" si="29"/>
        <v>3.82086E-7</v>
      </c>
      <c r="E104" s="13">
        <f t="shared" si="29"/>
        <v>2.2183800000000001E-8</v>
      </c>
      <c r="F104" s="13">
        <f t="shared" si="29"/>
        <v>5.8077400000000008</v>
      </c>
      <c r="G104" s="13">
        <f t="shared" si="29"/>
        <v>-244.96000000000004</v>
      </c>
      <c r="H104" s="13">
        <f t="shared" si="29"/>
        <v>13.624800000000002</v>
      </c>
      <c r="I104" s="13">
        <f t="shared" si="29"/>
        <v>5.5633400000000002</v>
      </c>
      <c r="J104" s="13">
        <f t="shared" si="29"/>
        <v>4.4694200000000001E-8</v>
      </c>
      <c r="K104" s="13">
        <f t="shared" si="29"/>
        <v>1.61928E-9</v>
      </c>
      <c r="L104" s="13">
        <f t="shared" si="29"/>
        <v>3.6229999999999998</v>
      </c>
      <c r="M104" s="13">
        <f t="shared" si="29"/>
        <v>0.87580199999999997</v>
      </c>
      <c r="N104" s="13">
        <f t="shared" si="29"/>
        <v>3.8738599999999998E-3</v>
      </c>
      <c r="O104" s="13">
        <f t="shared" si="29"/>
        <v>0.44231800000000004</v>
      </c>
      <c r="P104" s="13">
        <f t="shared" si="29"/>
        <v>17441.8</v>
      </c>
      <c r="Q104" s="13">
        <f t="shared" si="29"/>
        <v>24.844000000000001</v>
      </c>
      <c r="R104" s="13">
        <f t="shared" si="29"/>
        <v>0.14243800000000001</v>
      </c>
      <c r="S104" s="13">
        <f t="shared" si="29"/>
        <v>2.3322199999999999E-12</v>
      </c>
      <c r="T104" s="13">
        <f t="shared" si="29"/>
        <v>6.8161200000000008E-14</v>
      </c>
      <c r="U104" s="13">
        <f t="shared" si="29"/>
        <v>2.92272</v>
      </c>
      <c r="V104" s="13">
        <f t="shared" si="29"/>
        <v>0.94226799999999999</v>
      </c>
      <c r="W104" s="13">
        <f t="shared" si="29"/>
        <v>1.6570399999999998E-3</v>
      </c>
      <c r="X104" s="13">
        <f t="shared" si="29"/>
        <v>0.17585599999999998</v>
      </c>
      <c r="Y104"/>
      <c r="Z104" s="10" t="s">
        <v>43</v>
      </c>
      <c r="AA104" s="20">
        <f>AVERAGE(AA99:AA103)</f>
        <v>2.3322199999999999E-12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 t="s">
        <v>248</v>
      </c>
      <c r="B108" s="1">
        <v>4.8919999999999996E-4</v>
      </c>
      <c r="C108" s="1">
        <v>0.12181</v>
      </c>
      <c r="D108" s="1">
        <v>3.8837999999999999E-7</v>
      </c>
      <c r="E108" s="1">
        <v>2.2224999999999999E-8</v>
      </c>
      <c r="F108" s="7">
        <v>5.7225000000000001</v>
      </c>
      <c r="G108" s="7">
        <v>-249.4</v>
      </c>
      <c r="H108" s="7">
        <v>13.648</v>
      </c>
      <c r="I108" s="7">
        <v>5.4722999999999997</v>
      </c>
      <c r="J108" s="1">
        <v>4.4802E-8</v>
      </c>
      <c r="K108" s="1">
        <v>1.6274E-9</v>
      </c>
      <c r="L108" s="7">
        <v>3.6324000000000001</v>
      </c>
      <c r="M108" s="7">
        <v>0.87568999999999997</v>
      </c>
      <c r="N108" s="7">
        <v>3.8839E-3</v>
      </c>
      <c r="O108" s="7">
        <v>0.44352000000000003</v>
      </c>
      <c r="P108" s="7">
        <v>17462</v>
      </c>
      <c r="Q108" s="7">
        <v>24.875</v>
      </c>
      <c r="R108" s="7">
        <v>0.14244999999999999</v>
      </c>
      <c r="S108" s="13">
        <v>2.2985999999999999E-12</v>
      </c>
      <c r="T108" s="3">
        <v>6.7213999999999998E-14</v>
      </c>
      <c r="U108" s="11">
        <v>2.9241000000000001</v>
      </c>
      <c r="V108" s="7">
        <v>0.94286999999999999</v>
      </c>
      <c r="W108" s="7">
        <v>1.6576E-3</v>
      </c>
      <c r="X108" s="7">
        <v>0.17580000000000001</v>
      </c>
      <c r="Y108" s="1"/>
      <c r="Z108" s="7"/>
      <c r="AA108" s="20">
        <f>S108</f>
        <v>2.2985999999999999E-12</v>
      </c>
      <c r="AB108" s="41">
        <f>((AA108/AA$113)-1)*100</f>
        <v>-1.4288654842361748</v>
      </c>
      <c r="AC108" s="20">
        <f>STDEV(AA109:AA112)</f>
        <v>2.7145595100003443E-14</v>
      </c>
    </row>
    <row r="109" spans="1:29" s="2" customFormat="1" x14ac:dyDescent="0.25">
      <c r="A109" s="4" t="s">
        <v>249</v>
      </c>
      <c r="B109" s="1">
        <v>4.8369E-4</v>
      </c>
      <c r="C109" s="1">
        <v>0.12044000000000001</v>
      </c>
      <c r="D109" s="1">
        <v>3.7903999999999998E-7</v>
      </c>
      <c r="E109" s="1">
        <v>2.208E-8</v>
      </c>
      <c r="F109" s="7">
        <v>5.8251999999999997</v>
      </c>
      <c r="G109" s="7">
        <v>-243.9</v>
      </c>
      <c r="H109" s="7">
        <v>13.561</v>
      </c>
      <c r="I109" s="7">
        <v>5.5601000000000003</v>
      </c>
      <c r="J109" s="1">
        <v>4.5514E-8</v>
      </c>
      <c r="K109" s="1">
        <v>1.6552E-9</v>
      </c>
      <c r="L109" s="7">
        <v>3.6366999999999998</v>
      </c>
      <c r="M109" s="7">
        <v>0.87473000000000001</v>
      </c>
      <c r="N109" s="7">
        <v>3.8888E-3</v>
      </c>
      <c r="O109" s="7">
        <v>0.44457000000000002</v>
      </c>
      <c r="P109" s="7">
        <v>17455</v>
      </c>
      <c r="Q109" s="7">
        <v>24.754999999999999</v>
      </c>
      <c r="R109" s="7">
        <v>0.14182</v>
      </c>
      <c r="S109" s="13">
        <v>2.3444E-12</v>
      </c>
      <c r="T109" s="3">
        <v>6.8199000000000006E-14</v>
      </c>
      <c r="U109" s="11">
        <v>2.9089999999999998</v>
      </c>
      <c r="V109" s="7">
        <v>0.94203000000000003</v>
      </c>
      <c r="W109" s="7">
        <v>1.6493E-3</v>
      </c>
      <c r="X109" s="7">
        <v>0.17508000000000001</v>
      </c>
      <c r="Y109" s="1"/>
      <c r="Z109"/>
      <c r="AA109" s="20">
        <f t="shared" ref="AA109:AA112" si="30">S109</f>
        <v>2.3444E-12</v>
      </c>
      <c r="AB109" s="41">
        <f t="shared" ref="AB109:AB112" si="31">((AA109/AA$113)-1)*100</f>
        <v>0.53518130982195267</v>
      </c>
      <c r="AC109" s="20">
        <f>STDEV(AA110:AA112,AA108)</f>
        <v>3.3683527131225406E-14</v>
      </c>
    </row>
    <row r="110" spans="1:29" s="2" customFormat="1" x14ac:dyDescent="0.25">
      <c r="A110" s="4" t="s">
        <v>250</v>
      </c>
      <c r="B110" s="1">
        <v>4.9410999999999997E-4</v>
      </c>
      <c r="C110" s="1">
        <v>0.12303</v>
      </c>
      <c r="D110" s="1">
        <v>3.9171E-7</v>
      </c>
      <c r="E110" s="1">
        <v>2.2332999999999999E-8</v>
      </c>
      <c r="F110" s="7">
        <v>5.7013999999999996</v>
      </c>
      <c r="G110" s="7">
        <v>-250.2</v>
      </c>
      <c r="H110" s="7">
        <v>13.718</v>
      </c>
      <c r="I110" s="7">
        <v>5.4828000000000001</v>
      </c>
      <c r="J110" s="1">
        <v>4.5171000000000001E-8</v>
      </c>
      <c r="K110" s="1">
        <v>1.6534999999999999E-9</v>
      </c>
      <c r="L110" s="7">
        <v>3.6604999999999999</v>
      </c>
      <c r="M110" s="7">
        <v>0.87519999999999998</v>
      </c>
      <c r="N110" s="7">
        <v>3.9141000000000002E-3</v>
      </c>
      <c r="O110" s="7">
        <v>0.44722000000000001</v>
      </c>
      <c r="P110" s="7">
        <v>17461</v>
      </c>
      <c r="Q110" s="7">
        <v>24.998000000000001</v>
      </c>
      <c r="R110" s="7">
        <v>0.14316000000000001</v>
      </c>
      <c r="S110" s="13">
        <v>2.3050999999999999E-12</v>
      </c>
      <c r="T110" s="3">
        <v>6.7731000000000002E-14</v>
      </c>
      <c r="U110" s="11">
        <v>2.9382999999999999</v>
      </c>
      <c r="V110" s="7">
        <v>0.94269999999999998</v>
      </c>
      <c r="W110" s="7">
        <v>1.6657E-3</v>
      </c>
      <c r="X110" s="7">
        <v>0.17669000000000001</v>
      </c>
      <c r="Y110" s="1"/>
      <c r="Z110"/>
      <c r="AA110" s="20">
        <f t="shared" si="30"/>
        <v>2.3050999999999999E-12</v>
      </c>
      <c r="AB110" s="41">
        <f t="shared" si="31"/>
        <v>-1.1501252187039013</v>
      </c>
      <c r="AC110" s="20">
        <f>STDEV(AA111:AA112,AA108:AA109)</f>
        <v>2.9996041405492136E-14</v>
      </c>
    </row>
    <row r="111" spans="1:29" s="2" customFormat="1" x14ac:dyDescent="0.25">
      <c r="A111" s="4" t="s">
        <v>251</v>
      </c>
      <c r="B111" s="1">
        <v>4.8129999999999999E-4</v>
      </c>
      <c r="C111" s="1">
        <v>0.11984</v>
      </c>
      <c r="D111" s="1">
        <v>3.7692000000000002E-7</v>
      </c>
      <c r="E111" s="1">
        <v>2.2028E-8</v>
      </c>
      <c r="F111" s="7">
        <v>5.8441999999999998</v>
      </c>
      <c r="G111" s="7">
        <v>-244.5</v>
      </c>
      <c r="H111" s="7">
        <v>13.54</v>
      </c>
      <c r="I111" s="7">
        <v>5.5377999999999998</v>
      </c>
      <c r="J111" s="1">
        <v>4.5686999999999997E-8</v>
      </c>
      <c r="K111" s="1">
        <v>1.6608999999999999E-9</v>
      </c>
      <c r="L111" s="7">
        <v>3.6354000000000002</v>
      </c>
      <c r="M111" s="7">
        <v>0.87465000000000004</v>
      </c>
      <c r="N111" s="7">
        <v>3.8874999999999999E-3</v>
      </c>
      <c r="O111" s="7">
        <v>0.44446000000000002</v>
      </c>
      <c r="P111" s="7">
        <v>17442</v>
      </c>
      <c r="Q111" s="7">
        <v>24.702000000000002</v>
      </c>
      <c r="R111" s="7">
        <v>0.14162</v>
      </c>
      <c r="S111" s="13">
        <v>2.3711999999999998E-12</v>
      </c>
      <c r="T111" s="3">
        <v>6.8847999999999999E-14</v>
      </c>
      <c r="U111" s="11">
        <v>2.9035000000000002</v>
      </c>
      <c r="V111" s="7">
        <v>0.94147999999999998</v>
      </c>
      <c r="W111" s="7">
        <v>1.6463999999999999E-3</v>
      </c>
      <c r="X111" s="7">
        <v>0.17487</v>
      </c>
      <c r="Y111"/>
      <c r="Z111"/>
      <c r="AA111" s="20">
        <f t="shared" si="30"/>
        <v>2.3711999999999998E-12</v>
      </c>
      <c r="AB111" s="41">
        <f t="shared" si="31"/>
        <v>1.6844488661703627</v>
      </c>
      <c r="AC111" s="20">
        <f>STDEV(AA112,AA108:AA110)</f>
        <v>2.3592230359449602E-14</v>
      </c>
    </row>
    <row r="112" spans="1:29" s="2" customFormat="1" x14ac:dyDescent="0.25">
      <c r="A112" s="4" t="s">
        <v>252</v>
      </c>
      <c r="B112" s="1">
        <v>4.8470000000000002E-4</v>
      </c>
      <c r="C112" s="1">
        <v>0.12069000000000001</v>
      </c>
      <c r="D112" s="1">
        <v>3.77E-7</v>
      </c>
      <c r="E112" s="1">
        <v>2.2067999999999999E-8</v>
      </c>
      <c r="F112" s="7">
        <v>5.8536000000000001</v>
      </c>
      <c r="G112" s="7">
        <v>-241.4</v>
      </c>
      <c r="H112" s="7">
        <v>13.555</v>
      </c>
      <c r="I112" s="7">
        <v>5.6151999999999997</v>
      </c>
      <c r="J112" s="1">
        <v>4.7396999999999998E-8</v>
      </c>
      <c r="K112" s="1">
        <v>1.7448E-9</v>
      </c>
      <c r="L112" s="7">
        <v>3.6812</v>
      </c>
      <c r="M112" s="7">
        <v>0.87204000000000004</v>
      </c>
      <c r="N112" s="7">
        <v>3.9373000000000003E-3</v>
      </c>
      <c r="O112" s="7">
        <v>0.45150000000000001</v>
      </c>
      <c r="P112" s="7">
        <v>17430</v>
      </c>
      <c r="Q112" s="7">
        <v>24.736999999999998</v>
      </c>
      <c r="R112" s="7">
        <v>0.14191999999999999</v>
      </c>
      <c r="S112" s="13">
        <v>2.3403E-12</v>
      </c>
      <c r="T112" s="3">
        <v>6.8083999999999998E-14</v>
      </c>
      <c r="U112" s="11">
        <v>2.9091999999999998</v>
      </c>
      <c r="V112" s="7">
        <v>0.94213999999999998</v>
      </c>
      <c r="W112" s="7">
        <v>1.6494000000000001E-3</v>
      </c>
      <c r="X112" s="7">
        <v>0.17507</v>
      </c>
      <c r="Y112"/>
      <c r="Z112"/>
      <c r="AA112" s="20">
        <f t="shared" si="30"/>
        <v>2.3403E-12</v>
      </c>
      <c r="AB112" s="41">
        <f t="shared" si="31"/>
        <v>0.35936052694776066</v>
      </c>
      <c r="AC112" s="20">
        <f>STDEV(AA108:AA111)</f>
        <v>3.4208417580082992E-14</v>
      </c>
    </row>
    <row r="113" spans="1:29" x14ac:dyDescent="0.25">
      <c r="A113" s="4" t="str">
        <f>A112</f>
        <v>D:\Google Drive\Research\data\2020-TB\test-5e2-08052020\test-5e2-c3-08052020\3-11-5.TXT</v>
      </c>
      <c r="B113" s="13">
        <f>AVERAGE(B108:B112)</f>
        <v>4.8660000000000006E-4</v>
      </c>
      <c r="C113" s="13">
        <f t="shared" ref="C113:X113" si="32">AVERAGE(C108:C112)</f>
        <v>0.12116200000000002</v>
      </c>
      <c r="D113" s="13">
        <f t="shared" si="32"/>
        <v>3.8261000000000006E-7</v>
      </c>
      <c r="E113" s="13">
        <f t="shared" si="32"/>
        <v>2.2146799999999999E-8</v>
      </c>
      <c r="F113" s="13">
        <f t="shared" si="32"/>
        <v>5.7893799999999995</v>
      </c>
      <c r="G113" s="13">
        <f t="shared" si="32"/>
        <v>-245.88000000000002</v>
      </c>
      <c r="H113" s="13">
        <f t="shared" si="32"/>
        <v>13.604399999999998</v>
      </c>
      <c r="I113" s="13">
        <f t="shared" si="32"/>
        <v>5.5336400000000001</v>
      </c>
      <c r="J113" s="13">
        <f t="shared" si="32"/>
        <v>4.5714200000000006E-8</v>
      </c>
      <c r="K113" s="13">
        <f t="shared" si="32"/>
        <v>1.6683599999999998E-9</v>
      </c>
      <c r="L113" s="13">
        <f t="shared" si="32"/>
        <v>3.6492400000000003</v>
      </c>
      <c r="M113" s="13">
        <f t="shared" si="32"/>
        <v>0.87446199999999996</v>
      </c>
      <c r="N113" s="13">
        <f t="shared" si="32"/>
        <v>3.9023199999999999E-3</v>
      </c>
      <c r="O113" s="13">
        <f t="shared" si="32"/>
        <v>0.44625400000000004</v>
      </c>
      <c r="P113" s="13">
        <f t="shared" si="32"/>
        <v>17450</v>
      </c>
      <c r="Q113" s="13">
        <f t="shared" si="32"/>
        <v>24.813399999999998</v>
      </c>
      <c r="R113" s="13">
        <f t="shared" si="32"/>
        <v>0.14219400000000001</v>
      </c>
      <c r="S113" s="13">
        <f t="shared" si="32"/>
        <v>2.33192E-12</v>
      </c>
      <c r="T113" s="13">
        <f t="shared" si="32"/>
        <v>6.801519999999999E-14</v>
      </c>
      <c r="U113" s="13">
        <f t="shared" si="32"/>
        <v>2.9168200000000004</v>
      </c>
      <c r="V113" s="13">
        <f t="shared" si="32"/>
        <v>0.94224399999999997</v>
      </c>
      <c r="W113" s="13">
        <f t="shared" si="32"/>
        <v>1.65368E-3</v>
      </c>
      <c r="X113" s="13">
        <f t="shared" si="32"/>
        <v>0.17550199999999999</v>
      </c>
      <c r="Z113" s="10" t="s">
        <v>43</v>
      </c>
      <c r="AA113" s="20">
        <f>AVERAGE(AA108:AA112)</f>
        <v>2.33192E-12</v>
      </c>
      <c r="AB113" s="41"/>
    </row>
    <row r="116" spans="1:29" x14ac:dyDescent="0.25">
      <c r="A116" s="15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style="7" bestFit="1" customWidth="1"/>
    <col min="7" max="7" width="10.140625" style="7" customWidth="1"/>
    <col min="8" max="8" width="12.28515625" style="7" customWidth="1"/>
    <col min="9" max="9" width="10.85546875" style="7" customWidth="1"/>
    <col min="10" max="10" width="11" style="1" customWidth="1"/>
    <col min="11" max="11" width="15.85546875" style="1" customWidth="1"/>
    <col min="12" max="12" width="14.140625" style="7" customWidth="1"/>
    <col min="13" max="13" width="11.5703125" style="7" customWidth="1"/>
    <col min="14" max="14" width="15.5703125" style="7" customWidth="1"/>
    <col min="15" max="15" width="15.7109375" style="7" customWidth="1"/>
    <col min="16" max="16" width="12.28515625" style="7" customWidth="1"/>
    <col min="17" max="17" width="13.28515625" style="7" customWidth="1"/>
    <col min="18" max="18" width="11.5703125" style="7" customWidth="1"/>
    <col min="19" max="19" width="13.7109375" style="13" customWidth="1"/>
    <col min="20" max="20" width="14.140625" style="3" customWidth="1"/>
    <col min="21" max="21" width="14.85546875" style="11" customWidth="1"/>
    <col min="22" max="22" width="14.42578125" style="11" customWidth="1"/>
    <col min="23" max="23" width="14.28515625" style="7" customWidth="1"/>
    <col min="24" max="24" width="15" style="7" customWidth="1"/>
    <col min="26" max="26" width="23.42578125" customWidth="1"/>
    <col min="27" max="27" width="24.7109375" style="19" customWidth="1"/>
    <col min="28" max="28" width="12" style="21" customWidth="1"/>
    <col min="29" max="29" width="20.140625" style="20" customWidth="1"/>
  </cols>
  <sheetData>
    <row r="1" spans="1:11" x14ac:dyDescent="0.25">
      <c r="A1" t="s">
        <v>2</v>
      </c>
    </row>
    <row r="2" spans="1:11" x14ac:dyDescent="0.25">
      <c r="A2" t="s">
        <v>3</v>
      </c>
      <c r="B2" s="3"/>
    </row>
    <row r="3" spans="1:11" x14ac:dyDescent="0.25">
      <c r="A3" t="s">
        <v>15</v>
      </c>
      <c r="B3" s="13"/>
    </row>
    <row r="4" spans="1:11" x14ac:dyDescent="0.25">
      <c r="A4" t="s">
        <v>16</v>
      </c>
      <c r="B4" s="13"/>
    </row>
    <row r="5" spans="1:11" x14ac:dyDescent="0.25">
      <c r="A5" t="s">
        <v>4</v>
      </c>
    </row>
    <row r="6" spans="1:11" x14ac:dyDescent="0.25">
      <c r="A6" s="8"/>
      <c r="B6" s="3"/>
      <c r="C6" s="3"/>
      <c r="D6" s="3"/>
      <c r="E6" s="3"/>
    </row>
    <row r="7" spans="1:11" x14ac:dyDescent="0.25">
      <c r="A7" s="10"/>
      <c r="B7" s="3"/>
      <c r="C7" s="3"/>
      <c r="D7" s="3"/>
      <c r="E7" s="3"/>
    </row>
    <row r="8" spans="1:11" x14ac:dyDescent="0.25">
      <c r="A8" s="10"/>
      <c r="B8" s="3"/>
      <c r="C8" s="3"/>
      <c r="D8" s="3"/>
      <c r="E8" s="3"/>
    </row>
    <row r="9" spans="1:11" x14ac:dyDescent="0.25">
      <c r="A9" s="10"/>
      <c r="B9" s="3"/>
      <c r="C9" s="3"/>
      <c r="D9" s="3"/>
      <c r="E9" s="3"/>
    </row>
    <row r="10" spans="1:11" x14ac:dyDescent="0.25">
      <c r="A10" s="8"/>
      <c r="B10" s="3"/>
      <c r="C10" s="3"/>
      <c r="D10" s="3"/>
      <c r="E10" s="3"/>
    </row>
    <row r="11" spans="1:11" x14ac:dyDescent="0.25">
      <c r="B11" s="3"/>
    </row>
    <row r="12" spans="1:11" x14ac:dyDescent="0.25">
      <c r="A12" s="17" t="s">
        <v>39</v>
      </c>
    </row>
    <row r="13" spans="1:11" x14ac:dyDescent="0.25">
      <c r="A13" s="12" t="s">
        <v>17</v>
      </c>
      <c r="B13" s="13" t="s">
        <v>19</v>
      </c>
      <c r="C13" s="13"/>
      <c r="D13" s="13"/>
      <c r="E13" s="13"/>
      <c r="F13" s="14"/>
      <c r="G13" s="14"/>
      <c r="H13" s="14"/>
      <c r="I13" s="14"/>
      <c r="J13" s="13"/>
      <c r="K13" s="13"/>
    </row>
    <row r="14" spans="1:11" x14ac:dyDescent="0.25">
      <c r="B14" s="13"/>
      <c r="C14" s="13"/>
      <c r="D14" s="13"/>
      <c r="E14" s="13"/>
      <c r="F14" s="14"/>
      <c r="G14" s="14"/>
      <c r="H14" s="14"/>
      <c r="I14" s="14"/>
      <c r="J14" s="13"/>
      <c r="K14" s="13"/>
    </row>
    <row r="15" spans="1:11" x14ac:dyDescent="0.25">
      <c r="A15" s="10" t="s">
        <v>38</v>
      </c>
      <c r="B15" s="13" t="s">
        <v>40</v>
      </c>
      <c r="C15" s="13"/>
      <c r="D15" s="13"/>
      <c r="E15" s="13"/>
      <c r="F15" s="14"/>
      <c r="G15" s="14"/>
      <c r="H15" s="14"/>
      <c r="I15" s="14"/>
      <c r="J15" s="13"/>
      <c r="K15" s="13"/>
    </row>
    <row r="16" spans="1:11" x14ac:dyDescent="0.25">
      <c r="A16" s="6" t="s">
        <v>18</v>
      </c>
      <c r="B16" s="16"/>
      <c r="C16" s="16"/>
      <c r="D16" s="16"/>
      <c r="E16" s="16"/>
    </row>
    <row r="17" spans="1:29" x14ac:dyDescent="0.25">
      <c r="A17" s="15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s="7" t="s">
        <v>29</v>
      </c>
      <c r="G17" s="7" t="s">
        <v>9</v>
      </c>
      <c r="H17" s="7" t="s">
        <v>10</v>
      </c>
      <c r="I17" s="7" t="s">
        <v>11</v>
      </c>
      <c r="J17" s="1" t="s">
        <v>30</v>
      </c>
      <c r="K17" s="1" t="s">
        <v>31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12</v>
      </c>
      <c r="Q17" s="7" t="s">
        <v>13</v>
      </c>
      <c r="R17" s="7" t="s">
        <v>14</v>
      </c>
      <c r="S17" s="13" t="s">
        <v>26</v>
      </c>
      <c r="T17" s="3" t="s">
        <v>21</v>
      </c>
      <c r="U17" s="11" t="s">
        <v>22</v>
      </c>
      <c r="V17" s="7" t="s">
        <v>23</v>
      </c>
      <c r="W17" s="7" t="s">
        <v>24</v>
      </c>
      <c r="X17" s="7" t="s">
        <v>25</v>
      </c>
      <c r="Z17" s="34" t="s">
        <v>36</v>
      </c>
      <c r="AA17" s="18" t="s">
        <v>37</v>
      </c>
      <c r="AB17" s="25" t="s">
        <v>41</v>
      </c>
      <c r="AC17" s="26" t="s">
        <v>55</v>
      </c>
    </row>
    <row r="18" spans="1:29" x14ac:dyDescent="0.25">
      <c r="A18" s="4"/>
      <c r="V18" s="7"/>
      <c r="Y18" s="1"/>
      <c r="Z18" s="7"/>
      <c r="AA18" s="20">
        <f>S18</f>
        <v>0</v>
      </c>
      <c r="AB18" s="41" t="e">
        <f>((AA18/AA$23)-1)*100</f>
        <v>#DIV/0!</v>
      </c>
      <c r="AC18" s="20">
        <f>STDEV(AA19:AA22)</f>
        <v>0</v>
      </c>
    </row>
    <row r="19" spans="1:29" x14ac:dyDescent="0.25">
      <c r="A19" s="4"/>
      <c r="V19" s="7"/>
      <c r="Y19" s="1"/>
      <c r="AA19" s="20">
        <f t="shared" ref="AA19:AA22" si="0">S19</f>
        <v>0</v>
      </c>
      <c r="AB19" s="41" t="e">
        <f t="shared" ref="AB19:AB22" si="1">((AA19/AA$23)-1)*100</f>
        <v>#DIV/0!</v>
      </c>
      <c r="AC19" s="20">
        <f>STDEV(AA20:AA22,AA18)</f>
        <v>0</v>
      </c>
    </row>
    <row r="20" spans="1:29" x14ac:dyDescent="0.25">
      <c r="A20" s="4"/>
      <c r="V20" s="7"/>
      <c r="Y20" s="1"/>
      <c r="AA20" s="20">
        <f t="shared" si="0"/>
        <v>0</v>
      </c>
      <c r="AB20" s="41" t="e">
        <f t="shared" si="1"/>
        <v>#DIV/0!</v>
      </c>
      <c r="AC20" s="20">
        <f>STDEV(AA21:AA22,AA18:AA19)</f>
        <v>0</v>
      </c>
    </row>
    <row r="21" spans="1:29" x14ac:dyDescent="0.25">
      <c r="A21" s="4"/>
      <c r="V21" s="7"/>
      <c r="AA21" s="20">
        <f t="shared" si="0"/>
        <v>0</v>
      </c>
      <c r="AB21" s="41" t="e">
        <f t="shared" si="1"/>
        <v>#DIV/0!</v>
      </c>
      <c r="AC21" s="20">
        <f>STDEV(AA22,AA18:AA20)</f>
        <v>0</v>
      </c>
    </row>
    <row r="22" spans="1:29" x14ac:dyDescent="0.25">
      <c r="A22" s="4"/>
      <c r="V22" s="7"/>
      <c r="AA22" s="20">
        <f t="shared" si="0"/>
        <v>0</v>
      </c>
      <c r="AB22" s="41" t="e">
        <f t="shared" si="1"/>
        <v>#DIV/0!</v>
      </c>
      <c r="AC22" s="20">
        <f>STDEV(AA18:AA21)</f>
        <v>0</v>
      </c>
    </row>
    <row r="23" spans="1:29" x14ac:dyDescent="0.25">
      <c r="A23" s="4" t="s">
        <v>44</v>
      </c>
      <c r="B23" s="13" t="e">
        <f>AVERAGE(B18:B22)</f>
        <v>#DIV/0!</v>
      </c>
      <c r="C23" s="13" t="e">
        <f t="shared" ref="C23:X23" si="2">AVERAGE(C18:C22)</f>
        <v>#DIV/0!</v>
      </c>
      <c r="D23" s="13" t="e">
        <f t="shared" si="2"/>
        <v>#DIV/0!</v>
      </c>
      <c r="E23" s="13" t="e">
        <f t="shared" si="2"/>
        <v>#DIV/0!</v>
      </c>
      <c r="F23" s="13" t="e">
        <f t="shared" si="2"/>
        <v>#DIV/0!</v>
      </c>
      <c r="G23" s="13" t="e">
        <f t="shared" si="2"/>
        <v>#DIV/0!</v>
      </c>
      <c r="H23" s="13" t="e">
        <f t="shared" si="2"/>
        <v>#DIV/0!</v>
      </c>
      <c r="I23" s="13" t="e">
        <f t="shared" si="2"/>
        <v>#DIV/0!</v>
      </c>
      <c r="J23" s="13" t="e">
        <f t="shared" si="2"/>
        <v>#DIV/0!</v>
      </c>
      <c r="K23" s="13" t="e">
        <f t="shared" si="2"/>
        <v>#DIV/0!</v>
      </c>
      <c r="L23" s="13" t="e">
        <f t="shared" si="2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2"/>
        <v>#DIV/0!</v>
      </c>
      <c r="P23" s="13" t="e">
        <f t="shared" si="2"/>
        <v>#DIV/0!</v>
      </c>
      <c r="Q23" s="13" t="e">
        <f t="shared" si="2"/>
        <v>#DIV/0!</v>
      </c>
      <c r="R23" s="13" t="e">
        <f t="shared" si="2"/>
        <v>#DIV/0!</v>
      </c>
      <c r="S23" s="13" t="e">
        <f t="shared" si="2"/>
        <v>#DIV/0!</v>
      </c>
      <c r="T23" s="13" t="e">
        <f t="shared" si="2"/>
        <v>#DIV/0!</v>
      </c>
      <c r="U23" s="13" t="e">
        <f t="shared" si="2"/>
        <v>#DIV/0!</v>
      </c>
      <c r="V23" s="13" t="e">
        <f t="shared" si="2"/>
        <v>#DIV/0!</v>
      </c>
      <c r="W23" s="13" t="e">
        <f t="shared" si="2"/>
        <v>#DIV/0!</v>
      </c>
      <c r="X23" s="13" t="e">
        <f t="shared" si="2"/>
        <v>#DIV/0!</v>
      </c>
      <c r="Z23" s="10" t="s">
        <v>43</v>
      </c>
      <c r="AA23" s="20">
        <f>AVERAGE(AA18:AA22)</f>
        <v>0</v>
      </c>
      <c r="AB23" s="41"/>
    </row>
    <row r="24" spans="1:29" x14ac:dyDescent="0.25">
      <c r="A24" s="4"/>
      <c r="V24" s="7"/>
      <c r="AB24" s="41"/>
      <c r="AC24" s="24"/>
    </row>
    <row r="25" spans="1:29" x14ac:dyDescent="0.25">
      <c r="A25" s="4"/>
      <c r="V25" s="7"/>
      <c r="Z25" s="2"/>
      <c r="AA25" s="20"/>
      <c r="AB25" s="41"/>
      <c r="AC25" s="24"/>
    </row>
    <row r="26" spans="1:29" x14ac:dyDescent="0.25">
      <c r="A26" s="15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s="7" t="s">
        <v>29</v>
      </c>
      <c r="G26" s="7" t="s">
        <v>9</v>
      </c>
      <c r="H26" s="7" t="s">
        <v>10</v>
      </c>
      <c r="I26" s="7" t="s">
        <v>11</v>
      </c>
      <c r="J26" s="1" t="s">
        <v>30</v>
      </c>
      <c r="K26" s="1" t="s">
        <v>31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12</v>
      </c>
      <c r="Q26" s="7" t="s">
        <v>13</v>
      </c>
      <c r="R26" s="7" t="s">
        <v>14</v>
      </c>
      <c r="S26" s="13" t="s">
        <v>26</v>
      </c>
      <c r="T26" s="3" t="s">
        <v>21</v>
      </c>
      <c r="U26" s="11" t="s">
        <v>22</v>
      </c>
      <c r="V26" s="7" t="s">
        <v>23</v>
      </c>
      <c r="W26" s="7" t="s">
        <v>24</v>
      </c>
      <c r="X26" s="7" t="s">
        <v>25</v>
      </c>
      <c r="Z26" s="34" t="s">
        <v>36</v>
      </c>
      <c r="AA26" s="18" t="s">
        <v>37</v>
      </c>
      <c r="AB26" s="25" t="s">
        <v>41</v>
      </c>
      <c r="AC26" s="26" t="s">
        <v>55</v>
      </c>
    </row>
    <row r="27" spans="1:29" x14ac:dyDescent="0.25">
      <c r="A27" s="4"/>
      <c r="V27" s="7"/>
      <c r="Y27" s="1"/>
      <c r="Z27" s="7"/>
      <c r="AA27" s="20">
        <f>S27</f>
        <v>0</v>
      </c>
      <c r="AB27" s="41" t="e">
        <f>((AA27/AA$32)-1)*100</f>
        <v>#DIV/0!</v>
      </c>
      <c r="AC27" s="20">
        <f>STDEV(AA28:AA31)</f>
        <v>0</v>
      </c>
    </row>
    <row r="28" spans="1:29" x14ac:dyDescent="0.25">
      <c r="A28" s="4"/>
      <c r="V28" s="7"/>
      <c r="Y28" s="1"/>
      <c r="AA28" s="20">
        <f t="shared" ref="AA28:AA31" si="3">S28</f>
        <v>0</v>
      </c>
      <c r="AB28" s="41" t="e">
        <f t="shared" ref="AB28:AB31" si="4">((AA28/AA$32)-1)*100</f>
        <v>#DIV/0!</v>
      </c>
      <c r="AC28" s="20">
        <f>STDEV(AA29:AA31,AA27)</f>
        <v>0</v>
      </c>
    </row>
    <row r="29" spans="1:29" x14ac:dyDescent="0.25">
      <c r="A29" s="4"/>
      <c r="V29" s="7"/>
      <c r="Y29" s="1"/>
      <c r="AA29" s="20">
        <f t="shared" si="3"/>
        <v>0</v>
      </c>
      <c r="AB29" s="41" t="e">
        <f t="shared" si="4"/>
        <v>#DIV/0!</v>
      </c>
      <c r="AC29" s="20">
        <f>STDEV(AA30:AA31,AA27:AA28)</f>
        <v>0</v>
      </c>
    </row>
    <row r="30" spans="1:29" s="2" customFormat="1" x14ac:dyDescent="0.25">
      <c r="A30" s="4"/>
      <c r="B30" s="1"/>
      <c r="C30" s="1"/>
      <c r="D30" s="1"/>
      <c r="E30" s="1"/>
      <c r="F30" s="7"/>
      <c r="G30" s="7"/>
      <c r="H30" s="7"/>
      <c r="I30" s="7"/>
      <c r="J30" s="1"/>
      <c r="K30" s="1"/>
      <c r="L30" s="7"/>
      <c r="M30" s="7"/>
      <c r="N30" s="7"/>
      <c r="O30" s="7"/>
      <c r="P30" s="7"/>
      <c r="Q30" s="7"/>
      <c r="R30" s="7"/>
      <c r="S30" s="13"/>
      <c r="T30" s="3"/>
      <c r="U30" s="11"/>
      <c r="V30" s="7"/>
      <c r="W30" s="7"/>
      <c r="X30" s="7"/>
      <c r="Y30"/>
      <c r="Z30"/>
      <c r="AA30" s="20">
        <f t="shared" si="3"/>
        <v>0</v>
      </c>
      <c r="AB30" s="41" t="e">
        <f t="shared" si="4"/>
        <v>#DIV/0!</v>
      </c>
      <c r="AC30" s="20">
        <f>STDEV(AA31,AA27:AA29)</f>
        <v>0</v>
      </c>
    </row>
    <row r="31" spans="1:29" s="2" customFormat="1" x14ac:dyDescent="0.25">
      <c r="A31" s="4"/>
      <c r="B31" s="1"/>
      <c r="C31" s="1"/>
      <c r="D31" s="1"/>
      <c r="E31" s="1"/>
      <c r="F31" s="7"/>
      <c r="G31" s="7"/>
      <c r="H31" s="7"/>
      <c r="I31" s="7"/>
      <c r="J31" s="1"/>
      <c r="K31" s="1"/>
      <c r="L31" s="7"/>
      <c r="M31" s="7"/>
      <c r="N31" s="7"/>
      <c r="O31" s="7"/>
      <c r="P31" s="7"/>
      <c r="Q31" s="7"/>
      <c r="R31" s="7"/>
      <c r="S31" s="13"/>
      <c r="T31" s="3"/>
      <c r="U31" s="11"/>
      <c r="V31" s="7"/>
      <c r="W31" s="7"/>
      <c r="X31" s="7"/>
      <c r="Y31"/>
      <c r="Z31"/>
      <c r="AA31" s="20">
        <f t="shared" si="3"/>
        <v>0</v>
      </c>
      <c r="AB31" s="41" t="e">
        <f t="shared" si="4"/>
        <v>#DIV/0!</v>
      </c>
      <c r="AC31" s="20">
        <f>STDEV(AA27:AA30)</f>
        <v>0</v>
      </c>
    </row>
    <row r="32" spans="1:29" s="2" customFormat="1" x14ac:dyDescent="0.25">
      <c r="A32" s="4">
        <f>A31</f>
        <v>0</v>
      </c>
      <c r="B32" s="13" t="e">
        <f>AVERAGE(B27:B31)</f>
        <v>#DIV/0!</v>
      </c>
      <c r="C32" s="13" t="e">
        <f t="shared" ref="C32:X32" si="5">AVERAGE(C27:C31)</f>
        <v>#DIV/0!</v>
      </c>
      <c r="D32" s="13" t="e">
        <f t="shared" si="5"/>
        <v>#DIV/0!</v>
      </c>
      <c r="E32" s="13" t="e">
        <f t="shared" si="5"/>
        <v>#DIV/0!</v>
      </c>
      <c r="F32" s="13" t="e">
        <f t="shared" si="5"/>
        <v>#DIV/0!</v>
      </c>
      <c r="G32" s="13" t="e">
        <f t="shared" si="5"/>
        <v>#DIV/0!</v>
      </c>
      <c r="H32" s="13" t="e">
        <f t="shared" si="5"/>
        <v>#DIV/0!</v>
      </c>
      <c r="I32" s="13" t="e">
        <f t="shared" si="5"/>
        <v>#DIV/0!</v>
      </c>
      <c r="J32" s="13" t="e">
        <f t="shared" si="5"/>
        <v>#DIV/0!</v>
      </c>
      <c r="K32" s="13" t="e">
        <f t="shared" si="5"/>
        <v>#DIV/0!</v>
      </c>
      <c r="L32" s="13" t="e">
        <f t="shared" si="5"/>
        <v>#DIV/0!</v>
      </c>
      <c r="M32" s="13" t="e">
        <f t="shared" si="5"/>
        <v>#DIV/0!</v>
      </c>
      <c r="N32" s="13" t="e">
        <f t="shared" si="5"/>
        <v>#DIV/0!</v>
      </c>
      <c r="O32" s="13" t="e">
        <f t="shared" si="5"/>
        <v>#DIV/0!</v>
      </c>
      <c r="P32" s="13" t="e">
        <f t="shared" si="5"/>
        <v>#DIV/0!</v>
      </c>
      <c r="Q32" s="13" t="e">
        <f t="shared" si="5"/>
        <v>#DIV/0!</v>
      </c>
      <c r="R32" s="13" t="e">
        <f t="shared" si="5"/>
        <v>#DIV/0!</v>
      </c>
      <c r="S32" s="13" t="e">
        <f t="shared" si="5"/>
        <v>#DIV/0!</v>
      </c>
      <c r="T32" s="13" t="e">
        <f t="shared" si="5"/>
        <v>#DIV/0!</v>
      </c>
      <c r="U32" s="13" t="e">
        <f t="shared" si="5"/>
        <v>#DIV/0!</v>
      </c>
      <c r="V32" s="13" t="e">
        <f t="shared" si="5"/>
        <v>#DIV/0!</v>
      </c>
      <c r="W32" s="13" t="e">
        <f t="shared" si="5"/>
        <v>#DIV/0!</v>
      </c>
      <c r="X32" s="13" t="e">
        <f t="shared" si="5"/>
        <v>#DIV/0!</v>
      </c>
      <c r="Y32"/>
      <c r="Z32" s="10" t="s">
        <v>43</v>
      </c>
      <c r="AA32" s="20">
        <f>AVERAGE(AA27:AA31)</f>
        <v>0</v>
      </c>
      <c r="AB32" s="41"/>
      <c r="AC32" s="20"/>
    </row>
    <row r="33" spans="1:39" s="2" customFormat="1" x14ac:dyDescent="0.25">
      <c r="A33" s="4"/>
      <c r="B33" s="1"/>
      <c r="C33" s="1"/>
      <c r="D33" s="1"/>
      <c r="E33" s="1"/>
      <c r="F33" s="7"/>
      <c r="G33" s="7"/>
      <c r="H33" s="7"/>
      <c r="I33" s="7"/>
      <c r="J33" s="1"/>
      <c r="K33" s="1"/>
      <c r="L33" s="7"/>
      <c r="M33" s="7"/>
      <c r="N33" s="7"/>
      <c r="O33" s="7"/>
      <c r="P33" s="7"/>
      <c r="Q33" s="7"/>
      <c r="R33" s="7"/>
      <c r="S33" s="13"/>
      <c r="T33" s="3"/>
      <c r="U33" s="11"/>
      <c r="V33" s="7"/>
      <c r="W33" s="7"/>
      <c r="X33" s="7"/>
      <c r="Y33"/>
      <c r="AA33" s="33"/>
      <c r="AB33" s="41"/>
      <c r="AC33" s="24"/>
    </row>
    <row r="34" spans="1:39" x14ac:dyDescent="0.25">
      <c r="A34" s="4"/>
      <c r="V34" s="7"/>
      <c r="Z34" s="2"/>
      <c r="AA34" s="20"/>
      <c r="AB34" s="41"/>
      <c r="AC34" s="24"/>
    </row>
    <row r="35" spans="1:39" x14ac:dyDescent="0.25">
      <c r="A35" s="15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s="7" t="s">
        <v>29</v>
      </c>
      <c r="G35" s="7" t="s">
        <v>9</v>
      </c>
      <c r="H35" s="7" t="s">
        <v>10</v>
      </c>
      <c r="I35" s="7" t="s">
        <v>11</v>
      </c>
      <c r="J35" s="1" t="s">
        <v>30</v>
      </c>
      <c r="K35" s="1" t="s">
        <v>31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12</v>
      </c>
      <c r="Q35" s="7" t="s">
        <v>13</v>
      </c>
      <c r="R35" s="7" t="s">
        <v>14</v>
      </c>
      <c r="S35" s="13" t="s">
        <v>26</v>
      </c>
      <c r="T35" s="3" t="s">
        <v>21</v>
      </c>
      <c r="U35" s="11" t="s">
        <v>22</v>
      </c>
      <c r="V35" s="7" t="s">
        <v>23</v>
      </c>
      <c r="W35" s="7" t="s">
        <v>24</v>
      </c>
      <c r="X35" s="7" t="s">
        <v>25</v>
      </c>
      <c r="Z35" s="34" t="s">
        <v>36</v>
      </c>
      <c r="AA35" s="18" t="s">
        <v>37</v>
      </c>
      <c r="AB35" s="25" t="s">
        <v>41</v>
      </c>
      <c r="AC35" s="26" t="s">
        <v>55</v>
      </c>
    </row>
    <row r="36" spans="1:39" x14ac:dyDescent="0.25">
      <c r="A36" s="4"/>
      <c r="V36" s="7"/>
      <c r="Y36" s="1"/>
      <c r="Z36" s="7"/>
      <c r="AA36" s="20">
        <f>S36</f>
        <v>0</v>
      </c>
      <c r="AB36" s="41" t="e">
        <f>((AA36/AA$41)-1)*100</f>
        <v>#DIV/0!</v>
      </c>
      <c r="AC36" s="20">
        <f>STDEV(AA37:AA40)</f>
        <v>0</v>
      </c>
    </row>
    <row r="37" spans="1:39" x14ac:dyDescent="0.25">
      <c r="A37" s="4"/>
      <c r="V37" s="7"/>
      <c r="Y37" s="1"/>
      <c r="AA37" s="20">
        <f t="shared" ref="AA37:AA40" si="6">S37</f>
        <v>0</v>
      </c>
      <c r="AB37" s="41" t="e">
        <f t="shared" ref="AB37:AB40" si="7">((AA37/AA$41)-1)*100</f>
        <v>#DIV/0!</v>
      </c>
      <c r="AC37" s="20">
        <f>STDEV(AA38:AA40,AA36)</f>
        <v>0</v>
      </c>
    </row>
    <row r="38" spans="1:39" x14ac:dyDescent="0.25">
      <c r="A38" s="4"/>
      <c r="V38" s="7"/>
      <c r="Y38" s="1"/>
      <c r="AA38" s="20">
        <f t="shared" si="6"/>
        <v>0</v>
      </c>
      <c r="AB38" s="41" t="e">
        <f t="shared" si="7"/>
        <v>#DIV/0!</v>
      </c>
      <c r="AC38" s="20">
        <f>STDEV(AA39:AA40,AA36:AA37)</f>
        <v>0</v>
      </c>
    </row>
    <row r="39" spans="1:39" x14ac:dyDescent="0.25">
      <c r="A39" s="4"/>
      <c r="V39" s="7"/>
      <c r="AA39" s="20">
        <f t="shared" si="6"/>
        <v>0</v>
      </c>
      <c r="AB39" s="41" t="e">
        <f t="shared" si="7"/>
        <v>#DIV/0!</v>
      </c>
      <c r="AC39" s="20">
        <f>STDEV(AA40,AA36:AA38)</f>
        <v>0</v>
      </c>
    </row>
    <row r="40" spans="1:39" x14ac:dyDescent="0.25">
      <c r="A40" s="4"/>
      <c r="V40" s="7"/>
      <c r="AA40" s="20">
        <f t="shared" si="6"/>
        <v>0</v>
      </c>
      <c r="AB40" s="41" t="e">
        <f t="shared" si="7"/>
        <v>#DIV/0!</v>
      </c>
      <c r="AC40" s="20">
        <f>STDEV(AA36:AA39)</f>
        <v>0</v>
      </c>
    </row>
    <row r="41" spans="1:39" x14ac:dyDescent="0.25">
      <c r="A41" s="4">
        <f>A40</f>
        <v>0</v>
      </c>
      <c r="B41" s="13" t="e">
        <f>AVERAGE(B36:B40)</f>
        <v>#DIV/0!</v>
      </c>
      <c r="C41" s="13" t="e">
        <f t="shared" ref="C41:X41" si="8">AVERAGE(C36:C40)</f>
        <v>#DIV/0!</v>
      </c>
      <c r="D41" s="13" t="e">
        <f t="shared" si="8"/>
        <v>#DIV/0!</v>
      </c>
      <c r="E41" s="13" t="e">
        <f t="shared" si="8"/>
        <v>#DIV/0!</v>
      </c>
      <c r="F41" s="13" t="e">
        <f t="shared" si="8"/>
        <v>#DIV/0!</v>
      </c>
      <c r="G41" s="13" t="e">
        <f t="shared" si="8"/>
        <v>#DIV/0!</v>
      </c>
      <c r="H41" s="13" t="e">
        <f t="shared" si="8"/>
        <v>#DIV/0!</v>
      </c>
      <c r="I41" s="13" t="e">
        <f t="shared" si="8"/>
        <v>#DIV/0!</v>
      </c>
      <c r="J41" s="13" t="e">
        <f t="shared" si="8"/>
        <v>#DIV/0!</v>
      </c>
      <c r="K41" s="13" t="e">
        <f t="shared" si="8"/>
        <v>#DIV/0!</v>
      </c>
      <c r="L41" s="13" t="e">
        <f t="shared" si="8"/>
        <v>#DIV/0!</v>
      </c>
      <c r="M41" s="13" t="e">
        <f t="shared" si="8"/>
        <v>#DIV/0!</v>
      </c>
      <c r="N41" s="13" t="e">
        <f t="shared" si="8"/>
        <v>#DIV/0!</v>
      </c>
      <c r="O41" s="13" t="e">
        <f t="shared" si="8"/>
        <v>#DIV/0!</v>
      </c>
      <c r="P41" s="13" t="e">
        <f t="shared" si="8"/>
        <v>#DIV/0!</v>
      </c>
      <c r="Q41" s="13" t="e">
        <f t="shared" si="8"/>
        <v>#DIV/0!</v>
      </c>
      <c r="R41" s="13" t="e">
        <f t="shared" si="8"/>
        <v>#DIV/0!</v>
      </c>
      <c r="S41" s="13" t="e">
        <f t="shared" si="8"/>
        <v>#DIV/0!</v>
      </c>
      <c r="T41" s="13" t="e">
        <f t="shared" si="8"/>
        <v>#DIV/0!</v>
      </c>
      <c r="U41" s="13" t="e">
        <f t="shared" si="8"/>
        <v>#DIV/0!</v>
      </c>
      <c r="V41" s="13" t="e">
        <f t="shared" si="8"/>
        <v>#DIV/0!</v>
      </c>
      <c r="W41" s="13" t="e">
        <f t="shared" si="8"/>
        <v>#DIV/0!</v>
      </c>
      <c r="X41" s="13" t="e">
        <f t="shared" si="8"/>
        <v>#DIV/0!</v>
      </c>
      <c r="Z41" s="10" t="s">
        <v>43</v>
      </c>
      <c r="AA41" s="20">
        <f>AVERAGE(AA36:AA40)</f>
        <v>0</v>
      </c>
      <c r="AB41" s="41"/>
    </row>
    <row r="42" spans="1:39" s="5" customFormat="1" x14ac:dyDescent="0.25">
      <c r="A42" s="4"/>
      <c r="B42" s="1"/>
      <c r="C42" s="1"/>
      <c r="D42" s="1"/>
      <c r="E42" s="1"/>
      <c r="F42" s="7"/>
      <c r="G42" s="7"/>
      <c r="H42" s="7"/>
      <c r="I42" s="7"/>
      <c r="J42" s="1"/>
      <c r="K42" s="1"/>
      <c r="L42" s="7"/>
      <c r="M42" s="7"/>
      <c r="N42" s="7"/>
      <c r="O42" s="7"/>
      <c r="P42" s="7"/>
      <c r="Q42" s="7"/>
      <c r="R42" s="7"/>
      <c r="S42" s="13"/>
      <c r="T42" s="3"/>
      <c r="U42" s="11"/>
      <c r="V42" s="7"/>
      <c r="W42" s="7"/>
      <c r="X42" s="7"/>
      <c r="Y42"/>
      <c r="AA42" s="42"/>
      <c r="AB42" s="41"/>
      <c r="AC42" s="24"/>
    </row>
    <row r="43" spans="1:39" s="5" customFormat="1" x14ac:dyDescent="0.25">
      <c r="A43" s="4"/>
      <c r="B43" s="1"/>
      <c r="C43" s="1"/>
      <c r="D43" s="1"/>
      <c r="E43" s="1"/>
      <c r="F43" s="7"/>
      <c r="G43" s="7"/>
      <c r="H43" s="7"/>
      <c r="I43" s="7"/>
      <c r="J43" s="1"/>
      <c r="K43" s="1"/>
      <c r="L43" s="7"/>
      <c r="M43" s="7"/>
      <c r="N43" s="7"/>
      <c r="O43" s="7"/>
      <c r="P43" s="7"/>
      <c r="Q43" s="7"/>
      <c r="R43" s="7"/>
      <c r="S43" s="13"/>
      <c r="T43" s="3"/>
      <c r="U43" s="11"/>
      <c r="V43" s="7"/>
      <c r="W43" s="7"/>
      <c r="X43" s="7"/>
      <c r="Y43"/>
      <c r="Z43" s="2"/>
      <c r="AA43" s="20"/>
      <c r="AB43" s="41"/>
      <c r="AC43" s="24"/>
    </row>
    <row r="44" spans="1:39" s="5" customFormat="1" x14ac:dyDescent="0.25">
      <c r="A44" s="15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s="7" t="s">
        <v>29</v>
      </c>
      <c r="G44" s="7" t="s">
        <v>9</v>
      </c>
      <c r="H44" s="7" t="s">
        <v>10</v>
      </c>
      <c r="I44" s="7" t="s">
        <v>11</v>
      </c>
      <c r="J44" s="1" t="s">
        <v>30</v>
      </c>
      <c r="K44" s="1" t="s">
        <v>31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12</v>
      </c>
      <c r="Q44" s="7" t="s">
        <v>13</v>
      </c>
      <c r="R44" s="7" t="s">
        <v>14</v>
      </c>
      <c r="S44" s="13" t="s">
        <v>26</v>
      </c>
      <c r="T44" s="3" t="s">
        <v>21</v>
      </c>
      <c r="U44" s="11" t="s">
        <v>22</v>
      </c>
      <c r="V44" s="7" t="s">
        <v>23</v>
      </c>
      <c r="W44" s="7" t="s">
        <v>24</v>
      </c>
      <c r="X44" s="7" t="s">
        <v>25</v>
      </c>
      <c r="Y44"/>
      <c r="Z44" s="34" t="s">
        <v>36</v>
      </c>
      <c r="AA44" s="18" t="s">
        <v>37</v>
      </c>
      <c r="AB44" s="25" t="s">
        <v>41</v>
      </c>
      <c r="AC44" s="26" t="s">
        <v>55</v>
      </c>
    </row>
    <row r="45" spans="1:39" s="9" customFormat="1" x14ac:dyDescent="0.25">
      <c r="A45" s="4"/>
      <c r="B45" s="1"/>
      <c r="C45" s="1"/>
      <c r="D45" s="1"/>
      <c r="E45" s="1"/>
      <c r="F45" s="7"/>
      <c r="G45" s="7"/>
      <c r="H45" s="7"/>
      <c r="I45" s="7"/>
      <c r="J45" s="1"/>
      <c r="K45" s="1"/>
      <c r="L45" s="7"/>
      <c r="M45" s="7"/>
      <c r="N45" s="7"/>
      <c r="O45" s="7"/>
      <c r="P45" s="7"/>
      <c r="Q45" s="7"/>
      <c r="R45" s="7"/>
      <c r="S45" s="13"/>
      <c r="T45" s="3"/>
      <c r="U45" s="11"/>
      <c r="V45" s="7"/>
      <c r="W45" s="7"/>
      <c r="X45" s="7"/>
      <c r="Y45" s="1"/>
      <c r="Z45" s="7"/>
      <c r="AA45" s="20">
        <f>S45</f>
        <v>0</v>
      </c>
      <c r="AB45" s="41" t="e">
        <f>((AA45/AA$50)-1)*100</f>
        <v>#DIV/0!</v>
      </c>
      <c r="AC45" s="20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9" customFormat="1" x14ac:dyDescent="0.25">
      <c r="A46" s="4"/>
      <c r="B46" s="1"/>
      <c r="C46" s="1"/>
      <c r="D46" s="1"/>
      <c r="E46" s="1"/>
      <c r="F46" s="7"/>
      <c r="G46" s="7"/>
      <c r="H46" s="7"/>
      <c r="I46" s="7"/>
      <c r="J46" s="1"/>
      <c r="K46" s="1"/>
      <c r="L46" s="7"/>
      <c r="M46" s="7"/>
      <c r="N46" s="7"/>
      <c r="O46" s="7"/>
      <c r="P46" s="7"/>
      <c r="Q46" s="7"/>
      <c r="R46" s="7"/>
      <c r="S46" s="13"/>
      <c r="T46" s="3"/>
      <c r="U46" s="11"/>
      <c r="V46" s="7"/>
      <c r="W46" s="7"/>
      <c r="X46" s="7"/>
      <c r="Y46" s="1"/>
      <c r="Z46"/>
      <c r="AA46" s="20">
        <f t="shared" ref="AA46:AA49" si="9">S46</f>
        <v>0</v>
      </c>
      <c r="AB46" s="41" t="e">
        <f t="shared" ref="AB46:AB49" si="10">((AA46/AA$50)-1)*100</f>
        <v>#DIV/0!</v>
      </c>
      <c r="AC46" s="20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s="2" customFormat="1" x14ac:dyDescent="0.25">
      <c r="A47" s="4"/>
      <c r="B47" s="1"/>
      <c r="C47" s="1"/>
      <c r="D47" s="1"/>
      <c r="E47" s="1"/>
      <c r="F47" s="7"/>
      <c r="G47" s="7"/>
      <c r="H47" s="7"/>
      <c r="I47" s="7"/>
      <c r="J47" s="1"/>
      <c r="K47" s="1"/>
      <c r="L47" s="7"/>
      <c r="M47" s="7"/>
      <c r="N47" s="7"/>
      <c r="O47" s="7"/>
      <c r="P47" s="7"/>
      <c r="Q47" s="7"/>
      <c r="R47" s="7"/>
      <c r="S47" s="13"/>
      <c r="T47" s="3"/>
      <c r="U47" s="11"/>
      <c r="V47" s="7"/>
      <c r="W47" s="7"/>
      <c r="X47" s="7"/>
      <c r="Y47" s="1"/>
      <c r="Z47"/>
      <c r="AA47" s="20">
        <f t="shared" si="9"/>
        <v>0</v>
      </c>
      <c r="AB47" s="41" t="e">
        <f t="shared" si="10"/>
        <v>#DIV/0!</v>
      </c>
      <c r="AC47" s="20">
        <f>STDEV(AA48:AA49,AA45:AA46)</f>
        <v>0</v>
      </c>
      <c r="AD47"/>
      <c r="AE47"/>
      <c r="AF47"/>
      <c r="AG47"/>
      <c r="AH47"/>
      <c r="AI47"/>
      <c r="AJ47"/>
      <c r="AK47"/>
      <c r="AL47"/>
      <c r="AM47"/>
    </row>
    <row r="48" spans="1:39" s="2" customFormat="1" x14ac:dyDescent="0.25">
      <c r="A48" s="4"/>
      <c r="B48" s="1"/>
      <c r="C48" s="1"/>
      <c r="D48" s="1"/>
      <c r="E48" s="1"/>
      <c r="F48" s="7"/>
      <c r="G48" s="7"/>
      <c r="H48" s="7"/>
      <c r="I48" s="7"/>
      <c r="J48" s="1"/>
      <c r="K48" s="1"/>
      <c r="L48" s="7"/>
      <c r="M48" s="7"/>
      <c r="N48" s="7"/>
      <c r="O48" s="7"/>
      <c r="P48" s="7"/>
      <c r="Q48" s="7"/>
      <c r="R48" s="7"/>
      <c r="S48" s="13"/>
      <c r="T48" s="3"/>
      <c r="U48" s="11"/>
      <c r="V48" s="7"/>
      <c r="W48" s="7"/>
      <c r="X48" s="7"/>
      <c r="Y48"/>
      <c r="Z48"/>
      <c r="AA48" s="20">
        <f t="shared" si="9"/>
        <v>0</v>
      </c>
      <c r="AB48" s="41" t="e">
        <f t="shared" si="10"/>
        <v>#DIV/0!</v>
      </c>
      <c r="AC48" s="20">
        <f>STDEV(AA49,AA45:AA47)</f>
        <v>0</v>
      </c>
      <c r="AD48"/>
      <c r="AE48"/>
      <c r="AF48"/>
      <c r="AG48"/>
      <c r="AH48"/>
      <c r="AI48"/>
      <c r="AJ48"/>
      <c r="AK48"/>
      <c r="AL48"/>
      <c r="AM48"/>
    </row>
    <row r="49" spans="1:39" s="2" customFormat="1" x14ac:dyDescent="0.25">
      <c r="A49" s="4"/>
      <c r="B49" s="1"/>
      <c r="C49" s="1"/>
      <c r="D49" s="1"/>
      <c r="E49" s="1"/>
      <c r="F49" s="7"/>
      <c r="G49" s="7"/>
      <c r="H49" s="7"/>
      <c r="I49" s="7"/>
      <c r="J49" s="1"/>
      <c r="K49" s="1"/>
      <c r="L49" s="7"/>
      <c r="M49" s="7"/>
      <c r="N49" s="7"/>
      <c r="O49" s="7"/>
      <c r="P49" s="7"/>
      <c r="Q49" s="7"/>
      <c r="R49" s="7"/>
      <c r="S49" s="13"/>
      <c r="T49" s="3"/>
      <c r="U49" s="11"/>
      <c r="V49" s="7"/>
      <c r="W49" s="7"/>
      <c r="X49" s="7"/>
      <c r="Y49"/>
      <c r="Z49"/>
      <c r="AA49" s="20">
        <f t="shared" si="9"/>
        <v>0</v>
      </c>
      <c r="AB49" s="41" t="e">
        <f t="shared" si="10"/>
        <v>#DIV/0!</v>
      </c>
      <c r="AC49" s="20">
        <f>STDEV(AA45:AA48)</f>
        <v>0</v>
      </c>
      <c r="AD49"/>
      <c r="AE49"/>
      <c r="AF49"/>
      <c r="AG49"/>
      <c r="AH49"/>
      <c r="AI49"/>
      <c r="AJ49"/>
      <c r="AK49"/>
      <c r="AL49"/>
      <c r="AM49"/>
    </row>
    <row r="50" spans="1:39" s="2" customFormat="1" x14ac:dyDescent="0.25">
      <c r="A50" s="4">
        <f>A49</f>
        <v>0</v>
      </c>
      <c r="B50" s="13" t="e">
        <f>AVERAGE(B45:B49)</f>
        <v>#DIV/0!</v>
      </c>
      <c r="C50" s="13" t="e">
        <f t="shared" ref="C50:X50" si="11">AVERAGE(C45:C49)</f>
        <v>#DIV/0!</v>
      </c>
      <c r="D50" s="13" t="e">
        <f t="shared" si="11"/>
        <v>#DIV/0!</v>
      </c>
      <c r="E50" s="13" t="e">
        <f t="shared" si="11"/>
        <v>#DIV/0!</v>
      </c>
      <c r="F50" s="13" t="e">
        <f t="shared" si="11"/>
        <v>#DIV/0!</v>
      </c>
      <c r="G50" s="13" t="e">
        <f t="shared" si="11"/>
        <v>#DIV/0!</v>
      </c>
      <c r="H50" s="13" t="e">
        <f t="shared" si="11"/>
        <v>#DIV/0!</v>
      </c>
      <c r="I50" s="13" t="e">
        <f t="shared" si="11"/>
        <v>#DIV/0!</v>
      </c>
      <c r="J50" s="13" t="e">
        <f t="shared" si="11"/>
        <v>#DIV/0!</v>
      </c>
      <c r="K50" s="13" t="e">
        <f t="shared" si="11"/>
        <v>#DIV/0!</v>
      </c>
      <c r="L50" s="13" t="e">
        <f t="shared" si="11"/>
        <v>#DIV/0!</v>
      </c>
      <c r="M50" s="13" t="e">
        <f t="shared" si="11"/>
        <v>#DIV/0!</v>
      </c>
      <c r="N50" s="13" t="e">
        <f t="shared" si="11"/>
        <v>#DIV/0!</v>
      </c>
      <c r="O50" s="13" t="e">
        <f t="shared" si="11"/>
        <v>#DIV/0!</v>
      </c>
      <c r="P50" s="13" t="e">
        <f t="shared" si="11"/>
        <v>#DIV/0!</v>
      </c>
      <c r="Q50" s="13" t="e">
        <f t="shared" si="11"/>
        <v>#DIV/0!</v>
      </c>
      <c r="R50" s="13" t="e">
        <f t="shared" si="11"/>
        <v>#DIV/0!</v>
      </c>
      <c r="S50" s="13" t="e">
        <f t="shared" si="11"/>
        <v>#DIV/0!</v>
      </c>
      <c r="T50" s="13" t="e">
        <f t="shared" si="11"/>
        <v>#DIV/0!</v>
      </c>
      <c r="U50" s="13" t="e">
        <f t="shared" si="11"/>
        <v>#DIV/0!</v>
      </c>
      <c r="V50" s="13" t="e">
        <f t="shared" si="11"/>
        <v>#DIV/0!</v>
      </c>
      <c r="W50" s="13" t="e">
        <f t="shared" si="11"/>
        <v>#DIV/0!</v>
      </c>
      <c r="X50" s="13" t="e">
        <f t="shared" si="11"/>
        <v>#DIV/0!</v>
      </c>
      <c r="Y50"/>
      <c r="Z50" s="10" t="s">
        <v>43</v>
      </c>
      <c r="AA50" s="20">
        <f>AVERAGE(AA45:AA49)</f>
        <v>0</v>
      </c>
      <c r="AB50" s="41"/>
      <c r="AC50" s="20"/>
      <c r="AD50"/>
      <c r="AE50"/>
      <c r="AF50"/>
      <c r="AG50"/>
      <c r="AH50"/>
      <c r="AI50"/>
      <c r="AJ50"/>
      <c r="AK50"/>
      <c r="AL50"/>
      <c r="AM50"/>
    </row>
    <row r="51" spans="1:39" s="2" customFormat="1" x14ac:dyDescent="0.25">
      <c r="A51" s="4"/>
      <c r="B51" s="1"/>
      <c r="C51" s="1"/>
      <c r="D51" s="1"/>
      <c r="E51" s="1"/>
      <c r="F51" s="7"/>
      <c r="G51" s="7"/>
      <c r="H51" s="7"/>
      <c r="I51" s="7"/>
      <c r="J51" s="1"/>
      <c r="K51" s="1"/>
      <c r="L51" s="7"/>
      <c r="M51" s="7"/>
      <c r="N51" s="7"/>
      <c r="O51" s="7"/>
      <c r="P51" s="7"/>
      <c r="Q51" s="7"/>
      <c r="R51" s="7"/>
      <c r="S51" s="13"/>
      <c r="T51" s="3"/>
      <c r="U51" s="11"/>
      <c r="V51" s="7"/>
      <c r="W51" s="7"/>
      <c r="X51" s="7"/>
      <c r="Y51"/>
      <c r="AA51" s="33"/>
      <c r="AB51" s="41"/>
      <c r="AC51" s="24"/>
      <c r="AD51"/>
      <c r="AE51"/>
      <c r="AF51"/>
      <c r="AG51"/>
      <c r="AH51"/>
      <c r="AI51"/>
      <c r="AJ51"/>
      <c r="AK51"/>
      <c r="AL51"/>
      <c r="AM51"/>
    </row>
    <row r="52" spans="1:39" s="2" customFormat="1" x14ac:dyDescent="0.25">
      <c r="A52" s="4"/>
      <c r="B52" s="1"/>
      <c r="C52" s="1"/>
      <c r="D52" s="1"/>
      <c r="E52" s="1"/>
      <c r="F52" s="7"/>
      <c r="G52" s="7"/>
      <c r="H52" s="7"/>
      <c r="I52" s="7"/>
      <c r="J52" s="1"/>
      <c r="K52" s="1"/>
      <c r="L52" s="7"/>
      <c r="M52" s="7"/>
      <c r="N52" s="7"/>
      <c r="O52" s="7"/>
      <c r="P52" s="7"/>
      <c r="Q52" s="7"/>
      <c r="R52" s="7"/>
      <c r="S52" s="13"/>
      <c r="T52" s="3"/>
      <c r="U52" s="11"/>
      <c r="V52" s="7"/>
      <c r="W52" s="7"/>
      <c r="X52" s="7"/>
      <c r="Y52"/>
      <c r="AA52" s="20"/>
      <c r="AB52" s="41"/>
      <c r="AC52" s="24"/>
      <c r="AD52"/>
      <c r="AE52"/>
      <c r="AF52"/>
      <c r="AG52"/>
      <c r="AH52"/>
      <c r="AI52"/>
      <c r="AJ52"/>
      <c r="AK52"/>
      <c r="AL52"/>
      <c r="AM52"/>
    </row>
    <row r="53" spans="1:39" s="2" customFormat="1" x14ac:dyDescent="0.25">
      <c r="A53" s="15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s="7" t="s">
        <v>29</v>
      </c>
      <c r="G53" s="7" t="s">
        <v>9</v>
      </c>
      <c r="H53" s="7" t="s">
        <v>10</v>
      </c>
      <c r="I53" s="7" t="s">
        <v>11</v>
      </c>
      <c r="J53" s="1" t="s">
        <v>30</v>
      </c>
      <c r="K53" s="1" t="s">
        <v>31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12</v>
      </c>
      <c r="Q53" s="7" t="s">
        <v>13</v>
      </c>
      <c r="R53" s="7" t="s">
        <v>14</v>
      </c>
      <c r="S53" s="13" t="s">
        <v>26</v>
      </c>
      <c r="T53" s="3" t="s">
        <v>21</v>
      </c>
      <c r="U53" s="11" t="s">
        <v>22</v>
      </c>
      <c r="V53" s="7" t="s">
        <v>23</v>
      </c>
      <c r="W53" s="7" t="s">
        <v>24</v>
      </c>
      <c r="X53" s="7" t="s">
        <v>25</v>
      </c>
      <c r="Y53"/>
      <c r="Z53" s="34" t="s">
        <v>36</v>
      </c>
      <c r="AA53" s="18" t="s">
        <v>37</v>
      </c>
      <c r="AB53" s="25" t="s">
        <v>41</v>
      </c>
      <c r="AC53" s="26" t="s">
        <v>55</v>
      </c>
      <c r="AD53"/>
      <c r="AE53"/>
      <c r="AF53"/>
      <c r="AG53"/>
      <c r="AH53"/>
      <c r="AI53"/>
      <c r="AJ53"/>
      <c r="AK53"/>
      <c r="AL53"/>
      <c r="AM53"/>
    </row>
    <row r="54" spans="1:39" s="2" customFormat="1" x14ac:dyDescent="0.25">
      <c r="A54" s="4"/>
      <c r="B54" s="1"/>
      <c r="C54" s="1"/>
      <c r="D54" s="1"/>
      <c r="E54" s="1"/>
      <c r="F54" s="7"/>
      <c r="G54" s="7"/>
      <c r="H54" s="7"/>
      <c r="I54" s="7"/>
      <c r="J54" s="1"/>
      <c r="K54" s="1"/>
      <c r="L54" s="7"/>
      <c r="M54" s="7"/>
      <c r="N54" s="7"/>
      <c r="O54" s="7"/>
      <c r="P54" s="7"/>
      <c r="Q54" s="7"/>
      <c r="R54" s="7"/>
      <c r="S54" s="13"/>
      <c r="T54" s="3"/>
      <c r="U54" s="11"/>
      <c r="V54" s="7"/>
      <c r="W54" s="7"/>
      <c r="X54" s="7"/>
      <c r="Y54" s="1"/>
      <c r="Z54" s="7"/>
      <c r="AA54" s="20">
        <f>S54</f>
        <v>0</v>
      </c>
      <c r="AB54" s="41" t="e">
        <f>((AA54/AA$59)-1)*100</f>
        <v>#DIV/0!</v>
      </c>
      <c r="AC54" s="20">
        <f>STDEV(AA55:AA58)</f>
        <v>0</v>
      </c>
      <c r="AD54"/>
      <c r="AE54"/>
      <c r="AF54"/>
      <c r="AG54"/>
      <c r="AH54"/>
      <c r="AI54"/>
      <c r="AJ54"/>
      <c r="AK54"/>
      <c r="AL54"/>
      <c r="AM54"/>
    </row>
    <row r="55" spans="1:39" s="2" customFormat="1" x14ac:dyDescent="0.25">
      <c r="A55" s="4"/>
      <c r="B55" s="1"/>
      <c r="C55" s="1"/>
      <c r="D55" s="1"/>
      <c r="E55" s="1"/>
      <c r="F55" s="7"/>
      <c r="G55" s="7"/>
      <c r="H55" s="7"/>
      <c r="I55" s="7"/>
      <c r="J55" s="1"/>
      <c r="K55" s="1"/>
      <c r="L55" s="7"/>
      <c r="M55" s="7"/>
      <c r="N55" s="7"/>
      <c r="O55" s="7"/>
      <c r="P55" s="7"/>
      <c r="Q55" s="7"/>
      <c r="R55" s="7"/>
      <c r="S55" s="13"/>
      <c r="T55" s="3"/>
      <c r="U55" s="11"/>
      <c r="V55" s="7"/>
      <c r="W55" s="7"/>
      <c r="X55" s="7"/>
      <c r="Y55" s="1"/>
      <c r="Z55"/>
      <c r="AA55" s="20">
        <f t="shared" ref="AA55:AA58" si="12">S55</f>
        <v>0</v>
      </c>
      <c r="AB55" s="41" t="e">
        <f t="shared" ref="AB55:AB58" si="13">((AA55/AA$59)-1)*100</f>
        <v>#DIV/0!</v>
      </c>
      <c r="AC55" s="20">
        <f>STDEV(AA56:AA58,AA54)</f>
        <v>0</v>
      </c>
      <c r="AD55"/>
      <c r="AE55"/>
      <c r="AF55"/>
      <c r="AG55"/>
      <c r="AH55"/>
      <c r="AI55"/>
      <c r="AJ55"/>
      <c r="AK55"/>
      <c r="AL55"/>
      <c r="AM55"/>
    </row>
    <row r="56" spans="1:39" s="2" customFormat="1" x14ac:dyDescent="0.25">
      <c r="A56" s="4"/>
      <c r="B56" s="1"/>
      <c r="C56" s="1"/>
      <c r="D56" s="1"/>
      <c r="E56" s="1"/>
      <c r="F56" s="7"/>
      <c r="G56" s="7"/>
      <c r="H56" s="7"/>
      <c r="I56" s="7"/>
      <c r="J56" s="1"/>
      <c r="K56" s="1"/>
      <c r="L56" s="7"/>
      <c r="M56" s="7"/>
      <c r="N56" s="7"/>
      <c r="O56" s="7"/>
      <c r="P56" s="7"/>
      <c r="Q56" s="7"/>
      <c r="R56" s="7"/>
      <c r="S56" s="13"/>
      <c r="T56" s="3"/>
      <c r="U56" s="11"/>
      <c r="V56" s="7"/>
      <c r="W56" s="7"/>
      <c r="X56" s="7"/>
      <c r="Y56" s="1"/>
      <c r="Z56"/>
      <c r="AA56" s="20">
        <f t="shared" si="12"/>
        <v>0</v>
      </c>
      <c r="AB56" s="41" t="e">
        <f t="shared" si="13"/>
        <v>#DIV/0!</v>
      </c>
      <c r="AC56" s="20">
        <f>STDEV(AA57:AA58,AA54:AA55)</f>
        <v>0</v>
      </c>
    </row>
    <row r="57" spans="1:39" s="2" customFormat="1" x14ac:dyDescent="0.25">
      <c r="A57" s="4"/>
      <c r="B57" s="1"/>
      <c r="C57" s="1"/>
      <c r="D57" s="1"/>
      <c r="E57" s="1"/>
      <c r="F57" s="7"/>
      <c r="G57" s="7"/>
      <c r="H57" s="7"/>
      <c r="I57" s="7"/>
      <c r="J57" s="1"/>
      <c r="K57" s="1"/>
      <c r="L57" s="7"/>
      <c r="M57" s="7"/>
      <c r="N57" s="7"/>
      <c r="O57" s="7"/>
      <c r="P57" s="7"/>
      <c r="Q57" s="7"/>
      <c r="R57" s="7"/>
      <c r="S57" s="13"/>
      <c r="T57" s="3"/>
      <c r="U57" s="11"/>
      <c r="V57" s="7"/>
      <c r="W57" s="7"/>
      <c r="X57" s="7"/>
      <c r="Y57"/>
      <c r="Z57"/>
      <c r="AA57" s="20">
        <f t="shared" si="12"/>
        <v>0</v>
      </c>
      <c r="AB57" s="41" t="e">
        <f t="shared" si="13"/>
        <v>#DIV/0!</v>
      </c>
      <c r="AC57" s="20">
        <f>STDEV(AA58,AA54:AA56)</f>
        <v>0</v>
      </c>
    </row>
    <row r="58" spans="1:39" s="2" customFormat="1" x14ac:dyDescent="0.25">
      <c r="A58" s="4"/>
      <c r="B58" s="1"/>
      <c r="C58" s="1"/>
      <c r="D58" s="1"/>
      <c r="E58" s="1"/>
      <c r="F58" s="7"/>
      <c r="G58" s="7"/>
      <c r="H58" s="7"/>
      <c r="I58" s="7"/>
      <c r="J58" s="1"/>
      <c r="K58" s="1"/>
      <c r="L58" s="7"/>
      <c r="M58" s="7"/>
      <c r="N58" s="7"/>
      <c r="O58" s="7"/>
      <c r="P58" s="7"/>
      <c r="Q58" s="7"/>
      <c r="R58" s="7"/>
      <c r="S58" s="13"/>
      <c r="T58" s="3"/>
      <c r="U58" s="11"/>
      <c r="V58" s="7"/>
      <c r="W58" s="7"/>
      <c r="X58" s="7"/>
      <c r="Y58"/>
      <c r="Z58"/>
      <c r="AA58" s="20">
        <f t="shared" si="12"/>
        <v>0</v>
      </c>
      <c r="AB58" s="41" t="e">
        <f t="shared" si="13"/>
        <v>#DIV/0!</v>
      </c>
      <c r="AC58" s="20">
        <f>STDEV(AA54:AA57)</f>
        <v>0</v>
      </c>
    </row>
    <row r="59" spans="1:39" s="2" customFormat="1" x14ac:dyDescent="0.25">
      <c r="A59" s="4">
        <f>A58</f>
        <v>0</v>
      </c>
      <c r="B59" s="13" t="e">
        <f>AVERAGE(B54:B58)</f>
        <v>#DIV/0!</v>
      </c>
      <c r="C59" s="13" t="e">
        <f t="shared" ref="C59:X59" si="14">AVERAGE(C54:C58)</f>
        <v>#DIV/0!</v>
      </c>
      <c r="D59" s="13" t="e">
        <f t="shared" si="14"/>
        <v>#DIV/0!</v>
      </c>
      <c r="E59" s="13" t="e">
        <f t="shared" si="14"/>
        <v>#DIV/0!</v>
      </c>
      <c r="F59" s="13" t="e">
        <f t="shared" si="14"/>
        <v>#DIV/0!</v>
      </c>
      <c r="G59" s="13" t="e">
        <f t="shared" si="14"/>
        <v>#DIV/0!</v>
      </c>
      <c r="H59" s="13" t="e">
        <f t="shared" si="14"/>
        <v>#DIV/0!</v>
      </c>
      <c r="I59" s="13" t="e">
        <f t="shared" si="14"/>
        <v>#DIV/0!</v>
      </c>
      <c r="J59" s="13" t="e">
        <f t="shared" si="14"/>
        <v>#DIV/0!</v>
      </c>
      <c r="K59" s="13" t="e">
        <f t="shared" si="14"/>
        <v>#DIV/0!</v>
      </c>
      <c r="L59" s="13" t="e">
        <f t="shared" si="14"/>
        <v>#DIV/0!</v>
      </c>
      <c r="M59" s="13" t="e">
        <f t="shared" si="14"/>
        <v>#DIV/0!</v>
      </c>
      <c r="N59" s="13" t="e">
        <f t="shared" si="14"/>
        <v>#DIV/0!</v>
      </c>
      <c r="O59" s="13" t="e">
        <f t="shared" si="14"/>
        <v>#DIV/0!</v>
      </c>
      <c r="P59" s="13" t="e">
        <f t="shared" si="14"/>
        <v>#DIV/0!</v>
      </c>
      <c r="Q59" s="13" t="e">
        <f t="shared" si="14"/>
        <v>#DIV/0!</v>
      </c>
      <c r="R59" s="13" t="e">
        <f t="shared" si="14"/>
        <v>#DIV/0!</v>
      </c>
      <c r="S59" s="13" t="e">
        <f t="shared" si="14"/>
        <v>#DIV/0!</v>
      </c>
      <c r="T59" s="13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4"/>
        <v>#DIV/0!</v>
      </c>
      <c r="X59" s="13" t="e">
        <f t="shared" si="14"/>
        <v>#DIV/0!</v>
      </c>
      <c r="Y59"/>
      <c r="Z59" s="10" t="s">
        <v>43</v>
      </c>
      <c r="AA59" s="20">
        <f>AVERAGE(AA54:AA58)</f>
        <v>0</v>
      </c>
      <c r="AB59" s="41"/>
      <c r="AC59" s="20"/>
    </row>
    <row r="60" spans="1:39" s="2" customFormat="1" x14ac:dyDescent="0.25">
      <c r="A60" s="4"/>
      <c r="B60" s="1"/>
      <c r="C60" s="1"/>
      <c r="D60" s="1"/>
      <c r="E60" s="1"/>
      <c r="F60" s="7"/>
      <c r="G60" s="7"/>
      <c r="H60" s="7"/>
      <c r="I60" s="7"/>
      <c r="J60" s="1"/>
      <c r="K60" s="1"/>
      <c r="L60" s="7"/>
      <c r="M60" s="7"/>
      <c r="N60" s="7"/>
      <c r="O60" s="7"/>
      <c r="P60" s="7"/>
      <c r="Q60" s="7"/>
      <c r="R60" s="7"/>
      <c r="S60" s="13"/>
      <c r="T60" s="3"/>
      <c r="U60" s="11"/>
      <c r="V60" s="7"/>
      <c r="W60" s="7"/>
      <c r="X60" s="7"/>
      <c r="Y60"/>
      <c r="AA60" s="33"/>
      <c r="AB60" s="41"/>
      <c r="AC60" s="24"/>
      <c r="AD60"/>
      <c r="AE60"/>
      <c r="AF60"/>
      <c r="AG60"/>
      <c r="AH60"/>
      <c r="AI60"/>
      <c r="AJ60"/>
      <c r="AK60"/>
      <c r="AL60"/>
      <c r="AM60"/>
    </row>
    <row r="61" spans="1:39" s="2" customFormat="1" x14ac:dyDescent="0.25">
      <c r="A61" s="4"/>
      <c r="B61" s="1"/>
      <c r="C61" s="1"/>
      <c r="D61" s="1"/>
      <c r="E61" s="1"/>
      <c r="F61" s="7"/>
      <c r="G61" s="7"/>
      <c r="H61" s="7"/>
      <c r="I61" s="7"/>
      <c r="J61" s="1"/>
      <c r="K61" s="1"/>
      <c r="L61" s="7"/>
      <c r="M61" s="7"/>
      <c r="N61" s="7"/>
      <c r="O61" s="7"/>
      <c r="P61" s="7"/>
      <c r="Q61" s="7"/>
      <c r="R61" s="7"/>
      <c r="S61" s="13"/>
      <c r="T61" s="3"/>
      <c r="U61" s="11"/>
      <c r="V61" s="7"/>
      <c r="W61" s="7"/>
      <c r="X61" s="7"/>
      <c r="Y61"/>
      <c r="AA61" s="20"/>
      <c r="AB61" s="41"/>
      <c r="AC61" s="24"/>
      <c r="AD61"/>
      <c r="AE61"/>
      <c r="AF61"/>
      <c r="AG61"/>
      <c r="AH61"/>
      <c r="AI61"/>
      <c r="AJ61"/>
      <c r="AK61"/>
      <c r="AL61"/>
      <c r="AM61"/>
    </row>
    <row r="62" spans="1:39" s="2" customFormat="1" x14ac:dyDescent="0.25">
      <c r="A62" s="15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s="7" t="s">
        <v>29</v>
      </c>
      <c r="G62" s="7" t="s">
        <v>9</v>
      </c>
      <c r="H62" s="7" t="s">
        <v>10</v>
      </c>
      <c r="I62" s="7" t="s">
        <v>11</v>
      </c>
      <c r="J62" s="1" t="s">
        <v>30</v>
      </c>
      <c r="K62" s="1" t="s">
        <v>31</v>
      </c>
      <c r="L62" s="7" t="s">
        <v>32</v>
      </c>
      <c r="M62" s="7" t="s">
        <v>33</v>
      </c>
      <c r="N62" s="7" t="s">
        <v>34</v>
      </c>
      <c r="O62" s="7" t="s">
        <v>35</v>
      </c>
      <c r="P62" s="7" t="s">
        <v>12</v>
      </c>
      <c r="Q62" s="7" t="s">
        <v>13</v>
      </c>
      <c r="R62" s="7" t="s">
        <v>14</v>
      </c>
      <c r="S62" s="13" t="s">
        <v>26</v>
      </c>
      <c r="T62" s="3" t="s">
        <v>21</v>
      </c>
      <c r="U62" s="11" t="s">
        <v>22</v>
      </c>
      <c r="V62" s="7" t="s">
        <v>23</v>
      </c>
      <c r="W62" s="7" t="s">
        <v>24</v>
      </c>
      <c r="X62" s="7" t="s">
        <v>25</v>
      </c>
      <c r="Y62"/>
      <c r="Z62" s="34" t="s">
        <v>36</v>
      </c>
      <c r="AA62" s="18" t="s">
        <v>37</v>
      </c>
      <c r="AB62" s="25" t="s">
        <v>41</v>
      </c>
      <c r="AC62" s="26" t="s">
        <v>55</v>
      </c>
      <c r="AD62"/>
      <c r="AE62"/>
      <c r="AF62"/>
      <c r="AG62"/>
      <c r="AH62"/>
      <c r="AI62"/>
      <c r="AJ62"/>
      <c r="AK62"/>
      <c r="AL62"/>
      <c r="AM62"/>
    </row>
    <row r="63" spans="1:39" s="2" customFormat="1" x14ac:dyDescent="0.25">
      <c r="A63" s="4"/>
      <c r="B63" s="1"/>
      <c r="C63" s="1"/>
      <c r="D63" s="1"/>
      <c r="E63" s="1"/>
      <c r="F63" s="7"/>
      <c r="G63" s="7"/>
      <c r="H63" s="7"/>
      <c r="I63" s="7"/>
      <c r="J63" s="1"/>
      <c r="K63" s="1"/>
      <c r="L63" s="7"/>
      <c r="M63" s="7"/>
      <c r="N63" s="7"/>
      <c r="O63" s="7"/>
      <c r="P63" s="7"/>
      <c r="Q63" s="7"/>
      <c r="R63" s="7"/>
      <c r="S63" s="13"/>
      <c r="T63" s="3"/>
      <c r="U63" s="11"/>
      <c r="V63" s="7"/>
      <c r="W63" s="7"/>
      <c r="X63" s="7"/>
      <c r="Y63" s="1"/>
      <c r="Z63" s="7"/>
      <c r="AA63" s="20">
        <f>S63</f>
        <v>0</v>
      </c>
      <c r="AB63" s="41" t="e">
        <f>((AA63/AA$68)-1)*100</f>
        <v>#DIV/0!</v>
      </c>
      <c r="AC63" s="20">
        <f>STDEV(AA64:AA67)</f>
        <v>0</v>
      </c>
      <c r="AD63"/>
      <c r="AE63"/>
      <c r="AF63"/>
      <c r="AG63"/>
      <c r="AH63"/>
      <c r="AI63"/>
      <c r="AJ63"/>
      <c r="AK63"/>
      <c r="AL63"/>
      <c r="AM63"/>
    </row>
    <row r="64" spans="1:39" s="2" customFormat="1" x14ac:dyDescent="0.25">
      <c r="A64" s="4"/>
      <c r="B64" s="1"/>
      <c r="C64" s="1"/>
      <c r="D64" s="1"/>
      <c r="E64" s="1"/>
      <c r="F64" s="7"/>
      <c r="G64" s="7"/>
      <c r="H64" s="7"/>
      <c r="I64" s="7"/>
      <c r="J64" s="1"/>
      <c r="K64" s="1"/>
      <c r="L64" s="7"/>
      <c r="M64" s="7"/>
      <c r="N64" s="7"/>
      <c r="O64" s="7"/>
      <c r="P64" s="7"/>
      <c r="Q64" s="7"/>
      <c r="R64" s="7"/>
      <c r="S64" s="13"/>
      <c r="T64" s="3"/>
      <c r="U64" s="11"/>
      <c r="V64" s="7"/>
      <c r="W64" s="7"/>
      <c r="X64" s="7"/>
      <c r="Y64" s="1"/>
      <c r="Z64"/>
      <c r="AA64" s="20">
        <f t="shared" ref="AA64:AA67" si="15">S64</f>
        <v>0</v>
      </c>
      <c r="AB64" s="41" t="e">
        <f t="shared" ref="AB64:AB67" si="16">((AA64/AA$68)-1)*100</f>
        <v>#DIV/0!</v>
      </c>
      <c r="AC64" s="20">
        <f>STDEV(AA65:AA67,AA63)</f>
        <v>0</v>
      </c>
      <c r="AD64"/>
      <c r="AE64"/>
      <c r="AF64"/>
      <c r="AG64"/>
      <c r="AH64"/>
      <c r="AI64"/>
      <c r="AJ64"/>
      <c r="AK64"/>
      <c r="AL64"/>
      <c r="AM64"/>
    </row>
    <row r="65" spans="1:39" s="2" customFormat="1" x14ac:dyDescent="0.25">
      <c r="A65" s="4"/>
      <c r="B65" s="1"/>
      <c r="C65" s="1"/>
      <c r="D65" s="1"/>
      <c r="E65" s="1"/>
      <c r="F65" s="7"/>
      <c r="G65" s="7"/>
      <c r="H65" s="7"/>
      <c r="I65" s="7"/>
      <c r="J65" s="1"/>
      <c r="K65" s="1"/>
      <c r="L65" s="7"/>
      <c r="M65" s="7"/>
      <c r="N65" s="7"/>
      <c r="O65" s="7"/>
      <c r="P65" s="7"/>
      <c r="Q65" s="7"/>
      <c r="R65" s="7"/>
      <c r="S65" s="13"/>
      <c r="T65" s="3"/>
      <c r="U65" s="11"/>
      <c r="V65" s="7"/>
      <c r="W65" s="7"/>
      <c r="X65" s="7"/>
      <c r="Y65" s="1"/>
      <c r="Z65"/>
      <c r="AA65" s="20">
        <f t="shared" si="15"/>
        <v>0</v>
      </c>
      <c r="AB65" s="41" t="e">
        <f t="shared" si="16"/>
        <v>#DIV/0!</v>
      </c>
      <c r="AC65" s="20">
        <f>STDEV(AA66:AA67,AA63:AA64)</f>
        <v>0</v>
      </c>
      <c r="AD65"/>
      <c r="AE65"/>
      <c r="AF65"/>
      <c r="AG65"/>
      <c r="AH65"/>
      <c r="AI65"/>
      <c r="AJ65"/>
      <c r="AK65"/>
      <c r="AL65"/>
      <c r="AM65"/>
    </row>
    <row r="66" spans="1:39" s="2" customFormat="1" x14ac:dyDescent="0.25">
      <c r="A66" s="4"/>
      <c r="B66" s="1"/>
      <c r="C66" s="1"/>
      <c r="D66" s="1"/>
      <c r="E66" s="1"/>
      <c r="F66" s="7"/>
      <c r="G66" s="7"/>
      <c r="H66" s="7"/>
      <c r="I66" s="7"/>
      <c r="J66" s="1"/>
      <c r="K66" s="1"/>
      <c r="L66" s="7"/>
      <c r="M66" s="7"/>
      <c r="N66" s="7"/>
      <c r="O66" s="7"/>
      <c r="P66" s="7"/>
      <c r="Q66" s="7"/>
      <c r="R66" s="7"/>
      <c r="S66" s="13"/>
      <c r="T66" s="3"/>
      <c r="U66" s="11"/>
      <c r="V66" s="7"/>
      <c r="W66" s="7"/>
      <c r="X66" s="7"/>
      <c r="Y66"/>
      <c r="Z66"/>
      <c r="AA66" s="20">
        <f t="shared" si="15"/>
        <v>0</v>
      </c>
      <c r="AB66" s="41" t="e">
        <f t="shared" si="16"/>
        <v>#DIV/0!</v>
      </c>
      <c r="AC66" s="20">
        <f>STDEV(AA67,AA63:AA65)</f>
        <v>0</v>
      </c>
      <c r="AD66"/>
      <c r="AE66"/>
      <c r="AF66"/>
      <c r="AG66"/>
      <c r="AH66"/>
      <c r="AI66"/>
      <c r="AJ66"/>
      <c r="AK66"/>
      <c r="AL66"/>
      <c r="AM66"/>
    </row>
    <row r="67" spans="1:39" s="2" customFormat="1" x14ac:dyDescent="0.25">
      <c r="A67" s="4"/>
      <c r="B67" s="1"/>
      <c r="C67" s="1"/>
      <c r="D67" s="1"/>
      <c r="E67" s="1"/>
      <c r="F67" s="7"/>
      <c r="G67" s="7"/>
      <c r="H67" s="7"/>
      <c r="I67" s="7"/>
      <c r="J67" s="1"/>
      <c r="K67" s="1"/>
      <c r="L67" s="7"/>
      <c r="M67" s="7"/>
      <c r="N67" s="7"/>
      <c r="O67" s="7"/>
      <c r="P67" s="7"/>
      <c r="Q67" s="7"/>
      <c r="R67" s="7"/>
      <c r="S67" s="13"/>
      <c r="T67" s="3"/>
      <c r="U67" s="11"/>
      <c r="V67" s="7"/>
      <c r="W67" s="7"/>
      <c r="X67" s="7"/>
      <c r="Y67"/>
      <c r="Z67"/>
      <c r="AA67" s="20">
        <f t="shared" si="15"/>
        <v>0</v>
      </c>
      <c r="AB67" s="41" t="e">
        <f t="shared" si="16"/>
        <v>#DIV/0!</v>
      </c>
      <c r="AC67" s="20">
        <f>STDEV(AA63:AA66)</f>
        <v>0</v>
      </c>
      <c r="AD67"/>
      <c r="AE67"/>
      <c r="AF67"/>
      <c r="AG67"/>
      <c r="AH67"/>
      <c r="AI67"/>
      <c r="AJ67"/>
      <c r="AK67"/>
      <c r="AL67"/>
      <c r="AM67"/>
    </row>
    <row r="68" spans="1:39" s="2" customFormat="1" x14ac:dyDescent="0.25">
      <c r="A68" s="4">
        <f>A67</f>
        <v>0</v>
      </c>
      <c r="B68" s="13" t="e">
        <f>AVERAGE(B63:B67)</f>
        <v>#DIV/0!</v>
      </c>
      <c r="C68" s="13" t="e">
        <f t="shared" ref="C68:X68" si="17">AVERAGE(C63:C67)</f>
        <v>#DIV/0!</v>
      </c>
      <c r="D68" s="13" t="e">
        <f t="shared" si="17"/>
        <v>#DIV/0!</v>
      </c>
      <c r="E68" s="13" t="e">
        <f t="shared" si="17"/>
        <v>#DIV/0!</v>
      </c>
      <c r="F68" s="13" t="e">
        <f t="shared" si="17"/>
        <v>#DIV/0!</v>
      </c>
      <c r="G68" s="13" t="e">
        <f t="shared" si="17"/>
        <v>#DIV/0!</v>
      </c>
      <c r="H68" s="13" t="e">
        <f t="shared" si="17"/>
        <v>#DIV/0!</v>
      </c>
      <c r="I68" s="13" t="e">
        <f t="shared" si="17"/>
        <v>#DIV/0!</v>
      </c>
      <c r="J68" s="13" t="e">
        <f t="shared" si="17"/>
        <v>#DIV/0!</v>
      </c>
      <c r="K68" s="13" t="e">
        <f t="shared" si="17"/>
        <v>#DIV/0!</v>
      </c>
      <c r="L68" s="13" t="e">
        <f t="shared" si="17"/>
        <v>#DIV/0!</v>
      </c>
      <c r="M68" s="13" t="e">
        <f t="shared" si="17"/>
        <v>#DIV/0!</v>
      </c>
      <c r="N68" s="13" t="e">
        <f t="shared" si="17"/>
        <v>#DIV/0!</v>
      </c>
      <c r="O68" s="13" t="e">
        <f t="shared" si="17"/>
        <v>#DIV/0!</v>
      </c>
      <c r="P68" s="13" t="e">
        <f t="shared" si="17"/>
        <v>#DIV/0!</v>
      </c>
      <c r="Q68" s="13" t="e">
        <f t="shared" si="17"/>
        <v>#DIV/0!</v>
      </c>
      <c r="R68" s="13" t="e">
        <f t="shared" si="17"/>
        <v>#DIV/0!</v>
      </c>
      <c r="S68" s="13" t="e">
        <f t="shared" si="17"/>
        <v>#DIV/0!</v>
      </c>
      <c r="T68" s="13" t="e">
        <f t="shared" si="17"/>
        <v>#DIV/0!</v>
      </c>
      <c r="U68" s="13" t="e">
        <f t="shared" si="17"/>
        <v>#DIV/0!</v>
      </c>
      <c r="V68" s="13" t="e">
        <f t="shared" si="17"/>
        <v>#DIV/0!</v>
      </c>
      <c r="W68" s="13" t="e">
        <f t="shared" si="17"/>
        <v>#DIV/0!</v>
      </c>
      <c r="X68" s="13" t="e">
        <f t="shared" si="17"/>
        <v>#DIV/0!</v>
      </c>
      <c r="Y68"/>
      <c r="Z68" s="10" t="s">
        <v>43</v>
      </c>
      <c r="AA68" s="20">
        <f>AVERAGE(AA63:AA67)</f>
        <v>0</v>
      </c>
      <c r="AB68" s="41"/>
      <c r="AC68" s="20"/>
    </row>
    <row r="69" spans="1:39" s="2" customFormat="1" x14ac:dyDescent="0.25">
      <c r="A69" s="4"/>
      <c r="B69" s="1"/>
      <c r="C69" s="1"/>
      <c r="D69" s="1"/>
      <c r="E69" s="1"/>
      <c r="F69" s="7"/>
      <c r="G69" s="7"/>
      <c r="H69" s="7"/>
      <c r="I69" s="7"/>
      <c r="J69" s="1"/>
      <c r="K69" s="1"/>
      <c r="L69" s="7"/>
      <c r="M69" s="7"/>
      <c r="N69" s="7"/>
      <c r="O69" s="7"/>
      <c r="P69" s="7"/>
      <c r="Q69" s="7"/>
      <c r="R69" s="7"/>
      <c r="S69" s="13"/>
      <c r="T69" s="3"/>
      <c r="U69" s="11"/>
      <c r="V69" s="7"/>
      <c r="W69" s="7"/>
      <c r="X69" s="7"/>
      <c r="Y69"/>
      <c r="AA69" s="33"/>
      <c r="AB69" s="41"/>
      <c r="AC69" s="24"/>
    </row>
    <row r="70" spans="1:39" s="2" customFormat="1" x14ac:dyDescent="0.25">
      <c r="J70" s="3"/>
      <c r="K70" s="3"/>
      <c r="L70" s="11"/>
      <c r="M70" s="11"/>
      <c r="N70" s="11"/>
      <c r="O70" s="11"/>
      <c r="P70" s="11"/>
      <c r="Q70" s="11"/>
      <c r="R70" s="11"/>
      <c r="S70" s="13"/>
      <c r="T70" s="3"/>
      <c r="U70" s="11"/>
      <c r="V70" s="11"/>
      <c r="W70" s="11"/>
      <c r="X70" s="11"/>
      <c r="AA70" s="33"/>
      <c r="AB70" s="23"/>
      <c r="AC70" s="22"/>
    </row>
    <row r="71" spans="1:39" s="2" customFormat="1" x14ac:dyDescent="0.25">
      <c r="A71" s="15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s="7" t="s">
        <v>29</v>
      </c>
      <c r="G71" s="7" t="s">
        <v>9</v>
      </c>
      <c r="H71" s="7" t="s">
        <v>10</v>
      </c>
      <c r="I71" s="7" t="s">
        <v>11</v>
      </c>
      <c r="J71" s="1" t="s">
        <v>30</v>
      </c>
      <c r="K71" s="1" t="s">
        <v>31</v>
      </c>
      <c r="L71" s="7" t="s">
        <v>32</v>
      </c>
      <c r="M71" s="7" t="s">
        <v>33</v>
      </c>
      <c r="N71" s="7" t="s">
        <v>34</v>
      </c>
      <c r="O71" s="7" t="s">
        <v>35</v>
      </c>
      <c r="P71" s="7" t="s">
        <v>12</v>
      </c>
      <c r="Q71" s="7" t="s">
        <v>13</v>
      </c>
      <c r="R71" s="7" t="s">
        <v>14</v>
      </c>
      <c r="S71" s="13" t="s">
        <v>26</v>
      </c>
      <c r="T71" s="3" t="s">
        <v>21</v>
      </c>
      <c r="U71" s="11" t="s">
        <v>22</v>
      </c>
      <c r="V71" s="7" t="s">
        <v>23</v>
      </c>
      <c r="W71" s="7" t="s">
        <v>24</v>
      </c>
      <c r="X71" s="7" t="s">
        <v>25</v>
      </c>
      <c r="Y71"/>
      <c r="Z71" s="34" t="s">
        <v>36</v>
      </c>
      <c r="AA71" s="18" t="s">
        <v>37</v>
      </c>
      <c r="AB71" s="25" t="s">
        <v>41</v>
      </c>
      <c r="AC71" s="26" t="s">
        <v>55</v>
      </c>
    </row>
    <row r="72" spans="1:39" s="2" customFormat="1" x14ac:dyDescent="0.25">
      <c r="A72" s="4"/>
      <c r="B72" s="1"/>
      <c r="C72" s="1"/>
      <c r="D72" s="1"/>
      <c r="E72" s="1"/>
      <c r="F72" s="7"/>
      <c r="G72" s="7"/>
      <c r="H72" s="7"/>
      <c r="I72" s="7"/>
      <c r="J72" s="1"/>
      <c r="K72" s="1"/>
      <c r="L72" s="7"/>
      <c r="M72" s="7"/>
      <c r="N72" s="7"/>
      <c r="O72" s="7"/>
      <c r="P72" s="7"/>
      <c r="Q72" s="7"/>
      <c r="R72" s="7"/>
      <c r="S72" s="13"/>
      <c r="T72" s="3"/>
      <c r="U72" s="11"/>
      <c r="V72" s="7"/>
      <c r="W72" s="7"/>
      <c r="X72" s="7"/>
      <c r="Y72" s="1"/>
      <c r="Z72" s="7"/>
      <c r="AA72" s="20">
        <f>S72</f>
        <v>0</v>
      </c>
      <c r="AB72" s="41" t="e">
        <f>((AA72/AA$77)-1)*100</f>
        <v>#DIV/0!</v>
      </c>
      <c r="AC72" s="20">
        <f>STDEV(AA73:AA76)</f>
        <v>0</v>
      </c>
    </row>
    <row r="73" spans="1:39" s="2" customFormat="1" x14ac:dyDescent="0.25">
      <c r="A73" s="4"/>
      <c r="B73" s="1"/>
      <c r="C73" s="1"/>
      <c r="D73" s="1"/>
      <c r="E73" s="1"/>
      <c r="F73" s="7"/>
      <c r="G73" s="7"/>
      <c r="H73" s="7"/>
      <c r="I73" s="7"/>
      <c r="J73" s="1"/>
      <c r="K73" s="1"/>
      <c r="L73" s="7"/>
      <c r="M73" s="7"/>
      <c r="N73" s="7"/>
      <c r="O73" s="7"/>
      <c r="P73" s="7"/>
      <c r="Q73" s="7"/>
      <c r="R73" s="7"/>
      <c r="S73" s="13"/>
      <c r="T73" s="3"/>
      <c r="U73" s="11"/>
      <c r="V73" s="7"/>
      <c r="W73" s="7"/>
      <c r="X73" s="7"/>
      <c r="Y73" s="1"/>
      <c r="Z73"/>
      <c r="AA73" s="20">
        <f t="shared" ref="AA73:AA76" si="18">S73</f>
        <v>0</v>
      </c>
      <c r="AB73" s="41" t="e">
        <f t="shared" ref="AB73:AB76" si="19">((AA73/AA$77)-1)*100</f>
        <v>#DIV/0!</v>
      </c>
      <c r="AC73" s="20">
        <f>STDEV(AA74:AA76,AA72)</f>
        <v>0</v>
      </c>
    </row>
    <row r="74" spans="1:39" s="2" customFormat="1" x14ac:dyDescent="0.25">
      <c r="A74" s="4"/>
      <c r="B74" s="1"/>
      <c r="C74" s="1"/>
      <c r="D74" s="1"/>
      <c r="E74" s="1"/>
      <c r="F74" s="7"/>
      <c r="G74" s="7"/>
      <c r="H74" s="7"/>
      <c r="I74" s="7"/>
      <c r="J74" s="1"/>
      <c r="K74" s="1"/>
      <c r="L74" s="7"/>
      <c r="M74" s="7"/>
      <c r="N74" s="7"/>
      <c r="O74" s="7"/>
      <c r="P74" s="7"/>
      <c r="Q74" s="7"/>
      <c r="R74" s="7"/>
      <c r="S74" s="13"/>
      <c r="T74" s="3"/>
      <c r="U74" s="11"/>
      <c r="V74" s="7"/>
      <c r="W74" s="7"/>
      <c r="X74" s="7"/>
      <c r="Y74" s="1"/>
      <c r="Z74"/>
      <c r="AA74" s="20">
        <f t="shared" si="18"/>
        <v>0</v>
      </c>
      <c r="AB74" s="41" t="e">
        <f t="shared" si="19"/>
        <v>#DIV/0!</v>
      </c>
      <c r="AC74" s="20">
        <f>STDEV(AA75:AA76,AA72:AA73)</f>
        <v>0</v>
      </c>
    </row>
    <row r="75" spans="1:39" s="2" customFormat="1" x14ac:dyDescent="0.25">
      <c r="A75" s="4"/>
      <c r="B75" s="1"/>
      <c r="C75" s="1"/>
      <c r="D75" s="1"/>
      <c r="E75" s="1"/>
      <c r="F75" s="7"/>
      <c r="G75" s="7"/>
      <c r="H75" s="7"/>
      <c r="I75" s="7"/>
      <c r="J75" s="1"/>
      <c r="K75" s="1"/>
      <c r="L75" s="7"/>
      <c r="M75" s="7"/>
      <c r="N75" s="7"/>
      <c r="O75" s="7"/>
      <c r="P75" s="7"/>
      <c r="Q75" s="7"/>
      <c r="R75" s="7"/>
      <c r="S75" s="13"/>
      <c r="T75" s="3"/>
      <c r="U75" s="11"/>
      <c r="V75" s="7"/>
      <c r="W75" s="7"/>
      <c r="X75" s="7"/>
      <c r="Y75"/>
      <c r="Z75"/>
      <c r="AA75" s="20">
        <f t="shared" si="18"/>
        <v>0</v>
      </c>
      <c r="AB75" s="41" t="e">
        <f t="shared" si="19"/>
        <v>#DIV/0!</v>
      </c>
      <c r="AC75" s="20">
        <f>STDEV(AA76,AA72:AA74)</f>
        <v>0</v>
      </c>
    </row>
    <row r="76" spans="1:39" s="2" customFormat="1" x14ac:dyDescent="0.25">
      <c r="A76" s="4"/>
      <c r="B76" s="1"/>
      <c r="C76" s="1"/>
      <c r="D76" s="1"/>
      <c r="E76" s="1"/>
      <c r="F76" s="7"/>
      <c r="G76" s="7"/>
      <c r="H76" s="7"/>
      <c r="I76" s="7"/>
      <c r="J76" s="1"/>
      <c r="K76" s="1"/>
      <c r="L76" s="7"/>
      <c r="M76" s="7"/>
      <c r="N76" s="7"/>
      <c r="O76" s="7"/>
      <c r="P76" s="7"/>
      <c r="Q76" s="7"/>
      <c r="R76" s="7"/>
      <c r="S76" s="13"/>
      <c r="T76" s="3"/>
      <c r="U76" s="11"/>
      <c r="V76" s="7"/>
      <c r="W76" s="7"/>
      <c r="X76" s="7"/>
      <c r="Y76"/>
      <c r="Z76"/>
      <c r="AA76" s="20">
        <f t="shared" si="18"/>
        <v>0</v>
      </c>
      <c r="AB76" s="41" t="e">
        <f t="shared" si="19"/>
        <v>#DIV/0!</v>
      </c>
      <c r="AC76" s="20">
        <f>STDEV(AA72:AA75)</f>
        <v>0</v>
      </c>
    </row>
    <row r="77" spans="1:39" s="2" customFormat="1" x14ac:dyDescent="0.25">
      <c r="A77" s="4">
        <f>A76</f>
        <v>0</v>
      </c>
      <c r="B77" s="13" t="e">
        <f>AVERAGE(B72:B76)</f>
        <v>#DIV/0!</v>
      </c>
      <c r="C77" s="13" t="e">
        <f t="shared" ref="C77:X77" si="20">AVERAGE(C72:C76)</f>
        <v>#DIV/0!</v>
      </c>
      <c r="D77" s="13" t="e">
        <f t="shared" si="20"/>
        <v>#DIV/0!</v>
      </c>
      <c r="E77" s="13" t="e">
        <f t="shared" si="20"/>
        <v>#DIV/0!</v>
      </c>
      <c r="F77" s="13" t="e">
        <f t="shared" si="20"/>
        <v>#DIV/0!</v>
      </c>
      <c r="G77" s="13" t="e">
        <f t="shared" si="20"/>
        <v>#DIV/0!</v>
      </c>
      <c r="H77" s="13" t="e">
        <f t="shared" si="20"/>
        <v>#DIV/0!</v>
      </c>
      <c r="I77" s="13" t="e">
        <f t="shared" si="20"/>
        <v>#DIV/0!</v>
      </c>
      <c r="J77" s="13" t="e">
        <f t="shared" si="20"/>
        <v>#DIV/0!</v>
      </c>
      <c r="K77" s="13" t="e">
        <f t="shared" si="20"/>
        <v>#DIV/0!</v>
      </c>
      <c r="L77" s="13" t="e">
        <f t="shared" si="20"/>
        <v>#DIV/0!</v>
      </c>
      <c r="M77" s="13" t="e">
        <f t="shared" si="20"/>
        <v>#DIV/0!</v>
      </c>
      <c r="N77" s="13" t="e">
        <f t="shared" si="20"/>
        <v>#DIV/0!</v>
      </c>
      <c r="O77" s="13" t="e">
        <f t="shared" si="20"/>
        <v>#DIV/0!</v>
      </c>
      <c r="P77" s="13" t="e">
        <f t="shared" si="20"/>
        <v>#DIV/0!</v>
      </c>
      <c r="Q77" s="13" t="e">
        <f t="shared" si="20"/>
        <v>#DIV/0!</v>
      </c>
      <c r="R77" s="13" t="e">
        <f t="shared" si="20"/>
        <v>#DIV/0!</v>
      </c>
      <c r="S77" s="13" t="e">
        <f t="shared" si="20"/>
        <v>#DIV/0!</v>
      </c>
      <c r="T77" s="13" t="e">
        <f t="shared" si="20"/>
        <v>#DIV/0!</v>
      </c>
      <c r="U77" s="13" t="e">
        <f t="shared" si="20"/>
        <v>#DIV/0!</v>
      </c>
      <c r="V77" s="13" t="e">
        <f t="shared" si="20"/>
        <v>#DIV/0!</v>
      </c>
      <c r="W77" s="13" t="e">
        <f t="shared" si="20"/>
        <v>#DIV/0!</v>
      </c>
      <c r="X77" s="13" t="e">
        <f t="shared" si="20"/>
        <v>#DIV/0!</v>
      </c>
      <c r="Y77"/>
      <c r="Z77" s="10" t="s">
        <v>43</v>
      </c>
      <c r="AA77" s="20">
        <f>AVERAGE(AA72:AA76)</f>
        <v>0</v>
      </c>
      <c r="AB77" s="41"/>
      <c r="AC77" s="20"/>
    </row>
    <row r="78" spans="1:39" s="2" customFormat="1" x14ac:dyDescent="0.25">
      <c r="A78" s="4"/>
      <c r="B78" s="1"/>
      <c r="C78" s="1"/>
      <c r="D78" s="1"/>
      <c r="E78" s="1"/>
      <c r="F78" s="7"/>
      <c r="G78" s="7"/>
      <c r="H78" s="7"/>
      <c r="I78" s="7"/>
      <c r="J78" s="1"/>
      <c r="K78" s="1"/>
      <c r="L78" s="7"/>
      <c r="M78" s="7"/>
      <c r="N78" s="7"/>
      <c r="O78" s="7"/>
      <c r="P78" s="7"/>
      <c r="Q78" s="7"/>
      <c r="R78" s="7"/>
      <c r="S78" s="13"/>
      <c r="T78" s="3"/>
      <c r="U78" s="11"/>
      <c r="V78" s="7"/>
      <c r="W78" s="7"/>
      <c r="X78" s="7"/>
      <c r="Y78"/>
      <c r="AA78" s="33"/>
      <c r="AB78" s="41"/>
      <c r="AC78" s="24"/>
    </row>
    <row r="79" spans="1:39" s="2" customFormat="1" x14ac:dyDescent="0.25">
      <c r="A79" s="4"/>
      <c r="B79" s="1"/>
      <c r="C79" s="1"/>
      <c r="D79" s="1"/>
      <c r="E79" s="1"/>
      <c r="F79" s="7"/>
      <c r="G79" s="7"/>
      <c r="H79" s="7"/>
      <c r="I79" s="7"/>
      <c r="J79" s="1"/>
      <c r="K79" s="1"/>
      <c r="L79" s="7"/>
      <c r="M79" s="7"/>
      <c r="N79" s="7"/>
      <c r="O79" s="7"/>
      <c r="P79" s="7"/>
      <c r="Q79" s="7"/>
      <c r="R79" s="7"/>
      <c r="S79" s="13"/>
      <c r="T79" s="3"/>
      <c r="U79" s="11"/>
      <c r="V79" s="7"/>
      <c r="W79" s="7"/>
      <c r="X79" s="7"/>
      <c r="Y79"/>
      <c r="AA79" s="20"/>
      <c r="AB79" s="41"/>
      <c r="AC79" s="24"/>
    </row>
    <row r="80" spans="1:39" s="2" customFormat="1" x14ac:dyDescent="0.25">
      <c r="A80" s="15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s="7" t="s">
        <v>29</v>
      </c>
      <c r="G80" s="7" t="s">
        <v>9</v>
      </c>
      <c r="H80" s="7" t="s">
        <v>10</v>
      </c>
      <c r="I80" s="7" t="s">
        <v>11</v>
      </c>
      <c r="J80" s="1" t="s">
        <v>30</v>
      </c>
      <c r="K80" s="1" t="s">
        <v>31</v>
      </c>
      <c r="L80" s="7" t="s">
        <v>32</v>
      </c>
      <c r="M80" s="7" t="s">
        <v>33</v>
      </c>
      <c r="N80" s="7" t="s">
        <v>34</v>
      </c>
      <c r="O80" s="7" t="s">
        <v>35</v>
      </c>
      <c r="P80" s="7" t="s">
        <v>12</v>
      </c>
      <c r="Q80" s="7" t="s">
        <v>13</v>
      </c>
      <c r="R80" s="7" t="s">
        <v>14</v>
      </c>
      <c r="S80" s="13" t="s">
        <v>26</v>
      </c>
      <c r="T80" s="3" t="s">
        <v>21</v>
      </c>
      <c r="U80" s="11" t="s">
        <v>22</v>
      </c>
      <c r="V80" s="7" t="s">
        <v>23</v>
      </c>
      <c r="W80" s="7" t="s">
        <v>24</v>
      </c>
      <c r="X80" s="7" t="s">
        <v>25</v>
      </c>
      <c r="Y80"/>
      <c r="Z80" s="34" t="s">
        <v>36</v>
      </c>
      <c r="AA80" s="18" t="s">
        <v>37</v>
      </c>
      <c r="AB80" s="25" t="s">
        <v>41</v>
      </c>
      <c r="AC80" s="26" t="s">
        <v>55</v>
      </c>
    </row>
    <row r="81" spans="1:29" s="2" customFormat="1" x14ac:dyDescent="0.25">
      <c r="A81" s="4"/>
      <c r="B81" s="1"/>
      <c r="C81" s="1"/>
      <c r="D81" s="1"/>
      <c r="E81" s="1"/>
      <c r="F81" s="7"/>
      <c r="G81" s="7"/>
      <c r="H81" s="7"/>
      <c r="I81" s="7"/>
      <c r="J81" s="1"/>
      <c r="K81" s="1"/>
      <c r="L81" s="7"/>
      <c r="M81" s="7"/>
      <c r="N81" s="7"/>
      <c r="O81" s="7"/>
      <c r="P81" s="7"/>
      <c r="Q81" s="7"/>
      <c r="R81" s="7"/>
      <c r="S81" s="13"/>
      <c r="T81" s="3"/>
      <c r="U81" s="11"/>
      <c r="V81" s="7"/>
      <c r="W81" s="7"/>
      <c r="X81" s="7"/>
      <c r="Y81" s="1"/>
      <c r="Z81" s="7"/>
      <c r="AA81" s="20">
        <f>S81</f>
        <v>0</v>
      </c>
      <c r="AB81" s="41" t="e">
        <f>((AA81/AA$86)-1)*100</f>
        <v>#DIV/0!</v>
      </c>
      <c r="AC81" s="20">
        <f>STDEV(AA82:AA85)</f>
        <v>0</v>
      </c>
    </row>
    <row r="82" spans="1:29" s="2" customFormat="1" x14ac:dyDescent="0.25">
      <c r="A82" s="4"/>
      <c r="B82" s="1"/>
      <c r="C82" s="1"/>
      <c r="D82" s="1"/>
      <c r="E82" s="1"/>
      <c r="F82" s="7"/>
      <c r="G82" s="7"/>
      <c r="H82" s="7"/>
      <c r="I82" s="7"/>
      <c r="J82" s="1"/>
      <c r="K82" s="1"/>
      <c r="L82" s="7"/>
      <c r="M82" s="7"/>
      <c r="N82" s="7"/>
      <c r="O82" s="7"/>
      <c r="P82" s="7"/>
      <c r="Q82" s="7"/>
      <c r="R82" s="7"/>
      <c r="S82" s="13"/>
      <c r="T82" s="3"/>
      <c r="U82" s="11"/>
      <c r="V82" s="7"/>
      <c r="W82" s="7"/>
      <c r="X82" s="7"/>
      <c r="Y82" s="1"/>
      <c r="Z82"/>
      <c r="AA82" s="20">
        <f t="shared" ref="AA82:AA85" si="21">S82</f>
        <v>0</v>
      </c>
      <c r="AB82" s="41" t="e">
        <f t="shared" ref="AB82:AB85" si="22">((AA82/AA$86)-1)*100</f>
        <v>#DIV/0!</v>
      </c>
      <c r="AC82" s="20">
        <f>STDEV(AA83:AA85,AA81)</f>
        <v>0</v>
      </c>
    </row>
    <row r="83" spans="1:29" s="2" customFormat="1" x14ac:dyDescent="0.25">
      <c r="A83" s="4"/>
      <c r="B83" s="1"/>
      <c r="C83" s="1"/>
      <c r="D83" s="1"/>
      <c r="E83" s="1"/>
      <c r="F83" s="7"/>
      <c r="G83" s="7"/>
      <c r="H83" s="7"/>
      <c r="I83" s="7"/>
      <c r="J83" s="1"/>
      <c r="K83" s="1"/>
      <c r="L83" s="7"/>
      <c r="M83" s="7"/>
      <c r="N83" s="7"/>
      <c r="O83" s="7"/>
      <c r="P83" s="7"/>
      <c r="Q83" s="7"/>
      <c r="R83" s="7"/>
      <c r="S83" s="13"/>
      <c r="T83" s="3"/>
      <c r="U83" s="11"/>
      <c r="V83" s="7"/>
      <c r="W83" s="7"/>
      <c r="X83" s="7"/>
      <c r="Y83" s="1"/>
      <c r="Z83"/>
      <c r="AA83" s="20">
        <f t="shared" si="21"/>
        <v>0</v>
      </c>
      <c r="AB83" s="41" t="e">
        <f t="shared" si="22"/>
        <v>#DIV/0!</v>
      </c>
      <c r="AC83" s="20">
        <f>STDEV(AA84:AA85,AA81:AA82)</f>
        <v>0</v>
      </c>
    </row>
    <row r="84" spans="1:29" s="2" customFormat="1" x14ac:dyDescent="0.25">
      <c r="A84" s="4"/>
      <c r="B84" s="1"/>
      <c r="C84" s="1"/>
      <c r="D84" s="1"/>
      <c r="E84" s="1"/>
      <c r="F84" s="7"/>
      <c r="G84" s="7"/>
      <c r="H84" s="7"/>
      <c r="I84" s="7"/>
      <c r="J84" s="1"/>
      <c r="K84" s="1"/>
      <c r="L84" s="7"/>
      <c r="M84" s="7"/>
      <c r="N84" s="7"/>
      <c r="O84" s="7"/>
      <c r="P84" s="7"/>
      <c r="Q84" s="7"/>
      <c r="R84" s="7"/>
      <c r="S84" s="13"/>
      <c r="T84" s="3"/>
      <c r="U84" s="11"/>
      <c r="V84" s="7"/>
      <c r="W84" s="7"/>
      <c r="X84" s="7"/>
      <c r="Y84"/>
      <c r="Z84"/>
      <c r="AA84" s="20">
        <f t="shared" si="21"/>
        <v>0</v>
      </c>
      <c r="AB84" s="41" t="e">
        <f t="shared" si="22"/>
        <v>#DIV/0!</v>
      </c>
      <c r="AC84" s="20">
        <f>STDEV(AA85,AA81:AA83)</f>
        <v>0</v>
      </c>
    </row>
    <row r="85" spans="1:29" s="2" customFormat="1" x14ac:dyDescent="0.25">
      <c r="A85" s="4"/>
      <c r="B85" s="1"/>
      <c r="C85" s="1"/>
      <c r="D85" s="1"/>
      <c r="E85" s="1"/>
      <c r="F85" s="7"/>
      <c r="G85" s="7"/>
      <c r="H85" s="7"/>
      <c r="I85" s="7"/>
      <c r="J85" s="1"/>
      <c r="K85" s="1"/>
      <c r="L85" s="7"/>
      <c r="M85" s="7"/>
      <c r="N85" s="7"/>
      <c r="O85" s="7"/>
      <c r="P85" s="7"/>
      <c r="Q85" s="7"/>
      <c r="R85" s="7"/>
      <c r="S85" s="13"/>
      <c r="T85" s="3"/>
      <c r="U85" s="11"/>
      <c r="V85" s="7"/>
      <c r="W85" s="7"/>
      <c r="X85" s="7"/>
      <c r="Y85"/>
      <c r="Z85"/>
      <c r="AA85" s="20">
        <f t="shared" si="21"/>
        <v>0</v>
      </c>
      <c r="AB85" s="41" t="e">
        <f t="shared" si="22"/>
        <v>#DIV/0!</v>
      </c>
      <c r="AC85" s="20">
        <f>STDEV(AA81:AA84)</f>
        <v>0</v>
      </c>
    </row>
    <row r="86" spans="1:29" s="2" customFormat="1" x14ac:dyDescent="0.25">
      <c r="A86" s="4">
        <f>A85</f>
        <v>0</v>
      </c>
      <c r="B86" s="13" t="e">
        <f>AVERAGE(B81:B85)</f>
        <v>#DIV/0!</v>
      </c>
      <c r="C86" s="13" t="e">
        <f t="shared" ref="C86:X86" si="23">AVERAGE(C81:C85)</f>
        <v>#DIV/0!</v>
      </c>
      <c r="D86" s="13" t="e">
        <f t="shared" si="23"/>
        <v>#DIV/0!</v>
      </c>
      <c r="E86" s="13" t="e">
        <f t="shared" si="23"/>
        <v>#DIV/0!</v>
      </c>
      <c r="F86" s="13" t="e">
        <f t="shared" si="23"/>
        <v>#DIV/0!</v>
      </c>
      <c r="G86" s="13" t="e">
        <f t="shared" si="23"/>
        <v>#DIV/0!</v>
      </c>
      <c r="H86" s="13" t="e">
        <f t="shared" si="23"/>
        <v>#DIV/0!</v>
      </c>
      <c r="I86" s="13" t="e">
        <f t="shared" si="23"/>
        <v>#DIV/0!</v>
      </c>
      <c r="J86" s="13" t="e">
        <f t="shared" si="23"/>
        <v>#DIV/0!</v>
      </c>
      <c r="K86" s="13" t="e">
        <f t="shared" si="23"/>
        <v>#DIV/0!</v>
      </c>
      <c r="L86" s="13" t="e">
        <f t="shared" si="23"/>
        <v>#DIV/0!</v>
      </c>
      <c r="M86" s="13" t="e">
        <f t="shared" si="23"/>
        <v>#DIV/0!</v>
      </c>
      <c r="N86" s="13" t="e">
        <f t="shared" si="23"/>
        <v>#DIV/0!</v>
      </c>
      <c r="O86" s="13" t="e">
        <f t="shared" si="23"/>
        <v>#DIV/0!</v>
      </c>
      <c r="P86" s="13" t="e">
        <f t="shared" si="23"/>
        <v>#DIV/0!</v>
      </c>
      <c r="Q86" s="13" t="e">
        <f t="shared" si="23"/>
        <v>#DIV/0!</v>
      </c>
      <c r="R86" s="13" t="e">
        <f t="shared" si="23"/>
        <v>#DIV/0!</v>
      </c>
      <c r="S86" s="13" t="e">
        <f t="shared" si="23"/>
        <v>#DIV/0!</v>
      </c>
      <c r="T86" s="13" t="e">
        <f t="shared" si="23"/>
        <v>#DIV/0!</v>
      </c>
      <c r="U86" s="13" t="e">
        <f t="shared" si="23"/>
        <v>#DIV/0!</v>
      </c>
      <c r="V86" s="13" t="e">
        <f t="shared" si="23"/>
        <v>#DIV/0!</v>
      </c>
      <c r="W86" s="13" t="e">
        <f t="shared" si="23"/>
        <v>#DIV/0!</v>
      </c>
      <c r="X86" s="13" t="e">
        <f t="shared" si="23"/>
        <v>#DIV/0!</v>
      </c>
      <c r="Y86"/>
      <c r="Z86" s="10" t="s">
        <v>43</v>
      </c>
      <c r="AA86" s="20">
        <f>AVERAGE(AA81:AA85)</f>
        <v>0</v>
      </c>
      <c r="AB86" s="41"/>
      <c r="AC86" s="20"/>
    </row>
    <row r="87" spans="1:29" s="2" customFormat="1" x14ac:dyDescent="0.25">
      <c r="B87" s="3"/>
      <c r="C87" s="3"/>
      <c r="D87" s="3"/>
      <c r="E87" s="3"/>
      <c r="F87" s="11"/>
      <c r="G87" s="11"/>
      <c r="H87" s="11"/>
      <c r="I87" s="11"/>
      <c r="J87" s="3"/>
      <c r="K87" s="3"/>
      <c r="L87" s="11"/>
      <c r="M87" s="11"/>
      <c r="N87" s="11"/>
      <c r="O87" s="11"/>
      <c r="P87" s="11"/>
      <c r="Q87" s="11"/>
      <c r="R87" s="11"/>
      <c r="S87" s="13"/>
      <c r="T87" s="3"/>
      <c r="U87" s="11"/>
      <c r="V87" s="11"/>
      <c r="W87" s="11"/>
      <c r="X87" s="11"/>
      <c r="AA87" s="33"/>
      <c r="AB87" s="23"/>
      <c r="AC87" s="22"/>
    </row>
    <row r="88" spans="1:29" s="2" customFormat="1" x14ac:dyDescent="0.25">
      <c r="A88" s="10"/>
      <c r="B88" s="3"/>
      <c r="C88" s="3"/>
      <c r="D88" s="3"/>
      <c r="E88" s="3"/>
      <c r="F88" s="11"/>
      <c r="G88" s="11"/>
      <c r="H88" s="11"/>
      <c r="I88" s="11"/>
      <c r="J88" s="3"/>
      <c r="K88" s="3"/>
      <c r="L88" s="11"/>
      <c r="M88" s="11"/>
      <c r="N88" s="11"/>
      <c r="O88" s="11"/>
      <c r="P88" s="11"/>
      <c r="Q88" s="11"/>
      <c r="R88" s="11"/>
      <c r="S88" s="13"/>
      <c r="T88" s="3"/>
      <c r="U88" s="11"/>
      <c r="V88" s="11"/>
      <c r="W88" s="11"/>
      <c r="X88" s="11"/>
      <c r="AA88" s="33"/>
      <c r="AB88" s="23"/>
      <c r="AC88" s="22"/>
    </row>
    <row r="89" spans="1:29" s="2" customFormat="1" x14ac:dyDescent="0.25">
      <c r="A89" s="15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s="7" t="s">
        <v>29</v>
      </c>
      <c r="G89" s="7" t="s">
        <v>9</v>
      </c>
      <c r="H89" s="7" t="s">
        <v>10</v>
      </c>
      <c r="I89" s="7" t="s">
        <v>11</v>
      </c>
      <c r="J89" s="1" t="s">
        <v>30</v>
      </c>
      <c r="K89" s="1" t="s">
        <v>31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12</v>
      </c>
      <c r="Q89" s="7" t="s">
        <v>13</v>
      </c>
      <c r="R89" s="7" t="s">
        <v>14</v>
      </c>
      <c r="S89" s="13" t="s">
        <v>26</v>
      </c>
      <c r="T89" s="3" t="s">
        <v>21</v>
      </c>
      <c r="U89" s="11" t="s">
        <v>22</v>
      </c>
      <c r="V89" s="7" t="s">
        <v>23</v>
      </c>
      <c r="W89" s="7" t="s">
        <v>24</v>
      </c>
      <c r="X89" s="7" t="s">
        <v>25</v>
      </c>
      <c r="Y89"/>
      <c r="Z89" s="34" t="s">
        <v>36</v>
      </c>
      <c r="AA89" s="18" t="s">
        <v>37</v>
      </c>
      <c r="AB89" s="25" t="s">
        <v>41</v>
      </c>
      <c r="AC89" s="26" t="s">
        <v>55</v>
      </c>
    </row>
    <row r="90" spans="1:29" s="2" customFormat="1" x14ac:dyDescent="0.25">
      <c r="A90" s="4"/>
      <c r="B90" s="1"/>
      <c r="C90" s="1"/>
      <c r="D90" s="1"/>
      <c r="E90" s="1"/>
      <c r="F90" s="7"/>
      <c r="G90" s="7"/>
      <c r="H90" s="7"/>
      <c r="I90" s="7"/>
      <c r="J90" s="1"/>
      <c r="K90" s="1"/>
      <c r="L90" s="7"/>
      <c r="M90" s="7"/>
      <c r="N90" s="7"/>
      <c r="O90" s="7"/>
      <c r="P90" s="7"/>
      <c r="Q90" s="7"/>
      <c r="R90" s="7"/>
      <c r="S90" s="13"/>
      <c r="T90" s="3"/>
      <c r="U90" s="11"/>
      <c r="V90" s="7"/>
      <c r="W90" s="7"/>
      <c r="X90" s="7"/>
      <c r="Y90" s="1"/>
      <c r="Z90" s="7"/>
      <c r="AA90" s="20">
        <f>S90</f>
        <v>0</v>
      </c>
      <c r="AB90" s="41" t="e">
        <f>((AA90/AA$95)-1)*100</f>
        <v>#DIV/0!</v>
      </c>
      <c r="AC90" s="20">
        <f>STDEV(AA91:AA94)</f>
        <v>0</v>
      </c>
    </row>
    <row r="91" spans="1:29" s="2" customFormat="1" x14ac:dyDescent="0.25">
      <c r="A91" s="4"/>
      <c r="B91" s="1"/>
      <c r="C91" s="1"/>
      <c r="D91" s="1"/>
      <c r="E91" s="1"/>
      <c r="F91" s="7"/>
      <c r="G91" s="7"/>
      <c r="H91" s="7"/>
      <c r="I91" s="7"/>
      <c r="J91" s="1"/>
      <c r="K91" s="1"/>
      <c r="L91" s="7"/>
      <c r="M91" s="7"/>
      <c r="N91" s="7"/>
      <c r="O91" s="7"/>
      <c r="P91" s="7"/>
      <c r="Q91" s="7"/>
      <c r="R91" s="7"/>
      <c r="S91" s="13"/>
      <c r="T91" s="3"/>
      <c r="U91" s="11"/>
      <c r="V91" s="7"/>
      <c r="W91" s="7"/>
      <c r="X91" s="7"/>
      <c r="Y91" s="1"/>
      <c r="Z91"/>
      <c r="AA91" s="20">
        <f t="shared" ref="AA91:AA94" si="24">S91</f>
        <v>0</v>
      </c>
      <c r="AB91" s="41" t="e">
        <f t="shared" ref="AB91:AB94" si="25">((AA91/AA$95)-1)*100</f>
        <v>#DIV/0!</v>
      </c>
      <c r="AC91" s="20">
        <f>STDEV(AA92:AA94,AA90)</f>
        <v>0</v>
      </c>
    </row>
    <row r="92" spans="1:29" s="2" customFormat="1" x14ac:dyDescent="0.25">
      <c r="A92" s="4"/>
      <c r="B92" s="1"/>
      <c r="C92" s="1"/>
      <c r="D92" s="1"/>
      <c r="E92" s="1"/>
      <c r="F92" s="7"/>
      <c r="G92" s="7"/>
      <c r="H92" s="7"/>
      <c r="I92" s="7"/>
      <c r="J92" s="1"/>
      <c r="K92" s="1"/>
      <c r="L92" s="7"/>
      <c r="M92" s="7"/>
      <c r="N92" s="7"/>
      <c r="O92" s="7"/>
      <c r="P92" s="7"/>
      <c r="Q92" s="7"/>
      <c r="R92" s="7"/>
      <c r="S92" s="13"/>
      <c r="T92" s="3"/>
      <c r="U92" s="11"/>
      <c r="V92" s="7"/>
      <c r="W92" s="7"/>
      <c r="X92" s="7"/>
      <c r="Y92" s="1"/>
      <c r="Z92"/>
      <c r="AA92" s="20">
        <f t="shared" si="24"/>
        <v>0</v>
      </c>
      <c r="AB92" s="41" t="e">
        <f t="shared" si="25"/>
        <v>#DIV/0!</v>
      </c>
      <c r="AC92" s="20">
        <f>STDEV(AA93:AA94,AA90:AA91)</f>
        <v>0</v>
      </c>
    </row>
    <row r="93" spans="1:29" s="2" customFormat="1" x14ac:dyDescent="0.25">
      <c r="A93" s="4"/>
      <c r="B93" s="1"/>
      <c r="C93" s="1"/>
      <c r="D93" s="1"/>
      <c r="E93" s="1"/>
      <c r="F93" s="7"/>
      <c r="G93" s="7"/>
      <c r="H93" s="7"/>
      <c r="I93" s="7"/>
      <c r="J93" s="1"/>
      <c r="K93" s="1"/>
      <c r="L93" s="7"/>
      <c r="M93" s="7"/>
      <c r="N93" s="7"/>
      <c r="O93" s="7"/>
      <c r="P93" s="7"/>
      <c r="Q93" s="7"/>
      <c r="R93" s="7"/>
      <c r="S93" s="13"/>
      <c r="T93" s="3"/>
      <c r="U93" s="11"/>
      <c r="V93" s="7"/>
      <c r="W93" s="7"/>
      <c r="X93" s="7"/>
      <c r="Y93"/>
      <c r="Z93"/>
      <c r="AA93" s="20">
        <f t="shared" si="24"/>
        <v>0</v>
      </c>
      <c r="AB93" s="41" t="e">
        <f t="shared" si="25"/>
        <v>#DIV/0!</v>
      </c>
      <c r="AC93" s="20">
        <f>STDEV(AA94,AA90:AA92)</f>
        <v>0</v>
      </c>
    </row>
    <row r="94" spans="1:29" s="2" customFormat="1" x14ac:dyDescent="0.25">
      <c r="A94" s="4"/>
      <c r="B94" s="1"/>
      <c r="C94" s="1"/>
      <c r="D94" s="1"/>
      <c r="E94" s="1"/>
      <c r="F94" s="7"/>
      <c r="G94" s="7"/>
      <c r="H94" s="7"/>
      <c r="I94" s="7"/>
      <c r="J94" s="1"/>
      <c r="K94" s="1"/>
      <c r="L94" s="7"/>
      <c r="M94" s="7"/>
      <c r="N94" s="7"/>
      <c r="O94" s="7"/>
      <c r="P94" s="7"/>
      <c r="Q94" s="7"/>
      <c r="R94" s="7"/>
      <c r="S94" s="13"/>
      <c r="T94" s="3"/>
      <c r="U94" s="11"/>
      <c r="V94" s="7"/>
      <c r="W94" s="7"/>
      <c r="X94" s="7"/>
      <c r="Y94"/>
      <c r="Z94"/>
      <c r="AA94" s="20">
        <f t="shared" si="24"/>
        <v>0</v>
      </c>
      <c r="AB94" s="41" t="e">
        <f t="shared" si="25"/>
        <v>#DIV/0!</v>
      </c>
      <c r="AC94" s="20">
        <f>STDEV(AA90:AA93)</f>
        <v>0</v>
      </c>
    </row>
    <row r="95" spans="1:29" s="2" customFormat="1" x14ac:dyDescent="0.25">
      <c r="A95" s="4">
        <f>A94</f>
        <v>0</v>
      </c>
      <c r="B95" s="13" t="e">
        <f>AVERAGE(B90:B94)</f>
        <v>#DIV/0!</v>
      </c>
      <c r="C95" s="13" t="e">
        <f t="shared" ref="C95:X95" si="26">AVERAGE(C90:C94)</f>
        <v>#DIV/0!</v>
      </c>
      <c r="D95" s="13" t="e">
        <f t="shared" si="26"/>
        <v>#DIV/0!</v>
      </c>
      <c r="E95" s="13" t="e">
        <f t="shared" si="26"/>
        <v>#DIV/0!</v>
      </c>
      <c r="F95" s="13" t="e">
        <f t="shared" si="26"/>
        <v>#DIV/0!</v>
      </c>
      <c r="G95" s="13" t="e">
        <f t="shared" si="26"/>
        <v>#DIV/0!</v>
      </c>
      <c r="H95" s="13" t="e">
        <f t="shared" si="26"/>
        <v>#DIV/0!</v>
      </c>
      <c r="I95" s="13" t="e">
        <f t="shared" si="26"/>
        <v>#DIV/0!</v>
      </c>
      <c r="J95" s="13" t="e">
        <f t="shared" si="26"/>
        <v>#DIV/0!</v>
      </c>
      <c r="K95" s="13" t="e">
        <f t="shared" si="26"/>
        <v>#DIV/0!</v>
      </c>
      <c r="L95" s="13" t="e">
        <f t="shared" si="26"/>
        <v>#DIV/0!</v>
      </c>
      <c r="M95" s="13" t="e">
        <f t="shared" si="26"/>
        <v>#DIV/0!</v>
      </c>
      <c r="N95" s="13" t="e">
        <f t="shared" si="26"/>
        <v>#DIV/0!</v>
      </c>
      <c r="O95" s="13" t="e">
        <f t="shared" si="26"/>
        <v>#DIV/0!</v>
      </c>
      <c r="P95" s="13" t="e">
        <f t="shared" si="26"/>
        <v>#DIV/0!</v>
      </c>
      <c r="Q95" s="13" t="e">
        <f t="shared" si="26"/>
        <v>#DIV/0!</v>
      </c>
      <c r="R95" s="13" t="e">
        <f t="shared" si="26"/>
        <v>#DIV/0!</v>
      </c>
      <c r="S95" s="13" t="e">
        <f t="shared" si="26"/>
        <v>#DIV/0!</v>
      </c>
      <c r="T95" s="13" t="e">
        <f t="shared" si="26"/>
        <v>#DIV/0!</v>
      </c>
      <c r="U95" s="13" t="e">
        <f t="shared" si="26"/>
        <v>#DIV/0!</v>
      </c>
      <c r="V95" s="13" t="e">
        <f t="shared" si="26"/>
        <v>#DIV/0!</v>
      </c>
      <c r="W95" s="13" t="e">
        <f t="shared" si="26"/>
        <v>#DIV/0!</v>
      </c>
      <c r="X95" s="13" t="e">
        <f t="shared" si="26"/>
        <v>#DIV/0!</v>
      </c>
      <c r="Y95"/>
      <c r="Z95" s="10" t="s">
        <v>43</v>
      </c>
      <c r="AA95" s="20">
        <f>AVERAGE(AA90:AA94)</f>
        <v>0</v>
      </c>
      <c r="AB95" s="41"/>
      <c r="AC95" s="20"/>
    </row>
    <row r="96" spans="1:29" s="2" customFormat="1" x14ac:dyDescent="0.25">
      <c r="B96" s="3"/>
      <c r="C96" s="3"/>
      <c r="D96" s="3"/>
      <c r="E96" s="3"/>
      <c r="F96" s="11"/>
      <c r="G96" s="11"/>
      <c r="H96" s="11"/>
      <c r="I96" s="11"/>
      <c r="J96" s="3"/>
      <c r="K96" s="3"/>
      <c r="L96" s="11"/>
      <c r="M96" s="11"/>
      <c r="N96" s="11"/>
      <c r="O96" s="11"/>
      <c r="P96" s="11"/>
      <c r="Q96" s="11"/>
      <c r="R96" s="11"/>
      <c r="S96" s="13"/>
      <c r="T96" s="3"/>
      <c r="U96" s="11"/>
      <c r="V96" s="11"/>
      <c r="W96" s="11"/>
      <c r="X96" s="11"/>
      <c r="AA96" s="33"/>
      <c r="AB96" s="23"/>
      <c r="AC96" s="22"/>
    </row>
    <row r="97" spans="1:29" s="2" customFormat="1" x14ac:dyDescent="0.25">
      <c r="B97" s="3"/>
      <c r="C97" s="3"/>
      <c r="D97" s="3"/>
      <c r="E97" s="3"/>
      <c r="F97" s="11"/>
      <c r="G97" s="11"/>
      <c r="H97" s="11"/>
      <c r="I97" s="11"/>
      <c r="J97" s="3"/>
      <c r="K97" s="3"/>
      <c r="L97" s="11"/>
      <c r="M97" s="11"/>
      <c r="N97" s="11"/>
      <c r="O97" s="11"/>
      <c r="P97" s="11"/>
      <c r="Q97" s="11"/>
      <c r="R97" s="11"/>
      <c r="S97" s="13"/>
      <c r="T97" s="3"/>
      <c r="U97" s="11"/>
      <c r="V97" s="11"/>
      <c r="W97" s="11"/>
      <c r="X97" s="11"/>
      <c r="AA97" s="33"/>
      <c r="AB97" s="23"/>
      <c r="AC97" s="22"/>
    </row>
    <row r="98" spans="1:29" s="2" customFormat="1" x14ac:dyDescent="0.25">
      <c r="A98" s="15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s="7" t="s">
        <v>29</v>
      </c>
      <c r="G98" s="7" t="s">
        <v>9</v>
      </c>
      <c r="H98" s="7" t="s">
        <v>10</v>
      </c>
      <c r="I98" s="7" t="s">
        <v>11</v>
      </c>
      <c r="J98" s="1" t="s">
        <v>30</v>
      </c>
      <c r="K98" s="1" t="s">
        <v>31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12</v>
      </c>
      <c r="Q98" s="7" t="s">
        <v>13</v>
      </c>
      <c r="R98" s="7" t="s">
        <v>14</v>
      </c>
      <c r="S98" s="13" t="s">
        <v>26</v>
      </c>
      <c r="T98" s="3" t="s">
        <v>21</v>
      </c>
      <c r="U98" s="11" t="s">
        <v>22</v>
      </c>
      <c r="V98" s="7" t="s">
        <v>23</v>
      </c>
      <c r="W98" s="7" t="s">
        <v>24</v>
      </c>
      <c r="X98" s="7" t="s">
        <v>25</v>
      </c>
      <c r="Y98"/>
      <c r="Z98" s="34" t="s">
        <v>36</v>
      </c>
      <c r="AA98" s="18" t="s">
        <v>37</v>
      </c>
      <c r="AB98" s="25" t="s">
        <v>41</v>
      </c>
      <c r="AC98" s="26" t="s">
        <v>55</v>
      </c>
    </row>
    <row r="99" spans="1:29" s="2" customFormat="1" x14ac:dyDescent="0.25">
      <c r="A99" s="4"/>
      <c r="B99" s="1"/>
      <c r="C99" s="1"/>
      <c r="D99" s="1"/>
      <c r="E99" s="1"/>
      <c r="F99" s="7"/>
      <c r="G99" s="7"/>
      <c r="H99" s="7"/>
      <c r="I99" s="7"/>
      <c r="J99" s="1"/>
      <c r="K99" s="1"/>
      <c r="L99" s="7"/>
      <c r="M99" s="7"/>
      <c r="N99" s="7"/>
      <c r="O99" s="7"/>
      <c r="P99" s="7"/>
      <c r="Q99" s="7"/>
      <c r="R99" s="7"/>
      <c r="S99" s="13"/>
      <c r="T99" s="3"/>
      <c r="U99" s="11"/>
      <c r="V99" s="7"/>
      <c r="W99" s="7"/>
      <c r="X99" s="7"/>
      <c r="Y99" s="1"/>
      <c r="Z99" s="7"/>
      <c r="AA99" s="20">
        <f>S99</f>
        <v>0</v>
      </c>
      <c r="AB99" s="41" t="e">
        <f>((AA99/AA$104)-1)*100</f>
        <v>#DIV/0!</v>
      </c>
      <c r="AC99" s="20">
        <f>STDEV(AA100:AA103)</f>
        <v>0</v>
      </c>
    </row>
    <row r="100" spans="1:29" s="2" customFormat="1" x14ac:dyDescent="0.25">
      <c r="A100" s="4"/>
      <c r="B100" s="1"/>
      <c r="C100" s="1"/>
      <c r="D100" s="1"/>
      <c r="E100" s="1"/>
      <c r="F100" s="7"/>
      <c r="G100" s="7"/>
      <c r="H100" s="7"/>
      <c r="I100" s="7"/>
      <c r="J100" s="1"/>
      <c r="K100" s="1"/>
      <c r="L100" s="7"/>
      <c r="M100" s="7"/>
      <c r="N100" s="7"/>
      <c r="O100" s="7"/>
      <c r="P100" s="7"/>
      <c r="Q100" s="7"/>
      <c r="R100" s="7"/>
      <c r="S100" s="13"/>
      <c r="T100" s="3"/>
      <c r="U100" s="11"/>
      <c r="V100" s="7"/>
      <c r="W100" s="7"/>
      <c r="X100" s="7"/>
      <c r="Y100" s="1"/>
      <c r="Z100"/>
      <c r="AA100" s="20">
        <f t="shared" ref="AA100:AA103" si="27">S100</f>
        <v>0</v>
      </c>
      <c r="AB100" s="41" t="e">
        <f t="shared" ref="AB100:AB103" si="28">((AA100/AA$95)-1)*100</f>
        <v>#DIV/0!</v>
      </c>
      <c r="AC100" s="20">
        <f>STDEV(AA101:AA103,AA99)</f>
        <v>0</v>
      </c>
    </row>
    <row r="101" spans="1:29" s="2" customFormat="1" x14ac:dyDescent="0.25">
      <c r="A101" s="4"/>
      <c r="B101" s="1"/>
      <c r="C101" s="1"/>
      <c r="D101" s="1"/>
      <c r="E101" s="1"/>
      <c r="F101" s="7"/>
      <c r="G101" s="7"/>
      <c r="H101" s="7"/>
      <c r="I101" s="7"/>
      <c r="J101" s="1"/>
      <c r="K101" s="1"/>
      <c r="L101" s="7"/>
      <c r="M101" s="7"/>
      <c r="N101" s="7"/>
      <c r="O101" s="7"/>
      <c r="P101" s="7"/>
      <c r="Q101" s="7"/>
      <c r="R101" s="7"/>
      <c r="S101" s="13"/>
      <c r="T101" s="3"/>
      <c r="U101" s="11"/>
      <c r="V101" s="7"/>
      <c r="W101" s="7"/>
      <c r="X101" s="7"/>
      <c r="Y101" s="1"/>
      <c r="Z101"/>
      <c r="AA101" s="20">
        <f t="shared" si="27"/>
        <v>0</v>
      </c>
      <c r="AB101" s="41" t="e">
        <f t="shared" si="28"/>
        <v>#DIV/0!</v>
      </c>
      <c r="AC101" s="20">
        <f>STDEV(AA102:AA103,AA99:AA100)</f>
        <v>0</v>
      </c>
    </row>
    <row r="102" spans="1:29" s="2" customFormat="1" x14ac:dyDescent="0.25">
      <c r="A102" s="4"/>
      <c r="B102" s="1"/>
      <c r="C102" s="1"/>
      <c r="D102" s="1"/>
      <c r="E102" s="1"/>
      <c r="F102" s="7"/>
      <c r="G102" s="7"/>
      <c r="H102" s="7"/>
      <c r="I102" s="7"/>
      <c r="J102" s="1"/>
      <c r="K102" s="1"/>
      <c r="L102" s="7"/>
      <c r="M102" s="7"/>
      <c r="N102" s="7"/>
      <c r="O102" s="7"/>
      <c r="P102" s="7"/>
      <c r="Q102" s="7"/>
      <c r="R102" s="7"/>
      <c r="S102" s="13"/>
      <c r="T102" s="3"/>
      <c r="U102" s="11"/>
      <c r="V102" s="7"/>
      <c r="W102" s="7"/>
      <c r="X102" s="7"/>
      <c r="Y102"/>
      <c r="Z102"/>
      <c r="AA102" s="20">
        <f t="shared" si="27"/>
        <v>0</v>
      </c>
      <c r="AB102" s="41" t="e">
        <f t="shared" si="28"/>
        <v>#DIV/0!</v>
      </c>
      <c r="AC102" s="20">
        <f>STDEV(AA103,AA99:AA101)</f>
        <v>0</v>
      </c>
    </row>
    <row r="103" spans="1:29" s="2" customFormat="1" x14ac:dyDescent="0.25">
      <c r="A103" s="4"/>
      <c r="B103" s="1"/>
      <c r="C103" s="1"/>
      <c r="D103" s="1"/>
      <c r="E103" s="1"/>
      <c r="F103" s="7"/>
      <c r="G103" s="7"/>
      <c r="H103" s="7"/>
      <c r="I103" s="7"/>
      <c r="J103" s="1"/>
      <c r="K103" s="1"/>
      <c r="L103" s="7"/>
      <c r="M103" s="7"/>
      <c r="N103" s="7"/>
      <c r="O103" s="7"/>
      <c r="P103" s="7"/>
      <c r="Q103" s="7"/>
      <c r="R103" s="7"/>
      <c r="S103" s="13"/>
      <c r="T103" s="3"/>
      <c r="U103" s="11"/>
      <c r="V103" s="7"/>
      <c r="W103" s="7"/>
      <c r="X103" s="7"/>
      <c r="Y103"/>
      <c r="Z103"/>
      <c r="AA103" s="20">
        <f t="shared" si="27"/>
        <v>0</v>
      </c>
      <c r="AB103" s="41" t="e">
        <f t="shared" si="28"/>
        <v>#DIV/0!</v>
      </c>
      <c r="AC103" s="20">
        <f>STDEV(AA99:AA102)</f>
        <v>0</v>
      </c>
    </row>
    <row r="104" spans="1:29" s="2" customFormat="1" x14ac:dyDescent="0.25">
      <c r="A104" s="4">
        <f>A103</f>
        <v>0</v>
      </c>
      <c r="B104" s="13" t="e">
        <f>AVERAGE(B99:B103)</f>
        <v>#DIV/0!</v>
      </c>
      <c r="C104" s="13" t="e">
        <f t="shared" ref="C104:X104" si="29">AVERAGE(C99:C103)</f>
        <v>#DIV/0!</v>
      </c>
      <c r="D104" s="13" t="e">
        <f t="shared" si="29"/>
        <v>#DIV/0!</v>
      </c>
      <c r="E104" s="13" t="e">
        <f t="shared" si="29"/>
        <v>#DIV/0!</v>
      </c>
      <c r="F104" s="13" t="e">
        <f t="shared" si="29"/>
        <v>#DIV/0!</v>
      </c>
      <c r="G104" s="13" t="e">
        <f t="shared" si="29"/>
        <v>#DIV/0!</v>
      </c>
      <c r="H104" s="13" t="e">
        <f t="shared" si="29"/>
        <v>#DIV/0!</v>
      </c>
      <c r="I104" s="13" t="e">
        <f t="shared" si="29"/>
        <v>#DIV/0!</v>
      </c>
      <c r="J104" s="13" t="e">
        <f t="shared" si="29"/>
        <v>#DIV/0!</v>
      </c>
      <c r="K104" s="13" t="e">
        <f t="shared" si="29"/>
        <v>#DIV/0!</v>
      </c>
      <c r="L104" s="13" t="e">
        <f t="shared" si="29"/>
        <v>#DIV/0!</v>
      </c>
      <c r="M104" s="13" t="e">
        <f t="shared" si="29"/>
        <v>#DIV/0!</v>
      </c>
      <c r="N104" s="13" t="e">
        <f t="shared" si="29"/>
        <v>#DIV/0!</v>
      </c>
      <c r="O104" s="13" t="e">
        <f t="shared" si="29"/>
        <v>#DIV/0!</v>
      </c>
      <c r="P104" s="13" t="e">
        <f t="shared" si="29"/>
        <v>#DIV/0!</v>
      </c>
      <c r="Q104" s="13" t="e">
        <f t="shared" si="29"/>
        <v>#DIV/0!</v>
      </c>
      <c r="R104" s="13" t="e">
        <f t="shared" si="29"/>
        <v>#DIV/0!</v>
      </c>
      <c r="S104" s="13" t="e">
        <f t="shared" si="29"/>
        <v>#DIV/0!</v>
      </c>
      <c r="T104" s="13" t="e">
        <f t="shared" si="29"/>
        <v>#DIV/0!</v>
      </c>
      <c r="U104" s="13" t="e">
        <f t="shared" si="29"/>
        <v>#DIV/0!</v>
      </c>
      <c r="V104" s="13" t="e">
        <f t="shared" si="29"/>
        <v>#DIV/0!</v>
      </c>
      <c r="W104" s="13" t="e">
        <f t="shared" si="29"/>
        <v>#DIV/0!</v>
      </c>
      <c r="X104" s="13" t="e">
        <f t="shared" si="29"/>
        <v>#DIV/0!</v>
      </c>
      <c r="Y104"/>
      <c r="Z104" s="10" t="s">
        <v>43</v>
      </c>
      <c r="AA104" s="20">
        <f>AVERAGE(AA99:AA103)</f>
        <v>0</v>
      </c>
      <c r="AB104" s="41"/>
      <c r="AC104" s="20"/>
    </row>
    <row r="105" spans="1:29" s="2" customFormat="1" x14ac:dyDescent="0.25">
      <c r="B105" s="3"/>
      <c r="C105" s="3"/>
      <c r="D105" s="3"/>
      <c r="E105" s="3"/>
      <c r="F105" s="11"/>
      <c r="G105" s="11"/>
      <c r="H105" s="11"/>
      <c r="I105" s="11"/>
      <c r="J105" s="3"/>
      <c r="K105" s="3"/>
      <c r="L105" s="11"/>
      <c r="M105" s="11"/>
      <c r="N105" s="11"/>
      <c r="O105" s="11"/>
      <c r="P105" s="11"/>
      <c r="Q105" s="11"/>
      <c r="R105" s="11"/>
      <c r="S105" s="13"/>
      <c r="T105" s="3"/>
      <c r="U105" s="11"/>
      <c r="V105" s="11"/>
      <c r="W105" s="11"/>
      <c r="X105" s="11"/>
      <c r="AA105" s="33"/>
      <c r="AB105" s="23"/>
      <c r="AC105" s="22"/>
    </row>
    <row r="106" spans="1:29" s="2" customFormat="1" x14ac:dyDescent="0.25">
      <c r="B106" s="3"/>
      <c r="C106" s="3"/>
      <c r="D106" s="3"/>
      <c r="E106" s="3"/>
      <c r="F106" s="11"/>
      <c r="G106" s="11"/>
      <c r="H106" s="11"/>
      <c r="I106" s="11"/>
      <c r="J106" s="3"/>
      <c r="K106" s="3"/>
      <c r="L106" s="11"/>
      <c r="M106" s="11"/>
      <c r="N106" s="11"/>
      <c r="O106" s="11"/>
      <c r="P106" s="11"/>
      <c r="Q106" s="11"/>
      <c r="R106" s="11"/>
      <c r="S106" s="13"/>
      <c r="T106" s="3"/>
      <c r="U106" s="11"/>
      <c r="V106" s="11"/>
      <c r="W106" s="11"/>
      <c r="X106" s="11"/>
      <c r="AA106" s="33"/>
      <c r="AB106" s="23"/>
      <c r="AC106" s="22"/>
    </row>
    <row r="107" spans="1:29" s="2" customFormat="1" x14ac:dyDescent="0.25">
      <c r="A107" s="15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s="7" t="s">
        <v>29</v>
      </c>
      <c r="G107" s="7" t="s">
        <v>9</v>
      </c>
      <c r="H107" s="7" t="s">
        <v>10</v>
      </c>
      <c r="I107" s="7" t="s">
        <v>11</v>
      </c>
      <c r="J107" s="1" t="s">
        <v>30</v>
      </c>
      <c r="K107" s="1" t="s">
        <v>31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12</v>
      </c>
      <c r="Q107" s="7" t="s">
        <v>13</v>
      </c>
      <c r="R107" s="7" t="s">
        <v>14</v>
      </c>
      <c r="S107" s="13" t="s">
        <v>26</v>
      </c>
      <c r="T107" s="3" t="s">
        <v>21</v>
      </c>
      <c r="U107" s="11" t="s">
        <v>22</v>
      </c>
      <c r="V107" s="7" t="s">
        <v>23</v>
      </c>
      <c r="W107" s="7" t="s">
        <v>24</v>
      </c>
      <c r="X107" s="7" t="s">
        <v>25</v>
      </c>
      <c r="Y107"/>
      <c r="Z107" s="34" t="s">
        <v>36</v>
      </c>
      <c r="AA107" s="18" t="s">
        <v>37</v>
      </c>
      <c r="AB107" s="25" t="s">
        <v>41</v>
      </c>
      <c r="AC107" s="26" t="s">
        <v>55</v>
      </c>
    </row>
    <row r="108" spans="1:29" s="2" customFormat="1" x14ac:dyDescent="0.25">
      <c r="A108" s="4"/>
      <c r="B108" s="1"/>
      <c r="C108" s="1"/>
      <c r="D108" s="1"/>
      <c r="E108" s="1"/>
      <c r="F108" s="7"/>
      <c r="G108" s="7"/>
      <c r="H108" s="7"/>
      <c r="I108" s="7"/>
      <c r="J108" s="1"/>
      <c r="K108" s="1"/>
      <c r="L108" s="7"/>
      <c r="M108" s="7"/>
      <c r="N108" s="7"/>
      <c r="O108" s="7"/>
      <c r="P108" s="7"/>
      <c r="Q108" s="7"/>
      <c r="R108" s="7"/>
      <c r="S108" s="13"/>
      <c r="T108" s="3"/>
      <c r="U108" s="11"/>
      <c r="V108" s="7"/>
      <c r="W108" s="7"/>
      <c r="X108" s="7"/>
      <c r="Y108" s="1"/>
      <c r="Z108" s="7"/>
      <c r="AA108" s="20">
        <f>S108</f>
        <v>0</v>
      </c>
      <c r="AB108" s="41" t="e">
        <f>((AA108/AA$113)-1)*100</f>
        <v>#DIV/0!</v>
      </c>
      <c r="AC108" s="20">
        <f>STDEV(AA109:AA112)</f>
        <v>0</v>
      </c>
    </row>
    <row r="109" spans="1:29" s="2" customFormat="1" x14ac:dyDescent="0.25">
      <c r="A109" s="4"/>
      <c r="B109" s="1"/>
      <c r="C109" s="1"/>
      <c r="D109" s="1"/>
      <c r="E109" s="1"/>
      <c r="F109" s="7"/>
      <c r="G109" s="7"/>
      <c r="H109" s="7"/>
      <c r="I109" s="7"/>
      <c r="J109" s="1"/>
      <c r="K109" s="1"/>
      <c r="L109" s="7"/>
      <c r="M109" s="7"/>
      <c r="N109" s="7"/>
      <c r="O109" s="7"/>
      <c r="P109" s="7"/>
      <c r="Q109" s="7"/>
      <c r="R109" s="7"/>
      <c r="S109" s="13"/>
      <c r="T109" s="3"/>
      <c r="U109" s="11"/>
      <c r="V109" s="7"/>
      <c r="W109" s="7"/>
      <c r="X109" s="7"/>
      <c r="Y109" s="1"/>
      <c r="Z109"/>
      <c r="AA109" s="20">
        <f t="shared" ref="AA109:AA112" si="30">S109</f>
        <v>0</v>
      </c>
      <c r="AB109" s="41" t="e">
        <f t="shared" ref="AB109:AB112" si="31">((AA109/AA$113)-1)*100</f>
        <v>#DIV/0!</v>
      </c>
      <c r="AC109" s="20">
        <f>STDEV(AA110:AA112,AA108)</f>
        <v>0</v>
      </c>
    </row>
    <row r="110" spans="1:29" s="2" customFormat="1" x14ac:dyDescent="0.25">
      <c r="A110" s="4"/>
      <c r="B110" s="1"/>
      <c r="C110" s="1"/>
      <c r="D110" s="1"/>
      <c r="E110" s="1"/>
      <c r="F110" s="7"/>
      <c r="G110" s="7"/>
      <c r="H110" s="7"/>
      <c r="I110" s="7"/>
      <c r="J110" s="1"/>
      <c r="K110" s="1"/>
      <c r="L110" s="7"/>
      <c r="M110" s="7"/>
      <c r="N110" s="7"/>
      <c r="O110" s="7"/>
      <c r="P110" s="7"/>
      <c r="Q110" s="7"/>
      <c r="R110" s="7"/>
      <c r="S110" s="13"/>
      <c r="T110" s="3"/>
      <c r="U110" s="11"/>
      <c r="V110" s="7"/>
      <c r="W110" s="7"/>
      <c r="X110" s="7"/>
      <c r="Y110" s="1"/>
      <c r="Z110"/>
      <c r="AA110" s="20">
        <f t="shared" si="30"/>
        <v>0</v>
      </c>
      <c r="AB110" s="41" t="e">
        <f t="shared" si="31"/>
        <v>#DIV/0!</v>
      </c>
      <c r="AC110" s="20">
        <f>STDEV(AA111:AA112,AA108:AA109)</f>
        <v>0</v>
      </c>
    </row>
    <row r="111" spans="1:29" s="2" customFormat="1" x14ac:dyDescent="0.25">
      <c r="A111" s="4"/>
      <c r="B111" s="1"/>
      <c r="C111" s="1"/>
      <c r="D111" s="1"/>
      <c r="E111" s="1"/>
      <c r="F111" s="7"/>
      <c r="G111" s="7"/>
      <c r="H111" s="7"/>
      <c r="I111" s="7"/>
      <c r="J111" s="1"/>
      <c r="K111" s="1"/>
      <c r="L111" s="7"/>
      <c r="M111" s="7"/>
      <c r="N111" s="7"/>
      <c r="O111" s="7"/>
      <c r="P111" s="7"/>
      <c r="Q111" s="7"/>
      <c r="R111" s="7"/>
      <c r="S111" s="13"/>
      <c r="T111" s="3"/>
      <c r="U111" s="11"/>
      <c r="V111" s="7"/>
      <c r="W111" s="7"/>
      <c r="X111" s="7"/>
      <c r="Y111"/>
      <c r="Z111"/>
      <c r="AA111" s="20">
        <f t="shared" si="30"/>
        <v>0</v>
      </c>
      <c r="AB111" s="41" t="e">
        <f t="shared" si="31"/>
        <v>#DIV/0!</v>
      </c>
      <c r="AC111" s="20">
        <f>STDEV(AA112,AA108:AA110)</f>
        <v>0</v>
      </c>
    </row>
    <row r="112" spans="1:29" s="2" customFormat="1" x14ac:dyDescent="0.25">
      <c r="A112" s="4"/>
      <c r="B112" s="1"/>
      <c r="C112" s="1"/>
      <c r="D112" s="1"/>
      <c r="E112" s="1"/>
      <c r="F112" s="7"/>
      <c r="G112" s="7"/>
      <c r="H112" s="7"/>
      <c r="I112" s="7"/>
      <c r="J112" s="1"/>
      <c r="K112" s="1"/>
      <c r="L112" s="7"/>
      <c r="M112" s="7"/>
      <c r="N112" s="7"/>
      <c r="O112" s="7"/>
      <c r="P112" s="7"/>
      <c r="Q112" s="7"/>
      <c r="R112" s="7"/>
      <c r="S112" s="13"/>
      <c r="T112" s="3"/>
      <c r="U112" s="11"/>
      <c r="V112" s="7"/>
      <c r="W112" s="7"/>
      <c r="X112" s="7"/>
      <c r="Y112"/>
      <c r="Z112"/>
      <c r="AA112" s="20">
        <f t="shared" si="30"/>
        <v>0</v>
      </c>
      <c r="AB112" s="41" t="e">
        <f t="shared" si="31"/>
        <v>#DIV/0!</v>
      </c>
      <c r="AC112" s="20">
        <f>STDEV(AA108:AA111)</f>
        <v>0</v>
      </c>
    </row>
    <row r="113" spans="1:29" x14ac:dyDescent="0.25">
      <c r="A113" s="4">
        <f>A112</f>
        <v>0</v>
      </c>
      <c r="B113" s="13" t="e">
        <f>AVERAGE(B108:B112)</f>
        <v>#DIV/0!</v>
      </c>
      <c r="C113" s="13" t="e">
        <f t="shared" ref="C113:X113" si="32">AVERAGE(C108:C112)</f>
        <v>#DIV/0!</v>
      </c>
      <c r="D113" s="13" t="e">
        <f t="shared" si="32"/>
        <v>#DIV/0!</v>
      </c>
      <c r="E113" s="13" t="e">
        <f t="shared" si="32"/>
        <v>#DIV/0!</v>
      </c>
      <c r="F113" s="13" t="e">
        <f t="shared" si="32"/>
        <v>#DIV/0!</v>
      </c>
      <c r="G113" s="13" t="e">
        <f t="shared" si="32"/>
        <v>#DIV/0!</v>
      </c>
      <c r="H113" s="13" t="e">
        <f t="shared" si="32"/>
        <v>#DIV/0!</v>
      </c>
      <c r="I113" s="13" t="e">
        <f t="shared" si="32"/>
        <v>#DIV/0!</v>
      </c>
      <c r="J113" s="13" t="e">
        <f t="shared" si="32"/>
        <v>#DIV/0!</v>
      </c>
      <c r="K113" s="13" t="e">
        <f t="shared" si="32"/>
        <v>#DIV/0!</v>
      </c>
      <c r="L113" s="13" t="e">
        <f t="shared" si="32"/>
        <v>#DIV/0!</v>
      </c>
      <c r="M113" s="13" t="e">
        <f t="shared" si="32"/>
        <v>#DIV/0!</v>
      </c>
      <c r="N113" s="13" t="e">
        <f t="shared" si="32"/>
        <v>#DIV/0!</v>
      </c>
      <c r="O113" s="13" t="e">
        <f t="shared" si="32"/>
        <v>#DIV/0!</v>
      </c>
      <c r="P113" s="13" t="e">
        <f t="shared" si="32"/>
        <v>#DIV/0!</v>
      </c>
      <c r="Q113" s="13" t="e">
        <f t="shared" si="32"/>
        <v>#DIV/0!</v>
      </c>
      <c r="R113" s="13" t="e">
        <f t="shared" si="32"/>
        <v>#DIV/0!</v>
      </c>
      <c r="S113" s="13" t="e">
        <f t="shared" si="32"/>
        <v>#DIV/0!</v>
      </c>
      <c r="T113" s="13" t="e">
        <f t="shared" si="32"/>
        <v>#DIV/0!</v>
      </c>
      <c r="U113" s="13" t="e">
        <f t="shared" si="32"/>
        <v>#DIV/0!</v>
      </c>
      <c r="V113" s="13" t="e">
        <f t="shared" si="32"/>
        <v>#DIV/0!</v>
      </c>
      <c r="W113" s="13" t="e">
        <f t="shared" si="32"/>
        <v>#DIV/0!</v>
      </c>
      <c r="X113" s="13" t="e">
        <f t="shared" si="32"/>
        <v>#DIV/0!</v>
      </c>
      <c r="Z113" s="10" t="s">
        <v>43</v>
      </c>
      <c r="AA113" s="20">
        <f>AVERAGE(AA108:AA112)</f>
        <v>0</v>
      </c>
      <c r="AB113" s="41"/>
    </row>
    <row r="116" spans="1:29" x14ac:dyDescent="0.25">
      <c r="A116" s="15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s="7" t="s">
        <v>29</v>
      </c>
      <c r="G116" s="7" t="s">
        <v>9</v>
      </c>
      <c r="H116" s="7" t="s">
        <v>10</v>
      </c>
      <c r="I116" s="7" t="s">
        <v>11</v>
      </c>
      <c r="J116" s="1" t="s">
        <v>30</v>
      </c>
      <c r="K116" s="1" t="s">
        <v>31</v>
      </c>
      <c r="L116" s="7" t="s">
        <v>32</v>
      </c>
      <c r="M116" s="7" t="s">
        <v>33</v>
      </c>
      <c r="N116" s="7" t="s">
        <v>34</v>
      </c>
      <c r="O116" s="7" t="s">
        <v>35</v>
      </c>
      <c r="P116" s="7" t="s">
        <v>12</v>
      </c>
      <c r="Q116" s="7" t="s">
        <v>13</v>
      </c>
      <c r="R116" s="7" t="s">
        <v>14</v>
      </c>
      <c r="S116" s="13" t="s">
        <v>26</v>
      </c>
      <c r="T116" s="3" t="s">
        <v>21</v>
      </c>
      <c r="U116" s="11" t="s">
        <v>22</v>
      </c>
      <c r="V116" s="7" t="s">
        <v>23</v>
      </c>
      <c r="W116" s="7" t="s">
        <v>24</v>
      </c>
      <c r="X116" s="7" t="s">
        <v>25</v>
      </c>
      <c r="Z116" s="34" t="s">
        <v>36</v>
      </c>
      <c r="AA116" s="18" t="s">
        <v>37</v>
      </c>
      <c r="AB116" s="25" t="s">
        <v>41</v>
      </c>
      <c r="AC116" s="26" t="s">
        <v>55</v>
      </c>
    </row>
    <row r="117" spans="1:29" x14ac:dyDescent="0.25">
      <c r="A117" s="4"/>
      <c r="V117" s="7"/>
      <c r="Y117" s="1"/>
      <c r="Z117" s="7"/>
      <c r="AA117" s="20">
        <f>S117</f>
        <v>0</v>
      </c>
      <c r="AB117" s="41" t="e">
        <f>((AA117/AA$122)-1)*100</f>
        <v>#DIV/0!</v>
      </c>
      <c r="AC117" s="20">
        <f>STDEV(AA118:AA121)</f>
        <v>0</v>
      </c>
    </row>
    <row r="118" spans="1:29" x14ac:dyDescent="0.25">
      <c r="A118" s="4"/>
      <c r="V118" s="7"/>
      <c r="Y118" s="1"/>
      <c r="AA118" s="20">
        <f t="shared" ref="AA118:AA121" si="33">S118</f>
        <v>0</v>
      </c>
      <c r="AB118" s="41" t="e">
        <f t="shared" ref="AB118:AB121" si="34">((AA118/AA$122)-1)*100</f>
        <v>#DIV/0!</v>
      </c>
      <c r="AC118" s="20">
        <f>STDEV(AA119:AA121,AA117)</f>
        <v>0</v>
      </c>
    </row>
    <row r="119" spans="1:29" x14ac:dyDescent="0.25">
      <c r="A119" s="4"/>
      <c r="V119" s="7"/>
      <c r="Y119" s="1"/>
      <c r="AA119" s="20">
        <f t="shared" si="33"/>
        <v>0</v>
      </c>
      <c r="AB119" s="41" t="e">
        <f t="shared" si="34"/>
        <v>#DIV/0!</v>
      </c>
      <c r="AC119" s="20">
        <f>STDEV(AA120:AA121,AA117:AA118)</f>
        <v>0</v>
      </c>
    </row>
    <row r="120" spans="1:29" x14ac:dyDescent="0.25">
      <c r="A120" s="4"/>
      <c r="V120" s="7"/>
      <c r="AA120" s="20">
        <f t="shared" si="33"/>
        <v>0</v>
      </c>
      <c r="AB120" s="41" t="e">
        <f t="shared" si="34"/>
        <v>#DIV/0!</v>
      </c>
      <c r="AC120" s="20">
        <f>STDEV(AA121,AA117:AA119)</f>
        <v>0</v>
      </c>
    </row>
    <row r="121" spans="1:29" x14ac:dyDescent="0.25">
      <c r="A121" s="4"/>
      <c r="V121" s="7"/>
      <c r="AA121" s="20">
        <f t="shared" si="33"/>
        <v>0</v>
      </c>
      <c r="AB121" s="41" t="e">
        <f t="shared" si="34"/>
        <v>#DIV/0!</v>
      </c>
      <c r="AC121" s="20">
        <f>STDEV(AA117:AA120)</f>
        <v>0</v>
      </c>
    </row>
    <row r="122" spans="1:29" x14ac:dyDescent="0.25">
      <c r="A122" s="4">
        <f>A121</f>
        <v>0</v>
      </c>
      <c r="B122" s="13" t="e">
        <f>AVERAGE(B117:B121)</f>
        <v>#DIV/0!</v>
      </c>
      <c r="C122" s="13" t="e">
        <f t="shared" ref="C122:X122" si="35">AVERAGE(C117:C121)</f>
        <v>#DIV/0!</v>
      </c>
      <c r="D122" s="13" t="e">
        <f t="shared" si="35"/>
        <v>#DIV/0!</v>
      </c>
      <c r="E122" s="13" t="e">
        <f t="shared" si="35"/>
        <v>#DIV/0!</v>
      </c>
      <c r="F122" s="13" t="e">
        <f t="shared" si="35"/>
        <v>#DIV/0!</v>
      </c>
      <c r="G122" s="13" t="e">
        <f t="shared" si="35"/>
        <v>#DIV/0!</v>
      </c>
      <c r="H122" s="13" t="e">
        <f t="shared" si="35"/>
        <v>#DIV/0!</v>
      </c>
      <c r="I122" s="13" t="e">
        <f t="shared" si="35"/>
        <v>#DIV/0!</v>
      </c>
      <c r="J122" s="13" t="e">
        <f t="shared" si="35"/>
        <v>#DIV/0!</v>
      </c>
      <c r="K122" s="13" t="e">
        <f t="shared" si="35"/>
        <v>#DIV/0!</v>
      </c>
      <c r="L122" s="13" t="e">
        <f t="shared" si="35"/>
        <v>#DIV/0!</v>
      </c>
      <c r="M122" s="13" t="e">
        <f t="shared" si="35"/>
        <v>#DIV/0!</v>
      </c>
      <c r="N122" s="13" t="e">
        <f t="shared" si="35"/>
        <v>#DIV/0!</v>
      </c>
      <c r="O122" s="13" t="e">
        <f t="shared" si="35"/>
        <v>#DIV/0!</v>
      </c>
      <c r="P122" s="13" t="e">
        <f t="shared" si="35"/>
        <v>#DIV/0!</v>
      </c>
      <c r="Q122" s="13" t="e">
        <f t="shared" si="35"/>
        <v>#DIV/0!</v>
      </c>
      <c r="R122" s="13" t="e">
        <f t="shared" si="35"/>
        <v>#DIV/0!</v>
      </c>
      <c r="S122" s="13" t="e">
        <f t="shared" si="35"/>
        <v>#DIV/0!</v>
      </c>
      <c r="T122" s="13" t="e">
        <f t="shared" si="35"/>
        <v>#DIV/0!</v>
      </c>
      <c r="U122" s="13" t="e">
        <f t="shared" si="35"/>
        <v>#DIV/0!</v>
      </c>
      <c r="V122" s="13" t="e">
        <f t="shared" si="35"/>
        <v>#DIV/0!</v>
      </c>
      <c r="W122" s="13" t="e">
        <f t="shared" si="35"/>
        <v>#DIV/0!</v>
      </c>
      <c r="X122" s="13" t="e">
        <f t="shared" si="35"/>
        <v>#DIV/0!</v>
      </c>
      <c r="Z122" s="10" t="s">
        <v>43</v>
      </c>
      <c r="AA122" s="20">
        <f>AVERAGE(AA117:AA121)</f>
        <v>0</v>
      </c>
      <c r="AB122" s="41"/>
    </row>
    <row r="125" spans="1:29" x14ac:dyDescent="0.25">
      <c r="A125" s="15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s="7" t="s">
        <v>29</v>
      </c>
      <c r="G125" s="7" t="s">
        <v>9</v>
      </c>
      <c r="H125" s="7" t="s">
        <v>10</v>
      </c>
      <c r="I125" s="7" t="s">
        <v>11</v>
      </c>
      <c r="J125" s="1" t="s">
        <v>30</v>
      </c>
      <c r="K125" s="1" t="s">
        <v>31</v>
      </c>
      <c r="L125" s="7" t="s">
        <v>32</v>
      </c>
      <c r="M125" s="7" t="s">
        <v>33</v>
      </c>
      <c r="N125" s="7" t="s">
        <v>34</v>
      </c>
      <c r="O125" s="7" t="s">
        <v>35</v>
      </c>
      <c r="P125" s="7" t="s">
        <v>12</v>
      </c>
      <c r="Q125" s="7" t="s">
        <v>13</v>
      </c>
      <c r="R125" s="7" t="s">
        <v>14</v>
      </c>
      <c r="S125" s="13" t="s">
        <v>26</v>
      </c>
      <c r="T125" s="3" t="s">
        <v>21</v>
      </c>
      <c r="U125" s="11" t="s">
        <v>22</v>
      </c>
      <c r="V125" s="7" t="s">
        <v>23</v>
      </c>
      <c r="W125" s="7" t="s">
        <v>24</v>
      </c>
      <c r="X125" s="7" t="s">
        <v>25</v>
      </c>
      <c r="Z125" s="34" t="s">
        <v>36</v>
      </c>
      <c r="AA125" s="18" t="s">
        <v>37</v>
      </c>
      <c r="AB125" s="25" t="s">
        <v>41</v>
      </c>
      <c r="AC125" s="26" t="s">
        <v>55</v>
      </c>
    </row>
    <row r="126" spans="1:29" x14ac:dyDescent="0.25">
      <c r="A126" s="4"/>
      <c r="V126" s="7"/>
      <c r="Y126" s="1"/>
      <c r="Z126" s="7"/>
      <c r="AA126" s="20">
        <f>S126</f>
        <v>0</v>
      </c>
      <c r="AB126" s="41" t="e">
        <f>((AA126/AA$131)-1)*100</f>
        <v>#DIV/0!</v>
      </c>
      <c r="AC126" s="20">
        <f>STDEV(AA127:AA130)</f>
        <v>0</v>
      </c>
    </row>
    <row r="127" spans="1:29" x14ac:dyDescent="0.25">
      <c r="A127" s="4"/>
      <c r="V127" s="7"/>
      <c r="Y127" s="1"/>
      <c r="AA127" s="20">
        <f t="shared" ref="AA127:AA130" si="36">S127</f>
        <v>0</v>
      </c>
      <c r="AB127" s="41" t="e">
        <f t="shared" ref="AB127:AB130" si="37">((AA127/AA$131)-1)*100</f>
        <v>#DIV/0!</v>
      </c>
      <c r="AC127" s="20">
        <f>STDEV(AA128:AA130,AA126)</f>
        <v>0</v>
      </c>
    </row>
    <row r="128" spans="1:29" x14ac:dyDescent="0.25">
      <c r="A128" s="4"/>
      <c r="V128" s="7"/>
      <c r="Y128" s="1"/>
      <c r="AA128" s="20">
        <f t="shared" si="36"/>
        <v>0</v>
      </c>
      <c r="AB128" s="41" t="e">
        <f t="shared" si="37"/>
        <v>#DIV/0!</v>
      </c>
      <c r="AC128" s="20">
        <f>STDEV(AA129:AA130,AA126:AA127)</f>
        <v>0</v>
      </c>
    </row>
    <row r="129" spans="1:29" x14ac:dyDescent="0.25">
      <c r="A129" s="4"/>
      <c r="V129" s="7"/>
      <c r="AA129" s="20">
        <f t="shared" si="36"/>
        <v>0</v>
      </c>
      <c r="AB129" s="41" t="e">
        <f t="shared" si="37"/>
        <v>#DIV/0!</v>
      </c>
      <c r="AC129" s="20">
        <f>STDEV(AA130,AA126:AA128)</f>
        <v>0</v>
      </c>
    </row>
    <row r="130" spans="1:29" x14ac:dyDescent="0.25">
      <c r="A130" s="4"/>
      <c r="V130" s="7"/>
      <c r="AA130" s="20">
        <f t="shared" si="36"/>
        <v>0</v>
      </c>
      <c r="AB130" s="41" t="e">
        <f t="shared" si="37"/>
        <v>#DIV/0!</v>
      </c>
      <c r="AC130" s="20">
        <f>STDEV(AA126:AA129)</f>
        <v>0</v>
      </c>
    </row>
    <row r="131" spans="1:29" x14ac:dyDescent="0.25">
      <c r="A131" s="4">
        <f>A130</f>
        <v>0</v>
      </c>
      <c r="B131" s="13" t="e">
        <f>AVERAGE(B126:B130)</f>
        <v>#DIV/0!</v>
      </c>
      <c r="C131" s="13" t="e">
        <f t="shared" ref="C131:X131" si="38">AVERAGE(C126:C130)</f>
        <v>#DIV/0!</v>
      </c>
      <c r="D131" s="13" t="e">
        <f t="shared" si="38"/>
        <v>#DIV/0!</v>
      </c>
      <c r="E131" s="13" t="e">
        <f t="shared" si="38"/>
        <v>#DIV/0!</v>
      </c>
      <c r="F131" s="13" t="e">
        <f t="shared" si="38"/>
        <v>#DIV/0!</v>
      </c>
      <c r="G131" s="13" t="e">
        <f t="shared" si="38"/>
        <v>#DIV/0!</v>
      </c>
      <c r="H131" s="13" t="e">
        <f t="shared" si="38"/>
        <v>#DIV/0!</v>
      </c>
      <c r="I131" s="13" t="e">
        <f t="shared" si="38"/>
        <v>#DIV/0!</v>
      </c>
      <c r="J131" s="13" t="e">
        <f t="shared" si="38"/>
        <v>#DIV/0!</v>
      </c>
      <c r="K131" s="13" t="e">
        <f t="shared" si="38"/>
        <v>#DIV/0!</v>
      </c>
      <c r="L131" s="13" t="e">
        <f t="shared" si="38"/>
        <v>#DIV/0!</v>
      </c>
      <c r="M131" s="13" t="e">
        <f t="shared" si="38"/>
        <v>#DIV/0!</v>
      </c>
      <c r="N131" s="13" t="e">
        <f t="shared" si="38"/>
        <v>#DIV/0!</v>
      </c>
      <c r="O131" s="13" t="e">
        <f t="shared" si="38"/>
        <v>#DIV/0!</v>
      </c>
      <c r="P131" s="13" t="e">
        <f t="shared" si="38"/>
        <v>#DIV/0!</v>
      </c>
      <c r="Q131" s="13" t="e">
        <f t="shared" si="38"/>
        <v>#DIV/0!</v>
      </c>
      <c r="R131" s="13" t="e">
        <f t="shared" si="38"/>
        <v>#DIV/0!</v>
      </c>
      <c r="S131" s="13" t="e">
        <f t="shared" si="38"/>
        <v>#DIV/0!</v>
      </c>
      <c r="T131" s="13" t="e">
        <f t="shared" si="38"/>
        <v>#DIV/0!</v>
      </c>
      <c r="U131" s="13" t="e">
        <f t="shared" si="38"/>
        <v>#DIV/0!</v>
      </c>
      <c r="V131" s="13" t="e">
        <f t="shared" si="38"/>
        <v>#DIV/0!</v>
      </c>
      <c r="W131" s="13" t="e">
        <f t="shared" si="38"/>
        <v>#DIV/0!</v>
      </c>
      <c r="X131" s="13" t="e">
        <f t="shared" si="38"/>
        <v>#DIV/0!</v>
      </c>
      <c r="Z131" s="10" t="s">
        <v>43</v>
      </c>
      <c r="AA131" s="20">
        <f>AVERAGE(AA126:AA130)</f>
        <v>0</v>
      </c>
      <c r="AB131" s="41"/>
    </row>
    <row r="134" spans="1:29" x14ac:dyDescent="0.25">
      <c r="A134" s="15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s="7" t="s">
        <v>29</v>
      </c>
      <c r="G134" s="7" t="s">
        <v>9</v>
      </c>
      <c r="H134" s="7" t="s">
        <v>10</v>
      </c>
      <c r="I134" s="7" t="s">
        <v>11</v>
      </c>
      <c r="J134" s="1" t="s">
        <v>30</v>
      </c>
      <c r="K134" s="1" t="s">
        <v>31</v>
      </c>
      <c r="L134" s="7" t="s">
        <v>32</v>
      </c>
      <c r="M134" s="7" t="s">
        <v>33</v>
      </c>
      <c r="N134" s="7" t="s">
        <v>34</v>
      </c>
      <c r="O134" s="7" t="s">
        <v>35</v>
      </c>
      <c r="P134" s="7" t="s">
        <v>12</v>
      </c>
      <c r="Q134" s="7" t="s">
        <v>13</v>
      </c>
      <c r="R134" s="7" t="s">
        <v>14</v>
      </c>
      <c r="S134" s="13" t="s">
        <v>26</v>
      </c>
      <c r="T134" s="3" t="s">
        <v>21</v>
      </c>
      <c r="U134" s="11" t="s">
        <v>22</v>
      </c>
      <c r="V134" s="7" t="s">
        <v>23</v>
      </c>
      <c r="W134" s="7" t="s">
        <v>24</v>
      </c>
      <c r="X134" s="7" t="s">
        <v>25</v>
      </c>
      <c r="Z134" s="34" t="s">
        <v>36</v>
      </c>
      <c r="AA134" s="18" t="s">
        <v>37</v>
      </c>
      <c r="AB134" s="25" t="s">
        <v>41</v>
      </c>
      <c r="AC134" s="26" t="s">
        <v>55</v>
      </c>
    </row>
    <row r="135" spans="1:29" x14ac:dyDescent="0.25">
      <c r="A135" s="4"/>
      <c r="V135" s="7"/>
      <c r="Y135" s="1"/>
      <c r="Z135" s="7"/>
      <c r="AA135" s="20">
        <f>S135</f>
        <v>0</v>
      </c>
      <c r="AB135" s="41" t="e">
        <f>((AA135/AA$140)-1)*100</f>
        <v>#DIV/0!</v>
      </c>
      <c r="AC135" s="20">
        <f>STDEV(AA136:AA139)</f>
        <v>0</v>
      </c>
    </row>
    <row r="136" spans="1:29" x14ac:dyDescent="0.25">
      <c r="A136" s="4"/>
      <c r="V136" s="7"/>
      <c r="Y136" s="1"/>
      <c r="AA136" s="20">
        <f t="shared" ref="AA136:AA139" si="39">S136</f>
        <v>0</v>
      </c>
      <c r="AB136" s="41" t="e">
        <f t="shared" ref="AB136:AB139" si="40">((AA136/AA$140)-1)*100</f>
        <v>#DIV/0!</v>
      </c>
      <c r="AC136" s="20">
        <f>STDEV(AA137:AA139,AA135)</f>
        <v>0</v>
      </c>
    </row>
    <row r="137" spans="1:29" x14ac:dyDescent="0.25">
      <c r="A137" s="4"/>
      <c r="V137" s="7"/>
      <c r="Y137" s="1"/>
      <c r="AA137" s="20">
        <f t="shared" si="39"/>
        <v>0</v>
      </c>
      <c r="AB137" s="41" t="e">
        <f t="shared" si="40"/>
        <v>#DIV/0!</v>
      </c>
      <c r="AC137" s="20">
        <f>STDEV(AA138:AA139,AA135:AA136)</f>
        <v>0</v>
      </c>
    </row>
    <row r="138" spans="1:29" x14ac:dyDescent="0.25">
      <c r="A138" s="4"/>
      <c r="V138" s="7"/>
      <c r="AA138" s="20">
        <f t="shared" si="39"/>
        <v>0</v>
      </c>
      <c r="AB138" s="41" t="e">
        <f t="shared" si="40"/>
        <v>#DIV/0!</v>
      </c>
      <c r="AC138" s="20">
        <f>STDEV(AA139,AA135:AA137)</f>
        <v>0</v>
      </c>
    </row>
    <row r="139" spans="1:29" x14ac:dyDescent="0.25">
      <c r="A139" s="4"/>
      <c r="V139" s="7"/>
      <c r="AA139" s="20">
        <f t="shared" si="39"/>
        <v>0</v>
      </c>
      <c r="AB139" s="41" t="e">
        <f t="shared" si="40"/>
        <v>#DIV/0!</v>
      </c>
      <c r="AC139" s="20">
        <f>STDEV(AA135:AA138)</f>
        <v>0</v>
      </c>
    </row>
    <row r="140" spans="1:29" x14ac:dyDescent="0.25">
      <c r="A140" s="4">
        <f>A139</f>
        <v>0</v>
      </c>
      <c r="B140" s="13" t="e">
        <f>AVERAGE(B135:B139)</f>
        <v>#DIV/0!</v>
      </c>
      <c r="C140" s="13" t="e">
        <f t="shared" ref="C140:X140" si="41">AVERAGE(C135:C139)</f>
        <v>#DIV/0!</v>
      </c>
      <c r="D140" s="13" t="e">
        <f t="shared" si="41"/>
        <v>#DIV/0!</v>
      </c>
      <c r="E140" s="13" t="e">
        <f t="shared" si="41"/>
        <v>#DIV/0!</v>
      </c>
      <c r="F140" s="13" t="e">
        <f t="shared" si="41"/>
        <v>#DIV/0!</v>
      </c>
      <c r="G140" s="13" t="e">
        <f t="shared" si="41"/>
        <v>#DIV/0!</v>
      </c>
      <c r="H140" s="13" t="e">
        <f t="shared" si="41"/>
        <v>#DIV/0!</v>
      </c>
      <c r="I140" s="13" t="e">
        <f t="shared" si="41"/>
        <v>#DIV/0!</v>
      </c>
      <c r="J140" s="13" t="e">
        <f t="shared" si="41"/>
        <v>#DIV/0!</v>
      </c>
      <c r="K140" s="13" t="e">
        <f t="shared" si="41"/>
        <v>#DIV/0!</v>
      </c>
      <c r="L140" s="13" t="e">
        <f t="shared" si="41"/>
        <v>#DIV/0!</v>
      </c>
      <c r="M140" s="13" t="e">
        <f t="shared" si="41"/>
        <v>#DIV/0!</v>
      </c>
      <c r="N140" s="13" t="e">
        <f t="shared" si="41"/>
        <v>#DIV/0!</v>
      </c>
      <c r="O140" s="13" t="e">
        <f t="shared" si="41"/>
        <v>#DIV/0!</v>
      </c>
      <c r="P140" s="13" t="e">
        <f t="shared" si="41"/>
        <v>#DIV/0!</v>
      </c>
      <c r="Q140" s="13" t="e">
        <f t="shared" si="41"/>
        <v>#DIV/0!</v>
      </c>
      <c r="R140" s="13" t="e">
        <f t="shared" si="41"/>
        <v>#DIV/0!</v>
      </c>
      <c r="S140" s="13" t="e">
        <f t="shared" si="41"/>
        <v>#DIV/0!</v>
      </c>
      <c r="T140" s="13" t="e">
        <f t="shared" si="41"/>
        <v>#DIV/0!</v>
      </c>
      <c r="U140" s="13" t="e">
        <f t="shared" si="41"/>
        <v>#DIV/0!</v>
      </c>
      <c r="V140" s="13" t="e">
        <f t="shared" si="41"/>
        <v>#DIV/0!</v>
      </c>
      <c r="W140" s="13" t="e">
        <f t="shared" si="41"/>
        <v>#DIV/0!</v>
      </c>
      <c r="X140" s="13" t="e">
        <f t="shared" si="41"/>
        <v>#DIV/0!</v>
      </c>
      <c r="Z140" s="10" t="s">
        <v>43</v>
      </c>
      <c r="AA140" s="20">
        <f>AVERAGE(AA135:AA139)</f>
        <v>0</v>
      </c>
      <c r="AB140" s="41"/>
    </row>
    <row r="143" spans="1:29" x14ac:dyDescent="0.25">
      <c r="A143" s="15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s="7" t="s">
        <v>29</v>
      </c>
      <c r="G143" s="7" t="s">
        <v>9</v>
      </c>
      <c r="H143" s="7" t="s">
        <v>10</v>
      </c>
      <c r="I143" s="7" t="s">
        <v>11</v>
      </c>
      <c r="J143" s="1" t="s">
        <v>30</v>
      </c>
      <c r="K143" s="1" t="s">
        <v>31</v>
      </c>
      <c r="L143" s="7" t="s">
        <v>32</v>
      </c>
      <c r="M143" s="7" t="s">
        <v>33</v>
      </c>
      <c r="N143" s="7" t="s">
        <v>34</v>
      </c>
      <c r="O143" s="7" t="s">
        <v>35</v>
      </c>
      <c r="P143" s="7" t="s">
        <v>12</v>
      </c>
      <c r="Q143" s="7" t="s">
        <v>13</v>
      </c>
      <c r="R143" s="7" t="s">
        <v>14</v>
      </c>
      <c r="S143" s="13" t="s">
        <v>26</v>
      </c>
      <c r="T143" s="3" t="s">
        <v>21</v>
      </c>
      <c r="U143" s="11" t="s">
        <v>22</v>
      </c>
      <c r="V143" s="7" t="s">
        <v>23</v>
      </c>
      <c r="W143" s="7" t="s">
        <v>24</v>
      </c>
      <c r="X143" s="7" t="s">
        <v>25</v>
      </c>
      <c r="Z143" s="34" t="s">
        <v>36</v>
      </c>
      <c r="AA143" s="18" t="s">
        <v>37</v>
      </c>
      <c r="AB143" s="25" t="s">
        <v>41</v>
      </c>
      <c r="AC143" s="26" t="s">
        <v>55</v>
      </c>
    </row>
    <row r="144" spans="1:29" x14ac:dyDescent="0.25">
      <c r="A144" s="4"/>
      <c r="V144" s="7"/>
      <c r="Y144" s="1"/>
      <c r="Z144" s="7"/>
      <c r="AA144" s="20">
        <f>S144</f>
        <v>0</v>
      </c>
      <c r="AB144" s="41" t="e">
        <f>((AA144/AA$149)-1)*100</f>
        <v>#DIV/0!</v>
      </c>
      <c r="AC144" s="20">
        <f>STDEV(AA145:AA148)</f>
        <v>0</v>
      </c>
    </row>
    <row r="145" spans="1:29" x14ac:dyDescent="0.25">
      <c r="A145" s="4"/>
      <c r="V145" s="7"/>
      <c r="Y145" s="1"/>
      <c r="AA145" s="20">
        <f t="shared" ref="AA145:AA148" si="42">S145</f>
        <v>0</v>
      </c>
      <c r="AB145" s="41" t="e">
        <f t="shared" ref="AB145:AB148" si="43">((AA145/AA$149)-1)*100</f>
        <v>#DIV/0!</v>
      </c>
      <c r="AC145" s="20">
        <f>STDEV(AA146:AA148,AA144)</f>
        <v>0</v>
      </c>
    </row>
    <row r="146" spans="1:29" x14ac:dyDescent="0.25">
      <c r="A146" s="4"/>
      <c r="V146" s="7"/>
      <c r="Y146" s="1"/>
      <c r="AA146" s="20">
        <f t="shared" si="42"/>
        <v>0</v>
      </c>
      <c r="AB146" s="41" t="e">
        <f t="shared" si="43"/>
        <v>#DIV/0!</v>
      </c>
      <c r="AC146" s="20">
        <f>STDEV(AA147:AA148,AA144:AA145)</f>
        <v>0</v>
      </c>
    </row>
    <row r="147" spans="1:29" x14ac:dyDescent="0.25">
      <c r="A147" s="4"/>
      <c r="V147" s="7"/>
      <c r="AA147" s="20">
        <f t="shared" si="42"/>
        <v>0</v>
      </c>
      <c r="AB147" s="41" t="e">
        <f t="shared" si="43"/>
        <v>#DIV/0!</v>
      </c>
      <c r="AC147" s="20">
        <f>STDEV(AA148,AA144:AA146)</f>
        <v>0</v>
      </c>
    </row>
    <row r="148" spans="1:29" x14ac:dyDescent="0.25">
      <c r="A148" s="4"/>
      <c r="V148" s="7"/>
      <c r="AA148" s="20">
        <f t="shared" si="42"/>
        <v>0</v>
      </c>
      <c r="AB148" s="41" t="e">
        <f t="shared" si="43"/>
        <v>#DIV/0!</v>
      </c>
      <c r="AC148" s="20">
        <f>STDEV(AA144:AA147)</f>
        <v>0</v>
      </c>
    </row>
    <row r="149" spans="1:29" x14ac:dyDescent="0.25">
      <c r="A149" s="4">
        <f>A148</f>
        <v>0</v>
      </c>
      <c r="B149" s="13" t="e">
        <f>AVERAGE(B144:B148)</f>
        <v>#DIV/0!</v>
      </c>
      <c r="C149" s="13" t="e">
        <f t="shared" ref="C149:X149" si="44">AVERAGE(C144:C148)</f>
        <v>#DIV/0!</v>
      </c>
      <c r="D149" s="13" t="e">
        <f t="shared" si="44"/>
        <v>#DIV/0!</v>
      </c>
      <c r="E149" s="13" t="e">
        <f t="shared" si="44"/>
        <v>#DIV/0!</v>
      </c>
      <c r="F149" s="13" t="e">
        <f t="shared" si="44"/>
        <v>#DIV/0!</v>
      </c>
      <c r="G149" s="13" t="e">
        <f t="shared" si="44"/>
        <v>#DIV/0!</v>
      </c>
      <c r="H149" s="13" t="e">
        <f t="shared" si="44"/>
        <v>#DIV/0!</v>
      </c>
      <c r="I149" s="13" t="e">
        <f t="shared" si="44"/>
        <v>#DIV/0!</v>
      </c>
      <c r="J149" s="13" t="e">
        <f t="shared" si="44"/>
        <v>#DIV/0!</v>
      </c>
      <c r="K149" s="13" t="e">
        <f t="shared" si="44"/>
        <v>#DIV/0!</v>
      </c>
      <c r="L149" s="13" t="e">
        <f t="shared" si="44"/>
        <v>#DIV/0!</v>
      </c>
      <c r="M149" s="13" t="e">
        <f t="shared" si="44"/>
        <v>#DIV/0!</v>
      </c>
      <c r="N149" s="13" t="e">
        <f t="shared" si="44"/>
        <v>#DIV/0!</v>
      </c>
      <c r="O149" s="13" t="e">
        <f t="shared" si="44"/>
        <v>#DIV/0!</v>
      </c>
      <c r="P149" s="13" t="e">
        <f t="shared" si="44"/>
        <v>#DIV/0!</v>
      </c>
      <c r="Q149" s="13" t="e">
        <f t="shared" si="44"/>
        <v>#DIV/0!</v>
      </c>
      <c r="R149" s="13" t="e">
        <f t="shared" si="44"/>
        <v>#DIV/0!</v>
      </c>
      <c r="S149" s="13" t="e">
        <f t="shared" si="44"/>
        <v>#DIV/0!</v>
      </c>
      <c r="T149" s="13" t="e">
        <f t="shared" si="44"/>
        <v>#DIV/0!</v>
      </c>
      <c r="U149" s="13" t="e">
        <f t="shared" si="44"/>
        <v>#DIV/0!</v>
      </c>
      <c r="V149" s="13" t="e">
        <f t="shared" si="44"/>
        <v>#DIV/0!</v>
      </c>
      <c r="W149" s="13" t="e">
        <f t="shared" si="44"/>
        <v>#DIV/0!</v>
      </c>
      <c r="X149" s="13" t="e">
        <f t="shared" si="44"/>
        <v>#DIV/0!</v>
      </c>
      <c r="Z149" s="10" t="s">
        <v>43</v>
      </c>
      <c r="AA149" s="20">
        <f>AVERAGE(AA144:AA148)</f>
        <v>0</v>
      </c>
      <c r="AB14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C1</vt:lpstr>
      <vt:lpstr>C2</vt:lpstr>
      <vt:lpstr>C3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yongqiang yang</cp:lastModifiedBy>
  <dcterms:created xsi:type="dcterms:W3CDTF">2006-09-16T00:00:00Z</dcterms:created>
  <dcterms:modified xsi:type="dcterms:W3CDTF">2020-08-25T01:57:58Z</dcterms:modified>
</cp:coreProperties>
</file>