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defaultThemeVersion="124226"/>
  <xr:revisionPtr revIDLastSave="0" documentId="13_ncr:1_{C95D1F9E-719B-4BEA-ADF7-3BA4A0F89233}" xr6:coauthVersionLast="47" xr6:coauthVersionMax="47" xr10:uidLastSave="{00000000-0000-0000-0000-000000000000}"/>
  <bookViews>
    <workbookView xWindow="-28920" yWindow="7470" windowWidth="29040" windowHeight="15720" activeTab="3" xr2:uid="{00000000-000D-0000-FFFF-FFFF00000000}"/>
  </bookViews>
  <sheets>
    <sheet name="Experiment information" sheetId="1" r:id="rId1"/>
    <sheet name="channel 1" sheetId="23" r:id="rId2"/>
    <sheet name="channel 2" sheetId="24" r:id="rId3"/>
    <sheet name="channel3" sheetId="2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3" i="25" l="1"/>
  <c r="K123" i="25"/>
  <c r="J123" i="25"/>
  <c r="I123" i="25"/>
  <c r="H123" i="25"/>
  <c r="G123" i="25"/>
  <c r="F123" i="25"/>
  <c r="E123" i="25"/>
  <c r="D123" i="25"/>
  <c r="C123" i="25"/>
  <c r="B123" i="25"/>
  <c r="L122" i="25"/>
  <c r="K122" i="25"/>
  <c r="J122" i="25"/>
  <c r="I122" i="25"/>
  <c r="H122" i="25"/>
  <c r="G122" i="25"/>
  <c r="F122" i="25"/>
  <c r="E122" i="25"/>
  <c r="D122" i="25"/>
  <c r="C122" i="25"/>
  <c r="B122" i="25"/>
  <c r="L121" i="25"/>
  <c r="K121" i="25"/>
  <c r="K124" i="25" s="1"/>
  <c r="J121" i="25"/>
  <c r="I121" i="25"/>
  <c r="H121" i="25"/>
  <c r="G121" i="25"/>
  <c r="F121" i="25"/>
  <c r="F125" i="25" s="1"/>
  <c r="E121" i="25"/>
  <c r="D121" i="25"/>
  <c r="D125" i="25" s="1"/>
  <c r="C121" i="25"/>
  <c r="C124" i="25" s="1"/>
  <c r="B121" i="25"/>
  <c r="L120" i="25"/>
  <c r="K120" i="25"/>
  <c r="J120" i="25"/>
  <c r="I120" i="25"/>
  <c r="H120" i="25"/>
  <c r="G120" i="25"/>
  <c r="F120" i="25"/>
  <c r="E120" i="25"/>
  <c r="D120" i="25"/>
  <c r="C120" i="25"/>
  <c r="B120" i="25"/>
  <c r="B125" i="25" s="1"/>
  <c r="L119" i="25"/>
  <c r="L125" i="25" s="1"/>
  <c r="K119" i="25"/>
  <c r="K125" i="25" s="1"/>
  <c r="J119" i="25"/>
  <c r="I119" i="25"/>
  <c r="I124" i="25" s="1"/>
  <c r="H119" i="25"/>
  <c r="H125" i="25" s="1"/>
  <c r="G119" i="25"/>
  <c r="G125" i="25" s="1"/>
  <c r="F119" i="25"/>
  <c r="E119" i="25"/>
  <c r="E124" i="25" s="1"/>
  <c r="D119" i="25"/>
  <c r="C119" i="25"/>
  <c r="C125" i="25" s="1"/>
  <c r="B119" i="25"/>
  <c r="L118" i="25"/>
  <c r="K118" i="25"/>
  <c r="J118" i="25"/>
  <c r="I118" i="25"/>
  <c r="H118" i="25"/>
  <c r="G118" i="25"/>
  <c r="F118" i="25"/>
  <c r="E118" i="25"/>
  <c r="D118" i="25"/>
  <c r="C118" i="25"/>
  <c r="B118" i="25"/>
  <c r="L105" i="25"/>
  <c r="K105" i="25"/>
  <c r="J105" i="25"/>
  <c r="I105" i="25"/>
  <c r="H105" i="25"/>
  <c r="G105" i="25"/>
  <c r="F105" i="25"/>
  <c r="E105" i="25"/>
  <c r="D105" i="25"/>
  <c r="C105" i="25"/>
  <c r="B105" i="25"/>
  <c r="Z98" i="25"/>
  <c r="X98" i="25"/>
  <c r="W98" i="25"/>
  <c r="V98" i="25"/>
  <c r="U98" i="25"/>
  <c r="T98" i="25"/>
  <c r="S98" i="25"/>
  <c r="R98" i="25"/>
  <c r="Q98" i="25"/>
  <c r="P98" i="25"/>
  <c r="O98" i="25"/>
  <c r="N98" i="25"/>
  <c r="M98" i="25"/>
  <c r="L98" i="25"/>
  <c r="K98" i="25"/>
  <c r="J98" i="25"/>
  <c r="I98" i="25"/>
  <c r="H98" i="25"/>
  <c r="G98" i="25"/>
  <c r="F98" i="25"/>
  <c r="E98" i="25"/>
  <c r="D98" i="25"/>
  <c r="C98" i="25"/>
  <c r="B98" i="25"/>
  <c r="AC97" i="25"/>
  <c r="AB97" i="25"/>
  <c r="AA97" i="25"/>
  <c r="Z97" i="25"/>
  <c r="AC96" i="25"/>
  <c r="AB96" i="25"/>
  <c r="AA96" i="25"/>
  <c r="Z96" i="25"/>
  <c r="AC95" i="25"/>
  <c r="AC98" i="25" s="1"/>
  <c r="AB95" i="25"/>
  <c r="AA95" i="25"/>
  <c r="Z95" i="25"/>
  <c r="AC94" i="25"/>
  <c r="AB94" i="25"/>
  <c r="AA94" i="25"/>
  <c r="Z94" i="25"/>
  <c r="AC93" i="25"/>
  <c r="AB93" i="25"/>
  <c r="AA93" i="25"/>
  <c r="Z93" i="25"/>
  <c r="X89" i="25"/>
  <c r="W89" i="25"/>
  <c r="V89" i="25"/>
  <c r="U89" i="25"/>
  <c r="T89" i="25"/>
  <c r="S89" i="25"/>
  <c r="R89" i="25"/>
  <c r="Q89" i="25"/>
  <c r="P89" i="25"/>
  <c r="O89" i="25"/>
  <c r="N89" i="25"/>
  <c r="M89" i="25"/>
  <c r="L89" i="25"/>
  <c r="K89" i="25"/>
  <c r="J89" i="25"/>
  <c r="I89" i="25"/>
  <c r="H89" i="25"/>
  <c r="G89" i="25"/>
  <c r="F89" i="25"/>
  <c r="E89" i="25"/>
  <c r="D89" i="25"/>
  <c r="C89" i="25"/>
  <c r="B89" i="25"/>
  <c r="AC88" i="25"/>
  <c r="AB88" i="25"/>
  <c r="AA88" i="25"/>
  <c r="Z88" i="25"/>
  <c r="AC87" i="25"/>
  <c r="AB87" i="25"/>
  <c r="AA87" i="25"/>
  <c r="Z87" i="25"/>
  <c r="AC86" i="25"/>
  <c r="AB86" i="25"/>
  <c r="AA86" i="25"/>
  <c r="Z86" i="25"/>
  <c r="AC85" i="25"/>
  <c r="AB85" i="25"/>
  <c r="AA85" i="25"/>
  <c r="Z85" i="25"/>
  <c r="AC84" i="25"/>
  <c r="AB84" i="25"/>
  <c r="AA84" i="25"/>
  <c r="Z84" i="25"/>
  <c r="Z89" i="25" s="1"/>
  <c r="X80" i="25"/>
  <c r="W80" i="25"/>
  <c r="V80" i="25"/>
  <c r="U80" i="25"/>
  <c r="T80" i="25"/>
  <c r="S80" i="25"/>
  <c r="R80" i="25"/>
  <c r="Q80" i="25"/>
  <c r="P80" i="25"/>
  <c r="O80" i="25"/>
  <c r="N80" i="25"/>
  <c r="M80" i="25"/>
  <c r="L80" i="25"/>
  <c r="K80" i="25"/>
  <c r="J80" i="25"/>
  <c r="I80" i="25"/>
  <c r="H80" i="25"/>
  <c r="G80" i="25"/>
  <c r="F80" i="25"/>
  <c r="E80" i="25"/>
  <c r="D80" i="25"/>
  <c r="C80" i="25"/>
  <c r="B80" i="25"/>
  <c r="AC79" i="25"/>
  <c r="AB79" i="25"/>
  <c r="AA79" i="25"/>
  <c r="Z79" i="25"/>
  <c r="AC78" i="25"/>
  <c r="AB78" i="25"/>
  <c r="AA78" i="25"/>
  <c r="Z78" i="25"/>
  <c r="AC77" i="25"/>
  <c r="AB77" i="25"/>
  <c r="AA77" i="25"/>
  <c r="Z77" i="25"/>
  <c r="AC76" i="25"/>
  <c r="AB76" i="25"/>
  <c r="AA76" i="25"/>
  <c r="Z76" i="25"/>
  <c r="AC75" i="25"/>
  <c r="AC80" i="25" s="1"/>
  <c r="AB75" i="25"/>
  <c r="AB80" i="25" s="1"/>
  <c r="AA75" i="25"/>
  <c r="Z75" i="25"/>
  <c r="X71" i="25"/>
  <c r="W71" i="25"/>
  <c r="V71" i="25"/>
  <c r="U71" i="25"/>
  <c r="T71" i="25"/>
  <c r="S71" i="25"/>
  <c r="R71" i="25"/>
  <c r="Q71" i="25"/>
  <c r="P71" i="25"/>
  <c r="O71" i="25"/>
  <c r="N71" i="25"/>
  <c r="M71" i="25"/>
  <c r="L71" i="25"/>
  <c r="K71" i="25"/>
  <c r="J71" i="25"/>
  <c r="I71" i="25"/>
  <c r="H71" i="25"/>
  <c r="G71" i="25"/>
  <c r="F71" i="25"/>
  <c r="E71" i="25"/>
  <c r="D71" i="25"/>
  <c r="C71" i="25"/>
  <c r="B71" i="25"/>
  <c r="AC70" i="25"/>
  <c r="AB70" i="25"/>
  <c r="AA70" i="25"/>
  <c r="Z70" i="25"/>
  <c r="AC69" i="25"/>
  <c r="AC71" i="25" s="1"/>
  <c r="AB69" i="25"/>
  <c r="AA69" i="25"/>
  <c r="Z69" i="25"/>
  <c r="AC68" i="25"/>
  <c r="AB68" i="25"/>
  <c r="AA68" i="25"/>
  <c r="Z68" i="25"/>
  <c r="AC67" i="25"/>
  <c r="AB67" i="25"/>
  <c r="AA67" i="25"/>
  <c r="Z67" i="25"/>
  <c r="AC66" i="25"/>
  <c r="AB66" i="25"/>
  <c r="AB71" i="25" s="1"/>
  <c r="AA66" i="25"/>
  <c r="Z66" i="25"/>
  <c r="Z71" i="25" s="1"/>
  <c r="AC62" i="25"/>
  <c r="X62" i="25"/>
  <c r="W62" i="25"/>
  <c r="V62" i="25"/>
  <c r="U62" i="25"/>
  <c r="T62" i="25"/>
  <c r="S62" i="25"/>
  <c r="R62" i="25"/>
  <c r="Q62" i="25"/>
  <c r="P62" i="25"/>
  <c r="O62" i="25"/>
  <c r="N62" i="25"/>
  <c r="M62" i="25"/>
  <c r="L62" i="25"/>
  <c r="K62" i="25"/>
  <c r="J62" i="25"/>
  <c r="I62" i="25"/>
  <c r="H62" i="25"/>
  <c r="G62" i="25"/>
  <c r="F62" i="25"/>
  <c r="E62" i="25"/>
  <c r="D62" i="25"/>
  <c r="C62" i="25"/>
  <c r="B62" i="25"/>
  <c r="AC61" i="25"/>
  <c r="AB61" i="25"/>
  <c r="AA61" i="25"/>
  <c r="Z61" i="25"/>
  <c r="AC60" i="25"/>
  <c r="AB60" i="25"/>
  <c r="AA60" i="25"/>
  <c r="Z60" i="25"/>
  <c r="AC59" i="25"/>
  <c r="AB59" i="25"/>
  <c r="AA59" i="25"/>
  <c r="Z59" i="25"/>
  <c r="AC58" i="25"/>
  <c r="AB58" i="25"/>
  <c r="AA58" i="25"/>
  <c r="Z58" i="25"/>
  <c r="AC57" i="25"/>
  <c r="AB57" i="25"/>
  <c r="AA57" i="25"/>
  <c r="Z57" i="25"/>
  <c r="Z62" i="25" s="1"/>
  <c r="AA53" i="25"/>
  <c r="X53" i="25"/>
  <c r="W53" i="25"/>
  <c r="V53" i="25"/>
  <c r="U53" i="25"/>
  <c r="T53" i="25"/>
  <c r="S53" i="25"/>
  <c r="R53" i="25"/>
  <c r="Q53" i="25"/>
  <c r="P53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B53" i="25"/>
  <c r="AC52" i="25"/>
  <c r="AB52" i="25"/>
  <c r="AA52" i="25"/>
  <c r="Z52" i="25"/>
  <c r="AC51" i="25"/>
  <c r="AB51" i="25"/>
  <c r="AA51" i="25"/>
  <c r="Z51" i="25"/>
  <c r="Z53" i="25" s="1"/>
  <c r="AC50" i="25"/>
  <c r="AB50" i="25"/>
  <c r="AB53" i="25" s="1"/>
  <c r="AA50" i="25"/>
  <c r="Z50" i="25"/>
  <c r="AC49" i="25"/>
  <c r="AB49" i="25"/>
  <c r="AA49" i="25"/>
  <c r="Z49" i="25"/>
  <c r="AC48" i="25"/>
  <c r="AB48" i="25"/>
  <c r="AA48" i="25"/>
  <c r="Z48" i="25"/>
  <c r="X44" i="25"/>
  <c r="W44" i="25"/>
  <c r="V44" i="25"/>
  <c r="U44" i="25"/>
  <c r="T44" i="25"/>
  <c r="S44" i="25"/>
  <c r="R44" i="25"/>
  <c r="Q44" i="25"/>
  <c r="P44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B44" i="25"/>
  <c r="AC43" i="25"/>
  <c r="AB43" i="25"/>
  <c r="AA43" i="25"/>
  <c r="Z43" i="25"/>
  <c r="AC42" i="25"/>
  <c r="AB42" i="25"/>
  <c r="AA42" i="25"/>
  <c r="Z42" i="25"/>
  <c r="AC41" i="25"/>
  <c r="AB41" i="25"/>
  <c r="AA41" i="25"/>
  <c r="Z41" i="25"/>
  <c r="AC40" i="25"/>
  <c r="AB40" i="25"/>
  <c r="AB44" i="25" s="1"/>
  <c r="AA40" i="25"/>
  <c r="Z40" i="25"/>
  <c r="AC39" i="25"/>
  <c r="AC44" i="25" s="1"/>
  <c r="AB39" i="25"/>
  <c r="AA39" i="25"/>
  <c r="AA44" i="25" s="1"/>
  <c r="Z39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B35" i="25"/>
  <c r="AC34" i="25"/>
  <c r="AB34" i="25"/>
  <c r="AA34" i="25"/>
  <c r="Z34" i="25"/>
  <c r="AC33" i="25"/>
  <c r="AB33" i="25"/>
  <c r="AA33" i="25"/>
  <c r="Z33" i="25"/>
  <c r="AC32" i="25"/>
  <c r="AB32" i="25"/>
  <c r="AA32" i="25"/>
  <c r="Z32" i="25"/>
  <c r="AC31" i="25"/>
  <c r="AB31" i="25"/>
  <c r="AA31" i="25"/>
  <c r="Z31" i="25"/>
  <c r="AC30" i="25"/>
  <c r="AC35" i="25" s="1"/>
  <c r="AB30" i="25"/>
  <c r="AB35" i="25" s="1"/>
  <c r="AA30" i="25"/>
  <c r="Z30" i="25"/>
  <c r="X26" i="25"/>
  <c r="W26" i="25"/>
  <c r="V26" i="25"/>
  <c r="U26" i="25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B26" i="25"/>
  <c r="AC25" i="25"/>
  <c r="AB25" i="25"/>
  <c r="AA25" i="25"/>
  <c r="Z25" i="25"/>
  <c r="AC24" i="25"/>
  <c r="AB24" i="25"/>
  <c r="AA24" i="25"/>
  <c r="Z24" i="25"/>
  <c r="AC23" i="25"/>
  <c r="AB23" i="25"/>
  <c r="AA23" i="25"/>
  <c r="Z23" i="25"/>
  <c r="AC22" i="25"/>
  <c r="AB22" i="25"/>
  <c r="AA22" i="25"/>
  <c r="Z22" i="25"/>
  <c r="AC21" i="25"/>
  <c r="AC26" i="25" s="1"/>
  <c r="AB21" i="25"/>
  <c r="AB26" i="25" s="1"/>
  <c r="AA21" i="25"/>
  <c r="AA26" i="25" s="1"/>
  <c r="Z21" i="25"/>
  <c r="Z26" i="25" s="1"/>
  <c r="AC17" i="25"/>
  <c r="AB17" i="25"/>
  <c r="AA17" i="25"/>
  <c r="Z17" i="25"/>
  <c r="X17" i="25"/>
  <c r="W17" i="25"/>
  <c r="V17" i="25"/>
  <c r="U17" i="25"/>
  <c r="T17" i="25"/>
  <c r="S17" i="25"/>
  <c r="R17" i="25"/>
  <c r="Q17" i="25"/>
  <c r="P17" i="25"/>
  <c r="O17" i="25"/>
  <c r="N17" i="25"/>
  <c r="M17" i="25"/>
  <c r="L17" i="25"/>
  <c r="K17" i="25"/>
  <c r="J17" i="25"/>
  <c r="I17" i="25"/>
  <c r="H17" i="25"/>
  <c r="G17" i="25"/>
  <c r="F17" i="25"/>
  <c r="E17" i="25"/>
  <c r="D17" i="25"/>
  <c r="C17" i="25"/>
  <c r="B17" i="25"/>
  <c r="AC8" i="25"/>
  <c r="AB8" i="25"/>
  <c r="AA8" i="25"/>
  <c r="Z8" i="25"/>
  <c r="X8" i="25"/>
  <c r="W8" i="25"/>
  <c r="V8" i="25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G8" i="25"/>
  <c r="F8" i="25"/>
  <c r="E8" i="25"/>
  <c r="D8" i="25"/>
  <c r="C8" i="25"/>
  <c r="B8" i="25"/>
  <c r="L123" i="24"/>
  <c r="K123" i="24"/>
  <c r="J123" i="24"/>
  <c r="I123" i="24"/>
  <c r="H123" i="24"/>
  <c r="G123" i="24"/>
  <c r="F123" i="24"/>
  <c r="E123" i="24"/>
  <c r="D123" i="24"/>
  <c r="C123" i="24"/>
  <c r="B123" i="24"/>
  <c r="L122" i="24"/>
  <c r="K122" i="24"/>
  <c r="J122" i="24"/>
  <c r="I122" i="24"/>
  <c r="H122" i="24"/>
  <c r="G122" i="24"/>
  <c r="F122" i="24"/>
  <c r="E122" i="24"/>
  <c r="D122" i="24"/>
  <c r="C122" i="24"/>
  <c r="B122" i="24"/>
  <c r="L121" i="24"/>
  <c r="K121" i="24"/>
  <c r="K124" i="24" s="1"/>
  <c r="J121" i="24"/>
  <c r="J125" i="24" s="1"/>
  <c r="I121" i="24"/>
  <c r="H121" i="24"/>
  <c r="G121" i="24"/>
  <c r="F121" i="24"/>
  <c r="E121" i="24"/>
  <c r="D121" i="24"/>
  <c r="C121" i="24"/>
  <c r="B121" i="24"/>
  <c r="L120" i="24"/>
  <c r="K120" i="24"/>
  <c r="J120" i="24"/>
  <c r="I120" i="24"/>
  <c r="H120" i="24"/>
  <c r="G120" i="24"/>
  <c r="F120" i="24"/>
  <c r="F125" i="24" s="1"/>
  <c r="E120" i="24"/>
  <c r="D120" i="24"/>
  <c r="C120" i="24"/>
  <c r="B120" i="24"/>
  <c r="B124" i="24" s="1"/>
  <c r="L119" i="24"/>
  <c r="K119" i="24"/>
  <c r="J119" i="24"/>
  <c r="I119" i="24"/>
  <c r="I124" i="24" s="1"/>
  <c r="H119" i="24"/>
  <c r="G119" i="24"/>
  <c r="F119" i="24"/>
  <c r="E119" i="24"/>
  <c r="D119" i="24"/>
  <c r="C119" i="24"/>
  <c r="C124" i="24" s="1"/>
  <c r="B119" i="24"/>
  <c r="L118" i="24"/>
  <c r="K118" i="24"/>
  <c r="J118" i="24"/>
  <c r="I118" i="24"/>
  <c r="H118" i="24"/>
  <c r="G118" i="24"/>
  <c r="F118" i="24"/>
  <c r="E118" i="24"/>
  <c r="D118" i="24"/>
  <c r="C118" i="24"/>
  <c r="B118" i="24"/>
  <c r="L105" i="24"/>
  <c r="K105" i="24"/>
  <c r="J105" i="24"/>
  <c r="I105" i="24"/>
  <c r="H105" i="24"/>
  <c r="G105" i="24"/>
  <c r="F105" i="24"/>
  <c r="E105" i="24"/>
  <c r="D105" i="24"/>
  <c r="C105" i="24"/>
  <c r="B105" i="24"/>
  <c r="X98" i="24"/>
  <c r="W98" i="24"/>
  <c r="V98" i="24"/>
  <c r="U98" i="24"/>
  <c r="T98" i="24"/>
  <c r="S98" i="24"/>
  <c r="R98" i="24"/>
  <c r="Q98" i="24"/>
  <c r="P98" i="24"/>
  <c r="O98" i="24"/>
  <c r="N98" i="24"/>
  <c r="M98" i="24"/>
  <c r="L98" i="24"/>
  <c r="K98" i="24"/>
  <c r="J98" i="24"/>
  <c r="I98" i="24"/>
  <c r="H98" i="24"/>
  <c r="G98" i="24"/>
  <c r="F98" i="24"/>
  <c r="E98" i="24"/>
  <c r="D98" i="24"/>
  <c r="C98" i="24"/>
  <c r="B98" i="24"/>
  <c r="AC97" i="24"/>
  <c r="AB97" i="24"/>
  <c r="AA97" i="24"/>
  <c r="Z97" i="24"/>
  <c r="AC96" i="24"/>
  <c r="AB96" i="24"/>
  <c r="AA96" i="24"/>
  <c r="Z96" i="24"/>
  <c r="AC95" i="24"/>
  <c r="AB95" i="24"/>
  <c r="AA95" i="24"/>
  <c r="Z95" i="24"/>
  <c r="AC94" i="24"/>
  <c r="AB94" i="24"/>
  <c r="AA94" i="24"/>
  <c r="Z94" i="24"/>
  <c r="AC93" i="24"/>
  <c r="AC98" i="24" s="1"/>
  <c r="AB93" i="24"/>
  <c r="AA93" i="24"/>
  <c r="Z93" i="24"/>
  <c r="Z98" i="24" s="1"/>
  <c r="X89" i="24"/>
  <c r="W89" i="24"/>
  <c r="V89" i="24"/>
  <c r="U89" i="24"/>
  <c r="T89" i="24"/>
  <c r="S89" i="24"/>
  <c r="R89" i="24"/>
  <c r="Q89" i="24"/>
  <c r="P89" i="24"/>
  <c r="O89" i="24"/>
  <c r="N89" i="24"/>
  <c r="M89" i="24"/>
  <c r="L89" i="24"/>
  <c r="K89" i="24"/>
  <c r="J89" i="24"/>
  <c r="I89" i="24"/>
  <c r="H89" i="24"/>
  <c r="G89" i="24"/>
  <c r="F89" i="24"/>
  <c r="E89" i="24"/>
  <c r="D89" i="24"/>
  <c r="C89" i="24"/>
  <c r="B89" i="24"/>
  <c r="AC88" i="24"/>
  <c r="AB88" i="24"/>
  <c r="AA88" i="24"/>
  <c r="Z88" i="24"/>
  <c r="AC87" i="24"/>
  <c r="AB87" i="24"/>
  <c r="AA87" i="24"/>
  <c r="Z87" i="24"/>
  <c r="AC86" i="24"/>
  <c r="AB86" i="24"/>
  <c r="AA86" i="24"/>
  <c r="Z86" i="24"/>
  <c r="AC85" i="24"/>
  <c r="AB85" i="24"/>
  <c r="AA85" i="24"/>
  <c r="Z85" i="24"/>
  <c r="AC84" i="24"/>
  <c r="AB84" i="24"/>
  <c r="AA84" i="24"/>
  <c r="Z84" i="24"/>
  <c r="X80" i="24"/>
  <c r="W80" i="24"/>
  <c r="V80" i="24"/>
  <c r="U80" i="24"/>
  <c r="T80" i="24"/>
  <c r="S80" i="24"/>
  <c r="R80" i="24"/>
  <c r="Q80" i="24"/>
  <c r="P80" i="24"/>
  <c r="O80" i="24"/>
  <c r="N80" i="24"/>
  <c r="M80" i="24"/>
  <c r="L80" i="24"/>
  <c r="K80" i="24"/>
  <c r="J80" i="24"/>
  <c r="I80" i="24"/>
  <c r="H80" i="24"/>
  <c r="G80" i="24"/>
  <c r="F80" i="24"/>
  <c r="E80" i="24"/>
  <c r="D80" i="24"/>
  <c r="C80" i="24"/>
  <c r="B80" i="24"/>
  <c r="AC79" i="24"/>
  <c r="AB79" i="24"/>
  <c r="AA79" i="24"/>
  <c r="Z79" i="24"/>
  <c r="AC78" i="24"/>
  <c r="AB78" i="24"/>
  <c r="AA78" i="24"/>
  <c r="Z78" i="24"/>
  <c r="AC77" i="24"/>
  <c r="AB77" i="24"/>
  <c r="AA77" i="24"/>
  <c r="Z77" i="24"/>
  <c r="AC76" i="24"/>
  <c r="AC80" i="24" s="1"/>
  <c r="AB76" i="24"/>
  <c r="AB80" i="24" s="1"/>
  <c r="AA76" i="24"/>
  <c r="Z76" i="24"/>
  <c r="AC75" i="24"/>
  <c r="AB75" i="24"/>
  <c r="AA75" i="24"/>
  <c r="Z75" i="24"/>
  <c r="X71" i="24"/>
  <c r="W71" i="24"/>
  <c r="V71" i="24"/>
  <c r="U71" i="24"/>
  <c r="T71" i="24"/>
  <c r="S71" i="24"/>
  <c r="R71" i="24"/>
  <c r="Q71" i="24"/>
  <c r="P71" i="24"/>
  <c r="O71" i="24"/>
  <c r="N71" i="24"/>
  <c r="M71" i="24"/>
  <c r="L71" i="24"/>
  <c r="K71" i="24"/>
  <c r="J71" i="24"/>
  <c r="I71" i="24"/>
  <c r="H71" i="24"/>
  <c r="G71" i="24"/>
  <c r="F71" i="24"/>
  <c r="E71" i="24"/>
  <c r="D71" i="24"/>
  <c r="C71" i="24"/>
  <c r="B71" i="24"/>
  <c r="AC70" i="24"/>
  <c r="AB70" i="24"/>
  <c r="AA70" i="24"/>
  <c r="Z70" i="24"/>
  <c r="AC69" i="24"/>
  <c r="AB69" i="24"/>
  <c r="AA69" i="24"/>
  <c r="Z69" i="24"/>
  <c r="AC68" i="24"/>
  <c r="AB68" i="24"/>
  <c r="AA68" i="24"/>
  <c r="Z68" i="24"/>
  <c r="AC67" i="24"/>
  <c r="AB67" i="24"/>
  <c r="AA67" i="24"/>
  <c r="Z67" i="24"/>
  <c r="AC66" i="24"/>
  <c r="AC71" i="24" s="1"/>
  <c r="AB66" i="24"/>
  <c r="AA66" i="24"/>
  <c r="AA71" i="24" s="1"/>
  <c r="Z66" i="24"/>
  <c r="Z71" i="24" s="1"/>
  <c r="X62" i="24"/>
  <c r="W62" i="24"/>
  <c r="V62" i="24"/>
  <c r="U62" i="24"/>
  <c r="T62" i="24"/>
  <c r="S62" i="24"/>
  <c r="R62" i="24"/>
  <c r="Q62" i="24"/>
  <c r="P62" i="24"/>
  <c r="O62" i="24"/>
  <c r="N62" i="24"/>
  <c r="M62" i="24"/>
  <c r="L62" i="24"/>
  <c r="K62" i="24"/>
  <c r="J62" i="24"/>
  <c r="I62" i="24"/>
  <c r="H62" i="24"/>
  <c r="G62" i="24"/>
  <c r="F62" i="24"/>
  <c r="E62" i="24"/>
  <c r="D62" i="24"/>
  <c r="C62" i="24"/>
  <c r="B62" i="24"/>
  <c r="AC61" i="24"/>
  <c r="AB61" i="24"/>
  <c r="AA61" i="24"/>
  <c r="Z61" i="24"/>
  <c r="AC60" i="24"/>
  <c r="AB60" i="24"/>
  <c r="AA60" i="24"/>
  <c r="Z60" i="24"/>
  <c r="AC59" i="24"/>
  <c r="AB59" i="24"/>
  <c r="AA59" i="24"/>
  <c r="Z59" i="24"/>
  <c r="AC58" i="24"/>
  <c r="AB58" i="24"/>
  <c r="AA58" i="24"/>
  <c r="Z58" i="24"/>
  <c r="AC57" i="24"/>
  <c r="AB57" i="24"/>
  <c r="AA57" i="24"/>
  <c r="AA62" i="24" s="1"/>
  <c r="Z57" i="24"/>
  <c r="Z62" i="24" s="1"/>
  <c r="X53" i="24"/>
  <c r="W53" i="24"/>
  <c r="V53" i="24"/>
  <c r="U53" i="24"/>
  <c r="T53" i="24"/>
  <c r="S53" i="24"/>
  <c r="R53" i="24"/>
  <c r="Q53" i="24"/>
  <c r="P53" i="24"/>
  <c r="O53" i="24"/>
  <c r="N53" i="24"/>
  <c r="M53" i="24"/>
  <c r="L53" i="24"/>
  <c r="K53" i="24"/>
  <c r="J53" i="24"/>
  <c r="I53" i="24"/>
  <c r="H53" i="24"/>
  <c r="G53" i="24"/>
  <c r="F53" i="24"/>
  <c r="E53" i="24"/>
  <c r="D53" i="24"/>
  <c r="C53" i="24"/>
  <c r="B53" i="24"/>
  <c r="AC52" i="24"/>
  <c r="AB52" i="24"/>
  <c r="AA52" i="24"/>
  <c r="Z52" i="24"/>
  <c r="AC51" i="24"/>
  <c r="AB51" i="24"/>
  <c r="AA51" i="24"/>
  <c r="Z51" i="24"/>
  <c r="AC50" i="24"/>
  <c r="AB50" i="24"/>
  <c r="AA50" i="24"/>
  <c r="Z50" i="24"/>
  <c r="AC49" i="24"/>
  <c r="AB49" i="24"/>
  <c r="AA49" i="24"/>
  <c r="Z49" i="24"/>
  <c r="AC48" i="24"/>
  <c r="AC53" i="24" s="1"/>
  <c r="AB48" i="24"/>
  <c r="AB53" i="24" s="1"/>
  <c r="AA48" i="24"/>
  <c r="AA53" i="24" s="1"/>
  <c r="Z48" i="24"/>
  <c r="X44" i="24"/>
  <c r="W44" i="24"/>
  <c r="V44" i="24"/>
  <c r="U44" i="24"/>
  <c r="T44" i="24"/>
  <c r="S44" i="24"/>
  <c r="R44" i="24"/>
  <c r="Q44" i="24"/>
  <c r="P44" i="24"/>
  <c r="O44" i="24"/>
  <c r="N44" i="24"/>
  <c r="M44" i="24"/>
  <c r="L44" i="24"/>
  <c r="K44" i="24"/>
  <c r="J44" i="24"/>
  <c r="I44" i="24"/>
  <c r="H44" i="24"/>
  <c r="G44" i="24"/>
  <c r="F44" i="24"/>
  <c r="E44" i="24"/>
  <c r="D44" i="24"/>
  <c r="C44" i="24"/>
  <c r="B44" i="24"/>
  <c r="AC43" i="24"/>
  <c r="AB43" i="24"/>
  <c r="AA43" i="24"/>
  <c r="Z43" i="24"/>
  <c r="AC42" i="24"/>
  <c r="AB42" i="24"/>
  <c r="AB44" i="24" s="1"/>
  <c r="AA42" i="24"/>
  <c r="Z42" i="24"/>
  <c r="AC41" i="24"/>
  <c r="AC44" i="24" s="1"/>
  <c r="AB41" i="24"/>
  <c r="AA41" i="24"/>
  <c r="Z41" i="24"/>
  <c r="AC40" i="24"/>
  <c r="AB40" i="24"/>
  <c r="AA40" i="24"/>
  <c r="Z40" i="24"/>
  <c r="AC39" i="24"/>
  <c r="AB39" i="24"/>
  <c r="AA39" i="24"/>
  <c r="AA44" i="24" s="1"/>
  <c r="Z39" i="24"/>
  <c r="Z44" i="24" s="1"/>
  <c r="AC35" i="24"/>
  <c r="AA35" i="24"/>
  <c r="X35" i="24"/>
  <c r="W35" i="24"/>
  <c r="V35" i="24"/>
  <c r="U35" i="24"/>
  <c r="T35" i="24"/>
  <c r="S35" i="24"/>
  <c r="R35" i="24"/>
  <c r="Q35" i="24"/>
  <c r="P35" i="24"/>
  <c r="O35" i="24"/>
  <c r="N35" i="24"/>
  <c r="M35" i="24"/>
  <c r="L35" i="24"/>
  <c r="K35" i="24"/>
  <c r="J35" i="24"/>
  <c r="I35" i="24"/>
  <c r="H35" i="24"/>
  <c r="G35" i="24"/>
  <c r="F35" i="24"/>
  <c r="E35" i="24"/>
  <c r="D35" i="24"/>
  <c r="C35" i="24"/>
  <c r="B35" i="24"/>
  <c r="AC34" i="24"/>
  <c r="AB34" i="24"/>
  <c r="AA34" i="24"/>
  <c r="Z34" i="24"/>
  <c r="AC33" i="24"/>
  <c r="AB33" i="24"/>
  <c r="AA33" i="24"/>
  <c r="Z33" i="24"/>
  <c r="AC32" i="24"/>
  <c r="AB32" i="24"/>
  <c r="AA32" i="24"/>
  <c r="Z32" i="24"/>
  <c r="AC31" i="24"/>
  <c r="AB31" i="24"/>
  <c r="AA31" i="24"/>
  <c r="Z31" i="24"/>
  <c r="AC30" i="24"/>
  <c r="AB30" i="24"/>
  <c r="AA30" i="24"/>
  <c r="Z30" i="24"/>
  <c r="Z35" i="24" s="1"/>
  <c r="Z26" i="24"/>
  <c r="X26" i="24"/>
  <c r="W26" i="24"/>
  <c r="V26" i="24"/>
  <c r="U26" i="24"/>
  <c r="T26" i="24"/>
  <c r="S26" i="24"/>
  <c r="R26" i="24"/>
  <c r="Q26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C26" i="24"/>
  <c r="B26" i="24"/>
  <c r="AC25" i="24"/>
  <c r="AB25" i="24"/>
  <c r="AA25" i="24"/>
  <c r="Z25" i="24"/>
  <c r="AC24" i="24"/>
  <c r="AB24" i="24"/>
  <c r="AA24" i="24"/>
  <c r="Z24" i="24"/>
  <c r="AC23" i="24"/>
  <c r="AB23" i="24"/>
  <c r="AA23" i="24"/>
  <c r="AA26" i="24" s="1"/>
  <c r="Z23" i="24"/>
  <c r="AC22" i="24"/>
  <c r="AB22" i="24"/>
  <c r="AA22" i="24"/>
  <c r="Z22" i="24"/>
  <c r="AC21" i="24"/>
  <c r="AB21" i="24"/>
  <c r="AA21" i="24"/>
  <c r="Z21" i="24"/>
  <c r="AC17" i="24"/>
  <c r="AB17" i="24"/>
  <c r="AA17" i="24"/>
  <c r="Z17" i="24"/>
  <c r="X17" i="24"/>
  <c r="W17" i="24"/>
  <c r="V17" i="24"/>
  <c r="U17" i="24"/>
  <c r="T17" i="24"/>
  <c r="S17" i="24"/>
  <c r="R17" i="24"/>
  <c r="Q17" i="24"/>
  <c r="P17" i="24"/>
  <c r="O17" i="24"/>
  <c r="N17" i="24"/>
  <c r="M17" i="24"/>
  <c r="L17" i="24"/>
  <c r="K17" i="24"/>
  <c r="J17" i="24"/>
  <c r="I17" i="24"/>
  <c r="H17" i="24"/>
  <c r="G17" i="24"/>
  <c r="F17" i="24"/>
  <c r="E17" i="24"/>
  <c r="D17" i="24"/>
  <c r="C17" i="24"/>
  <c r="B17" i="24"/>
  <c r="AC8" i="24"/>
  <c r="AB8" i="24"/>
  <c r="AA8" i="24"/>
  <c r="Z8" i="24"/>
  <c r="X8" i="24"/>
  <c r="W8" i="24"/>
  <c r="V8" i="24"/>
  <c r="U8" i="24"/>
  <c r="T8" i="24"/>
  <c r="S8" i="24"/>
  <c r="R8" i="24"/>
  <c r="Q8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B8" i="24"/>
  <c r="AC62" i="24" l="1"/>
  <c r="Z80" i="25"/>
  <c r="Z53" i="24"/>
  <c r="AB62" i="24"/>
  <c r="AA80" i="25"/>
  <c r="AA71" i="25"/>
  <c r="AA98" i="24"/>
  <c r="G124" i="25"/>
  <c r="G127" i="25" s="1"/>
  <c r="AB98" i="24"/>
  <c r="D125" i="24"/>
  <c r="Z89" i="24"/>
  <c r="E124" i="24"/>
  <c r="E127" i="24" s="1"/>
  <c r="J124" i="24"/>
  <c r="J127" i="24" s="1"/>
  <c r="AA62" i="25"/>
  <c r="AB35" i="24"/>
  <c r="AA89" i="24"/>
  <c r="E125" i="24"/>
  <c r="AB62" i="25"/>
  <c r="AA98" i="25"/>
  <c r="AB89" i="24"/>
  <c r="G124" i="24"/>
  <c r="AB98" i="25"/>
  <c r="Z80" i="24"/>
  <c r="AC89" i="24"/>
  <c r="H125" i="24"/>
  <c r="Z44" i="25"/>
  <c r="AC26" i="24"/>
  <c r="I125" i="24"/>
  <c r="AA89" i="25"/>
  <c r="AB26" i="24"/>
  <c r="AA80" i="24"/>
  <c r="C125" i="24"/>
  <c r="AC53" i="25"/>
  <c r="Z35" i="25"/>
  <c r="AB89" i="25"/>
  <c r="J124" i="25"/>
  <c r="J127" i="25" s="1"/>
  <c r="AB71" i="24"/>
  <c r="L125" i="24"/>
  <c r="K125" i="24"/>
  <c r="AA35" i="25"/>
  <c r="AC89" i="25"/>
  <c r="L124" i="25"/>
  <c r="L127" i="25" s="1"/>
  <c r="J125" i="25"/>
  <c r="I125" i="25"/>
  <c r="H124" i="25"/>
  <c r="H127" i="25" s="1"/>
  <c r="F124" i="25"/>
  <c r="F127" i="25" s="1"/>
  <c r="E125" i="25"/>
  <c r="D124" i="25"/>
  <c r="D127" i="25" s="1"/>
  <c r="I127" i="25"/>
  <c r="E127" i="25"/>
  <c r="K127" i="25"/>
  <c r="B124" i="25"/>
  <c r="E126" i="25" s="1"/>
  <c r="H126" i="25"/>
  <c r="L124" i="24"/>
  <c r="L126" i="24" s="1"/>
  <c r="H124" i="24"/>
  <c r="H126" i="24" s="1"/>
  <c r="G125" i="24"/>
  <c r="F124" i="24"/>
  <c r="F126" i="24" s="1"/>
  <c r="D124" i="24"/>
  <c r="D126" i="24" s="1"/>
  <c r="K127" i="24"/>
  <c r="I127" i="24"/>
  <c r="G127" i="24"/>
  <c r="G126" i="24"/>
  <c r="J126" i="24"/>
  <c r="B126" i="24"/>
  <c r="K126" i="24"/>
  <c r="C126" i="24"/>
  <c r="E126" i="24"/>
  <c r="I126" i="24"/>
  <c r="B125" i="24"/>
  <c r="L123" i="23"/>
  <c r="K123" i="23"/>
  <c r="J123" i="23"/>
  <c r="I123" i="23"/>
  <c r="H123" i="23"/>
  <c r="G123" i="23"/>
  <c r="F123" i="23"/>
  <c r="E123" i="23"/>
  <c r="D123" i="23"/>
  <c r="C123" i="23"/>
  <c r="B123" i="23"/>
  <c r="L122" i="23"/>
  <c r="K122" i="23"/>
  <c r="J122" i="23"/>
  <c r="I122" i="23"/>
  <c r="H122" i="23"/>
  <c r="G122" i="23"/>
  <c r="F122" i="23"/>
  <c r="E122" i="23"/>
  <c r="D122" i="23"/>
  <c r="C122" i="23"/>
  <c r="B122" i="23"/>
  <c r="L121" i="23"/>
  <c r="K121" i="23"/>
  <c r="J121" i="23"/>
  <c r="I121" i="23"/>
  <c r="H121" i="23"/>
  <c r="G121" i="23"/>
  <c r="F121" i="23"/>
  <c r="E121" i="23"/>
  <c r="D121" i="23"/>
  <c r="C121" i="23"/>
  <c r="B121" i="23"/>
  <c r="L120" i="23"/>
  <c r="K120" i="23"/>
  <c r="J120" i="23"/>
  <c r="I120" i="23"/>
  <c r="H120" i="23"/>
  <c r="G120" i="23"/>
  <c r="F120" i="23"/>
  <c r="E120" i="23"/>
  <c r="D120" i="23"/>
  <c r="C120" i="23"/>
  <c r="B120" i="23"/>
  <c r="L119" i="23"/>
  <c r="K119" i="23"/>
  <c r="J119" i="23"/>
  <c r="I119" i="23"/>
  <c r="H119" i="23"/>
  <c r="G119" i="23"/>
  <c r="F119" i="23"/>
  <c r="E119" i="23"/>
  <c r="D119" i="23"/>
  <c r="C119" i="23"/>
  <c r="B119" i="23"/>
  <c r="L118" i="23"/>
  <c r="K118" i="23"/>
  <c r="J118" i="23"/>
  <c r="I118" i="23"/>
  <c r="H118" i="23"/>
  <c r="G118" i="23"/>
  <c r="F118" i="23"/>
  <c r="E118" i="23"/>
  <c r="D118" i="23"/>
  <c r="C118" i="23"/>
  <c r="B118" i="23"/>
  <c r="L105" i="23"/>
  <c r="K105" i="23"/>
  <c r="J105" i="23"/>
  <c r="I105" i="23"/>
  <c r="H105" i="23"/>
  <c r="G105" i="23"/>
  <c r="F105" i="23"/>
  <c r="E105" i="23"/>
  <c r="D105" i="23"/>
  <c r="C105" i="23"/>
  <c r="B105" i="23"/>
  <c r="X98" i="23"/>
  <c r="W98" i="23"/>
  <c r="V98" i="23"/>
  <c r="U98" i="23"/>
  <c r="T98" i="23"/>
  <c r="S98" i="23"/>
  <c r="R98" i="23"/>
  <c r="Q98" i="23"/>
  <c r="P98" i="23"/>
  <c r="O98" i="23"/>
  <c r="N98" i="23"/>
  <c r="M98" i="23"/>
  <c r="L98" i="23"/>
  <c r="K98" i="23"/>
  <c r="J98" i="23"/>
  <c r="I98" i="23"/>
  <c r="H98" i="23"/>
  <c r="G98" i="23"/>
  <c r="F98" i="23"/>
  <c r="E98" i="23"/>
  <c r="D98" i="23"/>
  <c r="C98" i="23"/>
  <c r="B98" i="23"/>
  <c r="AC97" i="23"/>
  <c r="AB97" i="23"/>
  <c r="AA97" i="23"/>
  <c r="Z97" i="23"/>
  <c r="AC96" i="23"/>
  <c r="AB96" i="23"/>
  <c r="AA96" i="23"/>
  <c r="Z96" i="23"/>
  <c r="AC95" i="23"/>
  <c r="AB95" i="23"/>
  <c r="AA95" i="23"/>
  <c r="Z95" i="23"/>
  <c r="AC94" i="23"/>
  <c r="AB94" i="23"/>
  <c r="AA94" i="23"/>
  <c r="Z94" i="23"/>
  <c r="AC93" i="23"/>
  <c r="AB93" i="23"/>
  <c r="AA93" i="23"/>
  <c r="Z93" i="23"/>
  <c r="X89" i="23"/>
  <c r="W89" i="23"/>
  <c r="V89" i="23"/>
  <c r="U89" i="23"/>
  <c r="T89" i="23"/>
  <c r="S89" i="23"/>
  <c r="R89" i="23"/>
  <c r="Q89" i="23"/>
  <c r="P89" i="23"/>
  <c r="O89" i="23"/>
  <c r="N89" i="23"/>
  <c r="M89" i="23"/>
  <c r="L89" i="23"/>
  <c r="K89" i="23"/>
  <c r="J89" i="23"/>
  <c r="I89" i="23"/>
  <c r="H89" i="23"/>
  <c r="G89" i="23"/>
  <c r="F89" i="23"/>
  <c r="E89" i="23"/>
  <c r="D89" i="23"/>
  <c r="C89" i="23"/>
  <c r="B89" i="23"/>
  <c r="AC88" i="23"/>
  <c r="AB88" i="23"/>
  <c r="AA88" i="23"/>
  <c r="Z88" i="23"/>
  <c r="AC87" i="23"/>
  <c r="AB87" i="23"/>
  <c r="AA87" i="23"/>
  <c r="Z87" i="23"/>
  <c r="AC86" i="23"/>
  <c r="AB86" i="23"/>
  <c r="AA86" i="23"/>
  <c r="Z86" i="23"/>
  <c r="AC85" i="23"/>
  <c r="AB85" i="23"/>
  <c r="AA85" i="23"/>
  <c r="Z85" i="23"/>
  <c r="AC84" i="23"/>
  <c r="AB84" i="23"/>
  <c r="AA84" i="23"/>
  <c r="Z84" i="23"/>
  <c r="X80" i="23"/>
  <c r="W80" i="23"/>
  <c r="V80" i="23"/>
  <c r="U80" i="23"/>
  <c r="T80" i="23"/>
  <c r="S80" i="23"/>
  <c r="R80" i="23"/>
  <c r="Q80" i="23"/>
  <c r="P80" i="23"/>
  <c r="O80" i="23"/>
  <c r="N80" i="23"/>
  <c r="M80" i="23"/>
  <c r="L80" i="23"/>
  <c r="K80" i="23"/>
  <c r="J80" i="23"/>
  <c r="I80" i="23"/>
  <c r="H80" i="23"/>
  <c r="G80" i="23"/>
  <c r="F80" i="23"/>
  <c r="E80" i="23"/>
  <c r="D80" i="23"/>
  <c r="C80" i="23"/>
  <c r="B80" i="23"/>
  <c r="AC79" i="23"/>
  <c r="AB79" i="23"/>
  <c r="AA79" i="23"/>
  <c r="Z79" i="23"/>
  <c r="AC78" i="23"/>
  <c r="AB78" i="23"/>
  <c r="AA78" i="23"/>
  <c r="Z78" i="23"/>
  <c r="AC77" i="23"/>
  <c r="AB77" i="23"/>
  <c r="AA77" i="23"/>
  <c r="Z77" i="23"/>
  <c r="AC76" i="23"/>
  <c r="AB76" i="23"/>
  <c r="AA76" i="23"/>
  <c r="Z76" i="23"/>
  <c r="AC75" i="23"/>
  <c r="AC80" i="23" s="1"/>
  <c r="AB75" i="23"/>
  <c r="AA75" i="23"/>
  <c r="AA80" i="23" s="1"/>
  <c r="Z75" i="23"/>
  <c r="X71" i="23"/>
  <c r="W71" i="23"/>
  <c r="V71" i="23"/>
  <c r="U71" i="23"/>
  <c r="T71" i="23"/>
  <c r="S71" i="23"/>
  <c r="R71" i="23"/>
  <c r="Q71" i="23"/>
  <c r="P71" i="23"/>
  <c r="O71" i="23"/>
  <c r="N71" i="23"/>
  <c r="M71" i="23"/>
  <c r="L71" i="23"/>
  <c r="K71" i="23"/>
  <c r="J71" i="23"/>
  <c r="I71" i="23"/>
  <c r="H71" i="23"/>
  <c r="G71" i="23"/>
  <c r="F71" i="23"/>
  <c r="E71" i="23"/>
  <c r="D71" i="23"/>
  <c r="C71" i="23"/>
  <c r="B71" i="23"/>
  <c r="AC70" i="23"/>
  <c r="AB70" i="23"/>
  <c r="AA70" i="23"/>
  <c r="Z70" i="23"/>
  <c r="AC69" i="23"/>
  <c r="AB69" i="23"/>
  <c r="AA69" i="23"/>
  <c r="Z69" i="23"/>
  <c r="AC68" i="23"/>
  <c r="AB68" i="23"/>
  <c r="AA68" i="23"/>
  <c r="Z68" i="23"/>
  <c r="AC67" i="23"/>
  <c r="AB67" i="23"/>
  <c r="AA67" i="23"/>
  <c r="Z67" i="23"/>
  <c r="AC66" i="23"/>
  <c r="AB66" i="23"/>
  <c r="AA66" i="23"/>
  <c r="Z66" i="23"/>
  <c r="X62" i="23"/>
  <c r="W62" i="23"/>
  <c r="V62" i="23"/>
  <c r="U62" i="23"/>
  <c r="T62" i="23"/>
  <c r="S62" i="23"/>
  <c r="R62" i="23"/>
  <c r="Q62" i="23"/>
  <c r="P62" i="23"/>
  <c r="O62" i="23"/>
  <c r="N62" i="23"/>
  <c r="M62" i="23"/>
  <c r="L62" i="23"/>
  <c r="K62" i="23"/>
  <c r="J62" i="23"/>
  <c r="I62" i="23"/>
  <c r="H62" i="23"/>
  <c r="G62" i="23"/>
  <c r="F62" i="23"/>
  <c r="E62" i="23"/>
  <c r="D62" i="23"/>
  <c r="C62" i="23"/>
  <c r="B62" i="23"/>
  <c r="AC61" i="23"/>
  <c r="AB61" i="23"/>
  <c r="AA61" i="23"/>
  <c r="Z61" i="23"/>
  <c r="AC60" i="23"/>
  <c r="AB60" i="23"/>
  <c r="AA60" i="23"/>
  <c r="Z60" i="23"/>
  <c r="AC59" i="23"/>
  <c r="AB59" i="23"/>
  <c r="AA59" i="23"/>
  <c r="Z59" i="23"/>
  <c r="AC58" i="23"/>
  <c r="AB58" i="23"/>
  <c r="AA58" i="23"/>
  <c r="Z58" i="23"/>
  <c r="AC57" i="23"/>
  <c r="AB57" i="23"/>
  <c r="AA57" i="23"/>
  <c r="Z57" i="23"/>
  <c r="X53" i="23"/>
  <c r="W53" i="23"/>
  <c r="V53" i="23"/>
  <c r="U53" i="23"/>
  <c r="T53" i="23"/>
  <c r="S53" i="23"/>
  <c r="R53" i="23"/>
  <c r="Q53" i="23"/>
  <c r="P53" i="23"/>
  <c r="O53" i="23"/>
  <c r="N53" i="23"/>
  <c r="M53" i="23"/>
  <c r="L53" i="23"/>
  <c r="K53" i="23"/>
  <c r="J53" i="23"/>
  <c r="I53" i="23"/>
  <c r="H53" i="23"/>
  <c r="G53" i="23"/>
  <c r="F53" i="23"/>
  <c r="E53" i="23"/>
  <c r="D53" i="23"/>
  <c r="C53" i="23"/>
  <c r="B53" i="23"/>
  <c r="AC52" i="23"/>
  <c r="AB52" i="23"/>
  <c r="AA52" i="23"/>
  <c r="Z52" i="23"/>
  <c r="AC51" i="23"/>
  <c r="AB51" i="23"/>
  <c r="AA51" i="23"/>
  <c r="Z51" i="23"/>
  <c r="AC50" i="23"/>
  <c r="AB50" i="23"/>
  <c r="AA50" i="23"/>
  <c r="Z50" i="23"/>
  <c r="AC49" i="23"/>
  <c r="AB49" i="23"/>
  <c r="AA49" i="23"/>
  <c r="Z49" i="23"/>
  <c r="AC48" i="23"/>
  <c r="AB48" i="23"/>
  <c r="AB53" i="23" s="1"/>
  <c r="AA48" i="23"/>
  <c r="Z48" i="23"/>
  <c r="X44" i="23"/>
  <c r="W44" i="23"/>
  <c r="V44" i="23"/>
  <c r="U44" i="23"/>
  <c r="T44" i="23"/>
  <c r="S44" i="23"/>
  <c r="R44" i="23"/>
  <c r="Q44" i="23"/>
  <c r="P44" i="23"/>
  <c r="O44" i="23"/>
  <c r="N44" i="23"/>
  <c r="M44" i="23"/>
  <c r="L44" i="23"/>
  <c r="K44" i="23"/>
  <c r="J44" i="23"/>
  <c r="I44" i="23"/>
  <c r="H44" i="23"/>
  <c r="G44" i="23"/>
  <c r="F44" i="23"/>
  <c r="E44" i="23"/>
  <c r="D44" i="23"/>
  <c r="C44" i="23"/>
  <c r="B44" i="23"/>
  <c r="AC43" i="23"/>
  <c r="AB43" i="23"/>
  <c r="AA43" i="23"/>
  <c r="Z43" i="23"/>
  <c r="AC42" i="23"/>
  <c r="AB42" i="23"/>
  <c r="AA42" i="23"/>
  <c r="Z42" i="23"/>
  <c r="AC41" i="23"/>
  <c r="AB41" i="23"/>
  <c r="AA41" i="23"/>
  <c r="Z41" i="23"/>
  <c r="AC40" i="23"/>
  <c r="AB40" i="23"/>
  <c r="AA40" i="23"/>
  <c r="Z40" i="23"/>
  <c r="AC39" i="23"/>
  <c r="AB39" i="23"/>
  <c r="AA39" i="23"/>
  <c r="Z39" i="23"/>
  <c r="Z44" i="23" s="1"/>
  <c r="X35" i="23"/>
  <c r="W35" i="23"/>
  <c r="V35" i="23"/>
  <c r="U35" i="23"/>
  <c r="T35" i="23"/>
  <c r="S35" i="23"/>
  <c r="R35" i="23"/>
  <c r="Q35" i="23"/>
  <c r="P35" i="23"/>
  <c r="O35" i="23"/>
  <c r="N35" i="23"/>
  <c r="M35" i="23"/>
  <c r="L35" i="23"/>
  <c r="K35" i="23"/>
  <c r="J35" i="23"/>
  <c r="I35" i="23"/>
  <c r="H35" i="23"/>
  <c r="G35" i="23"/>
  <c r="F35" i="23"/>
  <c r="E35" i="23"/>
  <c r="D35" i="23"/>
  <c r="C35" i="23"/>
  <c r="B35" i="23"/>
  <c r="AC34" i="23"/>
  <c r="AB34" i="23"/>
  <c r="AA34" i="23"/>
  <c r="Z34" i="23"/>
  <c r="AC33" i="23"/>
  <c r="AB33" i="23"/>
  <c r="AA33" i="23"/>
  <c r="Z33" i="23"/>
  <c r="AC32" i="23"/>
  <c r="AB32" i="23"/>
  <c r="AA32" i="23"/>
  <c r="AA35" i="23" s="1"/>
  <c r="Z32" i="23"/>
  <c r="AC31" i="23"/>
  <c r="AB31" i="23"/>
  <c r="AA31" i="23"/>
  <c r="Z31" i="23"/>
  <c r="AC30" i="23"/>
  <c r="AB30" i="23"/>
  <c r="AA30" i="23"/>
  <c r="Z30" i="23"/>
  <c r="X26" i="23"/>
  <c r="W26" i="23"/>
  <c r="V26" i="23"/>
  <c r="U26" i="23"/>
  <c r="T26" i="23"/>
  <c r="S26" i="23"/>
  <c r="R26" i="23"/>
  <c r="Q26" i="23"/>
  <c r="P26" i="23"/>
  <c r="O26" i="23"/>
  <c r="N26" i="23"/>
  <c r="M26" i="23"/>
  <c r="L26" i="23"/>
  <c r="K26" i="23"/>
  <c r="J26" i="23"/>
  <c r="I26" i="23"/>
  <c r="H26" i="23"/>
  <c r="G26" i="23"/>
  <c r="F26" i="23"/>
  <c r="E26" i="23"/>
  <c r="D26" i="23"/>
  <c r="C26" i="23"/>
  <c r="B26" i="23"/>
  <c r="AC25" i="23"/>
  <c r="AB25" i="23"/>
  <c r="AA25" i="23"/>
  <c r="Z25" i="23"/>
  <c r="AC24" i="23"/>
  <c r="AB24" i="23"/>
  <c r="AA24" i="23"/>
  <c r="Z24" i="23"/>
  <c r="AC23" i="23"/>
  <c r="AB23" i="23"/>
  <c r="AA23" i="23"/>
  <c r="Z23" i="23"/>
  <c r="AC22" i="23"/>
  <c r="AB22" i="23"/>
  <c r="AA22" i="23"/>
  <c r="Z22" i="23"/>
  <c r="AC21" i="23"/>
  <c r="AB21" i="23"/>
  <c r="AA21" i="23"/>
  <c r="Z21" i="23"/>
  <c r="X17" i="23"/>
  <c r="W17" i="23"/>
  <c r="V17" i="23"/>
  <c r="U17" i="23"/>
  <c r="T17" i="23"/>
  <c r="S17" i="23"/>
  <c r="R17" i="23"/>
  <c r="Q17" i="23"/>
  <c r="P17" i="23"/>
  <c r="O17" i="23"/>
  <c r="N17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AC17" i="23"/>
  <c r="AB17" i="23"/>
  <c r="AA17" i="23"/>
  <c r="Z17" i="23"/>
  <c r="X8" i="23"/>
  <c r="W8" i="23"/>
  <c r="V8" i="23"/>
  <c r="U8" i="23"/>
  <c r="T8" i="23"/>
  <c r="S8" i="23"/>
  <c r="R8" i="23"/>
  <c r="Q8" i="23"/>
  <c r="P8" i="23"/>
  <c r="O8" i="23"/>
  <c r="N8" i="23"/>
  <c r="M8" i="23"/>
  <c r="L8" i="23"/>
  <c r="K8" i="23"/>
  <c r="J8" i="23"/>
  <c r="I8" i="23"/>
  <c r="H8" i="23"/>
  <c r="G8" i="23"/>
  <c r="F8" i="23"/>
  <c r="E8" i="23"/>
  <c r="D8" i="23"/>
  <c r="C8" i="23"/>
  <c r="B8" i="23"/>
  <c r="AC8" i="23"/>
  <c r="AB8" i="23"/>
  <c r="AA8" i="23"/>
  <c r="Z8" i="23"/>
  <c r="AA44" i="23" l="1"/>
  <c r="Z71" i="23"/>
  <c r="AA71" i="23"/>
  <c r="Z98" i="23"/>
  <c r="AA98" i="23"/>
  <c r="Z35" i="23"/>
  <c r="AC71" i="23"/>
  <c r="AB98" i="23"/>
  <c r="AC98" i="23"/>
  <c r="L127" i="24"/>
  <c r="AC44" i="23"/>
  <c r="Z62" i="23"/>
  <c r="H127" i="24"/>
  <c r="AA62" i="23"/>
  <c r="Z89" i="23"/>
  <c r="D127" i="24"/>
  <c r="AC53" i="23"/>
  <c r="AB62" i="23"/>
  <c r="AA89" i="23"/>
  <c r="AB44" i="23"/>
  <c r="AB71" i="23"/>
  <c r="AB35" i="23"/>
  <c r="Z26" i="23"/>
  <c r="AC62" i="23"/>
  <c r="AB89" i="23"/>
  <c r="AA26" i="23"/>
  <c r="AC89" i="23"/>
  <c r="AB80" i="23"/>
  <c r="AB26" i="23"/>
  <c r="Z53" i="23"/>
  <c r="AC35" i="23"/>
  <c r="AC26" i="23"/>
  <c r="AA53" i="23"/>
  <c r="Z80" i="23"/>
  <c r="F127" i="24"/>
  <c r="D126" i="25"/>
  <c r="I126" i="25"/>
  <c r="L126" i="25"/>
  <c r="K126" i="25"/>
  <c r="C126" i="25"/>
  <c r="J126" i="25"/>
  <c r="B126" i="25"/>
  <c r="F126" i="25"/>
  <c r="G126" i="25"/>
  <c r="I125" i="23"/>
  <c r="G125" i="23"/>
  <c r="E124" i="23"/>
  <c r="B125" i="23"/>
  <c r="L124" i="23"/>
  <c r="L125" i="23"/>
  <c r="K124" i="23"/>
  <c r="J125" i="23"/>
  <c r="H124" i="23"/>
  <c r="G124" i="23"/>
  <c r="F125" i="23"/>
  <c r="E125" i="23"/>
  <c r="D125" i="23"/>
  <c r="D124" i="23"/>
  <c r="C125" i="23"/>
  <c r="C124" i="23"/>
  <c r="B124" i="23"/>
  <c r="B126" i="23" s="1"/>
  <c r="K125" i="23"/>
  <c r="J124" i="23"/>
  <c r="I124" i="23"/>
  <c r="H125" i="23"/>
  <c r="F124" i="23"/>
  <c r="J127" i="23" l="1"/>
  <c r="F127" i="23"/>
  <c r="K127" i="23"/>
  <c r="E127" i="23"/>
  <c r="G127" i="23"/>
  <c r="I127" i="23"/>
  <c r="L127" i="23"/>
  <c r="H127" i="23"/>
  <c r="D127" i="23"/>
  <c r="H126" i="23"/>
  <c r="E126" i="23"/>
  <c r="C126" i="23"/>
  <c r="L126" i="23"/>
  <c r="I126" i="23"/>
  <c r="J126" i="23"/>
  <c r="D126" i="23"/>
  <c r="G126" i="23"/>
  <c r="K126" i="23"/>
  <c r="F126" i="23"/>
</calcChain>
</file>

<file path=xl/sharedStrings.xml><?xml version="1.0" encoding="utf-8"?>
<sst xmlns="http://schemas.openxmlformats.org/spreadsheetml/2006/main" count="1189" uniqueCount="227">
  <si>
    <t>Name of the person in charge:</t>
  </si>
  <si>
    <t>Experimental setup</t>
  </si>
  <si>
    <t>Medium used and volume of blood (if used):</t>
  </si>
  <si>
    <t>Initial load:</t>
  </si>
  <si>
    <t>Test Date (mm/dd/yyyy):</t>
  </si>
  <si>
    <t>Name of Microorganism (or cell):</t>
  </si>
  <si>
    <t xml:space="preserve"> cassette/channel information:</t>
  </si>
  <si>
    <t>Note (more experimental information)</t>
  </si>
  <si>
    <t xml:space="preserve">frequency range </t>
  </si>
  <si>
    <t>1k to 100M Hz</t>
  </si>
  <si>
    <t xml:space="preserve">equivalent circuit </t>
  </si>
  <si>
    <t>voltage</t>
  </si>
  <si>
    <t>Chi-Sqr</t>
  </si>
  <si>
    <t>Sum-Sqr</t>
  </si>
  <si>
    <t>Le(Error)</t>
  </si>
  <si>
    <t>Le(Error%)</t>
  </si>
  <si>
    <t>Re(±)</t>
  </si>
  <si>
    <t>Re(Error)</t>
  </si>
  <si>
    <t>Re(Error%)</t>
  </si>
  <si>
    <t>Rb(Error)</t>
  </si>
  <si>
    <t>Rb(Error%)</t>
  </si>
  <si>
    <t>Bulk Capacitance (CPEb-T)</t>
  </si>
  <si>
    <t>avrage</t>
  </si>
  <si>
    <t>Std</t>
  </si>
  <si>
    <t xml:space="preserve">average </t>
  </si>
  <si>
    <t>percentage</t>
  </si>
  <si>
    <t>Le(±)</t>
  </si>
  <si>
    <t>CPEe-T(±)</t>
  </si>
  <si>
    <t>CPEe-T(Error)</t>
  </si>
  <si>
    <t>CPEe-T(Error%)</t>
  </si>
  <si>
    <t>CPEe-P(±)</t>
  </si>
  <si>
    <t>CPEe-P(Error)</t>
  </si>
  <si>
    <t>CPEe-P(Error%)</t>
  </si>
  <si>
    <t>Rb(±)</t>
  </si>
  <si>
    <t>CPEb-T(±)</t>
  </si>
  <si>
    <t>CPEb-T(Error)</t>
  </si>
  <si>
    <t>CPEb-T(Error%)</t>
  </si>
  <si>
    <t>CPEb-P(±)</t>
  </si>
  <si>
    <t>CPEb-P(Error)</t>
  </si>
  <si>
    <t>CPEb-P(Error%)</t>
  </si>
  <si>
    <t>6 points</t>
  </si>
  <si>
    <t>yongqiang</t>
  </si>
  <si>
    <t>Re+Rb</t>
  </si>
  <si>
    <t>Le</t>
  </si>
  <si>
    <t>CPE-e</t>
  </si>
  <si>
    <t>CPE-b</t>
  </si>
  <si>
    <t>time</t>
  </si>
  <si>
    <t xml:space="preserve">CFU count </t>
  </si>
  <si>
    <t>CFU/ml</t>
  </si>
  <si>
    <t>new galss bottom (1,2,3)</t>
  </si>
  <si>
    <t>measurement</t>
  </si>
  <si>
    <t>1 dil</t>
  </si>
  <si>
    <t>2 dil</t>
  </si>
  <si>
    <t>3 dil</t>
  </si>
  <si>
    <t>4 dil</t>
  </si>
  <si>
    <t>5 dil</t>
  </si>
  <si>
    <t>Model: C:\Users\yangy\Desktop\mode1.mdl</t>
  </si>
  <si>
    <t>note:</t>
  </si>
  <si>
    <t>E. Coli</t>
  </si>
  <si>
    <t xml:space="preserve">5x10^5/ml at MIC 8ug/ml ampicillin with MNPs (10mg/ml) </t>
  </si>
  <si>
    <t>D:\Google Drive\Research\data\Ecoli-at-MIC-8ug-ml-MNP 11.2172017\1\1-1-1.TXT</t>
  </si>
  <si>
    <t>D:\Google Drive\Research\data\Ecoli-at-MIC-8ug-ml-MNP 11.2172017\1\1-1-2.TXT</t>
  </si>
  <si>
    <t>D:\Google Drive\Research\data\Ecoli-at-MIC-8ug-ml-MNP 11.2172017\1\1-1-3.TXT</t>
  </si>
  <si>
    <t>D:\Google Drive\Research\data\Ecoli-at-MIC-8ug-ml-MNP 11.2172017\1\1-1-4.TXT</t>
  </si>
  <si>
    <t>D:\Google Drive\Research\data\Ecoli-at-MIC-8ug-ml-MNP 11.2172017\1\1-1-5.TXT</t>
  </si>
  <si>
    <t>D:\Google Drive\Research\data\Ecoli-at-MIC-8ug-ml-MNP 11.2172017\1\2-1-1.TXT</t>
  </si>
  <si>
    <t>D:\Google Drive\Research\data\Ecoli-at-MIC-8ug-ml-MNP 11.2172017\1\2-1-2.TXT</t>
  </si>
  <si>
    <t>D:\Google Drive\Research\data\Ecoli-at-MIC-8ug-ml-MNP 11.2172017\1\2-1-3.TXT</t>
  </si>
  <si>
    <t>D:\Google Drive\Research\data\Ecoli-at-MIC-8ug-ml-MNP 11.2172017\1\2-1-4.TXT</t>
  </si>
  <si>
    <t>D:\Google Drive\Research\data\Ecoli-at-MIC-8ug-ml-MNP 11.2172017\1\2-1-5.TXT</t>
  </si>
  <si>
    <t>D:\Google Drive\Research\data\Ecoli-at-MIC-8ug-ml-MNP 11.2172017\1\3-1-1.TXT</t>
  </si>
  <si>
    <t>D:\Google Drive\Research\data\Ecoli-at-MIC-8ug-ml-MNP 11.2172017\1\3-1-2.TXT</t>
  </si>
  <si>
    <t>D:\Google Drive\Research\data\Ecoli-at-MIC-8ug-ml-MNP 11.2172017\1\3-1-3.TXT</t>
  </si>
  <si>
    <t>D:\Google Drive\Research\data\Ecoli-at-MIC-8ug-ml-MNP 11.2172017\1\3-1-4.TXT</t>
  </si>
  <si>
    <t>D:\Google Drive\Research\data\Ecoli-at-MIC-8ug-ml-MNP 11.2172017\1\3-1-5.TXT</t>
  </si>
  <si>
    <t>D:\Google Drive\Research\data\Ecoli-at-MIC-8ug-ml-MNP 11.2172017\1\4-1-1.TXT</t>
  </si>
  <si>
    <t>D:\Google Drive\Research\data\Ecoli-at-MIC-8ug-ml-MNP 11.2172017\1\4-1-2.TXT</t>
  </si>
  <si>
    <t>D:\Google Drive\Research\data\Ecoli-at-MIC-8ug-ml-MNP 11.2172017\1\4-1-3.TXT</t>
  </si>
  <si>
    <t>D:\Google Drive\Research\data\Ecoli-at-MIC-8ug-ml-MNP 11.2172017\1\4-1-4.TXT</t>
  </si>
  <si>
    <t>D:\Google Drive\Research\data\Ecoli-at-MIC-8ug-ml-MNP 11.2172017\1\4-1-5.TXT</t>
  </si>
  <si>
    <t>D:\Google Drive\Research\data\Ecoli-at-MIC-8ug-ml-MNP 11.2172017\1\5-1-1.TXT</t>
  </si>
  <si>
    <t>D:\Google Drive\Research\data\Ecoli-at-MIC-8ug-ml-MNP 11.2172017\1\5-1-2.TXT</t>
  </si>
  <si>
    <t>D:\Google Drive\Research\data\Ecoli-at-MIC-8ug-ml-MNP 11.2172017\1\5-1-3.TXT</t>
  </si>
  <si>
    <t>D:\Google Drive\Research\data\Ecoli-at-MIC-8ug-ml-MNP 11.2172017\1\5-1-4.TXT</t>
  </si>
  <si>
    <t>D:\Google Drive\Research\data\Ecoli-at-MIC-8ug-ml-MNP 11.2172017\1\5-1-5.TXT</t>
  </si>
  <si>
    <t>D:\Google Drive\Research\data\Ecoli-at-MIC-8ug-ml-MNP 11.2172017\1\6-1-1.TXT</t>
  </si>
  <si>
    <t>D:\Google Drive\Research\data\Ecoli-at-MIC-8ug-ml-MNP 11.2172017\1\6-1-2.TXT</t>
  </si>
  <si>
    <t>D:\Google Drive\Research\data\Ecoli-at-MIC-8ug-ml-MNP 11.2172017\1\6-1-3.TXT</t>
  </si>
  <si>
    <t>D:\Google Drive\Research\data\Ecoli-at-MIC-8ug-ml-MNP 11.2172017\1\6-1-4.TXT</t>
  </si>
  <si>
    <t>D:\Google Drive\Research\data\Ecoli-at-MIC-8ug-ml-MNP 11.2172017\1\6-1-5.TXT</t>
  </si>
  <si>
    <t>D:\Google Drive\Research\data\Ecoli-at-MIC-8ug-ml-MNP 11.2172017\1\7-1-1.TXT</t>
  </si>
  <si>
    <t>D:\Google Drive\Research\data\Ecoli-at-MIC-8ug-ml-MNP 11.2172017\1\7-1-2.TXT</t>
  </si>
  <si>
    <t>D:\Google Drive\Research\data\Ecoli-at-MIC-8ug-ml-MNP 11.2172017\1\7-1-3.TXT</t>
  </si>
  <si>
    <t>D:\Google Drive\Research\data\Ecoli-at-MIC-8ug-ml-MNP 11.2172017\1\7-1-4.TXT</t>
  </si>
  <si>
    <t>D:\Google Drive\Research\data\Ecoli-at-MIC-8ug-ml-MNP 11.2172017\1\7-1-5.TXT</t>
  </si>
  <si>
    <t>D:\Google Drive\Research\data\Ecoli-at-MIC-8ug-ml-MNP 11.2172017\1\8-1-1.TXT</t>
  </si>
  <si>
    <t>D:\Google Drive\Research\data\Ecoli-at-MIC-8ug-ml-MNP 11.2172017\1\8-1-2.TXT</t>
  </si>
  <si>
    <t>D:\Google Drive\Research\data\Ecoli-at-MIC-8ug-ml-MNP 11.2172017\1\8-1-3.TXT</t>
  </si>
  <si>
    <t>D:\Google Drive\Research\data\Ecoli-at-MIC-8ug-ml-MNP 11.2172017\1\8-1-4.TXT</t>
  </si>
  <si>
    <t>D:\Google Drive\Research\data\Ecoli-at-MIC-8ug-ml-MNP 11.2172017\1\8-1-5.TXT</t>
  </si>
  <si>
    <t>D:\Google Drive\Research\data\Ecoli-at-MIC-8ug-ml-MNP 11.2172017\1\9-1-1.TXT</t>
  </si>
  <si>
    <t>D:\Google Drive\Research\data\Ecoli-at-MIC-8ug-ml-MNP 11.2172017\1\9-1-2.TXT</t>
  </si>
  <si>
    <t>D:\Google Drive\Research\data\Ecoli-at-MIC-8ug-ml-MNP 11.2172017\1\9-1-3.TXT</t>
  </si>
  <si>
    <t>D:\Google Drive\Research\data\Ecoli-at-MIC-8ug-ml-MNP 11.2172017\1\9-1-4.TXT</t>
  </si>
  <si>
    <t>D:\Google Drive\Research\data\Ecoli-at-MIC-8ug-ml-MNP 11.2172017\1\9-1-5.TXT</t>
  </si>
  <si>
    <t>D:\Google Drive\Research\data\Ecoli-at-MIC-8ug-ml-MNP 11.2172017\1\10-1-1.TXT</t>
  </si>
  <si>
    <t>D:\Google Drive\Research\data\Ecoli-at-MIC-8ug-ml-MNP 11.2172017\1\10-1-2.TXT</t>
  </si>
  <si>
    <t>D:\Google Drive\Research\data\Ecoli-at-MIC-8ug-ml-MNP 11.2172017\1\10-1-3.TXT</t>
  </si>
  <si>
    <t>D:\Google Drive\Research\data\Ecoli-at-MIC-8ug-ml-MNP 11.2172017\1\10-1-4.TXT</t>
  </si>
  <si>
    <t>D:\Google Drive\Research\data\Ecoli-at-MIC-8ug-ml-MNP 11.2172017\1\10-1-5.TXT</t>
  </si>
  <si>
    <t>D:\Google Drive\Research\data\Ecoli-at-MIC-8ug-ml-MNP 11.2172017\1\11-1-1.TXT</t>
  </si>
  <si>
    <t>D:\Google Drive\Research\data\Ecoli-at-MIC-8ug-ml-MNP 11.2172017\1\11-1-2.TXT</t>
  </si>
  <si>
    <t>D:\Google Drive\Research\data\Ecoli-at-MIC-8ug-ml-MNP 11.2172017\1\11-1-3.TXT</t>
  </si>
  <si>
    <t>D:\Google Drive\Research\data\Ecoli-at-MIC-8ug-ml-MNP 11.2172017\1\11-1-4.TXT</t>
  </si>
  <si>
    <t>D:\Google Drive\Research\data\Ecoli-at-MIC-8ug-ml-MNP 11.2172017\1\11-1-5.TXT</t>
  </si>
  <si>
    <t>D:\Google Drive\Research\data\Ecoli-at-MIC-8ug-ml-MNP 11.2172017\2\1-2-1.TXT</t>
  </si>
  <si>
    <t>D:\Google Drive\Research\data\Ecoli-at-MIC-8ug-ml-MNP 11.2172017\2\1-2-2.TXT</t>
  </si>
  <si>
    <t>D:\Google Drive\Research\data\Ecoli-at-MIC-8ug-ml-MNP 11.2172017\2\1-2-3.TXT</t>
  </si>
  <si>
    <t>D:\Google Drive\Research\data\Ecoli-at-MIC-8ug-ml-MNP 11.2172017\2\1-2-4.TXT</t>
  </si>
  <si>
    <t>D:\Google Drive\Research\data\Ecoli-at-MIC-8ug-ml-MNP 11.2172017\2\1-2-5.TXT</t>
  </si>
  <si>
    <t>D:\Google Drive\Research\data\Ecoli-at-MIC-8ug-ml-MNP 11.2172017\2\2-2-1.TXT</t>
  </si>
  <si>
    <t>D:\Google Drive\Research\data\Ecoli-at-MIC-8ug-ml-MNP 11.2172017\2\2-2-2.TXT</t>
  </si>
  <si>
    <t>D:\Google Drive\Research\data\Ecoli-at-MIC-8ug-ml-MNP 11.2172017\2\2-2-3.TXT</t>
  </si>
  <si>
    <t>D:\Google Drive\Research\data\Ecoli-at-MIC-8ug-ml-MNP 11.2172017\2\2-2-4.TXT</t>
  </si>
  <si>
    <t>D:\Google Drive\Research\data\Ecoli-at-MIC-8ug-ml-MNP 11.2172017\2\2-2-5.TXT</t>
  </si>
  <si>
    <t>D:\Google Drive\Research\data\Ecoli-at-MIC-8ug-ml-MNP 11.2172017\2\3-2-1.TXT</t>
  </si>
  <si>
    <t>D:\Google Drive\Research\data\Ecoli-at-MIC-8ug-ml-MNP 11.2172017\2\3-2-2.TXT</t>
  </si>
  <si>
    <t>D:\Google Drive\Research\data\Ecoli-at-MIC-8ug-ml-MNP 11.2172017\2\3-2-3.TXT</t>
  </si>
  <si>
    <t>D:\Google Drive\Research\data\Ecoli-at-MIC-8ug-ml-MNP 11.2172017\2\3-2-4.TXT</t>
  </si>
  <si>
    <t>D:\Google Drive\Research\data\Ecoli-at-MIC-8ug-ml-MNP 11.2172017\2\3-2-5.TXT</t>
  </si>
  <si>
    <t>D:\Google Drive\Research\data\Ecoli-at-MIC-8ug-ml-MNP 11.2172017\2\4-2-1.TXT</t>
  </si>
  <si>
    <t>D:\Google Drive\Research\data\Ecoli-at-MIC-8ug-ml-MNP 11.2172017\2\4-2-2.TXT</t>
  </si>
  <si>
    <t>D:\Google Drive\Research\data\Ecoli-at-MIC-8ug-ml-MNP 11.2172017\2\4-2-3.TXT</t>
  </si>
  <si>
    <t>D:\Google Drive\Research\data\Ecoli-at-MIC-8ug-ml-MNP 11.2172017\2\4-2-4.TXT</t>
  </si>
  <si>
    <t>D:\Google Drive\Research\data\Ecoli-at-MIC-8ug-ml-MNP 11.2172017\2\4-2-5.TXT</t>
  </si>
  <si>
    <t>D:\Google Drive\Research\data\Ecoli-at-MIC-8ug-ml-MNP 11.2172017\2\5-2-1.TXT</t>
  </si>
  <si>
    <t>D:\Google Drive\Research\data\Ecoli-at-MIC-8ug-ml-MNP 11.2172017\2\5-2-2.TXT</t>
  </si>
  <si>
    <t>D:\Google Drive\Research\data\Ecoli-at-MIC-8ug-ml-MNP 11.2172017\2\5-2-3.TXT</t>
  </si>
  <si>
    <t>D:\Google Drive\Research\data\Ecoli-at-MIC-8ug-ml-MNP 11.2172017\2\5-2-4.TXT</t>
  </si>
  <si>
    <t>D:\Google Drive\Research\data\Ecoli-at-MIC-8ug-ml-MNP 11.2172017\2\5-2-5.TXT</t>
  </si>
  <si>
    <t>D:\Google Drive\Research\data\Ecoli-at-MIC-8ug-ml-MNP 11.2172017\2\6-2-1.TXT</t>
  </si>
  <si>
    <t>D:\Google Drive\Research\data\Ecoli-at-MIC-8ug-ml-MNP 11.2172017\2\6-2-2.TXT</t>
  </si>
  <si>
    <t>D:\Google Drive\Research\data\Ecoli-at-MIC-8ug-ml-MNP 11.2172017\2\6-2-3.TXT</t>
  </si>
  <si>
    <t>D:\Google Drive\Research\data\Ecoli-at-MIC-8ug-ml-MNP 11.2172017\2\6-2-4.TXT</t>
  </si>
  <si>
    <t>D:\Google Drive\Research\data\Ecoli-at-MIC-8ug-ml-MNP 11.2172017\2\6-2-5.TXT</t>
  </si>
  <si>
    <t>D:\Google Drive\Research\data\Ecoli-at-MIC-8ug-ml-MNP 11.2172017\2\7-2-1.TXT</t>
  </si>
  <si>
    <t>D:\Google Drive\Research\data\Ecoli-at-MIC-8ug-ml-MNP 11.2172017\2\7-2-2.TXT</t>
  </si>
  <si>
    <t>D:\Google Drive\Research\data\Ecoli-at-MIC-8ug-ml-MNP 11.2172017\2\7-2-3.TXT</t>
  </si>
  <si>
    <t>D:\Google Drive\Research\data\Ecoli-at-MIC-8ug-ml-MNP 11.2172017\2\7-2-4.TXT</t>
  </si>
  <si>
    <t>D:\Google Drive\Research\data\Ecoli-at-MIC-8ug-ml-MNP 11.2172017\2\7-2-5.TXT</t>
  </si>
  <si>
    <t>D:\Google Drive\Research\data\Ecoli-at-MIC-8ug-ml-MNP 11.2172017\2\8-2-1.TXT</t>
  </si>
  <si>
    <t>D:\Google Drive\Research\data\Ecoli-at-MIC-8ug-ml-MNP 11.2172017\2\8-2-2.TXT</t>
  </si>
  <si>
    <t>D:\Google Drive\Research\data\Ecoli-at-MIC-8ug-ml-MNP 11.2172017\2\8-2-3.TXT</t>
  </si>
  <si>
    <t>D:\Google Drive\Research\data\Ecoli-at-MIC-8ug-ml-MNP 11.2172017\2\8-2-4.TXT</t>
  </si>
  <si>
    <t>D:\Google Drive\Research\data\Ecoli-at-MIC-8ug-ml-MNP 11.2172017\2\8-2-5.TXT</t>
  </si>
  <si>
    <t>D:\Google Drive\Research\data\Ecoli-at-MIC-8ug-ml-MNP 11.2172017\2\9-2-1.TXT</t>
  </si>
  <si>
    <t>D:\Google Drive\Research\data\Ecoli-at-MIC-8ug-ml-MNP 11.2172017\2\9-2-2.TXT</t>
  </si>
  <si>
    <t>D:\Google Drive\Research\data\Ecoli-at-MIC-8ug-ml-MNP 11.2172017\2\9-2-3.TXT</t>
  </si>
  <si>
    <t>D:\Google Drive\Research\data\Ecoli-at-MIC-8ug-ml-MNP 11.2172017\2\9-2-4.TXT</t>
  </si>
  <si>
    <t>D:\Google Drive\Research\data\Ecoli-at-MIC-8ug-ml-MNP 11.2172017\2\9-2-5.TXT</t>
  </si>
  <si>
    <t>D:\Google Drive\Research\data\Ecoli-at-MIC-8ug-ml-MNP 11.2172017\2\10-2-1.TXT</t>
  </si>
  <si>
    <t>D:\Google Drive\Research\data\Ecoli-at-MIC-8ug-ml-MNP 11.2172017\2\10-2-2.TXT</t>
  </si>
  <si>
    <t>D:\Google Drive\Research\data\Ecoli-at-MIC-8ug-ml-MNP 11.2172017\2\10-2-3.TXT</t>
  </si>
  <si>
    <t>D:\Google Drive\Research\data\Ecoli-at-MIC-8ug-ml-MNP 11.2172017\2\10-2-4.TXT</t>
  </si>
  <si>
    <t>D:\Google Drive\Research\data\Ecoli-at-MIC-8ug-ml-MNP 11.2172017\2\10-2-5.TXT</t>
  </si>
  <si>
    <t>D:\Google Drive\Research\data\Ecoli-at-MIC-8ug-ml-MNP 11.2172017\2\11-2-1.TXT</t>
  </si>
  <si>
    <t>D:\Google Drive\Research\data\Ecoli-at-MIC-8ug-ml-MNP 11.2172017\2\11-2-2.TXT</t>
  </si>
  <si>
    <t>D:\Google Drive\Research\data\Ecoli-at-MIC-8ug-ml-MNP 11.2172017\2\11-2-3.TXT</t>
  </si>
  <si>
    <t>D:\Google Drive\Research\data\Ecoli-at-MIC-8ug-ml-MNP 11.2172017\2\11-2-4.TXT</t>
  </si>
  <si>
    <t>D:\Google Drive\Research\data\Ecoli-at-MIC-8ug-ml-MNP 11.2172017\2\11-2-5.TXT</t>
  </si>
  <si>
    <t>D:\Google Drive\Research\data\Ecoli-at-MIC-8ug-ml-MNP 11.2172017\3\1-3- (1).txt</t>
  </si>
  <si>
    <t>D:\Google Drive\Research\data\Ecoli-at-MIC-8ug-ml-MNP 11.2172017\3\1-3- (2).txt</t>
  </si>
  <si>
    <t>D:\Google Drive\Research\data\Ecoli-at-MIC-8ug-ml-MNP 11.2172017\3\1-3- (3).txt</t>
  </si>
  <si>
    <t>D:\Google Drive\Research\data\Ecoli-at-MIC-8ug-ml-MNP 11.2172017\3\1-3- (4).txt</t>
  </si>
  <si>
    <t>D:\Google Drive\Research\data\Ecoli-at-MIC-8ug-ml-MNP 11.2172017\3\1-3- (5).txt</t>
  </si>
  <si>
    <t>D:\Google Drive\Research\data\Ecoli-at-MIC-8ug-ml-MNP 11.2172017\3\2-3- (1).txt</t>
  </si>
  <si>
    <t>D:\Google Drive\Research\data\Ecoli-at-MIC-8ug-ml-MNP 11.2172017\3\2-3- (2).txt</t>
  </si>
  <si>
    <t>D:\Google Drive\Research\data\Ecoli-at-MIC-8ug-ml-MNP 11.2172017\3\2-3- (3).txt</t>
  </si>
  <si>
    <t>D:\Google Drive\Research\data\Ecoli-at-MIC-8ug-ml-MNP 11.2172017\3\2-3- (4).txt</t>
  </si>
  <si>
    <t>D:\Google Drive\Research\data\Ecoli-at-MIC-8ug-ml-MNP 11.2172017\3\2-3- (5).txt</t>
  </si>
  <si>
    <t>D:\Google Drive\Research\data\Ecoli-at-MIC-8ug-ml-MNP 11.2172017\3\3-3- (1).txt</t>
  </si>
  <si>
    <t>D:\Google Drive\Research\data\Ecoli-at-MIC-8ug-ml-MNP 11.2172017\3\3-3- (2).txt</t>
  </si>
  <si>
    <t>D:\Google Drive\Research\data\Ecoli-at-MIC-8ug-ml-MNP 11.2172017\3\3-3- (3).txt</t>
  </si>
  <si>
    <t>D:\Google Drive\Research\data\Ecoli-at-MIC-8ug-ml-MNP 11.2172017\3\3-3- (4).txt</t>
  </si>
  <si>
    <t>D:\Google Drive\Research\data\Ecoli-at-MIC-8ug-ml-MNP 11.2172017\3\3-3- (5).txt</t>
  </si>
  <si>
    <t>D:\Google Drive\Research\data\Ecoli-at-MIC-8ug-ml-MNP 11.2172017\3\4-3- (1).txt</t>
  </si>
  <si>
    <t>D:\Google Drive\Research\data\Ecoli-at-MIC-8ug-ml-MNP 11.2172017\3\4-3- (2).txt</t>
  </si>
  <si>
    <t>D:\Google Drive\Research\data\Ecoli-at-MIC-8ug-ml-MNP 11.2172017\3\4-3- (3).txt</t>
  </si>
  <si>
    <t>D:\Google Drive\Research\data\Ecoli-at-MIC-8ug-ml-MNP 11.2172017\3\4-3- (4).txt</t>
  </si>
  <si>
    <t>D:\Google Drive\Research\data\Ecoli-at-MIC-8ug-ml-MNP 11.2172017\3\4-3- (5).txt</t>
  </si>
  <si>
    <t>D:\Google Drive\Research\data\Ecoli-at-MIC-8ug-ml-MNP 11.2172017\3\5-3- (1).txt</t>
  </si>
  <si>
    <t>D:\Google Drive\Research\data\Ecoli-at-MIC-8ug-ml-MNP 11.2172017\3\5-3- (2).txt</t>
  </si>
  <si>
    <t>D:\Google Drive\Research\data\Ecoli-at-MIC-8ug-ml-MNP 11.2172017\3\5-3- (3).txt</t>
  </si>
  <si>
    <t>D:\Google Drive\Research\data\Ecoli-at-MIC-8ug-ml-MNP 11.2172017\3\5-3- (4).txt</t>
  </si>
  <si>
    <t>D:\Google Drive\Research\data\Ecoli-at-MIC-8ug-ml-MNP 11.2172017\3\5-3- (5).txt</t>
  </si>
  <si>
    <t>D:\Google Drive\Research\data\Ecoli-at-MIC-8ug-ml-MNP 11.2172017\3\6-3- (1).txt</t>
  </si>
  <si>
    <t>D:\Google Drive\Research\data\Ecoli-at-MIC-8ug-ml-MNP 11.2172017\3\6-3- (2).txt</t>
  </si>
  <si>
    <t>D:\Google Drive\Research\data\Ecoli-at-MIC-8ug-ml-MNP 11.2172017\3\6-3- (3).txt</t>
  </si>
  <si>
    <t>D:\Google Drive\Research\data\Ecoli-at-MIC-8ug-ml-MNP 11.2172017\3\6-3- (4).txt</t>
  </si>
  <si>
    <t>D:\Google Drive\Research\data\Ecoli-at-MIC-8ug-ml-MNP 11.2172017\3\6-3- (5).txt</t>
  </si>
  <si>
    <t>D:\Google Drive\Research\data\Ecoli-at-MIC-8ug-ml-MNP 11.2172017\3\7-3- (1).txt</t>
  </si>
  <si>
    <t>D:\Google Drive\Research\data\Ecoli-at-MIC-8ug-ml-MNP 11.2172017\3\7-3- (2).txt</t>
  </si>
  <si>
    <t>D:\Google Drive\Research\data\Ecoli-at-MIC-8ug-ml-MNP 11.2172017\3\7-3- (3).txt</t>
  </si>
  <si>
    <t>D:\Google Drive\Research\data\Ecoli-at-MIC-8ug-ml-MNP 11.2172017\3\7-3- (4).txt</t>
  </si>
  <si>
    <t>D:\Google Drive\Research\data\Ecoli-at-MIC-8ug-ml-MNP 11.2172017\3\7-3- (5).txt</t>
  </si>
  <si>
    <t>D:\Google Drive\Research\data\Ecoli-at-MIC-8ug-ml-MNP 11.2172017\3\8-3- (1).txt</t>
  </si>
  <si>
    <t>D:\Google Drive\Research\data\Ecoli-at-MIC-8ug-ml-MNP 11.2172017\3\8-3- (2).txt</t>
  </si>
  <si>
    <t>D:\Google Drive\Research\data\Ecoli-at-MIC-8ug-ml-MNP 11.2172017\3\8-3- (3).txt</t>
  </si>
  <si>
    <t>D:\Google Drive\Research\data\Ecoli-at-MIC-8ug-ml-MNP 11.2172017\3\8-3- (4).txt</t>
  </si>
  <si>
    <t>D:\Google Drive\Research\data\Ecoli-at-MIC-8ug-ml-MNP 11.2172017\3\8-3- (5).txt</t>
  </si>
  <si>
    <t>D:\Google Drive\Research\data\Ecoli-at-MIC-8ug-ml-MNP 11.2172017\3\9-3- (1).txt</t>
  </si>
  <si>
    <t>D:\Google Drive\Research\data\Ecoli-at-MIC-8ug-ml-MNP 11.2172017\3\9-3- (2).txt</t>
  </si>
  <si>
    <t>D:\Google Drive\Research\data\Ecoli-at-MIC-8ug-ml-MNP 11.2172017\3\9-3- (3).txt</t>
  </si>
  <si>
    <t>D:\Google Drive\Research\data\Ecoli-at-MIC-8ug-ml-MNP 11.2172017\3\9-3- (4).txt</t>
  </si>
  <si>
    <t>D:\Google Drive\Research\data\Ecoli-at-MIC-8ug-ml-MNP 11.2172017\3\9-3- (5).txt</t>
  </si>
  <si>
    <t>D:\Google Drive\Research\data\Ecoli-at-MIC-8ug-ml-MNP 11.2172017\3\10-3- (1).txt</t>
  </si>
  <si>
    <t>D:\Google Drive\Research\data\Ecoli-at-MIC-8ug-ml-MNP 11.2172017\3\10-3- (2).txt</t>
  </si>
  <si>
    <t>D:\Google Drive\Research\data\Ecoli-at-MIC-8ug-ml-MNP 11.2172017\3\10-3- (3).txt</t>
  </si>
  <si>
    <t>D:\Google Drive\Research\data\Ecoli-at-MIC-8ug-ml-MNP 11.2172017\3\10-3- (4).txt</t>
  </si>
  <si>
    <t>D:\Google Drive\Research\data\Ecoli-at-MIC-8ug-ml-MNP 11.2172017\3\10-3- (5).txt</t>
  </si>
  <si>
    <t>D:\Google Drive\Research\data\Ecoli-at-MIC-8ug-ml-MNP 11.2172017\3\11-3- (1).txt</t>
  </si>
  <si>
    <t>D:\Google Drive\Research\data\Ecoli-at-MIC-8ug-ml-MNP 11.2172017\3\11-3- (2).txt</t>
  </si>
  <si>
    <t>D:\Google Drive\Research\data\Ecoli-at-MIC-8ug-ml-MNP 11.2172017\3\11-3- (3).txt</t>
  </si>
  <si>
    <t>D:\Google Drive\Research\data\Ecoli-at-MIC-8ug-ml-MNP 11.2172017\3\11-3- (4).txt</t>
  </si>
  <si>
    <t>D:\Google Drive\Research\data\Ecoli-at-MIC-8ug-ml-MNP 11.2172017\3\11-3- (5).txt</t>
  </si>
  <si>
    <t>30 minutes per reading (0-/0+, 4.5 hours, 11points)</t>
  </si>
  <si>
    <t>Mueller Hinton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</si>
</sst>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11" fontId="0" fillId="0" borderId="1" xfId="0" applyNumberFormat="1" applyBorder="1"/>
    <xf numFmtId="14" fontId="0" fillId="0" borderId="1" xfId="0" applyNumberFormat="1" applyBorder="1"/>
    <xf numFmtId="2" fontId="1" fillId="3" borderId="0" xfId="0" applyNumberFormat="1" applyFont="1" applyFill="1"/>
    <xf numFmtId="0" fontId="1" fillId="0" borderId="0" xfId="0" applyFont="1"/>
    <xf numFmtId="0" fontId="1" fillId="0" borderId="8" xfId="0" applyFont="1" applyBorder="1"/>
    <xf numFmtId="0" fontId="1" fillId="2" borderId="8" xfId="0" applyFont="1" applyFill="1" applyBorder="1"/>
    <xf numFmtId="0" fontId="1" fillId="0" borderId="3" xfId="0" applyFont="1" applyBorder="1"/>
    <xf numFmtId="11" fontId="1" fillId="0" borderId="3" xfId="0" applyNumberFormat="1" applyFont="1" applyBorder="1"/>
    <xf numFmtId="11" fontId="1" fillId="2" borderId="3" xfId="0" applyNumberFormat="1" applyFont="1" applyFill="1" applyBorder="1"/>
    <xf numFmtId="11" fontId="1" fillId="0" borderId="0" xfId="0" applyNumberFormat="1" applyFont="1"/>
    <xf numFmtId="11" fontId="1" fillId="2" borderId="0" xfId="0" applyNumberFormat="1" applyFont="1" applyFill="1"/>
    <xf numFmtId="11" fontId="1" fillId="0" borderId="8" xfId="0" applyNumberFormat="1" applyFont="1" applyBorder="1"/>
    <xf numFmtId="0" fontId="1" fillId="2" borderId="3" xfId="0" applyFont="1" applyFill="1" applyBorder="1"/>
    <xf numFmtId="9" fontId="1" fillId="3" borderId="0" xfId="0" applyNumberFormat="1" applyFont="1" applyFill="1"/>
    <xf numFmtId="0" fontId="1" fillId="2" borderId="0" xfId="0" applyFont="1" applyFill="1"/>
    <xf numFmtId="1" fontId="1" fillId="3" borderId="8" xfId="0" applyNumberFormat="1" applyFont="1" applyFill="1" applyBorder="1"/>
    <xf numFmtId="9" fontId="1" fillId="3" borderId="8" xfId="0" applyNumberFormat="1" applyFont="1" applyFill="1" applyBorder="1"/>
    <xf numFmtId="11" fontId="1" fillId="2" borderId="8" xfId="0" applyNumberFormat="1" applyFont="1" applyFill="1" applyBorder="1"/>
    <xf numFmtId="0" fontId="1" fillId="0" borderId="1" xfId="0" applyFont="1" applyBorder="1"/>
    <xf numFmtId="1" fontId="1" fillId="0" borderId="1" xfId="0" applyNumberFormat="1" applyFont="1" applyBorder="1"/>
    <xf numFmtId="11" fontId="1" fillId="0" borderId="1" xfId="0" applyNumberFormat="1" applyFont="1" applyBorder="1"/>
    <xf numFmtId="0" fontId="1" fillId="3" borderId="0" xfId="0" applyFont="1" applyFill="1"/>
    <xf numFmtId="0" fontId="1" fillId="0" borderId="10" xfId="0" applyFont="1" applyBorder="1" applyAlignment="1">
      <alignment horizontal="center"/>
    </xf>
    <xf numFmtId="10" fontId="1" fillId="0" borderId="1" xfId="0" applyNumberFormat="1" applyFont="1" applyBorder="1"/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" fontId="1" fillId="3" borderId="0" xfId="0" applyNumberFormat="1" applyFont="1" applyFill="1"/>
    <xf numFmtId="164" fontId="1" fillId="0" borderId="1" xfId="0" applyNumberFormat="1" applyFont="1" applyBorder="1"/>
    <xf numFmtId="0" fontId="0" fillId="0" borderId="10" xfId="0" applyBorder="1" applyAlignment="1">
      <alignment horizontal="center"/>
    </xf>
    <xf numFmtId="11" fontId="1" fillId="2" borderId="1" xfId="0" applyNumberFormat="1" applyFont="1" applyFill="1" applyBorder="1"/>
    <xf numFmtId="11" fontId="1" fillId="2" borderId="10" xfId="0" applyNumberFormat="1" applyFont="1" applyFill="1" applyBorder="1"/>
    <xf numFmtId="10" fontId="1" fillId="0" borderId="0" xfId="0" applyNumberFormat="1" applyFont="1"/>
    <xf numFmtId="11" fontId="1" fillId="0" borderId="10" xfId="0" applyNumberFormat="1" applyFont="1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3" borderId="8" xfId="0" applyFont="1" applyFill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312751531058614"/>
          <c:y val="5.1400554097404488E-2"/>
          <c:w val="0.74853215223097114"/>
          <c:h val="0.7724343832020997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'channel 1'!$B$118:$N$118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'channel 1'!$B$119:$N$119</c:f>
              <c:numCache>
                <c:formatCode>0.00E+00</c:formatCode>
                <c:ptCount val="13"/>
                <c:pt idx="0">
                  <c:v>1.5778E-12</c:v>
                </c:pt>
                <c:pt idx="1">
                  <c:v>1.6141999999999999E-12</c:v>
                </c:pt>
                <c:pt idx="2">
                  <c:v>1.6113E-12</c:v>
                </c:pt>
                <c:pt idx="3">
                  <c:v>1.6106E-12</c:v>
                </c:pt>
                <c:pt idx="4">
                  <c:v>1.6192E-12</c:v>
                </c:pt>
                <c:pt idx="5">
                  <c:v>1.6226E-12</c:v>
                </c:pt>
                <c:pt idx="6">
                  <c:v>1.6235000000000001E-12</c:v>
                </c:pt>
                <c:pt idx="7">
                  <c:v>1.643E-12</c:v>
                </c:pt>
                <c:pt idx="8">
                  <c:v>1.6459000000000001E-12</c:v>
                </c:pt>
                <c:pt idx="9">
                  <c:v>1.6244E-12</c:v>
                </c:pt>
                <c:pt idx="10">
                  <c:v>1.629E-12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D1-437E-9A67-31CD890AFC86}"/>
            </c:ext>
          </c:extLst>
        </c:ser>
        <c:ser>
          <c:idx val="1"/>
          <c:order val="1"/>
          <c:spPr>
            <a:ln w="28575">
              <a:noFill/>
            </a:ln>
          </c:spPr>
          <c:xVal>
            <c:numRef>
              <c:f>'channel 1'!$B$118:$N$118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'channel 1'!$B$120:$N$120</c:f>
              <c:numCache>
                <c:formatCode>0.00E+00</c:formatCode>
                <c:ptCount val="13"/>
                <c:pt idx="0">
                  <c:v>1.6059000000000001E-12</c:v>
                </c:pt>
                <c:pt idx="1">
                  <c:v>1.6415E-12</c:v>
                </c:pt>
                <c:pt idx="2">
                  <c:v>1.6235000000000001E-12</c:v>
                </c:pt>
                <c:pt idx="3">
                  <c:v>1.6406000000000001E-12</c:v>
                </c:pt>
                <c:pt idx="4">
                  <c:v>1.6361000000000001E-12</c:v>
                </c:pt>
                <c:pt idx="5">
                  <c:v>1.6441E-12</c:v>
                </c:pt>
                <c:pt idx="6">
                  <c:v>1.6439000000000001E-12</c:v>
                </c:pt>
                <c:pt idx="7">
                  <c:v>1.6507E-12</c:v>
                </c:pt>
                <c:pt idx="8">
                  <c:v>1.6752999999999999E-12</c:v>
                </c:pt>
                <c:pt idx="9">
                  <c:v>1.6671E-12</c:v>
                </c:pt>
                <c:pt idx="10">
                  <c:v>1.6586E-12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D1-437E-9A67-31CD890AFC86}"/>
            </c:ext>
          </c:extLst>
        </c:ser>
        <c:ser>
          <c:idx val="2"/>
          <c:order val="2"/>
          <c:spPr>
            <a:ln w="28575">
              <a:noFill/>
            </a:ln>
          </c:spPr>
          <c:xVal>
            <c:numRef>
              <c:f>'channel 1'!$B$118:$N$118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'channel 1'!$B$121:$N$121</c:f>
              <c:numCache>
                <c:formatCode>0.00E+00</c:formatCode>
                <c:ptCount val="13"/>
                <c:pt idx="0">
                  <c:v>1.6475E-12</c:v>
                </c:pt>
                <c:pt idx="1">
                  <c:v>1.654E-12</c:v>
                </c:pt>
                <c:pt idx="2">
                  <c:v>1.639E-12</c:v>
                </c:pt>
                <c:pt idx="3">
                  <c:v>1.6323E-12</c:v>
                </c:pt>
                <c:pt idx="4">
                  <c:v>1.6674999999999999E-12</c:v>
                </c:pt>
                <c:pt idx="5">
                  <c:v>1.6479000000000001E-12</c:v>
                </c:pt>
                <c:pt idx="6">
                  <c:v>1.6476999999999999E-12</c:v>
                </c:pt>
                <c:pt idx="7">
                  <c:v>1.6667E-12</c:v>
                </c:pt>
                <c:pt idx="8">
                  <c:v>1.673E-12</c:v>
                </c:pt>
                <c:pt idx="9">
                  <c:v>1.662E-12</c:v>
                </c:pt>
                <c:pt idx="10">
                  <c:v>1.6628999999999999E-12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D1-437E-9A67-31CD890AFC86}"/>
            </c:ext>
          </c:extLst>
        </c:ser>
        <c:ser>
          <c:idx val="3"/>
          <c:order val="3"/>
          <c:spPr>
            <a:ln w="28575">
              <a:noFill/>
            </a:ln>
          </c:spPr>
          <c:xVal>
            <c:numRef>
              <c:f>'channel 1'!$B$118:$N$118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'channel 1'!$B$122:$N$122</c:f>
              <c:numCache>
                <c:formatCode>0.00E+00</c:formatCode>
                <c:ptCount val="13"/>
                <c:pt idx="0">
                  <c:v>1.6384999999999999E-12</c:v>
                </c:pt>
                <c:pt idx="1">
                  <c:v>1.6552000000000001E-12</c:v>
                </c:pt>
                <c:pt idx="2">
                  <c:v>1.6427000000000001E-12</c:v>
                </c:pt>
                <c:pt idx="3">
                  <c:v>1.6434E-12</c:v>
                </c:pt>
                <c:pt idx="4">
                  <c:v>1.6674999999999999E-12</c:v>
                </c:pt>
                <c:pt idx="5">
                  <c:v>1.6476E-12</c:v>
                </c:pt>
                <c:pt idx="6">
                  <c:v>1.6479000000000001E-12</c:v>
                </c:pt>
                <c:pt idx="7">
                  <c:v>1.6440000000000001E-12</c:v>
                </c:pt>
                <c:pt idx="8">
                  <c:v>1.6644000000000001E-12</c:v>
                </c:pt>
                <c:pt idx="9">
                  <c:v>1.6715000000000001E-12</c:v>
                </c:pt>
                <c:pt idx="10">
                  <c:v>1.6610000000000001E-12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D1-437E-9A67-31CD890AFC86}"/>
            </c:ext>
          </c:extLst>
        </c:ser>
        <c:ser>
          <c:idx val="4"/>
          <c:order val="4"/>
          <c:spPr>
            <a:ln w="28575">
              <a:noFill/>
            </a:ln>
          </c:spPr>
          <c:xVal>
            <c:numRef>
              <c:f>'channel 1'!$B$118:$N$118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'channel 1'!$B$123:$N$123</c:f>
              <c:numCache>
                <c:formatCode>0.00E+00</c:formatCode>
                <c:ptCount val="13"/>
                <c:pt idx="0">
                  <c:v>1.6482E-12</c:v>
                </c:pt>
                <c:pt idx="1">
                  <c:v>1.6507E-12</c:v>
                </c:pt>
                <c:pt idx="2">
                  <c:v>1.6442E-12</c:v>
                </c:pt>
                <c:pt idx="3">
                  <c:v>1.6535E-12</c:v>
                </c:pt>
                <c:pt idx="4">
                  <c:v>1.6496999999999999E-12</c:v>
                </c:pt>
                <c:pt idx="5">
                  <c:v>1.6463999999999999E-12</c:v>
                </c:pt>
                <c:pt idx="6">
                  <c:v>1.6431999999999999E-12</c:v>
                </c:pt>
                <c:pt idx="7">
                  <c:v>1.6569999999999999E-12</c:v>
                </c:pt>
                <c:pt idx="8">
                  <c:v>1.6745E-12</c:v>
                </c:pt>
                <c:pt idx="9">
                  <c:v>1.6837E-12</c:v>
                </c:pt>
                <c:pt idx="10">
                  <c:v>1.6936E-12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D1-437E-9A67-31CD890AFC86}"/>
            </c:ext>
          </c:extLst>
        </c:ser>
        <c:ser>
          <c:idx val="5"/>
          <c:order val="5"/>
          <c:spPr>
            <a:ln w="28575">
              <a:noFill/>
            </a:ln>
          </c:spPr>
          <c:xVal>
            <c:numRef>
              <c:f>'channel 1'!$B$118:$N$118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'channel 2'!#REF!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AD1-437E-9A67-31CD890AF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169280"/>
        <c:axId val="275171200"/>
      </c:scatterChart>
      <c:valAx>
        <c:axId val="275169280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(hr)</a:t>
                </a:r>
              </a:p>
            </c:rich>
          </c:tx>
          <c:layout>
            <c:manualLayout>
              <c:xMode val="edge"/>
              <c:yMode val="edge"/>
              <c:x val="0.43912270341207355"/>
              <c:y val="0.9223326771653542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275171200"/>
        <c:crosses val="autoZero"/>
        <c:crossBetween val="midCat"/>
      </c:valAx>
      <c:valAx>
        <c:axId val="275171200"/>
        <c:scaling>
          <c:orientation val="minMax"/>
          <c:max val="1.9000000000000012E-12"/>
          <c:min val="1.5000000000000009E-1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Capacitance (F)</a:t>
                </a:r>
              </a:p>
            </c:rich>
          </c:tx>
          <c:layout>
            <c:manualLayout>
              <c:xMode val="edge"/>
              <c:yMode val="edge"/>
              <c:x val="2.443044619422572E-2"/>
              <c:y val="0.28429571303587053"/>
            </c:manualLayout>
          </c:layout>
          <c:overlay val="0"/>
        </c:title>
        <c:numFmt formatCode="0.00E+0" sourceLinked="0"/>
        <c:majorTickMark val="out"/>
        <c:minorTickMark val="in"/>
        <c:tickLblPos val="nextTo"/>
        <c:crossAx val="275169280"/>
        <c:crosses val="autoZero"/>
        <c:crossBetween val="midCat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713473315835517"/>
          <c:y val="5.6030183727034118E-2"/>
          <c:w val="0.62732005090272802"/>
          <c:h val="0.781693642461358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'channel 1'!$B$116:$N$116</c:f>
              <c:strCache>
                <c:ptCount val="13"/>
                <c:pt idx="0">
                  <c:v>Bulk Capacitance (CPEb-T)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'channel 1'!$B$125:$N$125</c:f>
                <c:numCache>
                  <c:formatCode>General</c:formatCode>
                  <c:ptCount val="13"/>
                  <c:pt idx="0">
                    <c:v>3.0859795851560636E-14</c:v>
                  </c:pt>
                  <c:pt idx="1">
                    <c:v>1.7034875990156241E-14</c:v>
                  </c:pt>
                  <c:pt idx="2">
                    <c:v>1.4256331926551084E-14</c:v>
                  </c:pt>
                  <c:pt idx="3">
                    <c:v>1.6132172823274609E-14</c:v>
                  </c:pt>
                  <c:pt idx="4">
                    <c:v>2.0823304252687605E-14</c:v>
                  </c:pt>
                  <c:pt idx="5">
                    <c:v>1.0792451065443859E-14</c:v>
                  </c:pt>
                  <c:pt idx="6">
                    <c:v>1.0145343759577553E-14</c:v>
                  </c:pt>
                  <c:pt idx="7">
                    <c:v>9.8410873382974982E-15</c:v>
                  </c:pt>
                  <c:pt idx="8">
                    <c:v>1.2373237248190097E-14</c:v>
                  </c:pt>
                  <c:pt idx="9">
                    <c:v>2.2363877123611637E-14</c:v>
                  </c:pt>
                  <c:pt idx="10">
                    <c:v>2.2891745237093637E-14</c:v>
                  </c:pt>
                </c:numCache>
              </c:numRef>
            </c:plus>
            <c:minus>
              <c:numRef>
                <c:f>'channel 1'!$B$125:$N$125</c:f>
                <c:numCache>
                  <c:formatCode>General</c:formatCode>
                  <c:ptCount val="13"/>
                  <c:pt idx="0">
                    <c:v>3.0859795851560636E-14</c:v>
                  </c:pt>
                  <c:pt idx="1">
                    <c:v>1.7034875990156241E-14</c:v>
                  </c:pt>
                  <c:pt idx="2">
                    <c:v>1.4256331926551084E-14</c:v>
                  </c:pt>
                  <c:pt idx="3">
                    <c:v>1.6132172823274609E-14</c:v>
                  </c:pt>
                  <c:pt idx="4">
                    <c:v>2.0823304252687605E-14</c:v>
                  </c:pt>
                  <c:pt idx="5">
                    <c:v>1.0792451065443859E-14</c:v>
                  </c:pt>
                  <c:pt idx="6">
                    <c:v>1.0145343759577553E-14</c:v>
                  </c:pt>
                  <c:pt idx="7">
                    <c:v>9.8410873382974982E-15</c:v>
                  </c:pt>
                  <c:pt idx="8">
                    <c:v>1.2373237248190097E-14</c:v>
                  </c:pt>
                  <c:pt idx="9">
                    <c:v>2.2363877123611637E-14</c:v>
                  </c:pt>
                  <c:pt idx="10">
                    <c:v>2.2891745237093637E-14</c:v>
                  </c:pt>
                </c:numCache>
              </c:numRef>
            </c:minus>
          </c:errBars>
          <c:xVal>
            <c:numRef>
              <c:f>'channel 1'!$B$118:$N$118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'channel 1'!$B$124:$N$124</c:f>
              <c:numCache>
                <c:formatCode>0.00E+00</c:formatCode>
                <c:ptCount val="13"/>
                <c:pt idx="0">
                  <c:v>1.6235799999999998E-12</c:v>
                </c:pt>
                <c:pt idx="1">
                  <c:v>1.6431200000000004E-12</c:v>
                </c:pt>
                <c:pt idx="2">
                  <c:v>1.63214E-12</c:v>
                </c:pt>
                <c:pt idx="3">
                  <c:v>1.6360800000000002E-12</c:v>
                </c:pt>
                <c:pt idx="4">
                  <c:v>1.648E-12</c:v>
                </c:pt>
                <c:pt idx="5">
                  <c:v>1.64172E-12</c:v>
                </c:pt>
                <c:pt idx="6">
                  <c:v>1.64124E-12</c:v>
                </c:pt>
                <c:pt idx="7">
                  <c:v>1.6522799999999999E-12</c:v>
                </c:pt>
                <c:pt idx="8">
                  <c:v>1.66662E-12</c:v>
                </c:pt>
                <c:pt idx="9">
                  <c:v>1.6617399999999997E-12</c:v>
                </c:pt>
                <c:pt idx="10">
                  <c:v>1.6610200000000001E-12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94-48D9-8982-61F26C0C1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169280"/>
        <c:axId val="275171200"/>
      </c:scatterChart>
      <c:scatterChart>
        <c:scatterStyle val="lineMarker"/>
        <c:varyColors val="0"/>
        <c:ser>
          <c:idx val="1"/>
          <c:order val="1"/>
          <c:tx>
            <c:strRef>
              <c:f>'channel 1'!$A$103:$D$103</c:f>
              <c:strCache>
                <c:ptCount val="4"/>
                <c:pt idx="0">
                  <c:v>CFU count </c:v>
                </c:pt>
              </c:strCache>
            </c:strRef>
          </c:tx>
          <c:spPr>
            <a:ln w="28575">
              <a:noFill/>
            </a:ln>
          </c:spPr>
          <c:xVal>
            <c:numRef>
              <c:f>'channel 1'!$B$105:$L$105</c:f>
              <c:numCache>
                <c:formatCode>0.0</c:formatCode>
                <c:ptCount val="11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'channel 1'!$B$111:$L$111</c:f>
              <c:numCache>
                <c:formatCode>0.00E+00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94-48D9-8982-61F26C0C1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121040"/>
        <c:axId val="468127928"/>
      </c:scatterChart>
      <c:valAx>
        <c:axId val="275169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(hr)</a:t>
                </a:r>
              </a:p>
            </c:rich>
          </c:tx>
          <c:layout>
            <c:manualLayout>
              <c:xMode val="edge"/>
              <c:yMode val="edge"/>
              <c:x val="0.49089040006362838"/>
              <c:y val="0.92233267716535428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275171200"/>
        <c:crosses val="autoZero"/>
        <c:crossBetween val="midCat"/>
      </c:valAx>
      <c:valAx>
        <c:axId val="275171200"/>
        <c:scaling>
          <c:orientation val="minMax"/>
          <c:max val="1.9000000000000012E-12"/>
          <c:min val="1.5000000000000009E-1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Capacitance (F)</a:t>
                </a:r>
              </a:p>
            </c:rich>
          </c:tx>
          <c:layout>
            <c:manualLayout>
              <c:xMode val="edge"/>
              <c:yMode val="edge"/>
              <c:x val="2.443044619422572E-2"/>
              <c:y val="0.28429571303587053"/>
            </c:manualLayout>
          </c:layout>
          <c:overlay val="0"/>
        </c:title>
        <c:numFmt formatCode="0.00E+0" sourceLinked="0"/>
        <c:majorTickMark val="out"/>
        <c:minorTickMark val="in"/>
        <c:tickLblPos val="nextTo"/>
        <c:crossAx val="275169280"/>
        <c:crosses val="autoZero"/>
        <c:crossBetween val="midCat"/>
      </c:valAx>
      <c:valAx>
        <c:axId val="468127928"/>
        <c:scaling>
          <c:logBase val="10"/>
          <c:orientation val="minMax"/>
          <c:max val="10000000"/>
          <c:min val="10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(CFU/ml)</a:t>
                </a:r>
              </a:p>
            </c:rich>
          </c:tx>
          <c:layout>
            <c:manualLayout>
              <c:xMode val="edge"/>
              <c:yMode val="edge"/>
              <c:x val="0.93146464646464666"/>
              <c:y val="0.31515237678623503"/>
            </c:manualLayout>
          </c:layout>
          <c:overlay val="0"/>
        </c:title>
        <c:numFmt formatCode="0.0E+0" sourceLinked="0"/>
        <c:majorTickMark val="out"/>
        <c:minorTickMark val="none"/>
        <c:tickLblPos val="nextTo"/>
        <c:crossAx val="468121040"/>
        <c:crosses val="max"/>
        <c:crossBetween val="midCat"/>
      </c:valAx>
      <c:valAx>
        <c:axId val="468121040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468127928"/>
        <c:crosses val="autoZero"/>
        <c:crossBetween val="midCat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312751531058614"/>
          <c:y val="5.1400554097404488E-2"/>
          <c:w val="0.74853215223097114"/>
          <c:h val="0.7724343832020997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'channel 2'!$B$118:$N$118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'channel 2'!$B$119:$N$119</c:f>
              <c:numCache>
                <c:formatCode>0.00E+00</c:formatCode>
                <c:ptCount val="13"/>
                <c:pt idx="0">
                  <c:v>1.5703000000000001E-12</c:v>
                </c:pt>
                <c:pt idx="1">
                  <c:v>1.6075E-12</c:v>
                </c:pt>
                <c:pt idx="2">
                  <c:v>1.648E-12</c:v>
                </c:pt>
                <c:pt idx="3">
                  <c:v>1.6144000000000001E-12</c:v>
                </c:pt>
                <c:pt idx="4">
                  <c:v>1.6002E-12</c:v>
                </c:pt>
                <c:pt idx="5">
                  <c:v>1.5914000000000001E-12</c:v>
                </c:pt>
                <c:pt idx="6">
                  <c:v>1.6081E-12</c:v>
                </c:pt>
                <c:pt idx="7">
                  <c:v>1.6158E-12</c:v>
                </c:pt>
                <c:pt idx="8">
                  <c:v>1.6391999999999999E-12</c:v>
                </c:pt>
                <c:pt idx="9">
                  <c:v>1.6265E-12</c:v>
                </c:pt>
                <c:pt idx="10">
                  <c:v>1.6406000000000001E-12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64-4FEE-A761-E2DF920FBB46}"/>
            </c:ext>
          </c:extLst>
        </c:ser>
        <c:ser>
          <c:idx val="1"/>
          <c:order val="1"/>
          <c:spPr>
            <a:ln w="28575">
              <a:noFill/>
            </a:ln>
          </c:spPr>
          <c:xVal>
            <c:numRef>
              <c:f>'channel 2'!$B$118:$N$118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'channel 2'!$B$120:$N$120</c:f>
              <c:numCache>
                <c:formatCode>0.00E+00</c:formatCode>
                <c:ptCount val="13"/>
                <c:pt idx="0">
                  <c:v>1.6167999999999999E-12</c:v>
                </c:pt>
                <c:pt idx="1">
                  <c:v>1.6323E-12</c:v>
                </c:pt>
                <c:pt idx="2">
                  <c:v>1.6723000000000001E-12</c:v>
                </c:pt>
                <c:pt idx="3">
                  <c:v>1.6456999999999999E-12</c:v>
                </c:pt>
                <c:pt idx="4">
                  <c:v>1.6454E-12</c:v>
                </c:pt>
                <c:pt idx="5">
                  <c:v>1.6495E-12</c:v>
                </c:pt>
                <c:pt idx="6">
                  <c:v>1.6621999999999999E-12</c:v>
                </c:pt>
                <c:pt idx="7">
                  <c:v>1.6551000000000001E-12</c:v>
                </c:pt>
                <c:pt idx="8">
                  <c:v>1.6959000000000001E-12</c:v>
                </c:pt>
                <c:pt idx="9">
                  <c:v>1.6805E-12</c:v>
                </c:pt>
                <c:pt idx="10">
                  <c:v>1.6982999999999999E-12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64-4FEE-A761-E2DF920FBB46}"/>
            </c:ext>
          </c:extLst>
        </c:ser>
        <c:ser>
          <c:idx val="2"/>
          <c:order val="2"/>
          <c:spPr>
            <a:ln w="28575">
              <a:noFill/>
            </a:ln>
          </c:spPr>
          <c:xVal>
            <c:numRef>
              <c:f>'channel 2'!$B$118:$N$118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'channel 2'!$B$121:$N$121</c:f>
              <c:numCache>
                <c:formatCode>0.00E+00</c:formatCode>
                <c:ptCount val="13"/>
                <c:pt idx="0">
                  <c:v>1.6466000000000001E-12</c:v>
                </c:pt>
                <c:pt idx="1">
                  <c:v>1.6582999999999999E-12</c:v>
                </c:pt>
                <c:pt idx="2">
                  <c:v>1.6773999999999999E-12</c:v>
                </c:pt>
                <c:pt idx="3">
                  <c:v>1.6554E-12</c:v>
                </c:pt>
                <c:pt idx="4">
                  <c:v>1.6961E-12</c:v>
                </c:pt>
                <c:pt idx="5">
                  <c:v>1.6281000000000001E-12</c:v>
                </c:pt>
                <c:pt idx="6">
                  <c:v>1.6457999999999999E-12</c:v>
                </c:pt>
                <c:pt idx="7">
                  <c:v>1.6608999999999999E-12</c:v>
                </c:pt>
                <c:pt idx="8">
                  <c:v>1.6849E-12</c:v>
                </c:pt>
                <c:pt idx="9">
                  <c:v>1.685E-12</c:v>
                </c:pt>
                <c:pt idx="10">
                  <c:v>1.6987E-12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64-4FEE-A761-E2DF920FBB46}"/>
            </c:ext>
          </c:extLst>
        </c:ser>
        <c:ser>
          <c:idx val="3"/>
          <c:order val="3"/>
          <c:spPr>
            <a:ln w="28575">
              <a:noFill/>
            </a:ln>
          </c:spPr>
          <c:xVal>
            <c:numRef>
              <c:f>'channel 2'!$B$118:$N$118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'channel 2'!$B$122:$N$122</c:f>
              <c:numCache>
                <c:formatCode>0.00E+00</c:formatCode>
                <c:ptCount val="13"/>
                <c:pt idx="0">
                  <c:v>1.6259999999999999E-12</c:v>
                </c:pt>
                <c:pt idx="1">
                  <c:v>1.6529E-12</c:v>
                </c:pt>
                <c:pt idx="2">
                  <c:v>1.6564000000000001E-12</c:v>
                </c:pt>
                <c:pt idx="3">
                  <c:v>1.6446000000000001E-12</c:v>
                </c:pt>
                <c:pt idx="4">
                  <c:v>1.6765E-12</c:v>
                </c:pt>
                <c:pt idx="5">
                  <c:v>1.6435E-12</c:v>
                </c:pt>
                <c:pt idx="6">
                  <c:v>1.6507E-12</c:v>
                </c:pt>
                <c:pt idx="7">
                  <c:v>1.6521E-12</c:v>
                </c:pt>
                <c:pt idx="8">
                  <c:v>1.6763E-12</c:v>
                </c:pt>
                <c:pt idx="9">
                  <c:v>1.6808000000000001E-12</c:v>
                </c:pt>
                <c:pt idx="10">
                  <c:v>1.6943E-12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64-4FEE-A761-E2DF920FBB46}"/>
            </c:ext>
          </c:extLst>
        </c:ser>
        <c:ser>
          <c:idx val="4"/>
          <c:order val="4"/>
          <c:spPr>
            <a:ln w="28575">
              <a:noFill/>
            </a:ln>
          </c:spPr>
          <c:xVal>
            <c:numRef>
              <c:f>'channel 2'!$B$118:$N$118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'channel 2'!$B$123:$N$123</c:f>
              <c:numCache>
                <c:formatCode>0.00E+00</c:formatCode>
                <c:ptCount val="13"/>
                <c:pt idx="0">
                  <c:v>1.6368000000000001E-12</c:v>
                </c:pt>
                <c:pt idx="1">
                  <c:v>1.6475E-12</c:v>
                </c:pt>
                <c:pt idx="2">
                  <c:v>1.6534E-12</c:v>
                </c:pt>
                <c:pt idx="3">
                  <c:v>1.6387000000000001E-12</c:v>
                </c:pt>
                <c:pt idx="4">
                  <c:v>1.6646E-12</c:v>
                </c:pt>
                <c:pt idx="5">
                  <c:v>1.643E-12</c:v>
                </c:pt>
                <c:pt idx="6">
                  <c:v>1.6544000000000001E-12</c:v>
                </c:pt>
                <c:pt idx="7">
                  <c:v>1.6575999999999999E-12</c:v>
                </c:pt>
                <c:pt idx="8">
                  <c:v>1.6857E-12</c:v>
                </c:pt>
                <c:pt idx="9">
                  <c:v>1.6694999999999999E-12</c:v>
                </c:pt>
                <c:pt idx="10">
                  <c:v>1.7077000000000001E-12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64-4FEE-A761-E2DF920FBB46}"/>
            </c:ext>
          </c:extLst>
        </c:ser>
        <c:ser>
          <c:idx val="5"/>
          <c:order val="5"/>
          <c:spPr>
            <a:ln w="28575">
              <a:noFill/>
            </a:ln>
          </c:spPr>
          <c:xVal>
            <c:numRef>
              <c:f>'channel 2'!$B$118:$N$118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'channel 2'!#REF!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D64-4FEE-A761-E2DF920FB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169280"/>
        <c:axId val="275171200"/>
      </c:scatterChart>
      <c:valAx>
        <c:axId val="275169280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(hr)</a:t>
                </a:r>
              </a:p>
            </c:rich>
          </c:tx>
          <c:layout>
            <c:manualLayout>
              <c:xMode val="edge"/>
              <c:yMode val="edge"/>
              <c:x val="0.43912270341207355"/>
              <c:y val="0.9223326771653542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275171200"/>
        <c:crosses val="autoZero"/>
        <c:crossBetween val="midCat"/>
      </c:valAx>
      <c:valAx>
        <c:axId val="275171200"/>
        <c:scaling>
          <c:orientation val="minMax"/>
          <c:max val="1.9000000000000012E-12"/>
          <c:min val="1.5000000000000009E-1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Capacitance (F)</a:t>
                </a:r>
              </a:p>
            </c:rich>
          </c:tx>
          <c:layout>
            <c:manualLayout>
              <c:xMode val="edge"/>
              <c:yMode val="edge"/>
              <c:x val="2.443044619422572E-2"/>
              <c:y val="0.28429571303587053"/>
            </c:manualLayout>
          </c:layout>
          <c:overlay val="0"/>
        </c:title>
        <c:numFmt formatCode="0.00E+0" sourceLinked="0"/>
        <c:majorTickMark val="out"/>
        <c:minorTickMark val="in"/>
        <c:tickLblPos val="nextTo"/>
        <c:crossAx val="275169280"/>
        <c:crosses val="autoZero"/>
        <c:crossBetween val="midCat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713473315835517"/>
          <c:y val="5.6030183727034118E-2"/>
          <c:w val="0.62732005090272802"/>
          <c:h val="0.781693642461358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'channel 2'!$B$116:$N$116</c:f>
              <c:strCache>
                <c:ptCount val="13"/>
                <c:pt idx="0">
                  <c:v>Bulk Capacitance (CPEb-T)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'channel 2'!$B$125:$N$125</c:f>
                <c:numCache>
                  <c:formatCode>General</c:formatCode>
                  <c:ptCount val="13"/>
                  <c:pt idx="0">
                    <c:v>2.9595945668283679E-14</c:v>
                  </c:pt>
                  <c:pt idx="1">
                    <c:v>2.0448960853793998E-14</c:v>
                  </c:pt>
                  <c:pt idx="2">
                    <c:v>1.2681876832708908E-14</c:v>
                  </c:pt>
                  <c:pt idx="3">
                    <c:v>1.539132872756602E-14</c:v>
                  </c:pt>
                  <c:pt idx="4">
                    <c:v>3.6491958018171618E-14</c:v>
                  </c:pt>
                  <c:pt idx="5">
                    <c:v>2.3553237569387321E-14</c:v>
                  </c:pt>
                  <c:pt idx="6">
                    <c:v>2.1071615979796141E-14</c:v>
                  </c:pt>
                  <c:pt idx="7">
                    <c:v>1.8453861384544936E-14</c:v>
                  </c:pt>
                  <c:pt idx="8">
                    <c:v>2.1925099771722867E-14</c:v>
                  </c:pt>
                  <c:pt idx="9">
                    <c:v>2.4148146926834788E-14</c:v>
                  </c:pt>
                  <c:pt idx="10">
                    <c:v>2.6903010983902866E-14</c:v>
                  </c:pt>
                </c:numCache>
              </c:numRef>
            </c:plus>
            <c:minus>
              <c:numRef>
                <c:f>'channel 2'!$B$125:$N$125</c:f>
                <c:numCache>
                  <c:formatCode>General</c:formatCode>
                  <c:ptCount val="13"/>
                  <c:pt idx="0">
                    <c:v>2.9595945668283679E-14</c:v>
                  </c:pt>
                  <c:pt idx="1">
                    <c:v>2.0448960853793998E-14</c:v>
                  </c:pt>
                  <c:pt idx="2">
                    <c:v>1.2681876832708908E-14</c:v>
                  </c:pt>
                  <c:pt idx="3">
                    <c:v>1.539132872756602E-14</c:v>
                  </c:pt>
                  <c:pt idx="4">
                    <c:v>3.6491958018171618E-14</c:v>
                  </c:pt>
                  <c:pt idx="5">
                    <c:v>2.3553237569387321E-14</c:v>
                  </c:pt>
                  <c:pt idx="6">
                    <c:v>2.1071615979796141E-14</c:v>
                  </c:pt>
                  <c:pt idx="7">
                    <c:v>1.8453861384544936E-14</c:v>
                  </c:pt>
                  <c:pt idx="8">
                    <c:v>2.1925099771722867E-14</c:v>
                  </c:pt>
                  <c:pt idx="9">
                    <c:v>2.4148146926834788E-14</c:v>
                  </c:pt>
                  <c:pt idx="10">
                    <c:v>2.6903010983902866E-14</c:v>
                  </c:pt>
                </c:numCache>
              </c:numRef>
            </c:minus>
          </c:errBars>
          <c:xVal>
            <c:numRef>
              <c:f>'channel 2'!$B$118:$N$118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'channel 2'!$B$124:$N$124</c:f>
              <c:numCache>
                <c:formatCode>0.00E+00</c:formatCode>
                <c:ptCount val="13"/>
                <c:pt idx="0">
                  <c:v>1.6193000000000002E-12</c:v>
                </c:pt>
                <c:pt idx="1">
                  <c:v>1.6397E-12</c:v>
                </c:pt>
                <c:pt idx="2">
                  <c:v>1.6614999999999999E-12</c:v>
                </c:pt>
                <c:pt idx="3">
                  <c:v>1.6397599999999997E-12</c:v>
                </c:pt>
                <c:pt idx="4">
                  <c:v>1.65656E-12</c:v>
                </c:pt>
                <c:pt idx="5">
                  <c:v>1.6311000000000002E-12</c:v>
                </c:pt>
                <c:pt idx="6">
                  <c:v>1.6442399999999999E-12</c:v>
                </c:pt>
                <c:pt idx="7">
                  <c:v>1.6483000000000002E-12</c:v>
                </c:pt>
                <c:pt idx="8">
                  <c:v>1.6764E-12</c:v>
                </c:pt>
                <c:pt idx="9">
                  <c:v>1.6684599999999999E-12</c:v>
                </c:pt>
                <c:pt idx="10">
                  <c:v>1.6879200000000001E-12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8B-487A-901A-4AB7C289E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169280"/>
        <c:axId val="275171200"/>
      </c:scatterChart>
      <c:scatterChart>
        <c:scatterStyle val="lineMarker"/>
        <c:varyColors val="0"/>
        <c:ser>
          <c:idx val="1"/>
          <c:order val="1"/>
          <c:tx>
            <c:strRef>
              <c:f>'channel 2'!$A$103:$D$103</c:f>
              <c:strCache>
                <c:ptCount val="4"/>
                <c:pt idx="0">
                  <c:v>CFU count </c:v>
                </c:pt>
              </c:strCache>
            </c:strRef>
          </c:tx>
          <c:spPr>
            <a:ln w="28575">
              <a:noFill/>
            </a:ln>
          </c:spPr>
          <c:xVal>
            <c:numRef>
              <c:f>'channel 2'!$B$105:$L$105</c:f>
              <c:numCache>
                <c:formatCode>0.0</c:formatCode>
                <c:ptCount val="11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'channel 2'!$B$111:$L$111</c:f>
              <c:numCache>
                <c:formatCode>0.00E+00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8B-487A-901A-4AB7C289E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121040"/>
        <c:axId val="468127928"/>
      </c:scatterChart>
      <c:valAx>
        <c:axId val="275169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(hr)</a:t>
                </a:r>
              </a:p>
            </c:rich>
          </c:tx>
          <c:layout>
            <c:manualLayout>
              <c:xMode val="edge"/>
              <c:yMode val="edge"/>
              <c:x val="0.49089040006362838"/>
              <c:y val="0.92233267716535428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275171200"/>
        <c:crosses val="autoZero"/>
        <c:crossBetween val="midCat"/>
      </c:valAx>
      <c:valAx>
        <c:axId val="275171200"/>
        <c:scaling>
          <c:orientation val="minMax"/>
          <c:max val="1.9000000000000012E-12"/>
          <c:min val="1.5000000000000009E-1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Capacitance (F)</a:t>
                </a:r>
              </a:p>
            </c:rich>
          </c:tx>
          <c:layout>
            <c:manualLayout>
              <c:xMode val="edge"/>
              <c:yMode val="edge"/>
              <c:x val="2.443044619422572E-2"/>
              <c:y val="0.28429571303587053"/>
            </c:manualLayout>
          </c:layout>
          <c:overlay val="0"/>
        </c:title>
        <c:numFmt formatCode="0.00E+0" sourceLinked="0"/>
        <c:majorTickMark val="out"/>
        <c:minorTickMark val="in"/>
        <c:tickLblPos val="nextTo"/>
        <c:crossAx val="275169280"/>
        <c:crosses val="autoZero"/>
        <c:crossBetween val="midCat"/>
      </c:valAx>
      <c:valAx>
        <c:axId val="468127928"/>
        <c:scaling>
          <c:logBase val="10"/>
          <c:orientation val="minMax"/>
          <c:max val="10000000"/>
          <c:min val="10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(CFU/ml)</a:t>
                </a:r>
              </a:p>
            </c:rich>
          </c:tx>
          <c:layout>
            <c:manualLayout>
              <c:xMode val="edge"/>
              <c:yMode val="edge"/>
              <c:x val="0.93146464646464666"/>
              <c:y val="0.31515237678623503"/>
            </c:manualLayout>
          </c:layout>
          <c:overlay val="0"/>
        </c:title>
        <c:numFmt formatCode="0.0E+0" sourceLinked="0"/>
        <c:majorTickMark val="out"/>
        <c:minorTickMark val="none"/>
        <c:tickLblPos val="nextTo"/>
        <c:crossAx val="468121040"/>
        <c:crosses val="max"/>
        <c:crossBetween val="midCat"/>
      </c:valAx>
      <c:valAx>
        <c:axId val="468121040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468127928"/>
        <c:crosses val="autoZero"/>
        <c:crossBetween val="midCat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312751531058614"/>
          <c:y val="5.1400554097404488E-2"/>
          <c:w val="0.74853215223097114"/>
          <c:h val="0.7724343832020997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channel3!$B$118:$N$118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channel3!$B$119:$N$119</c:f>
              <c:numCache>
                <c:formatCode>0.00E+00</c:formatCode>
                <c:ptCount val="13"/>
                <c:pt idx="0">
                  <c:v>1.4109999999999999E-12</c:v>
                </c:pt>
                <c:pt idx="1">
                  <c:v>1.4336000000000001E-12</c:v>
                </c:pt>
                <c:pt idx="2">
                  <c:v>1.4284000000000001E-12</c:v>
                </c:pt>
                <c:pt idx="3">
                  <c:v>1.4227E-12</c:v>
                </c:pt>
                <c:pt idx="4">
                  <c:v>1.4537999999999999E-12</c:v>
                </c:pt>
                <c:pt idx="5">
                  <c:v>1.4635E-12</c:v>
                </c:pt>
                <c:pt idx="6">
                  <c:v>1.4359999999999999E-12</c:v>
                </c:pt>
                <c:pt idx="7">
                  <c:v>1.5023999999999999E-12</c:v>
                </c:pt>
                <c:pt idx="8">
                  <c:v>1.4570999999999999E-12</c:v>
                </c:pt>
                <c:pt idx="9">
                  <c:v>1.4583999999999999E-12</c:v>
                </c:pt>
                <c:pt idx="10">
                  <c:v>1.5342000000000001E-12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69-4FF2-89EB-028CA06606AF}"/>
            </c:ext>
          </c:extLst>
        </c:ser>
        <c:ser>
          <c:idx val="1"/>
          <c:order val="1"/>
          <c:spPr>
            <a:ln w="28575">
              <a:noFill/>
            </a:ln>
          </c:spPr>
          <c:xVal>
            <c:numRef>
              <c:f>channel3!$B$118:$N$118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channel3!$B$120:$N$120</c:f>
              <c:numCache>
                <c:formatCode>0.00E+00</c:formatCode>
                <c:ptCount val="13"/>
                <c:pt idx="0">
                  <c:v>1.4169999999999999E-12</c:v>
                </c:pt>
                <c:pt idx="1">
                  <c:v>1.4191000000000001E-12</c:v>
                </c:pt>
                <c:pt idx="2">
                  <c:v>1.4345E-12</c:v>
                </c:pt>
                <c:pt idx="3">
                  <c:v>1.4372E-12</c:v>
                </c:pt>
                <c:pt idx="4">
                  <c:v>1.4674E-12</c:v>
                </c:pt>
                <c:pt idx="5">
                  <c:v>1.4366E-12</c:v>
                </c:pt>
                <c:pt idx="6">
                  <c:v>1.4405E-12</c:v>
                </c:pt>
                <c:pt idx="7">
                  <c:v>1.4868000000000001E-12</c:v>
                </c:pt>
                <c:pt idx="8">
                  <c:v>1.4622E-12</c:v>
                </c:pt>
                <c:pt idx="9">
                  <c:v>1.4839999999999999E-12</c:v>
                </c:pt>
                <c:pt idx="10">
                  <c:v>1.5107E-12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69-4FF2-89EB-028CA06606AF}"/>
            </c:ext>
          </c:extLst>
        </c:ser>
        <c:ser>
          <c:idx val="2"/>
          <c:order val="2"/>
          <c:spPr>
            <a:ln w="28575">
              <a:noFill/>
            </a:ln>
          </c:spPr>
          <c:xVal>
            <c:numRef>
              <c:f>channel3!$B$118:$N$118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channel3!$B$121:$N$121</c:f>
              <c:numCache>
                <c:formatCode>0.00E+00</c:formatCode>
                <c:ptCount val="13"/>
                <c:pt idx="0">
                  <c:v>1.4095E-12</c:v>
                </c:pt>
                <c:pt idx="1">
                  <c:v>1.4253E-12</c:v>
                </c:pt>
                <c:pt idx="2">
                  <c:v>1.4195999999999999E-12</c:v>
                </c:pt>
                <c:pt idx="3">
                  <c:v>1.428E-12</c:v>
                </c:pt>
                <c:pt idx="4">
                  <c:v>1.4569E-12</c:v>
                </c:pt>
                <c:pt idx="5">
                  <c:v>1.4352E-12</c:v>
                </c:pt>
                <c:pt idx="6">
                  <c:v>1.4517E-12</c:v>
                </c:pt>
                <c:pt idx="7">
                  <c:v>1.4281999999999999E-12</c:v>
                </c:pt>
                <c:pt idx="8">
                  <c:v>1.4718E-12</c:v>
                </c:pt>
                <c:pt idx="9">
                  <c:v>1.4912999999999999E-12</c:v>
                </c:pt>
                <c:pt idx="10">
                  <c:v>1.5251E-12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69-4FF2-89EB-028CA06606AF}"/>
            </c:ext>
          </c:extLst>
        </c:ser>
        <c:ser>
          <c:idx val="3"/>
          <c:order val="3"/>
          <c:spPr>
            <a:ln w="28575">
              <a:noFill/>
            </a:ln>
          </c:spPr>
          <c:xVal>
            <c:numRef>
              <c:f>channel3!$B$118:$N$118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channel3!$B$122:$N$122</c:f>
              <c:numCache>
                <c:formatCode>0.00E+00</c:formatCode>
                <c:ptCount val="13"/>
                <c:pt idx="0">
                  <c:v>1.4194E-12</c:v>
                </c:pt>
                <c:pt idx="1">
                  <c:v>1.4207E-12</c:v>
                </c:pt>
                <c:pt idx="2">
                  <c:v>1.4162E-12</c:v>
                </c:pt>
                <c:pt idx="3">
                  <c:v>1.4251000000000001E-12</c:v>
                </c:pt>
                <c:pt idx="4">
                  <c:v>1.4698000000000001E-12</c:v>
                </c:pt>
                <c:pt idx="5">
                  <c:v>1.4601E-12</c:v>
                </c:pt>
                <c:pt idx="6">
                  <c:v>1.4727999999999999E-12</c:v>
                </c:pt>
                <c:pt idx="7">
                  <c:v>1.4559000000000001E-12</c:v>
                </c:pt>
                <c:pt idx="8">
                  <c:v>1.4209999999999999E-12</c:v>
                </c:pt>
                <c:pt idx="9">
                  <c:v>1.4928000000000001E-12</c:v>
                </c:pt>
                <c:pt idx="10">
                  <c:v>1.4837E-12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69-4FF2-89EB-028CA06606AF}"/>
            </c:ext>
          </c:extLst>
        </c:ser>
        <c:ser>
          <c:idx val="4"/>
          <c:order val="4"/>
          <c:spPr>
            <a:ln w="28575">
              <a:noFill/>
            </a:ln>
          </c:spPr>
          <c:xVal>
            <c:numRef>
              <c:f>channel3!$B$118:$N$118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channel3!$B$123:$N$123</c:f>
              <c:numCache>
                <c:formatCode>0.00E+00</c:formatCode>
                <c:ptCount val="13"/>
                <c:pt idx="0">
                  <c:v>1.3974000000000001E-12</c:v>
                </c:pt>
                <c:pt idx="1">
                  <c:v>1.4162E-12</c:v>
                </c:pt>
                <c:pt idx="2">
                  <c:v>1.4396E-12</c:v>
                </c:pt>
                <c:pt idx="3">
                  <c:v>1.4437E-12</c:v>
                </c:pt>
                <c:pt idx="4">
                  <c:v>1.4253E-12</c:v>
                </c:pt>
                <c:pt idx="5">
                  <c:v>1.4653E-12</c:v>
                </c:pt>
                <c:pt idx="6">
                  <c:v>1.4092000000000001E-12</c:v>
                </c:pt>
                <c:pt idx="7">
                  <c:v>1.4831E-12</c:v>
                </c:pt>
                <c:pt idx="8">
                  <c:v>1.4294999999999999E-12</c:v>
                </c:pt>
                <c:pt idx="9">
                  <c:v>1.4300999999999999E-12</c:v>
                </c:pt>
                <c:pt idx="10">
                  <c:v>1.5186E-12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69-4FF2-89EB-028CA06606AF}"/>
            </c:ext>
          </c:extLst>
        </c:ser>
        <c:ser>
          <c:idx val="5"/>
          <c:order val="5"/>
          <c:spPr>
            <a:ln w="28575">
              <a:noFill/>
            </a:ln>
          </c:spPr>
          <c:xVal>
            <c:numRef>
              <c:f>channel3!$B$118:$N$118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'channel 2'!#REF!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69-4FF2-89EB-028CA0660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169280"/>
        <c:axId val="275171200"/>
      </c:scatterChart>
      <c:valAx>
        <c:axId val="275169280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(hr)</a:t>
                </a:r>
              </a:p>
            </c:rich>
          </c:tx>
          <c:layout>
            <c:manualLayout>
              <c:xMode val="edge"/>
              <c:yMode val="edge"/>
              <c:x val="0.43912270341207355"/>
              <c:y val="0.9223326771653542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275171200"/>
        <c:crosses val="autoZero"/>
        <c:crossBetween val="midCat"/>
      </c:valAx>
      <c:valAx>
        <c:axId val="275171200"/>
        <c:scaling>
          <c:orientation val="minMax"/>
          <c:max val="1.6000000000000011E-12"/>
          <c:min val="1.2000000000000007E-1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Capacitance (F)</a:t>
                </a:r>
              </a:p>
            </c:rich>
          </c:tx>
          <c:layout>
            <c:manualLayout>
              <c:xMode val="edge"/>
              <c:yMode val="edge"/>
              <c:x val="2.443044619422572E-2"/>
              <c:y val="0.28429571303587053"/>
            </c:manualLayout>
          </c:layout>
          <c:overlay val="0"/>
        </c:title>
        <c:numFmt formatCode="0.00E+0" sourceLinked="0"/>
        <c:majorTickMark val="out"/>
        <c:minorTickMark val="in"/>
        <c:tickLblPos val="nextTo"/>
        <c:crossAx val="275169280"/>
        <c:crosses val="autoZero"/>
        <c:crossBetween val="midCat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713473315835517"/>
          <c:y val="5.6030183727034118E-2"/>
          <c:w val="0.62732005090272802"/>
          <c:h val="0.78169364246135897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channel3!$B$116:$N$116</c:f>
              <c:strCache>
                <c:ptCount val="13"/>
                <c:pt idx="0">
                  <c:v>Bulk Capacitance (CPEb-T)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channel3!$B$125:$N$125</c:f>
                <c:numCache>
                  <c:formatCode>General</c:formatCode>
                  <c:ptCount val="13"/>
                  <c:pt idx="0">
                    <c:v>8.5684304280305111E-15</c:v>
                  </c:pt>
                  <c:pt idx="1">
                    <c:v>6.7894771521819228E-15</c:v>
                  </c:pt>
                  <c:pt idx="2">
                    <c:v>9.8258841841332922E-15</c:v>
                  </c:pt>
                  <c:pt idx="3">
                    <c:v>8.8296659053443154E-15</c:v>
                  </c:pt>
                  <c:pt idx="4">
                    <c:v>1.7743252238527197E-14</c:v>
                  </c:pt>
                  <c:pt idx="5">
                    <c:v>1.4950351166444235E-14</c:v>
                  </c:pt>
                  <c:pt idx="6">
                    <c:v>2.3220745035420324E-14</c:v>
                  </c:pt>
                  <c:pt idx="7">
                    <c:v>2.9332013227871027E-14</c:v>
                  </c:pt>
                  <c:pt idx="8">
                    <c:v>2.1918188793784995E-14</c:v>
                  </c:pt>
                  <c:pt idx="9">
                    <c:v>2.6867210499045138E-14</c:v>
                  </c:pt>
                  <c:pt idx="10">
                    <c:v>1.923754142295736E-14</c:v>
                  </c:pt>
                </c:numCache>
              </c:numRef>
            </c:plus>
            <c:minus>
              <c:numRef>
                <c:f>channel3!$B$125:$N$125</c:f>
                <c:numCache>
                  <c:formatCode>General</c:formatCode>
                  <c:ptCount val="13"/>
                  <c:pt idx="0">
                    <c:v>8.5684304280305111E-15</c:v>
                  </c:pt>
                  <c:pt idx="1">
                    <c:v>6.7894771521819228E-15</c:v>
                  </c:pt>
                  <c:pt idx="2">
                    <c:v>9.8258841841332922E-15</c:v>
                  </c:pt>
                  <c:pt idx="3">
                    <c:v>8.8296659053443154E-15</c:v>
                  </c:pt>
                  <c:pt idx="4">
                    <c:v>1.7743252238527197E-14</c:v>
                  </c:pt>
                  <c:pt idx="5">
                    <c:v>1.4950351166444235E-14</c:v>
                  </c:pt>
                  <c:pt idx="6">
                    <c:v>2.3220745035420324E-14</c:v>
                  </c:pt>
                  <c:pt idx="7">
                    <c:v>2.9332013227871027E-14</c:v>
                  </c:pt>
                  <c:pt idx="8">
                    <c:v>2.1918188793784995E-14</c:v>
                  </c:pt>
                  <c:pt idx="9">
                    <c:v>2.6867210499045138E-14</c:v>
                  </c:pt>
                  <c:pt idx="10">
                    <c:v>1.923754142295736E-14</c:v>
                  </c:pt>
                </c:numCache>
              </c:numRef>
            </c:minus>
          </c:errBars>
          <c:xVal>
            <c:numRef>
              <c:f>channel3!$B$118:$N$118</c:f>
              <c:numCache>
                <c:formatCode>0.0</c:formatCode>
                <c:ptCount val="13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channel3!$B$124:$N$124</c:f>
              <c:numCache>
                <c:formatCode>0.00E+00</c:formatCode>
                <c:ptCount val="13"/>
                <c:pt idx="0">
                  <c:v>1.4108599999999999E-12</c:v>
                </c:pt>
                <c:pt idx="1">
                  <c:v>1.4229800000000001E-12</c:v>
                </c:pt>
                <c:pt idx="2">
                  <c:v>1.42766E-12</c:v>
                </c:pt>
                <c:pt idx="3">
                  <c:v>1.4313400000000002E-12</c:v>
                </c:pt>
                <c:pt idx="4">
                  <c:v>1.4546399999999999E-12</c:v>
                </c:pt>
                <c:pt idx="5">
                  <c:v>1.4521400000000001E-12</c:v>
                </c:pt>
                <c:pt idx="6">
                  <c:v>1.4420399999999998E-12</c:v>
                </c:pt>
                <c:pt idx="7">
                  <c:v>1.4712800000000002E-12</c:v>
                </c:pt>
                <c:pt idx="8">
                  <c:v>1.4483199999999998E-12</c:v>
                </c:pt>
                <c:pt idx="9">
                  <c:v>1.4713199999999998E-12</c:v>
                </c:pt>
                <c:pt idx="10">
                  <c:v>1.5144600000000002E-12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45-4A2F-9F79-41BB94150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169280"/>
        <c:axId val="275171200"/>
      </c:scatterChart>
      <c:scatterChart>
        <c:scatterStyle val="lineMarker"/>
        <c:varyColors val="0"/>
        <c:ser>
          <c:idx val="1"/>
          <c:order val="1"/>
          <c:tx>
            <c:strRef>
              <c:f>channel3!$A$103:$D$103</c:f>
              <c:strCache>
                <c:ptCount val="4"/>
                <c:pt idx="0">
                  <c:v>CFU count </c:v>
                </c:pt>
              </c:strCache>
            </c:strRef>
          </c:tx>
          <c:spPr>
            <a:ln w="28575">
              <a:noFill/>
            </a:ln>
          </c:spPr>
          <c:xVal>
            <c:numRef>
              <c:f>channel3!$B$105:$L$105</c:f>
              <c:numCache>
                <c:formatCode>0.0</c:formatCode>
                <c:ptCount val="11"/>
                <c:pt idx="0">
                  <c:v>0</c:v>
                </c:pt>
                <c:pt idx="1">
                  <c:v>0.66666666666666663</c:v>
                </c:pt>
                <c:pt idx="2">
                  <c:v>1.3333333333333333</c:v>
                </c:pt>
                <c:pt idx="3">
                  <c:v>2</c:v>
                </c:pt>
                <c:pt idx="4">
                  <c:v>2.6666666666666665</c:v>
                </c:pt>
                <c:pt idx="5">
                  <c:v>3.3333333333333335</c:v>
                </c:pt>
                <c:pt idx="6">
                  <c:v>4</c:v>
                </c:pt>
                <c:pt idx="7">
                  <c:v>4.666666666666667</c:v>
                </c:pt>
                <c:pt idx="8">
                  <c:v>5.333333333333333</c:v>
                </c:pt>
                <c:pt idx="9">
                  <c:v>6</c:v>
                </c:pt>
                <c:pt idx="10">
                  <c:v>6.666666666666667</c:v>
                </c:pt>
              </c:numCache>
            </c:numRef>
          </c:xVal>
          <c:yVal>
            <c:numRef>
              <c:f>channel3!$B$111:$L$111</c:f>
              <c:numCache>
                <c:formatCode>0.00E+00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45-4A2F-9F79-41BB94150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121040"/>
        <c:axId val="468127928"/>
      </c:scatterChart>
      <c:valAx>
        <c:axId val="275169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(hr)</a:t>
                </a:r>
              </a:p>
            </c:rich>
          </c:tx>
          <c:layout>
            <c:manualLayout>
              <c:xMode val="edge"/>
              <c:yMode val="edge"/>
              <c:x val="0.49089040006362838"/>
              <c:y val="0.92233267716535428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275171200"/>
        <c:crosses val="autoZero"/>
        <c:crossBetween val="midCat"/>
      </c:valAx>
      <c:valAx>
        <c:axId val="275171200"/>
        <c:scaling>
          <c:orientation val="minMax"/>
          <c:max val="1.6000000000000011E-12"/>
          <c:min val="1.2000000000000007E-1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Capacitance (F)</a:t>
                </a:r>
              </a:p>
            </c:rich>
          </c:tx>
          <c:layout>
            <c:manualLayout>
              <c:xMode val="edge"/>
              <c:yMode val="edge"/>
              <c:x val="2.443044619422572E-2"/>
              <c:y val="0.28429571303587053"/>
            </c:manualLayout>
          </c:layout>
          <c:overlay val="0"/>
        </c:title>
        <c:numFmt formatCode="0.00E+0" sourceLinked="0"/>
        <c:majorTickMark val="out"/>
        <c:minorTickMark val="in"/>
        <c:tickLblPos val="nextTo"/>
        <c:crossAx val="275169280"/>
        <c:crosses val="autoZero"/>
        <c:crossBetween val="midCat"/>
      </c:valAx>
      <c:valAx>
        <c:axId val="468127928"/>
        <c:scaling>
          <c:logBase val="10"/>
          <c:orientation val="minMax"/>
          <c:max val="10000000"/>
          <c:min val="10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(CFU/ml)</a:t>
                </a:r>
              </a:p>
            </c:rich>
          </c:tx>
          <c:layout>
            <c:manualLayout>
              <c:xMode val="edge"/>
              <c:yMode val="edge"/>
              <c:x val="0.93146464646464666"/>
              <c:y val="0.31515237678623503"/>
            </c:manualLayout>
          </c:layout>
          <c:overlay val="0"/>
        </c:title>
        <c:numFmt formatCode="0.0E+0" sourceLinked="0"/>
        <c:majorTickMark val="out"/>
        <c:minorTickMark val="none"/>
        <c:tickLblPos val="nextTo"/>
        <c:crossAx val="468121040"/>
        <c:crosses val="max"/>
        <c:crossBetween val="midCat"/>
      </c:valAx>
      <c:valAx>
        <c:axId val="468121040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468127928"/>
        <c:crosses val="autoZero"/>
        <c:crossBetween val="midCat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347662</xdr:colOff>
      <xdr:row>128</xdr:row>
      <xdr:rowOff>0</xdr:rowOff>
    </xdr:from>
    <xdr:to>
      <xdr:col>9</xdr:col>
      <xdr:colOff>23812</xdr:colOff>
      <xdr:row>143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9A347A-E15A-4562-8F81-C3F68BF312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504825</xdr:colOff>
      <xdr:row>128</xdr:row>
      <xdr:rowOff>9525</xdr:rowOff>
    </xdr:from>
    <xdr:to>
      <xdr:col>18</xdr:col>
      <xdr:colOff>33337</xdr:colOff>
      <xdr:row>143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269633-6C19-4D4A-9CFE-4DF483186E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347662</xdr:colOff>
      <xdr:row>128</xdr:row>
      <xdr:rowOff>0</xdr:rowOff>
    </xdr:from>
    <xdr:to>
      <xdr:col>9</xdr:col>
      <xdr:colOff>23812</xdr:colOff>
      <xdr:row>143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838E67-1E48-437A-8DF9-190A4FD77B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504825</xdr:colOff>
      <xdr:row>128</xdr:row>
      <xdr:rowOff>9525</xdr:rowOff>
    </xdr:from>
    <xdr:to>
      <xdr:col>18</xdr:col>
      <xdr:colOff>33337</xdr:colOff>
      <xdr:row>143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B914D2-BC40-424A-BCF1-7BB4C8F438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347662</xdr:colOff>
      <xdr:row>128</xdr:row>
      <xdr:rowOff>0</xdr:rowOff>
    </xdr:from>
    <xdr:to>
      <xdr:col>9</xdr:col>
      <xdr:colOff>23812</xdr:colOff>
      <xdr:row>143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FDE9-2958-4A85-86C2-2DA554968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504825</xdr:colOff>
      <xdr:row>128</xdr:row>
      <xdr:rowOff>9525</xdr:rowOff>
    </xdr:from>
    <xdr:to>
      <xdr:col>18</xdr:col>
      <xdr:colOff>33337</xdr:colOff>
      <xdr:row>143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9C677D-3D64-4475-9FC1-E4A732825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B3" sqref="B3:B4"/>
    </sheetView>
  </sheetViews>
  <sheetFormatPr defaultRowHeight="14.5" x14ac:dyDescent="0.35"/>
  <cols>
    <col min="1" max="1" width="41.26953125" bestFit="1" customWidth="1"/>
    <col min="2" max="2" width="80.54296875" customWidth="1"/>
    <col min="3" max="3" width="52.453125" bestFit="1" customWidth="1"/>
  </cols>
  <sheetData>
    <row r="1" spans="1:2" x14ac:dyDescent="0.35">
      <c r="A1" s="1" t="s">
        <v>4</v>
      </c>
      <c r="B1" s="8">
        <v>43066</v>
      </c>
    </row>
    <row r="2" spans="1:2" x14ac:dyDescent="0.35">
      <c r="A2" s="1" t="s">
        <v>0</v>
      </c>
      <c r="B2" s="1" t="s">
        <v>41</v>
      </c>
    </row>
    <row r="3" spans="1:2" x14ac:dyDescent="0.35">
      <c r="A3" s="1" t="s">
        <v>1</v>
      </c>
      <c r="B3" s="1" t="s">
        <v>225</v>
      </c>
    </row>
    <row r="4" spans="1:2" x14ac:dyDescent="0.35">
      <c r="A4" s="1" t="s">
        <v>2</v>
      </c>
      <c r="B4" s="1" t="s">
        <v>226</v>
      </c>
    </row>
    <row r="5" spans="1:2" x14ac:dyDescent="0.35">
      <c r="A5" s="1" t="s">
        <v>5</v>
      </c>
      <c r="B5" s="1" t="s">
        <v>58</v>
      </c>
    </row>
    <row r="6" spans="1:2" x14ac:dyDescent="0.35">
      <c r="A6" s="1" t="s">
        <v>3</v>
      </c>
      <c r="B6" s="7" t="s">
        <v>59</v>
      </c>
    </row>
    <row r="7" spans="1:2" x14ac:dyDescent="0.35">
      <c r="A7" s="1" t="s">
        <v>6</v>
      </c>
      <c r="B7" s="1" t="s">
        <v>49</v>
      </c>
    </row>
    <row r="9" spans="1:2" x14ac:dyDescent="0.35">
      <c r="A9" s="40" t="s">
        <v>7</v>
      </c>
      <c r="B9" s="41"/>
    </row>
    <row r="10" spans="1:2" x14ac:dyDescent="0.35">
      <c r="A10" s="2" t="s">
        <v>8</v>
      </c>
      <c r="B10" s="3" t="s">
        <v>9</v>
      </c>
    </row>
    <row r="11" spans="1:2" x14ac:dyDescent="0.35">
      <c r="A11" s="4" t="s">
        <v>11</v>
      </c>
      <c r="B11" s="5"/>
    </row>
    <row r="12" spans="1:2" x14ac:dyDescent="0.35">
      <c r="A12" s="4" t="s">
        <v>10</v>
      </c>
      <c r="B12" s="5"/>
    </row>
    <row r="13" spans="1:2" x14ac:dyDescent="0.35">
      <c r="A13" s="4" t="s">
        <v>57</v>
      </c>
      <c r="B13" s="42"/>
    </row>
    <row r="14" spans="1:2" x14ac:dyDescent="0.35">
      <c r="A14" s="4"/>
      <c r="B14" s="42"/>
    </row>
    <row r="15" spans="1:2" x14ac:dyDescent="0.35">
      <c r="A15" s="4"/>
      <c r="B15" s="42"/>
    </row>
    <row r="16" spans="1:2" x14ac:dyDescent="0.35">
      <c r="A16" s="4"/>
      <c r="B16" s="42"/>
    </row>
    <row r="17" spans="1:2" x14ac:dyDescent="0.35">
      <c r="A17" s="4"/>
      <c r="B17" s="42"/>
    </row>
    <row r="18" spans="1:2" x14ac:dyDescent="0.35">
      <c r="A18" s="4"/>
      <c r="B18" s="42"/>
    </row>
    <row r="19" spans="1:2" x14ac:dyDescent="0.35">
      <c r="A19" s="4"/>
      <c r="B19" s="42"/>
    </row>
    <row r="20" spans="1:2" x14ac:dyDescent="0.35">
      <c r="A20" s="4"/>
      <c r="B20" s="42"/>
    </row>
    <row r="21" spans="1:2" x14ac:dyDescent="0.35">
      <c r="A21" s="4"/>
      <c r="B21" s="42"/>
    </row>
    <row r="22" spans="1:2" x14ac:dyDescent="0.35">
      <c r="A22" s="6"/>
      <c r="B22" s="43"/>
    </row>
  </sheetData>
  <mergeCells count="2">
    <mergeCell ref="A9:B9"/>
    <mergeCell ref="B13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0711-1E22-484C-818F-B10562BF1AD1}">
  <dimension ref="A1:AC127"/>
  <sheetViews>
    <sheetView topLeftCell="A108" workbookViewId="0">
      <selection activeCell="H147" sqref="H147"/>
    </sheetView>
  </sheetViews>
  <sheetFormatPr defaultColWidth="9.1796875" defaultRowHeight="14.5" x14ac:dyDescent="0.35"/>
  <cols>
    <col min="1" max="1" width="18.7265625" style="10" customWidth="1"/>
    <col min="2" max="5" width="9.1796875" style="10"/>
    <col min="6" max="6" width="9.453125" style="10" customWidth="1"/>
    <col min="7" max="22" width="9.1796875" style="10"/>
    <col min="23" max="23" width="9.453125" style="10" customWidth="1"/>
    <col min="24" max="24" width="14.7265625" style="10" bestFit="1" customWidth="1"/>
    <col min="25" max="16384" width="9.1796875" style="10"/>
  </cols>
  <sheetData>
    <row r="1" spans="1:29" x14ac:dyDescent="0.35">
      <c r="A1" s="33">
        <v>1</v>
      </c>
    </row>
    <row r="2" spans="1:29" x14ac:dyDescent="0.35">
      <c r="A2" s="11" t="s">
        <v>56</v>
      </c>
      <c r="B2" s="11" t="s">
        <v>12</v>
      </c>
      <c r="C2" s="11" t="s">
        <v>13</v>
      </c>
      <c r="D2" s="11" t="s">
        <v>26</v>
      </c>
      <c r="E2" s="11" t="s">
        <v>14</v>
      </c>
      <c r="F2" s="11" t="s">
        <v>15</v>
      </c>
      <c r="G2" s="11" t="s">
        <v>16</v>
      </c>
      <c r="H2" s="11" t="s">
        <v>17</v>
      </c>
      <c r="I2" s="11" t="s">
        <v>18</v>
      </c>
      <c r="J2" s="11" t="s">
        <v>27</v>
      </c>
      <c r="K2" s="11" t="s">
        <v>28</v>
      </c>
      <c r="L2" s="11" t="s">
        <v>29</v>
      </c>
      <c r="M2" s="11" t="s">
        <v>30</v>
      </c>
      <c r="N2" s="11" t="s">
        <v>31</v>
      </c>
      <c r="O2" s="11" t="s">
        <v>32</v>
      </c>
      <c r="P2" s="11" t="s">
        <v>33</v>
      </c>
      <c r="Q2" s="11" t="s">
        <v>19</v>
      </c>
      <c r="R2" s="11" t="s">
        <v>20</v>
      </c>
      <c r="S2" s="12" t="s">
        <v>34</v>
      </c>
      <c r="T2" s="11" t="s">
        <v>35</v>
      </c>
      <c r="U2" s="11" t="s">
        <v>36</v>
      </c>
      <c r="V2" s="11" t="s">
        <v>37</v>
      </c>
      <c r="W2" s="11" t="s">
        <v>38</v>
      </c>
      <c r="X2" s="11" t="s">
        <v>39</v>
      </c>
      <c r="Z2" s="10" t="s">
        <v>43</v>
      </c>
      <c r="AA2" s="10" t="s">
        <v>42</v>
      </c>
      <c r="AB2" s="10" t="s">
        <v>44</v>
      </c>
      <c r="AC2" s="10" t="s">
        <v>45</v>
      </c>
    </row>
    <row r="3" spans="1:29" x14ac:dyDescent="0.35">
      <c r="A3" s="13" t="s">
        <v>60</v>
      </c>
      <c r="B3" s="14">
        <v>1.022E-4</v>
      </c>
      <c r="C3" s="13">
        <v>1.6452999999999999E-2</v>
      </c>
      <c r="D3" s="14">
        <v>2.1302000000000001E-7</v>
      </c>
      <c r="E3" s="14">
        <v>1.1959999999999999E-8</v>
      </c>
      <c r="F3" s="14">
        <v>5.6144999999999996</v>
      </c>
      <c r="G3" s="13">
        <v>-61.18</v>
      </c>
      <c r="H3" s="13">
        <v>9.6326999999999998</v>
      </c>
      <c r="I3" s="13">
        <v>15.744999999999999</v>
      </c>
      <c r="J3" s="14">
        <v>1.3609E-7</v>
      </c>
      <c r="K3" s="14">
        <v>2.7458E-8</v>
      </c>
      <c r="L3" s="14">
        <v>20.175999999999998</v>
      </c>
      <c r="M3" s="13">
        <v>0.74078999999999995</v>
      </c>
      <c r="N3" s="14">
        <v>1.5622E-2</v>
      </c>
      <c r="O3" s="14">
        <v>2.1088</v>
      </c>
      <c r="P3" s="13">
        <v>7485</v>
      </c>
      <c r="Q3" s="14">
        <v>14.237</v>
      </c>
      <c r="R3" s="14">
        <v>0.19020999999999999</v>
      </c>
      <c r="S3" s="15">
        <v>1.5778E-12</v>
      </c>
      <c r="T3" s="14">
        <v>3.7684000000000003E-14</v>
      </c>
      <c r="U3" s="14">
        <v>2.3883999999999999</v>
      </c>
      <c r="V3" s="13">
        <v>0.96687999999999996</v>
      </c>
      <c r="W3" s="14">
        <v>1.3886E-3</v>
      </c>
      <c r="X3" s="14">
        <v>0.14362</v>
      </c>
      <c r="Z3" s="14"/>
      <c r="AA3" s="13"/>
      <c r="AB3" s="14"/>
      <c r="AC3" s="14"/>
    </row>
    <row r="4" spans="1:29" x14ac:dyDescent="0.35">
      <c r="A4" s="10" t="s">
        <v>61</v>
      </c>
      <c r="B4" s="16">
        <v>9.6613999999999994E-5</v>
      </c>
      <c r="C4" s="10">
        <v>1.5554999999999999E-2</v>
      </c>
      <c r="D4" s="16">
        <v>2.1577000000000001E-7</v>
      </c>
      <c r="E4" s="16">
        <v>1.1676E-8</v>
      </c>
      <c r="F4" s="16">
        <v>5.4112999999999998</v>
      </c>
      <c r="G4" s="10">
        <v>-67.12</v>
      </c>
      <c r="H4" s="10">
        <v>9.4392999999999994</v>
      </c>
      <c r="I4" s="10">
        <v>14.063000000000001</v>
      </c>
      <c r="J4" s="16">
        <v>1.3199000000000001E-7</v>
      </c>
      <c r="K4" s="16">
        <v>2.5729000000000002E-8</v>
      </c>
      <c r="L4" s="16">
        <v>19.492999999999999</v>
      </c>
      <c r="M4" s="10">
        <v>0.74273</v>
      </c>
      <c r="N4" s="16">
        <v>1.5092E-2</v>
      </c>
      <c r="O4" s="16">
        <v>2.032</v>
      </c>
      <c r="P4" s="10">
        <v>7479</v>
      </c>
      <c r="Q4" s="16">
        <v>13.898</v>
      </c>
      <c r="R4" s="16">
        <v>0.18583</v>
      </c>
      <c r="S4" s="17">
        <v>1.6059000000000001E-12</v>
      </c>
      <c r="T4" s="16">
        <v>3.7397000000000001E-14</v>
      </c>
      <c r="U4" s="16">
        <v>2.3287</v>
      </c>
      <c r="V4" s="10">
        <v>0.96582999999999997</v>
      </c>
      <c r="W4" s="16">
        <v>1.3546000000000001E-3</v>
      </c>
      <c r="X4" s="16">
        <v>0.14025000000000001</v>
      </c>
      <c r="Z4" s="16"/>
      <c r="AB4" s="16"/>
      <c r="AC4" s="16"/>
    </row>
    <row r="5" spans="1:29" x14ac:dyDescent="0.35">
      <c r="A5" s="10" t="s">
        <v>62</v>
      </c>
      <c r="B5" s="16">
        <v>9.6873999999999994E-5</v>
      </c>
      <c r="C5" s="10">
        <v>1.5597E-2</v>
      </c>
      <c r="D5" s="16">
        <v>2.1811000000000001E-7</v>
      </c>
      <c r="E5" s="16">
        <v>1.1673999999999999E-8</v>
      </c>
      <c r="F5" s="16">
        <v>5.3522999999999996</v>
      </c>
      <c r="G5" s="10">
        <v>-68.900000000000006</v>
      </c>
      <c r="H5" s="10">
        <v>9.4443000000000001</v>
      </c>
      <c r="I5" s="10">
        <v>13.707000000000001</v>
      </c>
      <c r="J5" s="16">
        <v>1.2499000000000001E-7</v>
      </c>
      <c r="K5" s="16">
        <v>2.4488999999999998E-8</v>
      </c>
      <c r="L5" s="16">
        <v>19.593</v>
      </c>
      <c r="M5" s="10">
        <v>0.74711000000000005</v>
      </c>
      <c r="N5" s="16">
        <v>1.5162E-2</v>
      </c>
      <c r="O5" s="16">
        <v>2.0293999999999999</v>
      </c>
      <c r="P5" s="10">
        <v>7491</v>
      </c>
      <c r="Q5" s="16">
        <v>13.898</v>
      </c>
      <c r="R5" s="16">
        <v>0.18553</v>
      </c>
      <c r="S5" s="17">
        <v>1.6475E-12</v>
      </c>
      <c r="T5" s="16">
        <v>3.8382000000000002E-14</v>
      </c>
      <c r="U5" s="16">
        <v>2.3296999999999999</v>
      </c>
      <c r="V5" s="10">
        <v>0.96458999999999995</v>
      </c>
      <c r="W5" s="16">
        <v>1.3552E-3</v>
      </c>
      <c r="X5" s="16">
        <v>0.14049</v>
      </c>
      <c r="Z5" s="16"/>
      <c r="AB5" s="16"/>
      <c r="AC5" s="16"/>
    </row>
    <row r="6" spans="1:29" x14ac:dyDescent="0.35">
      <c r="A6" s="10" t="s">
        <v>63</v>
      </c>
      <c r="B6" s="16">
        <v>9.7208999999999997E-5</v>
      </c>
      <c r="C6" s="10">
        <v>1.5651000000000002E-2</v>
      </c>
      <c r="D6" s="16">
        <v>2.1708000000000001E-7</v>
      </c>
      <c r="E6" s="16">
        <v>1.1675E-8</v>
      </c>
      <c r="F6" s="16">
        <v>5.3781999999999996</v>
      </c>
      <c r="G6" s="10">
        <v>-67.88</v>
      </c>
      <c r="H6" s="10">
        <v>9.4393999999999991</v>
      </c>
      <c r="I6" s="10">
        <v>13.906000000000001</v>
      </c>
      <c r="J6" s="16">
        <v>1.2030000000000001E-7</v>
      </c>
      <c r="K6" s="16">
        <v>2.3712000000000001E-8</v>
      </c>
      <c r="L6" s="16">
        <v>19.710999999999999</v>
      </c>
      <c r="M6" s="10">
        <v>0.75065999999999999</v>
      </c>
      <c r="N6" s="16">
        <v>1.5245999999999999E-2</v>
      </c>
      <c r="O6" s="16">
        <v>2.0310000000000001</v>
      </c>
      <c r="P6" s="10">
        <v>7487</v>
      </c>
      <c r="Q6" s="16">
        <v>13.858000000000001</v>
      </c>
      <c r="R6" s="16">
        <v>0.18509</v>
      </c>
      <c r="S6" s="17">
        <v>1.6384999999999999E-12</v>
      </c>
      <c r="T6" s="16">
        <v>3.8133999999999997E-14</v>
      </c>
      <c r="U6" s="16">
        <v>2.3273999999999999</v>
      </c>
      <c r="V6" s="10">
        <v>0.96487999999999996</v>
      </c>
      <c r="W6" s="16">
        <v>1.3538999999999999E-3</v>
      </c>
      <c r="X6" s="16">
        <v>0.14032</v>
      </c>
      <c r="Z6" s="16"/>
      <c r="AB6" s="16"/>
      <c r="AC6" s="16"/>
    </row>
    <row r="7" spans="1:29" x14ac:dyDescent="0.35">
      <c r="A7" s="10" t="s">
        <v>64</v>
      </c>
      <c r="B7" s="16">
        <v>9.7004999999999997E-5</v>
      </c>
      <c r="C7" s="10">
        <v>1.5618E-2</v>
      </c>
      <c r="D7" s="16">
        <v>2.1862000000000001E-7</v>
      </c>
      <c r="E7" s="16">
        <v>1.1660999999999999E-8</v>
      </c>
      <c r="F7" s="16">
        <v>5.3338999999999999</v>
      </c>
      <c r="G7" s="10">
        <v>-69.06</v>
      </c>
      <c r="H7" s="10">
        <v>9.4336000000000002</v>
      </c>
      <c r="I7" s="10">
        <v>13.66</v>
      </c>
      <c r="J7" s="16">
        <v>1.1779E-7</v>
      </c>
      <c r="K7" s="16">
        <v>2.3207000000000001E-8</v>
      </c>
      <c r="L7" s="16">
        <v>19.702000000000002</v>
      </c>
      <c r="M7" s="10">
        <v>0.75238000000000005</v>
      </c>
      <c r="N7" s="16">
        <v>1.5237000000000001E-2</v>
      </c>
      <c r="O7" s="16">
        <v>2.0251999999999999</v>
      </c>
      <c r="P7" s="10">
        <v>7488</v>
      </c>
      <c r="Q7" s="16">
        <v>13.836</v>
      </c>
      <c r="R7" s="16">
        <v>0.18478</v>
      </c>
      <c r="S7" s="17">
        <v>1.6482E-12</v>
      </c>
      <c r="T7" s="16">
        <v>3.8305000000000001E-14</v>
      </c>
      <c r="U7" s="16">
        <v>2.3241000000000001</v>
      </c>
      <c r="V7" s="10">
        <v>0.96457000000000004</v>
      </c>
      <c r="W7" s="16">
        <v>1.3519999999999999E-3</v>
      </c>
      <c r="X7" s="16">
        <v>0.14016999999999999</v>
      </c>
      <c r="Z7" s="18"/>
      <c r="AA7" s="11"/>
      <c r="AB7" s="18"/>
      <c r="AC7" s="18"/>
    </row>
    <row r="8" spans="1:29" x14ac:dyDescent="0.35">
      <c r="A8" s="13" t="s">
        <v>24</v>
      </c>
      <c r="B8" s="13">
        <f t="shared" ref="B8:X8" si="0">AVERAGE(B3:B7)</f>
        <v>9.7980399999999995E-5</v>
      </c>
      <c r="C8" s="13">
        <f t="shared" si="0"/>
        <v>1.5774799999999999E-2</v>
      </c>
      <c r="D8" s="13">
        <f t="shared" si="0"/>
        <v>2.1652000000000001E-7</v>
      </c>
      <c r="E8" s="13">
        <f t="shared" si="0"/>
        <v>1.1729200000000001E-8</v>
      </c>
      <c r="F8" s="13">
        <f t="shared" si="0"/>
        <v>5.4180399999999995</v>
      </c>
      <c r="G8" s="13">
        <f t="shared" si="0"/>
        <v>-66.828000000000003</v>
      </c>
      <c r="H8" s="13">
        <f t="shared" si="0"/>
        <v>9.4778599999999997</v>
      </c>
      <c r="I8" s="13">
        <f t="shared" si="0"/>
        <v>14.216200000000001</v>
      </c>
      <c r="J8" s="13">
        <f t="shared" si="0"/>
        <v>1.2623200000000001E-7</v>
      </c>
      <c r="K8" s="13">
        <f t="shared" si="0"/>
        <v>2.4919000000000003E-8</v>
      </c>
      <c r="L8" s="13">
        <f t="shared" si="0"/>
        <v>19.734999999999999</v>
      </c>
      <c r="M8" s="13">
        <f t="shared" si="0"/>
        <v>0.74673400000000001</v>
      </c>
      <c r="N8" s="13">
        <f t="shared" si="0"/>
        <v>1.5271799999999999E-2</v>
      </c>
      <c r="O8" s="13">
        <f t="shared" si="0"/>
        <v>2.04528</v>
      </c>
      <c r="P8" s="13">
        <f t="shared" si="0"/>
        <v>7486</v>
      </c>
      <c r="Q8" s="13">
        <f t="shared" si="0"/>
        <v>13.945400000000001</v>
      </c>
      <c r="R8" s="13">
        <f t="shared" si="0"/>
        <v>0.18628800000000001</v>
      </c>
      <c r="S8" s="19">
        <f t="shared" si="0"/>
        <v>1.6235799999999998E-12</v>
      </c>
      <c r="T8" s="13">
        <f t="shared" si="0"/>
        <v>3.7980400000000003E-14</v>
      </c>
      <c r="U8" s="13">
        <f t="shared" si="0"/>
        <v>2.3396599999999999</v>
      </c>
      <c r="V8" s="13">
        <f t="shared" si="0"/>
        <v>0.96534999999999993</v>
      </c>
      <c r="W8" s="13">
        <f t="shared" si="0"/>
        <v>1.36086E-3</v>
      </c>
      <c r="X8" s="13">
        <f t="shared" si="0"/>
        <v>0.14097000000000001</v>
      </c>
      <c r="Z8" s="10" t="e">
        <f>AVERAGE(Z3:Z7)</f>
        <v>#DIV/0!</v>
      </c>
      <c r="AA8" s="10" t="e">
        <f>AVERAGE(AA3:AA7)</f>
        <v>#DIV/0!</v>
      </c>
      <c r="AB8" s="10" t="e">
        <f>AVERAGE(AB3:AB7)</f>
        <v>#DIV/0!</v>
      </c>
      <c r="AC8" s="10" t="e">
        <f>AVERAGE(AC3:AC7)</f>
        <v>#DIV/0!</v>
      </c>
    </row>
    <row r="10" spans="1:29" x14ac:dyDescent="0.35">
      <c r="A10" s="9">
        <v>2</v>
      </c>
    </row>
    <row r="11" spans="1:29" x14ac:dyDescent="0.35">
      <c r="A11" s="21" t="s">
        <v>56</v>
      </c>
      <c r="B11" s="21" t="s">
        <v>12</v>
      </c>
      <c r="C11" s="21" t="s">
        <v>13</v>
      </c>
      <c r="D11" s="21" t="s">
        <v>26</v>
      </c>
      <c r="E11" s="21" t="s">
        <v>14</v>
      </c>
      <c r="F11" s="21" t="s">
        <v>15</v>
      </c>
      <c r="G11" s="21" t="s">
        <v>16</v>
      </c>
      <c r="H11" s="21" t="s">
        <v>17</v>
      </c>
      <c r="I11" s="21" t="s">
        <v>18</v>
      </c>
      <c r="J11" s="21" t="s">
        <v>27</v>
      </c>
      <c r="K11" s="21" t="s">
        <v>28</v>
      </c>
      <c r="L11" s="21" t="s">
        <v>29</v>
      </c>
      <c r="M11" s="21" t="s">
        <v>30</v>
      </c>
      <c r="N11" s="21" t="s">
        <v>31</v>
      </c>
      <c r="O11" s="21" t="s">
        <v>32</v>
      </c>
      <c r="P11" s="21" t="s">
        <v>33</v>
      </c>
      <c r="Q11" s="21" t="s">
        <v>19</v>
      </c>
      <c r="R11" s="21" t="s">
        <v>20</v>
      </c>
      <c r="S11" s="21" t="s">
        <v>34</v>
      </c>
      <c r="T11" s="21" t="s">
        <v>35</v>
      </c>
      <c r="U11" s="21" t="s">
        <v>36</v>
      </c>
      <c r="V11" s="21" t="s">
        <v>37</v>
      </c>
      <c r="W11" s="21" t="s">
        <v>38</v>
      </c>
      <c r="X11" s="21" t="s">
        <v>39</v>
      </c>
      <c r="Z11" s="10" t="s">
        <v>43</v>
      </c>
      <c r="AA11" s="10" t="s">
        <v>42</v>
      </c>
      <c r="AB11" s="10" t="s">
        <v>44</v>
      </c>
      <c r="AC11" s="10" t="s">
        <v>45</v>
      </c>
    </row>
    <row r="12" spans="1:29" x14ac:dyDescent="0.35">
      <c r="A12" s="13" t="s">
        <v>65</v>
      </c>
      <c r="B12" s="14">
        <v>9.8923000000000001E-5</v>
      </c>
      <c r="C12" s="13">
        <v>1.5927E-2</v>
      </c>
      <c r="D12" s="14">
        <v>2.1570000000000001E-7</v>
      </c>
      <c r="E12" s="14">
        <v>1.1732E-8</v>
      </c>
      <c r="F12" s="14">
        <v>5.4390000000000001</v>
      </c>
      <c r="G12" s="13">
        <v>-64.540000000000006</v>
      </c>
      <c r="H12" s="13">
        <v>9.4700000000000006</v>
      </c>
      <c r="I12" s="13">
        <v>14.673</v>
      </c>
      <c r="J12" s="14">
        <v>1.0782999999999999E-7</v>
      </c>
      <c r="K12" s="14">
        <v>2.1476E-8</v>
      </c>
      <c r="L12" s="14">
        <v>19.917000000000002</v>
      </c>
      <c r="M12" s="13">
        <v>0.75990999999999997</v>
      </c>
      <c r="N12" s="14">
        <v>1.5389E-2</v>
      </c>
      <c r="O12" s="14">
        <v>2.0251000000000001</v>
      </c>
      <c r="P12" s="13">
        <v>7471</v>
      </c>
      <c r="Q12" s="14">
        <v>13.82</v>
      </c>
      <c r="R12" s="14">
        <v>0.18498000000000001</v>
      </c>
      <c r="S12" s="15">
        <v>1.6141999999999999E-12</v>
      </c>
      <c r="T12" s="14">
        <v>3.7677999999999997E-14</v>
      </c>
      <c r="U12" s="14">
        <v>2.3342000000000001</v>
      </c>
      <c r="V12" s="13">
        <v>0.96570999999999996</v>
      </c>
      <c r="W12" s="14">
        <v>1.3577999999999999E-3</v>
      </c>
      <c r="X12" s="14">
        <v>0.1406</v>
      </c>
      <c r="Z12" s="14"/>
      <c r="AA12" s="13"/>
      <c r="AB12" s="14"/>
      <c r="AC12" s="14"/>
    </row>
    <row r="13" spans="1:29" x14ac:dyDescent="0.35">
      <c r="A13" s="10" t="s">
        <v>66</v>
      </c>
      <c r="B13" s="16">
        <v>9.8435000000000002E-5</v>
      </c>
      <c r="C13" s="10">
        <v>1.5848000000000001E-2</v>
      </c>
      <c r="D13" s="16">
        <v>2.1778999999999999E-7</v>
      </c>
      <c r="E13" s="16">
        <v>1.1706000000000001E-8</v>
      </c>
      <c r="F13" s="16">
        <v>5.3749000000000002</v>
      </c>
      <c r="G13" s="10">
        <v>-67.63</v>
      </c>
      <c r="H13" s="10">
        <v>9.4664000000000001</v>
      </c>
      <c r="I13" s="10">
        <v>13.997</v>
      </c>
      <c r="J13" s="16">
        <v>1.0744E-7</v>
      </c>
      <c r="K13" s="16">
        <v>2.1451999999999999E-8</v>
      </c>
      <c r="L13" s="16">
        <v>19.966000000000001</v>
      </c>
      <c r="M13" s="10">
        <v>0.76058999999999999</v>
      </c>
      <c r="N13" s="16">
        <v>1.5427E-2</v>
      </c>
      <c r="O13" s="16">
        <v>2.0283000000000002</v>
      </c>
      <c r="P13" s="10">
        <v>7470</v>
      </c>
      <c r="Q13" s="16">
        <v>13.805</v>
      </c>
      <c r="R13" s="16">
        <v>0.18481</v>
      </c>
      <c r="S13" s="17">
        <v>1.6415E-12</v>
      </c>
      <c r="T13" s="16">
        <v>3.8244999999999999E-14</v>
      </c>
      <c r="U13" s="16">
        <v>2.3298999999999999</v>
      </c>
      <c r="V13" s="10">
        <v>0.96482999999999997</v>
      </c>
      <c r="W13" s="16">
        <v>1.3556E-3</v>
      </c>
      <c r="X13" s="16">
        <v>0.14050000000000001</v>
      </c>
      <c r="Z13" s="16"/>
      <c r="AB13" s="16"/>
      <c r="AC13" s="16"/>
    </row>
    <row r="14" spans="1:29" x14ac:dyDescent="0.35">
      <c r="A14" s="10" t="s">
        <v>67</v>
      </c>
      <c r="B14" s="16">
        <v>9.7238000000000007E-5</v>
      </c>
      <c r="C14" s="10">
        <v>1.5654999999999999E-2</v>
      </c>
      <c r="D14" s="16">
        <v>2.1813999999999999E-7</v>
      </c>
      <c r="E14" s="16">
        <v>1.1631E-8</v>
      </c>
      <c r="F14" s="16">
        <v>5.3319000000000001</v>
      </c>
      <c r="G14" s="10">
        <v>-68.37</v>
      </c>
      <c r="H14" s="10">
        <v>9.4155999999999995</v>
      </c>
      <c r="I14" s="10">
        <v>13.772</v>
      </c>
      <c r="J14" s="16">
        <v>1.0888000000000001E-7</v>
      </c>
      <c r="K14" s="16">
        <v>2.1731999999999999E-8</v>
      </c>
      <c r="L14" s="16">
        <v>19.96</v>
      </c>
      <c r="M14" s="10">
        <v>0.76005999999999996</v>
      </c>
      <c r="N14" s="16">
        <v>1.5422999999999999E-2</v>
      </c>
      <c r="O14" s="16">
        <v>2.0291999999999999</v>
      </c>
      <c r="P14" s="10">
        <v>7466</v>
      </c>
      <c r="Q14" s="16">
        <v>13.728999999999999</v>
      </c>
      <c r="R14" s="16">
        <v>0.18389</v>
      </c>
      <c r="S14" s="17">
        <v>1.654E-12</v>
      </c>
      <c r="T14" s="16">
        <v>3.8316000000000002E-14</v>
      </c>
      <c r="U14" s="16">
        <v>2.3166000000000002</v>
      </c>
      <c r="V14" s="10">
        <v>0.96443999999999996</v>
      </c>
      <c r="W14" s="16">
        <v>1.348E-3</v>
      </c>
      <c r="X14" s="16">
        <v>0.13977000000000001</v>
      </c>
      <c r="Z14" s="16"/>
      <c r="AB14" s="16"/>
      <c r="AC14" s="16"/>
    </row>
    <row r="15" spans="1:29" x14ac:dyDescent="0.35">
      <c r="A15" s="10" t="s">
        <v>68</v>
      </c>
      <c r="B15" s="16">
        <v>9.8070000000000001E-5</v>
      </c>
      <c r="C15" s="10">
        <v>1.5789000000000001E-2</v>
      </c>
      <c r="D15" s="16">
        <v>2.1934E-7</v>
      </c>
      <c r="E15" s="16">
        <v>1.1672E-8</v>
      </c>
      <c r="F15" s="16">
        <v>5.3213999999999997</v>
      </c>
      <c r="G15" s="10">
        <v>-69.22</v>
      </c>
      <c r="H15" s="10">
        <v>9.4483999999999995</v>
      </c>
      <c r="I15" s="10">
        <v>13.65</v>
      </c>
      <c r="J15" s="16">
        <v>1.0602000000000001E-7</v>
      </c>
      <c r="K15" s="16">
        <v>2.1313E-8</v>
      </c>
      <c r="L15" s="16">
        <v>20.103000000000002</v>
      </c>
      <c r="M15" s="10">
        <v>0.76244000000000001</v>
      </c>
      <c r="N15" s="16">
        <v>1.5528999999999999E-2</v>
      </c>
      <c r="O15" s="16">
        <v>2.0367999999999999</v>
      </c>
      <c r="P15" s="10">
        <v>7469</v>
      </c>
      <c r="Q15" s="16">
        <v>13.76</v>
      </c>
      <c r="R15" s="16">
        <v>0.18423</v>
      </c>
      <c r="S15" s="17">
        <v>1.6552000000000001E-12</v>
      </c>
      <c r="T15" s="16">
        <v>3.8445999999999997E-14</v>
      </c>
      <c r="U15" s="16">
        <v>2.3227000000000002</v>
      </c>
      <c r="V15" s="10">
        <v>0.96438000000000001</v>
      </c>
      <c r="W15" s="16">
        <v>1.3515999999999999E-3</v>
      </c>
      <c r="X15" s="16">
        <v>0.14015</v>
      </c>
      <c r="Z15" s="16"/>
      <c r="AB15" s="16"/>
      <c r="AC15" s="16"/>
    </row>
    <row r="16" spans="1:29" x14ac:dyDescent="0.35">
      <c r="A16" s="10" t="s">
        <v>69</v>
      </c>
      <c r="B16" s="16">
        <v>9.5309999999999994E-5</v>
      </c>
      <c r="C16" s="10">
        <v>1.5344999999999999E-2</v>
      </c>
      <c r="D16" s="16">
        <v>2.1995000000000001E-7</v>
      </c>
      <c r="E16" s="16">
        <v>1.1508E-8</v>
      </c>
      <c r="F16" s="16">
        <v>5.2321</v>
      </c>
      <c r="G16" s="10">
        <v>-70.849999999999994</v>
      </c>
      <c r="H16" s="10">
        <v>9.3170999999999999</v>
      </c>
      <c r="I16" s="10">
        <v>13.15</v>
      </c>
      <c r="J16" s="16">
        <v>1.0593999999999999E-7</v>
      </c>
      <c r="K16" s="16">
        <v>2.1074999999999998E-8</v>
      </c>
      <c r="L16" s="16">
        <v>19.893000000000001</v>
      </c>
      <c r="M16" s="10">
        <v>0.76283999999999996</v>
      </c>
      <c r="N16" s="16">
        <v>1.5365999999999999E-2</v>
      </c>
      <c r="O16" s="16">
        <v>2.0143</v>
      </c>
      <c r="P16" s="10">
        <v>7475</v>
      </c>
      <c r="Q16" s="16">
        <v>13.561</v>
      </c>
      <c r="R16" s="16">
        <v>0.18142</v>
      </c>
      <c r="S16" s="17">
        <v>1.6507E-12</v>
      </c>
      <c r="T16" s="16">
        <v>3.7758000000000002E-14</v>
      </c>
      <c r="U16" s="16">
        <v>2.2873999999999999</v>
      </c>
      <c r="V16" s="10">
        <v>0.96445999999999998</v>
      </c>
      <c r="W16" s="16">
        <v>1.3311E-3</v>
      </c>
      <c r="X16" s="16">
        <v>0.13802</v>
      </c>
      <c r="Z16" s="18"/>
      <c r="AA16" s="11"/>
      <c r="AB16" s="18"/>
      <c r="AC16" s="18"/>
    </row>
    <row r="17" spans="1:29" x14ac:dyDescent="0.35">
      <c r="A17" s="13" t="s">
        <v>24</v>
      </c>
      <c r="B17" s="13">
        <f t="shared" ref="B17:X17" si="1">AVERAGE(B12:B16)</f>
        <v>9.7595200000000004E-5</v>
      </c>
      <c r="C17" s="13">
        <f t="shared" si="1"/>
        <v>1.5712799999999999E-2</v>
      </c>
      <c r="D17" s="13">
        <f t="shared" si="1"/>
        <v>2.1818400000000002E-7</v>
      </c>
      <c r="E17" s="13">
        <f t="shared" si="1"/>
        <v>1.1649800000000001E-8</v>
      </c>
      <c r="F17" s="13">
        <f t="shared" si="1"/>
        <v>5.3398599999999998</v>
      </c>
      <c r="G17" s="13">
        <f t="shared" si="1"/>
        <v>-68.122</v>
      </c>
      <c r="H17" s="13">
        <f t="shared" si="1"/>
        <v>9.4234999999999989</v>
      </c>
      <c r="I17" s="13">
        <f t="shared" si="1"/>
        <v>13.848400000000002</v>
      </c>
      <c r="J17" s="13">
        <f t="shared" si="1"/>
        <v>1.0722200000000001E-7</v>
      </c>
      <c r="K17" s="13">
        <f t="shared" si="1"/>
        <v>2.1409599999999999E-8</v>
      </c>
      <c r="L17" s="13">
        <f t="shared" si="1"/>
        <v>19.9678</v>
      </c>
      <c r="M17" s="13">
        <f t="shared" si="1"/>
        <v>0.76116799999999996</v>
      </c>
      <c r="N17" s="13">
        <f t="shared" si="1"/>
        <v>1.5426800000000001E-2</v>
      </c>
      <c r="O17" s="13">
        <f t="shared" si="1"/>
        <v>2.0267399999999998</v>
      </c>
      <c r="P17" s="13">
        <f t="shared" si="1"/>
        <v>7470.2</v>
      </c>
      <c r="Q17" s="13">
        <f t="shared" si="1"/>
        <v>13.734999999999999</v>
      </c>
      <c r="R17" s="13">
        <f t="shared" si="1"/>
        <v>0.183866</v>
      </c>
      <c r="S17" s="19">
        <f t="shared" si="1"/>
        <v>1.6431200000000004E-12</v>
      </c>
      <c r="T17" s="13">
        <f t="shared" si="1"/>
        <v>3.8088600000000004E-14</v>
      </c>
      <c r="U17" s="13">
        <f t="shared" si="1"/>
        <v>2.3181599999999998</v>
      </c>
      <c r="V17" s="13">
        <f t="shared" si="1"/>
        <v>0.96476399999999995</v>
      </c>
      <c r="W17" s="13">
        <f t="shared" si="1"/>
        <v>1.3488199999999999E-3</v>
      </c>
      <c r="X17" s="13">
        <f t="shared" si="1"/>
        <v>0.13980800000000002</v>
      </c>
      <c r="Z17" s="10" t="e">
        <f>AVERAGE(Z12:Z16)</f>
        <v>#DIV/0!</v>
      </c>
      <c r="AA17" s="10" t="e">
        <f>AVERAGE(AA12:AA16)</f>
        <v>#DIV/0!</v>
      </c>
      <c r="AB17" s="10" t="e">
        <f>AVERAGE(AB12:AB16)</f>
        <v>#DIV/0!</v>
      </c>
      <c r="AC17" s="10" t="e">
        <f>AVERAGE(AC12:AC16)</f>
        <v>#DIV/0!</v>
      </c>
    </row>
    <row r="19" spans="1:29" x14ac:dyDescent="0.35">
      <c r="A19" s="20">
        <v>0.03</v>
      </c>
    </row>
    <row r="20" spans="1:29" x14ac:dyDescent="0.35">
      <c r="A20" s="11" t="s">
        <v>56</v>
      </c>
      <c r="B20" s="11" t="s">
        <v>12</v>
      </c>
      <c r="C20" s="11" t="s">
        <v>13</v>
      </c>
      <c r="D20" s="11" t="s">
        <v>26</v>
      </c>
      <c r="E20" s="11" t="s">
        <v>14</v>
      </c>
      <c r="F20" s="11" t="s">
        <v>15</v>
      </c>
      <c r="G20" s="11" t="s">
        <v>16</v>
      </c>
      <c r="H20" s="11" t="s">
        <v>17</v>
      </c>
      <c r="I20" s="11" t="s">
        <v>18</v>
      </c>
      <c r="J20" s="11" t="s">
        <v>27</v>
      </c>
      <c r="K20" s="11" t="s">
        <v>28</v>
      </c>
      <c r="L20" s="11" t="s">
        <v>29</v>
      </c>
      <c r="M20" s="11" t="s">
        <v>30</v>
      </c>
      <c r="N20" s="11" t="s">
        <v>31</v>
      </c>
      <c r="O20" s="11" t="s">
        <v>32</v>
      </c>
      <c r="P20" s="11" t="s">
        <v>33</v>
      </c>
      <c r="Q20" s="11" t="s">
        <v>19</v>
      </c>
      <c r="R20" s="11" t="s">
        <v>20</v>
      </c>
      <c r="S20" s="12" t="s">
        <v>34</v>
      </c>
      <c r="T20" s="11" t="s">
        <v>35</v>
      </c>
      <c r="U20" s="11" t="s">
        <v>36</v>
      </c>
      <c r="V20" s="11" t="s">
        <v>37</v>
      </c>
      <c r="W20" s="11" t="s">
        <v>38</v>
      </c>
      <c r="X20" s="11" t="s">
        <v>39</v>
      </c>
      <c r="Z20" s="10" t="s">
        <v>43</v>
      </c>
      <c r="AA20" s="10" t="s">
        <v>42</v>
      </c>
      <c r="AB20" s="10" t="s">
        <v>44</v>
      </c>
      <c r="AC20" s="10" t="s">
        <v>45</v>
      </c>
    </row>
    <row r="21" spans="1:29" x14ac:dyDescent="0.35">
      <c r="A21" s="10" t="s">
        <v>70</v>
      </c>
      <c r="B21" s="16">
        <v>9.9542000000000003E-5</v>
      </c>
      <c r="C21" s="10">
        <v>1.6025999999999999E-2</v>
      </c>
      <c r="D21" s="16">
        <v>2.1535999999999999E-7</v>
      </c>
      <c r="E21" s="16">
        <v>1.1767E-8</v>
      </c>
      <c r="F21" s="10">
        <v>5.4638999999999998</v>
      </c>
      <c r="G21" s="10">
        <v>-63.91</v>
      </c>
      <c r="H21" s="10">
        <v>9.5167000000000002</v>
      </c>
      <c r="I21" s="10">
        <v>14.891</v>
      </c>
      <c r="J21" s="16">
        <v>1.0071000000000001E-7</v>
      </c>
      <c r="K21" s="16">
        <v>2.0018000000000001E-8</v>
      </c>
      <c r="L21" s="10">
        <v>19.876999999999999</v>
      </c>
      <c r="M21" s="10">
        <v>0.76549999999999996</v>
      </c>
      <c r="N21" s="10">
        <v>1.5348000000000001E-2</v>
      </c>
      <c r="O21" s="10">
        <v>2.0049999999999999</v>
      </c>
      <c r="P21" s="10">
        <v>7429</v>
      </c>
      <c r="Q21" s="10">
        <v>13.794</v>
      </c>
      <c r="R21" s="10">
        <v>0.18568000000000001</v>
      </c>
      <c r="S21" s="17">
        <v>1.6113E-12</v>
      </c>
      <c r="T21" s="16">
        <v>3.7713999999999997E-14</v>
      </c>
      <c r="U21" s="10">
        <v>2.3405999999999998</v>
      </c>
      <c r="V21" s="10">
        <v>0.96579999999999999</v>
      </c>
      <c r="W21" s="10">
        <v>1.3621E-3</v>
      </c>
      <c r="X21" s="10">
        <v>0.14102999999999999</v>
      </c>
      <c r="Z21" s="14">
        <f>D21</f>
        <v>2.1535999999999999E-7</v>
      </c>
      <c r="AA21" s="13">
        <f>G21+P21</f>
        <v>7365.09</v>
      </c>
      <c r="AB21" s="14">
        <f>J21</f>
        <v>1.0071000000000001E-7</v>
      </c>
      <c r="AC21" s="14">
        <f>S21</f>
        <v>1.6113E-12</v>
      </c>
    </row>
    <row r="22" spans="1:29" x14ac:dyDescent="0.35">
      <c r="A22" s="10" t="s">
        <v>71</v>
      </c>
      <c r="B22" s="16">
        <v>9.8445999999999999E-5</v>
      </c>
      <c r="C22" s="10">
        <v>1.585E-2</v>
      </c>
      <c r="D22" s="16">
        <v>2.1605999999999999E-7</v>
      </c>
      <c r="E22" s="16">
        <v>1.1704E-8</v>
      </c>
      <c r="F22" s="10">
        <v>5.4169999999999998</v>
      </c>
      <c r="G22" s="10">
        <v>-65.56</v>
      </c>
      <c r="H22" s="10">
        <v>9.4728999999999992</v>
      </c>
      <c r="I22" s="10">
        <v>14.449</v>
      </c>
      <c r="J22" s="16">
        <v>1.0265E-7</v>
      </c>
      <c r="K22" s="16">
        <v>2.0374999999999999E-8</v>
      </c>
      <c r="L22" s="10">
        <v>19.849</v>
      </c>
      <c r="M22" s="10">
        <v>0.76427</v>
      </c>
      <c r="N22" s="10">
        <v>1.5329000000000001E-2</v>
      </c>
      <c r="O22" s="10">
        <v>2.0057</v>
      </c>
      <c r="P22" s="10">
        <v>7432</v>
      </c>
      <c r="Q22" s="10">
        <v>13.741</v>
      </c>
      <c r="R22" s="10">
        <v>0.18489</v>
      </c>
      <c r="S22" s="17">
        <v>1.6235000000000001E-12</v>
      </c>
      <c r="T22" s="16">
        <v>3.7813000000000001E-14</v>
      </c>
      <c r="U22" s="10">
        <v>2.3290999999999999</v>
      </c>
      <c r="V22" s="10">
        <v>0.96540000000000004</v>
      </c>
      <c r="W22" s="10">
        <v>1.3554999999999999E-3</v>
      </c>
      <c r="X22" s="10">
        <v>0.14041000000000001</v>
      </c>
      <c r="Z22" s="16">
        <f t="shared" ref="Z22:Z25" si="2">D22</f>
        <v>2.1605999999999999E-7</v>
      </c>
      <c r="AA22" s="10">
        <f t="shared" ref="AA22:AA25" si="3">G22+P22</f>
        <v>7366.44</v>
      </c>
      <c r="AB22" s="16">
        <f t="shared" ref="AB22:AB25" si="4">J22</f>
        <v>1.0265E-7</v>
      </c>
      <c r="AC22" s="16">
        <f t="shared" ref="AC22:AC25" si="5">S22</f>
        <v>1.6235000000000001E-12</v>
      </c>
    </row>
    <row r="23" spans="1:29" x14ac:dyDescent="0.35">
      <c r="A23" s="10" t="s">
        <v>72</v>
      </c>
      <c r="B23" s="16">
        <v>9.7905999999999994E-5</v>
      </c>
      <c r="C23" s="10">
        <v>1.5762999999999999E-2</v>
      </c>
      <c r="D23" s="16">
        <v>2.1834000000000001E-7</v>
      </c>
      <c r="E23" s="16">
        <v>1.1668000000000001E-8</v>
      </c>
      <c r="F23" s="10">
        <v>5.3440000000000003</v>
      </c>
      <c r="G23" s="10">
        <v>-67.260000000000005</v>
      </c>
      <c r="H23" s="10">
        <v>9.4484999999999992</v>
      </c>
      <c r="I23" s="10">
        <v>14.048</v>
      </c>
      <c r="J23" s="16">
        <v>1.0157E-7</v>
      </c>
      <c r="K23" s="16">
        <v>2.0190999999999999E-8</v>
      </c>
      <c r="L23" s="10">
        <v>19.879000000000001</v>
      </c>
      <c r="M23" s="10">
        <v>0.76532999999999995</v>
      </c>
      <c r="N23" s="10">
        <v>1.5350000000000001E-2</v>
      </c>
      <c r="O23" s="10">
        <v>2.0057</v>
      </c>
      <c r="P23" s="10">
        <v>7442</v>
      </c>
      <c r="Q23" s="10">
        <v>13.707000000000001</v>
      </c>
      <c r="R23" s="10">
        <v>0.18418000000000001</v>
      </c>
      <c r="S23" s="17">
        <v>1.639E-12</v>
      </c>
      <c r="T23" s="16">
        <v>3.8047000000000003E-14</v>
      </c>
      <c r="U23" s="10">
        <v>2.3214000000000001</v>
      </c>
      <c r="V23" s="10">
        <v>0.96489999999999998</v>
      </c>
      <c r="W23" s="10">
        <v>1.3511E-3</v>
      </c>
      <c r="X23" s="10">
        <v>0.14002000000000001</v>
      </c>
      <c r="Z23" s="16">
        <f t="shared" si="2"/>
        <v>2.1834000000000001E-7</v>
      </c>
      <c r="AA23" s="10">
        <f t="shared" si="3"/>
        <v>7374.74</v>
      </c>
      <c r="AB23" s="16">
        <f t="shared" si="4"/>
        <v>1.0157E-7</v>
      </c>
      <c r="AC23" s="16">
        <f t="shared" si="5"/>
        <v>1.639E-12</v>
      </c>
    </row>
    <row r="24" spans="1:29" x14ac:dyDescent="0.35">
      <c r="A24" s="10" t="s">
        <v>73</v>
      </c>
      <c r="B24" s="16">
        <v>9.7652000000000006E-5</v>
      </c>
      <c r="C24" s="10">
        <v>1.5722E-2</v>
      </c>
      <c r="D24" s="16">
        <v>2.1804000000000001E-7</v>
      </c>
      <c r="E24" s="16">
        <v>1.1649000000000001E-8</v>
      </c>
      <c r="F24" s="10">
        <v>5.3426</v>
      </c>
      <c r="G24" s="10">
        <v>-67.459999999999994</v>
      </c>
      <c r="H24" s="10">
        <v>9.4300999999999995</v>
      </c>
      <c r="I24" s="10">
        <v>13.978999999999999</v>
      </c>
      <c r="J24" s="16">
        <v>9.9129E-8</v>
      </c>
      <c r="K24" s="16">
        <v>1.9711E-8</v>
      </c>
      <c r="L24" s="10">
        <v>19.884</v>
      </c>
      <c r="M24" s="10">
        <v>0.76732</v>
      </c>
      <c r="N24" s="10">
        <v>1.5351999999999999E-2</v>
      </c>
      <c r="O24" s="10">
        <v>2.0007000000000001</v>
      </c>
      <c r="P24" s="10">
        <v>7450</v>
      </c>
      <c r="Q24" s="10">
        <v>13.673999999999999</v>
      </c>
      <c r="R24" s="10">
        <v>0.18354000000000001</v>
      </c>
      <c r="S24" s="17">
        <v>1.6427000000000001E-12</v>
      </c>
      <c r="T24" s="16">
        <v>3.8040000000000001E-14</v>
      </c>
      <c r="U24" s="10">
        <v>2.3157000000000001</v>
      </c>
      <c r="V24" s="10">
        <v>0.96477999999999997</v>
      </c>
      <c r="W24" s="10">
        <v>1.3477000000000001E-3</v>
      </c>
      <c r="X24" s="10">
        <v>0.13969000000000001</v>
      </c>
      <c r="Z24" s="16">
        <f t="shared" si="2"/>
        <v>2.1804000000000001E-7</v>
      </c>
      <c r="AA24" s="10">
        <f t="shared" si="3"/>
        <v>7382.54</v>
      </c>
      <c r="AB24" s="16">
        <f t="shared" si="4"/>
        <v>9.9129E-8</v>
      </c>
      <c r="AC24" s="16">
        <f t="shared" si="5"/>
        <v>1.6427000000000001E-12</v>
      </c>
    </row>
    <row r="25" spans="1:29" x14ac:dyDescent="0.35">
      <c r="A25" s="10" t="s">
        <v>74</v>
      </c>
      <c r="B25" s="16">
        <v>9.7436999999999996E-5</v>
      </c>
      <c r="C25" s="10">
        <v>1.5687E-2</v>
      </c>
      <c r="D25" s="16">
        <v>2.1847E-7</v>
      </c>
      <c r="E25" s="16">
        <v>1.1635E-8</v>
      </c>
      <c r="F25" s="10">
        <v>5.3257000000000003</v>
      </c>
      <c r="G25" s="10">
        <v>-68.739999999999995</v>
      </c>
      <c r="H25" s="10">
        <v>9.42</v>
      </c>
      <c r="I25" s="10">
        <v>13.704000000000001</v>
      </c>
      <c r="J25" s="16">
        <v>9.9249000000000004E-8</v>
      </c>
      <c r="K25" s="16">
        <v>1.9811000000000001E-8</v>
      </c>
      <c r="L25" s="10">
        <v>19.960999999999999</v>
      </c>
      <c r="M25" s="10">
        <v>0.76761999999999997</v>
      </c>
      <c r="N25" s="10">
        <v>1.541E-2</v>
      </c>
      <c r="O25" s="10">
        <v>2.0074999999999998</v>
      </c>
      <c r="P25" s="10">
        <v>7456</v>
      </c>
      <c r="Q25" s="10">
        <v>13.657</v>
      </c>
      <c r="R25" s="10">
        <v>0.18317</v>
      </c>
      <c r="S25" s="17">
        <v>1.6442E-12</v>
      </c>
      <c r="T25" s="16">
        <v>3.7998999999999999E-14</v>
      </c>
      <c r="U25" s="10">
        <v>2.3111000000000002</v>
      </c>
      <c r="V25" s="10">
        <v>0.96469000000000005</v>
      </c>
      <c r="W25" s="10">
        <v>1.3450999999999999E-3</v>
      </c>
      <c r="X25" s="10">
        <v>0.13943</v>
      </c>
      <c r="Z25" s="18">
        <f t="shared" si="2"/>
        <v>2.1847E-7</v>
      </c>
      <c r="AA25" s="11">
        <f t="shared" si="3"/>
        <v>7387.26</v>
      </c>
      <c r="AB25" s="18">
        <f t="shared" si="4"/>
        <v>9.9249000000000004E-8</v>
      </c>
      <c r="AC25" s="18">
        <f t="shared" si="5"/>
        <v>1.6442E-12</v>
      </c>
    </row>
    <row r="26" spans="1:29" x14ac:dyDescent="0.35">
      <c r="A26" s="13" t="s">
        <v>24</v>
      </c>
      <c r="B26" s="13">
        <f t="shared" ref="B26:X26" si="6">AVERAGE(B21:B25)</f>
        <v>9.8196599999999994E-5</v>
      </c>
      <c r="C26" s="13">
        <f t="shared" si="6"/>
        <v>1.58096E-2</v>
      </c>
      <c r="D26" s="13">
        <f t="shared" si="6"/>
        <v>2.1725399999999997E-7</v>
      </c>
      <c r="E26" s="13">
        <f t="shared" si="6"/>
        <v>1.16846E-8</v>
      </c>
      <c r="F26" s="13">
        <f t="shared" si="6"/>
        <v>5.3786400000000008</v>
      </c>
      <c r="G26" s="13">
        <f t="shared" si="6"/>
        <v>-66.585999999999999</v>
      </c>
      <c r="H26" s="13">
        <f t="shared" si="6"/>
        <v>9.4576400000000014</v>
      </c>
      <c r="I26" s="13">
        <f t="shared" si="6"/>
        <v>14.2142</v>
      </c>
      <c r="J26" s="13">
        <f t="shared" si="6"/>
        <v>1.0066160000000001E-7</v>
      </c>
      <c r="K26" s="13">
        <f t="shared" si="6"/>
        <v>2.0021199999999999E-8</v>
      </c>
      <c r="L26" s="13">
        <f t="shared" si="6"/>
        <v>19.89</v>
      </c>
      <c r="M26" s="13">
        <f t="shared" si="6"/>
        <v>0.76600800000000002</v>
      </c>
      <c r="N26" s="13">
        <f t="shared" si="6"/>
        <v>1.53578E-2</v>
      </c>
      <c r="O26" s="13">
        <f t="shared" si="6"/>
        <v>2.0049199999999998</v>
      </c>
      <c r="P26" s="13">
        <f t="shared" si="6"/>
        <v>7441.8</v>
      </c>
      <c r="Q26" s="13">
        <f t="shared" si="6"/>
        <v>13.714600000000001</v>
      </c>
      <c r="R26" s="13">
        <f t="shared" si="6"/>
        <v>0.18429200000000004</v>
      </c>
      <c r="S26" s="19">
        <f t="shared" si="6"/>
        <v>1.63214E-12</v>
      </c>
      <c r="T26" s="13">
        <f t="shared" si="6"/>
        <v>3.7922600000000003E-14</v>
      </c>
      <c r="U26" s="13">
        <f t="shared" si="6"/>
        <v>2.3235799999999998</v>
      </c>
      <c r="V26" s="13">
        <f t="shared" si="6"/>
        <v>0.96511400000000003</v>
      </c>
      <c r="W26" s="13">
        <f t="shared" si="6"/>
        <v>1.3523000000000001E-3</v>
      </c>
      <c r="X26" s="13">
        <f t="shared" si="6"/>
        <v>0.14011599999999999</v>
      </c>
      <c r="Z26" s="10">
        <f>AVERAGE(Z21:Z25)</f>
        <v>2.1725399999999997E-7</v>
      </c>
      <c r="AA26" s="10">
        <f>AVERAGE(AA21:AA25)</f>
        <v>7375.2139999999999</v>
      </c>
      <c r="AB26" s="10">
        <f>AVERAGE(AB21:AB25)</f>
        <v>1.0066160000000001E-7</v>
      </c>
      <c r="AC26" s="10">
        <f>AVERAGE(AC21:AC25)</f>
        <v>1.63214E-12</v>
      </c>
    </row>
    <row r="28" spans="1:29" x14ac:dyDescent="0.35">
      <c r="A28" s="22">
        <v>4</v>
      </c>
    </row>
    <row r="29" spans="1:29" x14ac:dyDescent="0.35">
      <c r="A29" s="12" t="s">
        <v>56</v>
      </c>
      <c r="B29" s="12" t="s">
        <v>12</v>
      </c>
      <c r="C29" s="12" t="s">
        <v>13</v>
      </c>
      <c r="D29" s="12" t="s">
        <v>26</v>
      </c>
      <c r="E29" s="12" t="s">
        <v>14</v>
      </c>
      <c r="F29" s="12" t="s">
        <v>15</v>
      </c>
      <c r="G29" s="12" t="s">
        <v>16</v>
      </c>
      <c r="H29" s="12" t="s">
        <v>17</v>
      </c>
      <c r="I29" s="12" t="s">
        <v>18</v>
      </c>
      <c r="J29" s="12" t="s">
        <v>27</v>
      </c>
      <c r="K29" s="12" t="s">
        <v>28</v>
      </c>
      <c r="L29" s="12" t="s">
        <v>29</v>
      </c>
      <c r="M29" s="12" t="s">
        <v>30</v>
      </c>
      <c r="N29" s="12" t="s">
        <v>31</v>
      </c>
      <c r="O29" s="12" t="s">
        <v>32</v>
      </c>
      <c r="P29" s="12" t="s">
        <v>33</v>
      </c>
      <c r="Q29" s="12" t="s">
        <v>19</v>
      </c>
      <c r="R29" s="12" t="s">
        <v>20</v>
      </c>
      <c r="S29" s="12" t="s">
        <v>34</v>
      </c>
      <c r="T29" s="12" t="s">
        <v>35</v>
      </c>
      <c r="U29" s="12" t="s">
        <v>36</v>
      </c>
      <c r="V29" s="12" t="s">
        <v>37</v>
      </c>
      <c r="W29" s="12" t="s">
        <v>38</v>
      </c>
      <c r="X29" s="12" t="s">
        <v>39</v>
      </c>
      <c r="Z29" s="10" t="s">
        <v>43</v>
      </c>
      <c r="AA29" s="10" t="s">
        <v>42</v>
      </c>
      <c r="AB29" s="10" t="s">
        <v>44</v>
      </c>
      <c r="AC29" s="10" t="s">
        <v>45</v>
      </c>
    </row>
    <row r="30" spans="1:29" x14ac:dyDescent="0.35">
      <c r="A30" s="10" t="s">
        <v>75</v>
      </c>
      <c r="B30" s="16">
        <v>1.0038E-4</v>
      </c>
      <c r="C30" s="10">
        <v>1.6161999999999999E-2</v>
      </c>
      <c r="D30" s="16">
        <v>2.1530999999999999E-7</v>
      </c>
      <c r="E30" s="16">
        <v>1.1787999999999999E-8</v>
      </c>
      <c r="F30" s="16">
        <v>5.4748999999999999</v>
      </c>
      <c r="G30" s="10">
        <v>-63.66</v>
      </c>
      <c r="H30" s="10">
        <v>9.5043000000000006</v>
      </c>
      <c r="I30" s="10">
        <v>14.93</v>
      </c>
      <c r="J30" s="16">
        <v>9.3010999999999998E-8</v>
      </c>
      <c r="K30" s="16">
        <v>1.8661999999999999E-8</v>
      </c>
      <c r="L30" s="16">
        <v>20.064</v>
      </c>
      <c r="M30" s="10">
        <v>0.77178000000000002</v>
      </c>
      <c r="N30" s="16">
        <v>1.5481999999999999E-2</v>
      </c>
      <c r="O30" s="16">
        <v>2.0059999999999998</v>
      </c>
      <c r="P30" s="10">
        <v>7472</v>
      </c>
      <c r="Q30" s="16">
        <v>13.782</v>
      </c>
      <c r="R30" s="16">
        <v>0.18445</v>
      </c>
      <c r="S30" s="17">
        <v>1.6106E-12</v>
      </c>
      <c r="T30" s="16">
        <v>3.7650999999999999E-14</v>
      </c>
      <c r="U30" s="16">
        <v>2.3376999999999999</v>
      </c>
      <c r="V30" s="10">
        <v>0.96582999999999997</v>
      </c>
      <c r="W30" s="16">
        <v>1.3599E-3</v>
      </c>
      <c r="X30" s="16">
        <v>0.14080000000000001</v>
      </c>
      <c r="Z30" s="14">
        <f>D30</f>
        <v>2.1530999999999999E-7</v>
      </c>
      <c r="AA30" s="13">
        <f>G30+P30</f>
        <v>7408.34</v>
      </c>
      <c r="AB30" s="14">
        <f>J30</f>
        <v>9.3010999999999998E-8</v>
      </c>
      <c r="AC30" s="14">
        <f>S30</f>
        <v>1.6106E-12</v>
      </c>
    </row>
    <row r="31" spans="1:29" x14ac:dyDescent="0.35">
      <c r="A31" s="10" t="s">
        <v>76</v>
      </c>
      <c r="B31" s="16">
        <v>9.8759999999999996E-5</v>
      </c>
      <c r="C31" s="10">
        <v>1.5900000000000001E-2</v>
      </c>
      <c r="D31" s="16">
        <v>2.1747E-7</v>
      </c>
      <c r="E31" s="16">
        <v>1.1702E-8</v>
      </c>
      <c r="F31" s="16">
        <v>5.3810000000000002</v>
      </c>
      <c r="G31" s="10">
        <v>-67.16</v>
      </c>
      <c r="H31" s="10">
        <v>9.4542999999999999</v>
      </c>
      <c r="I31" s="10">
        <v>14.077</v>
      </c>
      <c r="J31" s="16">
        <v>9.5537000000000004E-8</v>
      </c>
      <c r="K31" s="16">
        <v>1.9137000000000001E-8</v>
      </c>
      <c r="L31" s="16">
        <v>20.030999999999999</v>
      </c>
      <c r="M31" s="10">
        <v>0.77007999999999999</v>
      </c>
      <c r="N31" s="16">
        <v>1.5461000000000001E-2</v>
      </c>
      <c r="O31" s="16">
        <v>2.0076999999999998</v>
      </c>
      <c r="P31" s="10">
        <v>7476</v>
      </c>
      <c r="Q31" s="16">
        <v>13.722</v>
      </c>
      <c r="R31" s="16">
        <v>0.18354999999999999</v>
      </c>
      <c r="S31" s="17">
        <v>1.6406000000000001E-12</v>
      </c>
      <c r="T31" s="16">
        <v>3.8102999999999999E-14</v>
      </c>
      <c r="U31" s="16">
        <v>2.3224999999999998</v>
      </c>
      <c r="V31" s="10">
        <v>0.96484999999999999</v>
      </c>
      <c r="W31" s="16">
        <v>1.3512999999999999E-3</v>
      </c>
      <c r="X31" s="16">
        <v>0.14005000000000001</v>
      </c>
      <c r="Z31" s="16">
        <f t="shared" ref="Z31:Z34" si="7">D31</f>
        <v>2.1747E-7</v>
      </c>
      <c r="AA31" s="10">
        <f t="shared" ref="AA31:AA34" si="8">G31+P31</f>
        <v>7408.84</v>
      </c>
      <c r="AB31" s="16">
        <f t="shared" ref="AB31:AB34" si="9">J31</f>
        <v>9.5537000000000004E-8</v>
      </c>
      <c r="AC31" s="16">
        <f t="shared" ref="AC31:AC34" si="10">S31</f>
        <v>1.6406000000000001E-12</v>
      </c>
    </row>
    <row r="32" spans="1:29" x14ac:dyDescent="0.35">
      <c r="A32" s="10" t="s">
        <v>77</v>
      </c>
      <c r="B32" s="16">
        <v>9.9451999999999996E-5</v>
      </c>
      <c r="C32" s="10">
        <v>1.6011999999999998E-2</v>
      </c>
      <c r="D32" s="16">
        <v>2.1799999999999999E-7</v>
      </c>
      <c r="E32" s="16">
        <v>1.1733999999999999E-8</v>
      </c>
      <c r="F32" s="16">
        <v>5.3826000000000001</v>
      </c>
      <c r="G32" s="10">
        <v>-67</v>
      </c>
      <c r="H32" s="10">
        <v>9.4751999999999992</v>
      </c>
      <c r="I32" s="10">
        <v>14.141999999999999</v>
      </c>
      <c r="J32" s="16">
        <v>9.3835999999999994E-8</v>
      </c>
      <c r="K32" s="16">
        <v>1.8886999999999999E-8</v>
      </c>
      <c r="L32" s="16">
        <v>20.128</v>
      </c>
      <c r="M32" s="10">
        <v>0.77164999999999995</v>
      </c>
      <c r="N32" s="16">
        <v>1.5532000000000001E-2</v>
      </c>
      <c r="O32" s="16">
        <v>2.0127999999999999</v>
      </c>
      <c r="P32" s="10">
        <v>7479</v>
      </c>
      <c r="Q32" s="16">
        <v>13.742000000000001</v>
      </c>
      <c r="R32" s="16">
        <v>0.18373999999999999</v>
      </c>
      <c r="S32" s="17">
        <v>1.6323E-12</v>
      </c>
      <c r="T32" s="16">
        <v>3.7981000000000002E-14</v>
      </c>
      <c r="U32" s="16">
        <v>2.3268</v>
      </c>
      <c r="V32" s="10">
        <v>0.96509999999999996</v>
      </c>
      <c r="W32" s="16">
        <v>1.3538000000000001E-3</v>
      </c>
      <c r="X32" s="16">
        <v>0.14027999999999999</v>
      </c>
      <c r="Z32" s="16">
        <f t="shared" si="7"/>
        <v>2.1799999999999999E-7</v>
      </c>
      <c r="AA32" s="10">
        <f t="shared" si="8"/>
        <v>7412</v>
      </c>
      <c r="AB32" s="16">
        <f t="shared" si="9"/>
        <v>9.3835999999999994E-8</v>
      </c>
      <c r="AC32" s="16">
        <f t="shared" si="10"/>
        <v>1.6323E-12</v>
      </c>
    </row>
    <row r="33" spans="1:29" x14ac:dyDescent="0.35">
      <c r="A33" s="10" t="s">
        <v>78</v>
      </c>
      <c r="B33" s="16">
        <v>9.8108000000000003E-5</v>
      </c>
      <c r="C33" s="10">
        <v>1.5795E-2</v>
      </c>
      <c r="D33" s="16">
        <v>2.1881000000000001E-7</v>
      </c>
      <c r="E33" s="16">
        <v>1.1657999999999999E-8</v>
      </c>
      <c r="F33" s="16">
        <v>5.3278999999999996</v>
      </c>
      <c r="G33" s="10">
        <v>-68.97</v>
      </c>
      <c r="H33" s="10">
        <v>9.4222999999999999</v>
      </c>
      <c r="I33" s="10">
        <v>13.661</v>
      </c>
      <c r="J33" s="16">
        <v>9.2640000000000001E-8</v>
      </c>
      <c r="K33" s="16">
        <v>1.8574000000000001E-8</v>
      </c>
      <c r="L33" s="16">
        <v>20.05</v>
      </c>
      <c r="M33" s="10">
        <v>0.77293000000000001</v>
      </c>
      <c r="N33" s="16">
        <v>1.5469999999999999E-2</v>
      </c>
      <c r="O33" s="16">
        <v>2.0015000000000001</v>
      </c>
      <c r="P33" s="10">
        <v>7480</v>
      </c>
      <c r="Q33" s="16">
        <v>13.65</v>
      </c>
      <c r="R33" s="16">
        <v>0.18249000000000001</v>
      </c>
      <c r="S33" s="17">
        <v>1.6434E-12</v>
      </c>
      <c r="T33" s="16">
        <v>3.7972999999999998E-14</v>
      </c>
      <c r="U33" s="16">
        <v>2.3106</v>
      </c>
      <c r="V33" s="10">
        <v>0.96470999999999996</v>
      </c>
      <c r="W33" s="16">
        <v>1.3445E-3</v>
      </c>
      <c r="X33" s="16">
        <v>0.13936999999999999</v>
      </c>
      <c r="Z33" s="16">
        <f t="shared" si="7"/>
        <v>2.1881000000000001E-7</v>
      </c>
      <c r="AA33" s="10">
        <f t="shared" si="8"/>
        <v>7411.03</v>
      </c>
      <c r="AB33" s="16">
        <f t="shared" si="9"/>
        <v>9.2640000000000001E-8</v>
      </c>
      <c r="AC33" s="16">
        <f t="shared" si="10"/>
        <v>1.6434E-12</v>
      </c>
    </row>
    <row r="34" spans="1:29" x14ac:dyDescent="0.35">
      <c r="A34" s="10" t="s">
        <v>79</v>
      </c>
      <c r="B34" s="16">
        <v>9.8222999999999998E-5</v>
      </c>
      <c r="C34" s="10">
        <v>1.5814000000000002E-2</v>
      </c>
      <c r="D34" s="16">
        <v>2.191E-7</v>
      </c>
      <c r="E34" s="16">
        <v>1.1651E-8</v>
      </c>
      <c r="F34" s="10">
        <v>5.3177000000000003</v>
      </c>
      <c r="G34" s="10">
        <v>-68.73</v>
      </c>
      <c r="H34" s="10">
        <v>9.4192</v>
      </c>
      <c r="I34" s="10">
        <v>13.705</v>
      </c>
      <c r="J34" s="16">
        <v>9.3366000000000004E-8</v>
      </c>
      <c r="K34" s="16">
        <v>1.8839999999999999E-8</v>
      </c>
      <c r="L34" s="10">
        <v>20.178999999999998</v>
      </c>
      <c r="M34" s="10">
        <v>0.77281999999999995</v>
      </c>
      <c r="N34" s="10">
        <v>1.5570000000000001E-2</v>
      </c>
      <c r="O34" s="10">
        <v>2.0146999999999999</v>
      </c>
      <c r="P34" s="10">
        <v>7478</v>
      </c>
      <c r="Q34" s="10">
        <v>13.651</v>
      </c>
      <c r="R34" s="10">
        <v>0.18254999999999999</v>
      </c>
      <c r="S34" s="17">
        <v>1.6535E-12</v>
      </c>
      <c r="T34" s="16">
        <v>3.8216000000000001E-14</v>
      </c>
      <c r="U34" s="10">
        <v>2.3111999999999999</v>
      </c>
      <c r="V34" s="10">
        <v>0.96443999999999996</v>
      </c>
      <c r="W34" s="10">
        <v>1.3449E-3</v>
      </c>
      <c r="X34" s="10">
        <v>0.13944999999999999</v>
      </c>
      <c r="Z34" s="18">
        <f t="shared" si="7"/>
        <v>2.191E-7</v>
      </c>
      <c r="AA34" s="11">
        <f t="shared" si="8"/>
        <v>7409.27</v>
      </c>
      <c r="AB34" s="18">
        <f t="shared" si="9"/>
        <v>9.3366000000000004E-8</v>
      </c>
      <c r="AC34" s="18">
        <f t="shared" si="10"/>
        <v>1.6535E-12</v>
      </c>
    </row>
    <row r="35" spans="1:29" x14ac:dyDescent="0.35">
      <c r="A35" s="13" t="s">
        <v>24</v>
      </c>
      <c r="B35" s="13">
        <f t="shared" ref="B35:X35" si="11">AVERAGE(B30:B34)</f>
        <v>9.8984600000000001E-5</v>
      </c>
      <c r="C35" s="13">
        <f t="shared" si="11"/>
        <v>1.5936600000000002E-2</v>
      </c>
      <c r="D35" s="13">
        <f t="shared" si="11"/>
        <v>2.1773799999999999E-7</v>
      </c>
      <c r="E35" s="13">
        <f t="shared" si="11"/>
        <v>1.17066E-8</v>
      </c>
      <c r="F35" s="13">
        <f t="shared" si="11"/>
        <v>5.3768200000000004</v>
      </c>
      <c r="G35" s="13">
        <f t="shared" si="11"/>
        <v>-67.103999999999999</v>
      </c>
      <c r="H35" s="13">
        <f t="shared" si="11"/>
        <v>9.4550599999999996</v>
      </c>
      <c r="I35" s="13">
        <f t="shared" si="11"/>
        <v>14.103</v>
      </c>
      <c r="J35" s="13">
        <f t="shared" si="11"/>
        <v>9.3678E-8</v>
      </c>
      <c r="K35" s="13">
        <f t="shared" si="11"/>
        <v>1.8819999999999999E-8</v>
      </c>
      <c r="L35" s="13">
        <f t="shared" si="11"/>
        <v>20.090399999999999</v>
      </c>
      <c r="M35" s="13">
        <f t="shared" si="11"/>
        <v>0.77185199999999998</v>
      </c>
      <c r="N35" s="13">
        <f t="shared" si="11"/>
        <v>1.5502999999999999E-2</v>
      </c>
      <c r="O35" s="13">
        <f t="shared" si="11"/>
        <v>2.00854</v>
      </c>
      <c r="P35" s="13">
        <f t="shared" si="11"/>
        <v>7477</v>
      </c>
      <c r="Q35" s="13">
        <f t="shared" si="11"/>
        <v>13.709399999999999</v>
      </c>
      <c r="R35" s="13">
        <f t="shared" si="11"/>
        <v>0.18335600000000002</v>
      </c>
      <c r="S35" s="19">
        <f t="shared" si="11"/>
        <v>1.6360800000000002E-12</v>
      </c>
      <c r="T35" s="13">
        <f t="shared" si="11"/>
        <v>3.79848E-14</v>
      </c>
      <c r="U35" s="13">
        <f t="shared" si="11"/>
        <v>2.3217599999999998</v>
      </c>
      <c r="V35" s="13">
        <f t="shared" si="11"/>
        <v>0.9649859999999999</v>
      </c>
      <c r="W35" s="13">
        <f t="shared" si="11"/>
        <v>1.35088E-3</v>
      </c>
      <c r="X35" s="13">
        <f t="shared" si="11"/>
        <v>0.13999</v>
      </c>
      <c r="Z35" s="10">
        <f>AVERAGE(Z30:Z34)</f>
        <v>2.1773799999999999E-7</v>
      </c>
      <c r="AA35" s="10">
        <f>AVERAGE(AA30:AA34)</f>
        <v>7409.8959999999988</v>
      </c>
      <c r="AB35" s="10">
        <f>AVERAGE(AB30:AB34)</f>
        <v>9.3678E-8</v>
      </c>
      <c r="AC35" s="10">
        <f>AVERAGE(AC30:AC34)</f>
        <v>1.6360800000000002E-12</v>
      </c>
    </row>
    <row r="37" spans="1:29" x14ac:dyDescent="0.35">
      <c r="A37" s="23">
        <v>0.05</v>
      </c>
    </row>
    <row r="38" spans="1:29" x14ac:dyDescent="0.35">
      <c r="A38" s="12" t="s">
        <v>56</v>
      </c>
      <c r="B38" s="12" t="s">
        <v>12</v>
      </c>
      <c r="C38" s="12" t="s">
        <v>13</v>
      </c>
      <c r="D38" s="12" t="s">
        <v>26</v>
      </c>
      <c r="E38" s="12" t="s">
        <v>14</v>
      </c>
      <c r="F38" s="12" t="s">
        <v>15</v>
      </c>
      <c r="G38" s="12" t="s">
        <v>16</v>
      </c>
      <c r="H38" s="12" t="s">
        <v>17</v>
      </c>
      <c r="I38" s="12" t="s">
        <v>18</v>
      </c>
      <c r="J38" s="12" t="s">
        <v>27</v>
      </c>
      <c r="K38" s="12" t="s">
        <v>28</v>
      </c>
      <c r="L38" s="12" t="s">
        <v>29</v>
      </c>
      <c r="M38" s="12" t="s">
        <v>30</v>
      </c>
      <c r="N38" s="12" t="s">
        <v>31</v>
      </c>
      <c r="O38" s="12" t="s">
        <v>32</v>
      </c>
      <c r="P38" s="12" t="s">
        <v>33</v>
      </c>
      <c r="Q38" s="12" t="s">
        <v>19</v>
      </c>
      <c r="R38" s="12" t="s">
        <v>20</v>
      </c>
      <c r="S38" s="12" t="s">
        <v>34</v>
      </c>
      <c r="T38" s="12" t="s">
        <v>35</v>
      </c>
      <c r="U38" s="12" t="s">
        <v>36</v>
      </c>
      <c r="V38" s="12" t="s">
        <v>37</v>
      </c>
      <c r="W38" s="12" t="s">
        <v>38</v>
      </c>
      <c r="X38" s="12" t="s">
        <v>39</v>
      </c>
      <c r="Z38" s="10" t="s">
        <v>43</v>
      </c>
      <c r="AA38" s="10" t="s">
        <v>42</v>
      </c>
      <c r="AB38" s="10" t="s">
        <v>44</v>
      </c>
      <c r="AC38" s="10" t="s">
        <v>45</v>
      </c>
    </row>
    <row r="39" spans="1:29" x14ac:dyDescent="0.35">
      <c r="A39" s="10" t="s">
        <v>80</v>
      </c>
      <c r="B39" s="16">
        <v>1.0071E-4</v>
      </c>
      <c r="C39" s="10">
        <v>1.6215E-2</v>
      </c>
      <c r="D39" s="16">
        <v>2.1457E-7</v>
      </c>
      <c r="E39" s="16">
        <v>1.1791E-8</v>
      </c>
      <c r="F39" s="16">
        <v>5.4951999999999996</v>
      </c>
      <c r="G39" s="10">
        <v>-64.260000000000005</v>
      </c>
      <c r="H39" s="10">
        <v>9.4916</v>
      </c>
      <c r="I39" s="10">
        <v>14.771000000000001</v>
      </c>
      <c r="J39" s="16">
        <v>8.8345000000000001E-8</v>
      </c>
      <c r="K39" s="16">
        <v>1.7792000000000001E-8</v>
      </c>
      <c r="L39" s="16">
        <v>20.138999999999999</v>
      </c>
      <c r="M39" s="10">
        <v>0.77568000000000004</v>
      </c>
      <c r="N39" s="16">
        <v>1.5533999999999999E-2</v>
      </c>
      <c r="O39" s="16">
        <v>2.0026000000000002</v>
      </c>
      <c r="P39" s="10">
        <v>7499</v>
      </c>
      <c r="Q39" s="16">
        <v>13.773</v>
      </c>
      <c r="R39" s="16">
        <v>0.18365999999999999</v>
      </c>
      <c r="S39" s="17">
        <v>1.6192E-12</v>
      </c>
      <c r="T39" s="16">
        <v>3.7807999999999999E-14</v>
      </c>
      <c r="U39" s="16">
        <v>2.335</v>
      </c>
      <c r="V39" s="10">
        <v>0.96557999999999999</v>
      </c>
      <c r="W39" s="16">
        <v>1.358E-3</v>
      </c>
      <c r="X39" s="16">
        <v>0.14063999999999999</v>
      </c>
      <c r="Z39" s="14">
        <f>D39</f>
        <v>2.1457E-7</v>
      </c>
      <c r="AA39" s="13">
        <f>G39+P39</f>
        <v>7434.74</v>
      </c>
      <c r="AB39" s="14">
        <f>J39</f>
        <v>8.8345000000000001E-8</v>
      </c>
      <c r="AC39" s="14">
        <f>S39</f>
        <v>1.6192E-12</v>
      </c>
    </row>
    <row r="40" spans="1:29" x14ac:dyDescent="0.35">
      <c r="A40" s="10" t="s">
        <v>81</v>
      </c>
      <c r="B40" s="16">
        <v>1.0011E-4</v>
      </c>
      <c r="C40" s="10">
        <v>1.6116999999999999E-2</v>
      </c>
      <c r="D40" s="16">
        <v>2.1687000000000001E-7</v>
      </c>
      <c r="E40" s="16">
        <v>1.1760000000000001E-8</v>
      </c>
      <c r="F40" s="16">
        <v>5.4226000000000001</v>
      </c>
      <c r="G40" s="10">
        <v>-66.61</v>
      </c>
      <c r="H40" s="10">
        <v>9.4766999999999992</v>
      </c>
      <c r="I40" s="10">
        <v>14.227</v>
      </c>
      <c r="J40" s="16">
        <v>8.8977000000000003E-8</v>
      </c>
      <c r="K40" s="16">
        <v>1.7961999999999999E-8</v>
      </c>
      <c r="L40" s="16">
        <v>20.187000000000001</v>
      </c>
      <c r="M40" s="10">
        <v>0.77546999999999999</v>
      </c>
      <c r="N40" s="16">
        <v>1.5572000000000001E-2</v>
      </c>
      <c r="O40" s="16">
        <v>2.0081000000000002</v>
      </c>
      <c r="P40" s="10">
        <v>7507</v>
      </c>
      <c r="Q40" s="16">
        <v>13.755000000000001</v>
      </c>
      <c r="R40" s="16">
        <v>0.18323</v>
      </c>
      <c r="S40" s="17">
        <v>1.6361000000000001E-12</v>
      </c>
      <c r="T40" s="16">
        <v>3.8095000000000001E-14</v>
      </c>
      <c r="U40" s="16">
        <v>2.3283999999999998</v>
      </c>
      <c r="V40" s="10">
        <v>0.96501000000000003</v>
      </c>
      <c r="W40" s="16">
        <v>1.3542999999999999E-3</v>
      </c>
      <c r="X40" s="16">
        <v>0.14033999999999999</v>
      </c>
      <c r="Z40" s="16">
        <f t="shared" ref="Z40:Z43" si="12">D40</f>
        <v>2.1687000000000001E-7</v>
      </c>
      <c r="AA40" s="10">
        <f t="shared" ref="AA40:AA43" si="13">G40+P40</f>
        <v>7440.39</v>
      </c>
      <c r="AB40" s="16">
        <f t="shared" ref="AB40:AB43" si="14">J40</f>
        <v>8.8977000000000003E-8</v>
      </c>
      <c r="AC40" s="16">
        <f t="shared" ref="AC40:AC43" si="15">S40</f>
        <v>1.6361000000000001E-12</v>
      </c>
    </row>
    <row r="41" spans="1:29" x14ac:dyDescent="0.35">
      <c r="A41" s="10" t="s">
        <v>82</v>
      </c>
      <c r="B41" s="16">
        <v>9.7731000000000003E-5</v>
      </c>
      <c r="C41" s="10">
        <v>1.5734999999999999E-2</v>
      </c>
      <c r="D41" s="16">
        <v>2.2008E-7</v>
      </c>
      <c r="E41" s="16">
        <v>1.1641999999999999E-8</v>
      </c>
      <c r="F41" s="16">
        <v>5.2899000000000003</v>
      </c>
      <c r="G41" s="10">
        <v>-70.930000000000007</v>
      </c>
      <c r="H41" s="10">
        <v>9.4060000000000006</v>
      </c>
      <c r="I41" s="10">
        <v>13.260999999999999</v>
      </c>
      <c r="J41" s="16">
        <v>9.2417E-8</v>
      </c>
      <c r="K41" s="16">
        <v>1.8512000000000001E-8</v>
      </c>
      <c r="L41" s="16">
        <v>20.030999999999999</v>
      </c>
      <c r="M41" s="10">
        <v>0.77271000000000001</v>
      </c>
      <c r="N41" s="16">
        <v>1.5457E-2</v>
      </c>
      <c r="O41" s="16">
        <v>2.0004</v>
      </c>
      <c r="P41" s="10">
        <v>7510</v>
      </c>
      <c r="Q41" s="16">
        <v>13.664999999999999</v>
      </c>
      <c r="R41" s="16">
        <v>0.18196000000000001</v>
      </c>
      <c r="S41" s="17">
        <v>1.6674999999999999E-12</v>
      </c>
      <c r="T41" s="16">
        <v>3.8464999999999997E-14</v>
      </c>
      <c r="U41" s="16">
        <v>2.3067000000000002</v>
      </c>
      <c r="V41" s="10">
        <v>0.96396000000000004</v>
      </c>
      <c r="W41" s="16">
        <v>1.3420000000000001E-3</v>
      </c>
      <c r="X41" s="16">
        <v>0.13922000000000001</v>
      </c>
      <c r="Z41" s="16">
        <f t="shared" si="12"/>
        <v>2.2008E-7</v>
      </c>
      <c r="AA41" s="10">
        <f t="shared" si="13"/>
        <v>7439.07</v>
      </c>
      <c r="AB41" s="16">
        <f t="shared" si="14"/>
        <v>9.2417E-8</v>
      </c>
      <c r="AC41" s="16">
        <f t="shared" si="15"/>
        <v>1.6674999999999999E-12</v>
      </c>
    </row>
    <row r="42" spans="1:29" x14ac:dyDescent="0.35">
      <c r="A42" s="10" t="s">
        <v>83</v>
      </c>
      <c r="B42" s="16">
        <v>9.9171000000000003E-5</v>
      </c>
      <c r="C42" s="10">
        <v>1.5966999999999999E-2</v>
      </c>
      <c r="D42" s="16">
        <v>2.1955E-7</v>
      </c>
      <c r="E42" s="16">
        <v>1.1707E-8</v>
      </c>
      <c r="F42" s="16">
        <v>5.3323</v>
      </c>
      <c r="G42" s="10">
        <v>-70.86</v>
      </c>
      <c r="H42" s="10">
        <v>9.4489000000000001</v>
      </c>
      <c r="I42" s="10">
        <v>13.335000000000001</v>
      </c>
      <c r="J42" s="16">
        <v>9.0215000000000004E-8</v>
      </c>
      <c r="K42" s="16">
        <v>1.8320000000000001E-8</v>
      </c>
      <c r="L42" s="16">
        <v>20.306999999999999</v>
      </c>
      <c r="M42" s="10">
        <v>0.77507999999999999</v>
      </c>
      <c r="N42" s="16">
        <v>1.5665999999999999E-2</v>
      </c>
      <c r="O42" s="16">
        <v>2.0211999999999999</v>
      </c>
      <c r="P42" s="10">
        <v>7522</v>
      </c>
      <c r="Q42" s="16">
        <v>13.726000000000001</v>
      </c>
      <c r="R42" s="16">
        <v>0.18248</v>
      </c>
      <c r="S42" s="17">
        <v>1.6674999999999999E-12</v>
      </c>
      <c r="T42" s="16">
        <v>3.8647000000000002E-14</v>
      </c>
      <c r="U42" s="16">
        <v>2.3176999999999999</v>
      </c>
      <c r="V42" s="10">
        <v>0.96397999999999995</v>
      </c>
      <c r="W42" s="16">
        <v>1.3481999999999999E-3</v>
      </c>
      <c r="X42" s="16">
        <v>0.13986000000000001</v>
      </c>
      <c r="Z42" s="16">
        <f t="shared" si="12"/>
        <v>2.1955E-7</v>
      </c>
      <c r="AA42" s="10">
        <f t="shared" si="13"/>
        <v>7451.14</v>
      </c>
      <c r="AB42" s="16">
        <f t="shared" si="14"/>
        <v>9.0215000000000004E-8</v>
      </c>
      <c r="AC42" s="16">
        <f t="shared" si="15"/>
        <v>1.6674999999999999E-12</v>
      </c>
    </row>
    <row r="43" spans="1:29" x14ac:dyDescent="0.35">
      <c r="A43" s="11" t="s">
        <v>84</v>
      </c>
      <c r="B43" s="18">
        <v>9.8862000000000003E-5</v>
      </c>
      <c r="C43" s="11">
        <v>1.5917000000000001E-2</v>
      </c>
      <c r="D43" s="18">
        <v>2.1838E-7</v>
      </c>
      <c r="E43" s="18">
        <v>1.1682E-8</v>
      </c>
      <c r="F43" s="18">
        <v>5.3494000000000002</v>
      </c>
      <c r="G43" s="11">
        <v>-69.599999999999994</v>
      </c>
      <c r="H43" s="11">
        <v>9.4198000000000004</v>
      </c>
      <c r="I43" s="11">
        <v>13.534000000000001</v>
      </c>
      <c r="J43" s="18">
        <v>8.7571999999999998E-8</v>
      </c>
      <c r="K43" s="18">
        <v>1.7759E-8</v>
      </c>
      <c r="L43" s="18">
        <v>20.279</v>
      </c>
      <c r="M43" s="11">
        <v>0.77753000000000005</v>
      </c>
      <c r="N43" s="18">
        <v>1.5640000000000001E-2</v>
      </c>
      <c r="O43" s="18">
        <v>2.0114999999999998</v>
      </c>
      <c r="P43" s="11">
        <v>7524</v>
      </c>
      <c r="Q43" s="18">
        <v>13.663</v>
      </c>
      <c r="R43" s="18">
        <v>0.18159</v>
      </c>
      <c r="S43" s="24">
        <v>1.6496999999999999E-12</v>
      </c>
      <c r="T43" s="18">
        <v>3.8093999999999998E-14</v>
      </c>
      <c r="U43" s="18">
        <v>2.3090999999999999</v>
      </c>
      <c r="V43" s="11">
        <v>0.96450000000000002</v>
      </c>
      <c r="W43" s="18">
        <v>1.3431999999999999E-3</v>
      </c>
      <c r="X43" s="18">
        <v>0.13925999999999999</v>
      </c>
      <c r="Z43" s="18">
        <f t="shared" si="12"/>
        <v>2.1838E-7</v>
      </c>
      <c r="AA43" s="11">
        <f t="shared" si="13"/>
        <v>7454.4</v>
      </c>
      <c r="AB43" s="18">
        <f t="shared" si="14"/>
        <v>8.7571999999999998E-8</v>
      </c>
      <c r="AC43" s="18">
        <f t="shared" si="15"/>
        <v>1.6496999999999999E-12</v>
      </c>
    </row>
    <row r="44" spans="1:29" x14ac:dyDescent="0.35">
      <c r="A44" s="10" t="s">
        <v>24</v>
      </c>
      <c r="B44" s="10">
        <f t="shared" ref="B44:X44" si="16">AVERAGE(B39:B43)</f>
        <v>9.9316799999999998E-5</v>
      </c>
      <c r="C44" s="10">
        <f t="shared" si="16"/>
        <v>1.59902E-2</v>
      </c>
      <c r="D44" s="10">
        <f t="shared" si="16"/>
        <v>2.1789E-7</v>
      </c>
      <c r="E44" s="10">
        <f t="shared" si="16"/>
        <v>1.1716400000000001E-8</v>
      </c>
      <c r="F44" s="10">
        <f t="shared" si="16"/>
        <v>5.3778799999999993</v>
      </c>
      <c r="G44" s="10">
        <f t="shared" si="16"/>
        <v>-68.451999999999998</v>
      </c>
      <c r="H44" s="10">
        <f t="shared" si="16"/>
        <v>9.4486000000000008</v>
      </c>
      <c r="I44" s="10">
        <f t="shared" si="16"/>
        <v>13.8256</v>
      </c>
      <c r="J44" s="10">
        <f t="shared" si="16"/>
        <v>8.9505199999999991E-8</v>
      </c>
      <c r="K44" s="10">
        <f t="shared" si="16"/>
        <v>1.8069000000000001E-8</v>
      </c>
      <c r="L44" s="10">
        <f t="shared" si="16"/>
        <v>20.188600000000001</v>
      </c>
      <c r="M44" s="10">
        <f t="shared" si="16"/>
        <v>0.77529399999999993</v>
      </c>
      <c r="N44" s="10">
        <f t="shared" si="16"/>
        <v>1.5573799999999999E-2</v>
      </c>
      <c r="O44" s="10">
        <f t="shared" si="16"/>
        <v>2.0087599999999997</v>
      </c>
      <c r="P44" s="10">
        <f t="shared" si="16"/>
        <v>7512.4</v>
      </c>
      <c r="Q44" s="10">
        <f t="shared" si="16"/>
        <v>13.716399999999998</v>
      </c>
      <c r="R44" s="10">
        <f t="shared" si="16"/>
        <v>0.18258400000000002</v>
      </c>
      <c r="S44" s="21">
        <f t="shared" si="16"/>
        <v>1.648E-12</v>
      </c>
      <c r="T44" s="10">
        <f t="shared" si="16"/>
        <v>3.8221800000000004E-14</v>
      </c>
      <c r="U44" s="10">
        <f t="shared" si="16"/>
        <v>2.3193799999999998</v>
      </c>
      <c r="V44" s="10">
        <f t="shared" si="16"/>
        <v>0.96460600000000007</v>
      </c>
      <c r="W44" s="10">
        <f t="shared" si="16"/>
        <v>1.34914E-3</v>
      </c>
      <c r="X44" s="10">
        <f t="shared" si="16"/>
        <v>0.13986399999999999</v>
      </c>
      <c r="Z44" s="10">
        <f>AVERAGE(Z39:Z43)</f>
        <v>2.1789E-7</v>
      </c>
      <c r="AA44" s="10">
        <f>AVERAGE(AA39:AA43)</f>
        <v>7443.9479999999994</v>
      </c>
      <c r="AB44" s="10">
        <f>AVERAGE(AB39:AB43)</f>
        <v>8.9505199999999991E-8</v>
      </c>
      <c r="AC44" s="10">
        <f>AVERAGE(AC39:AC43)</f>
        <v>1.648E-12</v>
      </c>
    </row>
    <row r="46" spans="1:29" x14ac:dyDescent="0.35">
      <c r="A46" s="23">
        <v>0.06</v>
      </c>
    </row>
    <row r="47" spans="1:29" x14ac:dyDescent="0.35">
      <c r="A47" s="12" t="s">
        <v>56</v>
      </c>
      <c r="B47" s="12" t="s">
        <v>12</v>
      </c>
      <c r="C47" s="12" t="s">
        <v>13</v>
      </c>
      <c r="D47" s="12" t="s">
        <v>26</v>
      </c>
      <c r="E47" s="12" t="s">
        <v>14</v>
      </c>
      <c r="F47" s="12" t="s">
        <v>15</v>
      </c>
      <c r="G47" s="12" t="s">
        <v>16</v>
      </c>
      <c r="H47" s="12" t="s">
        <v>17</v>
      </c>
      <c r="I47" s="12" t="s">
        <v>18</v>
      </c>
      <c r="J47" s="12" t="s">
        <v>27</v>
      </c>
      <c r="K47" s="12" t="s">
        <v>28</v>
      </c>
      <c r="L47" s="12" t="s">
        <v>29</v>
      </c>
      <c r="M47" s="12" t="s">
        <v>30</v>
      </c>
      <c r="N47" s="12" t="s">
        <v>31</v>
      </c>
      <c r="O47" s="12" t="s">
        <v>32</v>
      </c>
      <c r="P47" s="12" t="s">
        <v>33</v>
      </c>
      <c r="Q47" s="12" t="s">
        <v>19</v>
      </c>
      <c r="R47" s="12" t="s">
        <v>20</v>
      </c>
      <c r="S47" s="12" t="s">
        <v>34</v>
      </c>
      <c r="T47" s="12" t="s">
        <v>35</v>
      </c>
      <c r="U47" s="12" t="s">
        <v>36</v>
      </c>
      <c r="V47" s="12" t="s">
        <v>37</v>
      </c>
      <c r="W47" s="12" t="s">
        <v>38</v>
      </c>
      <c r="X47" s="12" t="s">
        <v>39</v>
      </c>
      <c r="Z47" s="10" t="s">
        <v>43</v>
      </c>
      <c r="AA47" s="10" t="s">
        <v>42</v>
      </c>
      <c r="AB47" s="10" t="s">
        <v>44</v>
      </c>
      <c r="AC47" s="10" t="s">
        <v>45</v>
      </c>
    </row>
    <row r="48" spans="1:29" x14ac:dyDescent="0.35">
      <c r="A48" s="10" t="s">
        <v>85</v>
      </c>
      <c r="B48" s="16">
        <v>1.0059E-4</v>
      </c>
      <c r="C48" s="10">
        <v>1.6195000000000001E-2</v>
      </c>
      <c r="D48" s="16">
        <v>2.1556000000000001E-7</v>
      </c>
      <c r="E48" s="16">
        <v>1.18E-8</v>
      </c>
      <c r="F48" s="16">
        <v>5.4741</v>
      </c>
      <c r="G48" s="10">
        <v>-66.02</v>
      </c>
      <c r="H48" s="10">
        <v>9.5025999999999993</v>
      </c>
      <c r="I48" s="10">
        <v>14.394</v>
      </c>
      <c r="J48" s="16">
        <v>8.3529000000000006E-8</v>
      </c>
      <c r="K48" s="16">
        <v>1.6770000000000001E-8</v>
      </c>
      <c r="L48" s="16">
        <v>20.077000000000002</v>
      </c>
      <c r="M48" s="10">
        <v>0.77985000000000004</v>
      </c>
      <c r="N48" s="16">
        <v>1.5479E-2</v>
      </c>
      <c r="O48" s="16">
        <v>1.9849000000000001</v>
      </c>
      <c r="P48" s="10">
        <v>7509</v>
      </c>
      <c r="Q48" s="16">
        <v>13.754</v>
      </c>
      <c r="R48" s="16">
        <v>0.18317</v>
      </c>
      <c r="S48" s="17">
        <v>1.6226E-12</v>
      </c>
      <c r="T48" s="16">
        <v>3.7819E-14</v>
      </c>
      <c r="U48" s="16">
        <v>2.3308</v>
      </c>
      <c r="V48" s="10">
        <v>0.96538000000000002</v>
      </c>
      <c r="W48" s="16">
        <v>1.3557E-3</v>
      </c>
      <c r="X48" s="16">
        <v>0.14043</v>
      </c>
      <c r="Z48" s="14">
        <f>D48</f>
        <v>2.1556000000000001E-7</v>
      </c>
      <c r="AA48" s="13">
        <f>G48+P48</f>
        <v>7442.98</v>
      </c>
      <c r="AB48" s="14">
        <f>J48</f>
        <v>8.3529000000000006E-8</v>
      </c>
      <c r="AC48" s="14">
        <f>S48</f>
        <v>1.6226E-12</v>
      </c>
    </row>
    <row r="49" spans="1:29" x14ac:dyDescent="0.35">
      <c r="A49" s="10" t="s">
        <v>86</v>
      </c>
      <c r="B49" s="16">
        <v>9.9951000000000006E-5</v>
      </c>
      <c r="C49" s="10">
        <v>1.6091999999999999E-2</v>
      </c>
      <c r="D49" s="16">
        <v>2.1729999999999999E-7</v>
      </c>
      <c r="E49" s="16">
        <v>1.1752999999999999E-8</v>
      </c>
      <c r="F49" s="16">
        <v>5.4086999999999996</v>
      </c>
      <c r="G49" s="10">
        <v>-67.92</v>
      </c>
      <c r="H49" s="10">
        <v>9.4696999999999996</v>
      </c>
      <c r="I49" s="10">
        <v>13.942</v>
      </c>
      <c r="J49" s="16">
        <v>8.2673000000000002E-8</v>
      </c>
      <c r="K49" s="16">
        <v>1.6682E-8</v>
      </c>
      <c r="L49" s="16">
        <v>20.178000000000001</v>
      </c>
      <c r="M49" s="10">
        <v>0.78122000000000003</v>
      </c>
      <c r="N49" s="16">
        <v>1.5556E-2</v>
      </c>
      <c r="O49" s="16">
        <v>1.9912000000000001</v>
      </c>
      <c r="P49" s="10">
        <v>7520</v>
      </c>
      <c r="Q49" s="16">
        <v>13.709</v>
      </c>
      <c r="R49" s="16">
        <v>0.18229999999999999</v>
      </c>
      <c r="S49" s="17">
        <v>1.6441E-12</v>
      </c>
      <c r="T49" s="16">
        <v>3.8161000000000001E-14</v>
      </c>
      <c r="U49" s="16">
        <v>2.3210999999999999</v>
      </c>
      <c r="V49" s="10">
        <v>0.9647</v>
      </c>
      <c r="W49" s="16">
        <v>1.3500999999999999E-3</v>
      </c>
      <c r="X49" s="16">
        <v>0.13994999999999999</v>
      </c>
      <c r="Z49" s="16">
        <f t="shared" ref="Z49:Z52" si="17">D49</f>
        <v>2.1729999999999999E-7</v>
      </c>
      <c r="AA49" s="10">
        <f t="shared" ref="AA49:AA52" si="18">G49+P49</f>
        <v>7452.08</v>
      </c>
      <c r="AB49" s="16">
        <f t="shared" ref="AB49:AB52" si="19">J49</f>
        <v>8.2673000000000002E-8</v>
      </c>
      <c r="AC49" s="16">
        <f t="shared" ref="AC49:AC52" si="20">S49</f>
        <v>1.6441E-12</v>
      </c>
    </row>
    <row r="50" spans="1:29" x14ac:dyDescent="0.35">
      <c r="A50" s="10" t="s">
        <v>87</v>
      </c>
      <c r="B50" s="16">
        <v>9.9256E-5</v>
      </c>
      <c r="C50" s="10">
        <v>1.5980000000000001E-2</v>
      </c>
      <c r="D50" s="16">
        <v>2.1766E-7</v>
      </c>
      <c r="E50" s="16">
        <v>1.1711999999999999E-8</v>
      </c>
      <c r="F50" s="16">
        <v>5.3808999999999996</v>
      </c>
      <c r="G50" s="10">
        <v>-68.69</v>
      </c>
      <c r="H50" s="10">
        <v>9.4410000000000007</v>
      </c>
      <c r="I50" s="10">
        <v>13.744</v>
      </c>
      <c r="J50" s="16">
        <v>8.3349000000000001E-8</v>
      </c>
      <c r="K50" s="16">
        <v>1.6814000000000001E-8</v>
      </c>
      <c r="L50" s="16">
        <v>20.172999999999998</v>
      </c>
      <c r="M50" s="10">
        <v>0.78085000000000004</v>
      </c>
      <c r="N50" s="16">
        <v>1.5553000000000001E-2</v>
      </c>
      <c r="O50" s="16">
        <v>1.9918</v>
      </c>
      <c r="P50" s="10">
        <v>7521</v>
      </c>
      <c r="Q50" s="16">
        <v>13.667999999999999</v>
      </c>
      <c r="R50" s="16">
        <v>0.18173</v>
      </c>
      <c r="S50" s="17">
        <v>1.6479000000000001E-12</v>
      </c>
      <c r="T50" s="16">
        <v>3.8114E-14</v>
      </c>
      <c r="U50" s="16">
        <v>2.3129</v>
      </c>
      <c r="V50" s="10">
        <v>0.96457000000000004</v>
      </c>
      <c r="W50" s="16">
        <v>1.3454000000000001E-3</v>
      </c>
      <c r="X50" s="16">
        <v>0.13947999999999999</v>
      </c>
      <c r="Z50" s="16">
        <f t="shared" si="17"/>
        <v>2.1766E-7</v>
      </c>
      <c r="AA50" s="10">
        <f t="shared" si="18"/>
        <v>7452.31</v>
      </c>
      <c r="AB50" s="16">
        <f t="shared" si="19"/>
        <v>8.3349000000000001E-8</v>
      </c>
      <c r="AC50" s="16">
        <f t="shared" si="20"/>
        <v>1.6479000000000001E-12</v>
      </c>
    </row>
    <row r="51" spans="1:29" x14ac:dyDescent="0.35">
      <c r="A51" s="10" t="s">
        <v>88</v>
      </c>
      <c r="B51" s="16">
        <v>9.7980999999999996E-5</v>
      </c>
      <c r="C51" s="10">
        <v>1.5775000000000001E-2</v>
      </c>
      <c r="D51" s="16">
        <v>2.1773E-7</v>
      </c>
      <c r="E51" s="16">
        <v>1.1632E-8</v>
      </c>
      <c r="F51" s="16">
        <v>5.3423999999999996</v>
      </c>
      <c r="G51" s="10">
        <v>-69.41</v>
      </c>
      <c r="H51" s="10">
        <v>9.3773999999999997</v>
      </c>
      <c r="I51" s="10">
        <v>13.51</v>
      </c>
      <c r="J51" s="16">
        <v>8.3426999999999997E-8</v>
      </c>
      <c r="K51" s="16">
        <v>1.6803000000000002E-8</v>
      </c>
      <c r="L51" s="16">
        <v>20.140999999999998</v>
      </c>
      <c r="M51" s="10">
        <v>0.78120999999999996</v>
      </c>
      <c r="N51" s="16">
        <v>1.5526999999999999E-2</v>
      </c>
      <c r="O51" s="16">
        <v>1.9876</v>
      </c>
      <c r="P51" s="10">
        <v>7524</v>
      </c>
      <c r="Q51" s="16">
        <v>13.571999999999999</v>
      </c>
      <c r="R51" s="16">
        <v>0.18038000000000001</v>
      </c>
      <c r="S51" s="17">
        <v>1.6476E-12</v>
      </c>
      <c r="T51" s="16">
        <v>3.7826999999999999E-14</v>
      </c>
      <c r="U51" s="16">
        <v>2.2959000000000001</v>
      </c>
      <c r="V51" s="10">
        <v>0.96455000000000002</v>
      </c>
      <c r="W51" s="16">
        <v>1.3355999999999999E-3</v>
      </c>
      <c r="X51" s="16">
        <v>0.13847000000000001</v>
      </c>
      <c r="Z51" s="16">
        <f t="shared" si="17"/>
        <v>2.1773E-7</v>
      </c>
      <c r="AA51" s="10">
        <f t="shared" si="18"/>
        <v>7454.59</v>
      </c>
      <c r="AB51" s="16">
        <f t="shared" si="19"/>
        <v>8.3426999999999997E-8</v>
      </c>
      <c r="AC51" s="16">
        <f t="shared" si="20"/>
        <v>1.6476E-12</v>
      </c>
    </row>
    <row r="52" spans="1:29" x14ac:dyDescent="0.35">
      <c r="A52" s="11" t="s">
        <v>89</v>
      </c>
      <c r="B52" s="18">
        <v>9.8709999999999995E-5</v>
      </c>
      <c r="C52" s="11">
        <v>1.5892E-2</v>
      </c>
      <c r="D52" s="18">
        <v>2.1684E-7</v>
      </c>
      <c r="E52" s="18">
        <v>1.1656E-8</v>
      </c>
      <c r="F52" s="18">
        <v>5.3754</v>
      </c>
      <c r="G52" s="11">
        <v>-67.790000000000006</v>
      </c>
      <c r="H52" s="11">
        <v>9.3948</v>
      </c>
      <c r="I52" s="11">
        <v>13.859</v>
      </c>
      <c r="J52" s="18">
        <v>8.2175999999999994E-8</v>
      </c>
      <c r="K52" s="18">
        <v>1.6673E-8</v>
      </c>
      <c r="L52" s="18">
        <v>20.289000000000001</v>
      </c>
      <c r="M52" s="11">
        <v>0.78286</v>
      </c>
      <c r="N52" s="18">
        <v>1.5639E-2</v>
      </c>
      <c r="O52" s="18">
        <v>1.9977</v>
      </c>
      <c r="P52" s="11">
        <v>7515</v>
      </c>
      <c r="Q52" s="18">
        <v>13.583</v>
      </c>
      <c r="R52" s="18">
        <v>0.18074999999999999</v>
      </c>
      <c r="S52" s="24">
        <v>1.6463999999999999E-12</v>
      </c>
      <c r="T52" s="18">
        <v>3.7894999999999999E-14</v>
      </c>
      <c r="U52" s="18">
        <v>2.3016999999999999</v>
      </c>
      <c r="V52" s="11">
        <v>0.96464000000000005</v>
      </c>
      <c r="W52" s="18">
        <v>1.3389999999999999E-3</v>
      </c>
      <c r="X52" s="18">
        <v>0.13880999999999999</v>
      </c>
      <c r="Z52" s="18">
        <f t="shared" si="17"/>
        <v>2.1684E-7</v>
      </c>
      <c r="AA52" s="11">
        <f t="shared" si="18"/>
        <v>7447.21</v>
      </c>
      <c r="AB52" s="18">
        <f t="shared" si="19"/>
        <v>8.2175999999999994E-8</v>
      </c>
      <c r="AC52" s="18">
        <f t="shared" si="20"/>
        <v>1.6463999999999999E-12</v>
      </c>
    </row>
    <row r="53" spans="1:29" x14ac:dyDescent="0.35">
      <c r="A53" s="10" t="s">
        <v>24</v>
      </c>
      <c r="B53" s="10">
        <f t="shared" ref="B53:X53" si="21">AVERAGE(B48:B52)</f>
        <v>9.9297599999999996E-5</v>
      </c>
      <c r="C53" s="10">
        <f t="shared" si="21"/>
        <v>1.5986800000000002E-2</v>
      </c>
      <c r="D53" s="10">
        <f t="shared" si="21"/>
        <v>2.1701799999999999E-7</v>
      </c>
      <c r="E53" s="10">
        <f t="shared" si="21"/>
        <v>1.17106E-8</v>
      </c>
      <c r="F53" s="10">
        <f t="shared" si="21"/>
        <v>5.3962999999999992</v>
      </c>
      <c r="G53" s="10">
        <f t="shared" si="21"/>
        <v>-67.965999999999994</v>
      </c>
      <c r="H53" s="10">
        <f t="shared" si="21"/>
        <v>9.4371000000000009</v>
      </c>
      <c r="I53" s="10">
        <f t="shared" si="21"/>
        <v>13.889799999999999</v>
      </c>
      <c r="J53" s="10">
        <f t="shared" si="21"/>
        <v>8.3030799999999987E-8</v>
      </c>
      <c r="K53" s="10">
        <f t="shared" si="21"/>
        <v>1.6748400000000001E-8</v>
      </c>
      <c r="L53" s="10">
        <f t="shared" si="21"/>
        <v>20.171599999999998</v>
      </c>
      <c r="M53" s="10">
        <f t="shared" si="21"/>
        <v>0.78119799999999995</v>
      </c>
      <c r="N53" s="10">
        <f t="shared" si="21"/>
        <v>1.55508E-2</v>
      </c>
      <c r="O53" s="10">
        <f t="shared" si="21"/>
        <v>1.9906400000000002</v>
      </c>
      <c r="P53" s="10">
        <f t="shared" si="21"/>
        <v>7517.8</v>
      </c>
      <c r="Q53" s="10">
        <f t="shared" si="21"/>
        <v>13.6572</v>
      </c>
      <c r="R53" s="10">
        <f t="shared" si="21"/>
        <v>0.18166599999999997</v>
      </c>
      <c r="S53" s="21">
        <f t="shared" si="21"/>
        <v>1.64172E-12</v>
      </c>
      <c r="T53" s="10">
        <f t="shared" si="21"/>
        <v>3.7963200000000001E-14</v>
      </c>
      <c r="U53" s="10">
        <f t="shared" si="21"/>
        <v>2.3124799999999999</v>
      </c>
      <c r="V53" s="10">
        <f t="shared" si="21"/>
        <v>0.96476799999999996</v>
      </c>
      <c r="W53" s="10">
        <f t="shared" si="21"/>
        <v>1.34516E-3</v>
      </c>
      <c r="X53" s="10">
        <f t="shared" si="21"/>
        <v>0.139428</v>
      </c>
      <c r="Z53" s="10">
        <f>AVERAGE(Z48:Z52)</f>
        <v>2.1701799999999999E-7</v>
      </c>
      <c r="AA53" s="10">
        <f>AVERAGE(AA48:AA52)</f>
        <v>7449.8339999999998</v>
      </c>
      <c r="AB53" s="10">
        <f>AVERAGE(AB48:AB52)</f>
        <v>8.3030799999999987E-8</v>
      </c>
      <c r="AC53" s="10">
        <f>AVERAGE(AC48:AC52)</f>
        <v>1.64172E-12</v>
      </c>
    </row>
    <row r="55" spans="1:29" x14ac:dyDescent="0.35">
      <c r="A55" s="23">
        <v>7.0000000000000007E-2</v>
      </c>
    </row>
    <row r="56" spans="1:29" x14ac:dyDescent="0.35">
      <c r="A56" s="12" t="s">
        <v>56</v>
      </c>
      <c r="B56" s="12" t="s">
        <v>12</v>
      </c>
      <c r="C56" s="12" t="s">
        <v>13</v>
      </c>
      <c r="D56" s="12" t="s">
        <v>26</v>
      </c>
      <c r="E56" s="12" t="s">
        <v>14</v>
      </c>
      <c r="F56" s="12" t="s">
        <v>15</v>
      </c>
      <c r="G56" s="12" t="s">
        <v>16</v>
      </c>
      <c r="H56" s="12" t="s">
        <v>17</v>
      </c>
      <c r="I56" s="12" t="s">
        <v>18</v>
      </c>
      <c r="J56" s="12" t="s">
        <v>27</v>
      </c>
      <c r="K56" s="12" t="s">
        <v>28</v>
      </c>
      <c r="L56" s="12" t="s">
        <v>29</v>
      </c>
      <c r="M56" s="12" t="s">
        <v>30</v>
      </c>
      <c r="N56" s="12" t="s">
        <v>31</v>
      </c>
      <c r="O56" s="12" t="s">
        <v>32</v>
      </c>
      <c r="P56" s="12" t="s">
        <v>33</v>
      </c>
      <c r="Q56" s="12" t="s">
        <v>19</v>
      </c>
      <c r="R56" s="12" t="s">
        <v>20</v>
      </c>
      <c r="S56" s="12" t="s">
        <v>34</v>
      </c>
      <c r="T56" s="12" t="s">
        <v>35</v>
      </c>
      <c r="U56" s="12" t="s">
        <v>36</v>
      </c>
      <c r="V56" s="12" t="s">
        <v>37</v>
      </c>
      <c r="W56" s="12" t="s">
        <v>38</v>
      </c>
      <c r="X56" s="12" t="s">
        <v>39</v>
      </c>
      <c r="Z56" s="10" t="s">
        <v>43</v>
      </c>
      <c r="AA56" s="10" t="s">
        <v>42</v>
      </c>
      <c r="AB56" s="10" t="s">
        <v>44</v>
      </c>
      <c r="AC56" s="10" t="s">
        <v>45</v>
      </c>
    </row>
    <row r="57" spans="1:29" x14ac:dyDescent="0.35">
      <c r="A57" s="10" t="s">
        <v>90</v>
      </c>
      <c r="B57" s="16">
        <v>1.0001999999999999E-4</v>
      </c>
      <c r="C57" s="10">
        <v>1.6102999999999999E-2</v>
      </c>
      <c r="D57" s="16">
        <v>2.1528999999999999E-7</v>
      </c>
      <c r="E57" s="16">
        <v>1.1736999999999999E-8</v>
      </c>
      <c r="F57" s="16">
        <v>5.4516999999999998</v>
      </c>
      <c r="G57" s="10">
        <v>-64.739999999999995</v>
      </c>
      <c r="H57" s="10">
        <v>9.4738000000000007</v>
      </c>
      <c r="I57" s="10">
        <v>14.634</v>
      </c>
      <c r="J57" s="16">
        <v>7.8485000000000004E-8</v>
      </c>
      <c r="K57" s="16">
        <v>1.5790000000000001E-8</v>
      </c>
      <c r="L57" s="16">
        <v>20.117999999999999</v>
      </c>
      <c r="M57" s="10">
        <v>0.78605000000000003</v>
      </c>
      <c r="N57" s="16">
        <v>1.5500999999999999E-2</v>
      </c>
      <c r="O57" s="16">
        <v>1.972</v>
      </c>
      <c r="P57" s="10">
        <v>7454</v>
      </c>
      <c r="Q57" s="16">
        <v>13.611000000000001</v>
      </c>
      <c r="R57" s="16">
        <v>0.18260000000000001</v>
      </c>
      <c r="S57" s="17">
        <v>1.6235000000000001E-12</v>
      </c>
      <c r="T57" s="16">
        <v>3.7671999999999998E-14</v>
      </c>
      <c r="U57" s="16">
        <v>2.3203999999999998</v>
      </c>
      <c r="V57" s="10">
        <v>0.96540999999999999</v>
      </c>
      <c r="W57" s="16">
        <v>1.3504000000000001E-3</v>
      </c>
      <c r="X57" s="16">
        <v>0.13988</v>
      </c>
      <c r="Z57" s="14">
        <f>D57</f>
        <v>2.1528999999999999E-7</v>
      </c>
      <c r="AA57" s="13">
        <f>G57+P57</f>
        <v>7389.26</v>
      </c>
      <c r="AB57" s="14">
        <f>J57</f>
        <v>7.8485000000000004E-8</v>
      </c>
      <c r="AC57" s="14">
        <f>S57</f>
        <v>1.6235000000000001E-12</v>
      </c>
    </row>
    <row r="58" spans="1:29" x14ac:dyDescent="0.35">
      <c r="A58" s="10" t="s">
        <v>91</v>
      </c>
      <c r="B58" s="16">
        <v>9.7986999999999995E-5</v>
      </c>
      <c r="C58" s="10">
        <v>1.5775999999999998E-2</v>
      </c>
      <c r="D58" s="16">
        <v>2.163E-7</v>
      </c>
      <c r="E58" s="16">
        <v>1.1621E-8</v>
      </c>
      <c r="F58" s="16">
        <v>5.3726000000000003</v>
      </c>
      <c r="G58" s="10">
        <v>-66.66</v>
      </c>
      <c r="H58" s="10">
        <v>9.3887999999999998</v>
      </c>
      <c r="I58" s="10">
        <v>14.085000000000001</v>
      </c>
      <c r="J58" s="16">
        <v>8.0296999999999994E-8</v>
      </c>
      <c r="K58" s="16">
        <v>1.6116E-8</v>
      </c>
      <c r="L58" s="16">
        <v>20.07</v>
      </c>
      <c r="M58" s="10">
        <v>0.78471999999999997</v>
      </c>
      <c r="N58" s="16">
        <v>1.5466000000000001E-2</v>
      </c>
      <c r="O58" s="16">
        <v>1.9709000000000001</v>
      </c>
      <c r="P58" s="10">
        <v>7466</v>
      </c>
      <c r="Q58" s="16">
        <v>13.506</v>
      </c>
      <c r="R58" s="16">
        <v>0.18090000000000001</v>
      </c>
      <c r="S58" s="17">
        <v>1.6439000000000001E-12</v>
      </c>
      <c r="T58" s="16">
        <v>3.7773000000000002E-14</v>
      </c>
      <c r="U58" s="16">
        <v>2.2978000000000001</v>
      </c>
      <c r="V58" s="10">
        <v>0.96474000000000004</v>
      </c>
      <c r="W58" s="16">
        <v>1.3373E-3</v>
      </c>
      <c r="X58" s="16">
        <v>0.13861999999999999</v>
      </c>
      <c r="Z58" s="16">
        <f t="shared" ref="Z58:Z61" si="22">D58</f>
        <v>2.163E-7</v>
      </c>
      <c r="AA58" s="10">
        <f t="shared" ref="AA58:AA61" si="23">G58+P58</f>
        <v>7399.34</v>
      </c>
      <c r="AB58" s="16">
        <f t="shared" ref="AB58:AB61" si="24">J58</f>
        <v>8.0296999999999994E-8</v>
      </c>
      <c r="AC58" s="16">
        <f t="shared" ref="AC58:AC61" si="25">S58</f>
        <v>1.6439000000000001E-12</v>
      </c>
    </row>
    <row r="59" spans="1:29" x14ac:dyDescent="0.35">
      <c r="A59" s="10" t="s">
        <v>92</v>
      </c>
      <c r="B59" s="16">
        <v>9.7808999999999998E-5</v>
      </c>
      <c r="C59" s="10">
        <v>1.5747000000000001E-2</v>
      </c>
      <c r="D59" s="16">
        <v>2.1794E-7</v>
      </c>
      <c r="E59" s="16">
        <v>1.1606E-8</v>
      </c>
      <c r="F59" s="16">
        <v>5.3253000000000004</v>
      </c>
      <c r="G59" s="10">
        <v>-68.78</v>
      </c>
      <c r="H59" s="10">
        <v>9.3863000000000003</v>
      </c>
      <c r="I59" s="10">
        <v>13.647</v>
      </c>
      <c r="J59" s="16">
        <v>8.0622000000000006E-8</v>
      </c>
      <c r="K59" s="16">
        <v>1.6344999999999998E-8</v>
      </c>
      <c r="L59" s="16">
        <v>20.274000000000001</v>
      </c>
      <c r="M59" s="10">
        <v>0.78544000000000003</v>
      </c>
      <c r="N59" s="16">
        <v>1.5622E-2</v>
      </c>
      <c r="O59" s="16">
        <v>1.9888999999999999</v>
      </c>
      <c r="P59" s="10">
        <v>7467</v>
      </c>
      <c r="Q59" s="16">
        <v>13.486000000000001</v>
      </c>
      <c r="R59" s="16">
        <v>0.18060999999999999</v>
      </c>
      <c r="S59" s="17">
        <v>1.6476999999999999E-12</v>
      </c>
      <c r="T59" s="16">
        <v>3.777E-14</v>
      </c>
      <c r="U59" s="16">
        <v>2.2923</v>
      </c>
      <c r="V59" s="10">
        <v>0.96453999999999995</v>
      </c>
      <c r="W59" s="16">
        <v>1.3343000000000001E-3</v>
      </c>
      <c r="X59" s="16">
        <v>0.13833999999999999</v>
      </c>
      <c r="Z59" s="16">
        <f t="shared" si="22"/>
        <v>2.1794E-7</v>
      </c>
      <c r="AA59" s="10">
        <f t="shared" si="23"/>
        <v>7398.22</v>
      </c>
      <c r="AB59" s="16">
        <f t="shared" si="24"/>
        <v>8.0622000000000006E-8</v>
      </c>
      <c r="AC59" s="16">
        <f t="shared" si="25"/>
        <v>1.6476999999999999E-12</v>
      </c>
    </row>
    <row r="60" spans="1:29" x14ac:dyDescent="0.35">
      <c r="A60" s="10" t="s">
        <v>93</v>
      </c>
      <c r="B60" s="16">
        <v>9.7848000000000002E-5</v>
      </c>
      <c r="C60" s="10">
        <v>1.5754000000000001E-2</v>
      </c>
      <c r="D60" s="16">
        <v>2.1784E-7</v>
      </c>
      <c r="E60" s="16">
        <v>1.159E-8</v>
      </c>
      <c r="F60" s="16">
        <v>5.3204000000000002</v>
      </c>
      <c r="G60" s="10">
        <v>-68.2</v>
      </c>
      <c r="H60" s="10">
        <v>9.3703000000000003</v>
      </c>
      <c r="I60" s="10">
        <v>13.739000000000001</v>
      </c>
      <c r="J60" s="16">
        <v>8.0217999999999997E-8</v>
      </c>
      <c r="K60" s="16">
        <v>1.6330000000000001E-8</v>
      </c>
      <c r="L60" s="16">
        <v>20.356999999999999</v>
      </c>
      <c r="M60" s="10">
        <v>0.78624000000000005</v>
      </c>
      <c r="N60" s="16">
        <v>1.5685000000000001E-2</v>
      </c>
      <c r="O60" s="16">
        <v>1.9948999999999999</v>
      </c>
      <c r="P60" s="10">
        <v>7463</v>
      </c>
      <c r="Q60" s="16">
        <v>13.461</v>
      </c>
      <c r="R60" s="16">
        <v>0.18037</v>
      </c>
      <c r="S60" s="17">
        <v>1.6479000000000001E-12</v>
      </c>
      <c r="T60" s="16">
        <v>3.7741000000000002E-14</v>
      </c>
      <c r="U60" s="16">
        <v>2.2902</v>
      </c>
      <c r="V60" s="10">
        <v>0.96457999999999999</v>
      </c>
      <c r="W60" s="16">
        <v>1.3331E-3</v>
      </c>
      <c r="X60" s="16">
        <v>0.13821</v>
      </c>
      <c r="Z60" s="16">
        <f t="shared" si="22"/>
        <v>2.1784E-7</v>
      </c>
      <c r="AA60" s="10">
        <f t="shared" si="23"/>
        <v>7394.8</v>
      </c>
      <c r="AB60" s="16">
        <f t="shared" si="24"/>
        <v>8.0217999999999997E-8</v>
      </c>
      <c r="AC60" s="16">
        <f t="shared" si="25"/>
        <v>1.6479000000000001E-12</v>
      </c>
    </row>
    <row r="61" spans="1:29" x14ac:dyDescent="0.35">
      <c r="A61" s="11" t="s">
        <v>94</v>
      </c>
      <c r="B61" s="18">
        <v>9.8220000000000005E-5</v>
      </c>
      <c r="C61" s="11">
        <v>1.5813000000000001E-2</v>
      </c>
      <c r="D61" s="18">
        <v>2.1617000000000001E-7</v>
      </c>
      <c r="E61" s="18">
        <v>1.1616E-8</v>
      </c>
      <c r="F61" s="18">
        <v>5.3734999999999999</v>
      </c>
      <c r="G61" s="11">
        <v>-68.81</v>
      </c>
      <c r="H61" s="11">
        <v>9.3905999999999992</v>
      </c>
      <c r="I61" s="11">
        <v>13.647</v>
      </c>
      <c r="J61" s="18">
        <v>7.9903999999999999E-8</v>
      </c>
      <c r="K61" s="18">
        <v>1.6330999999999999E-8</v>
      </c>
      <c r="L61" s="18">
        <v>20.437999999999999</v>
      </c>
      <c r="M61" s="11">
        <v>0.78673000000000004</v>
      </c>
      <c r="N61" s="18">
        <v>1.5747000000000001E-2</v>
      </c>
      <c r="O61" s="18">
        <v>2.0015999999999998</v>
      </c>
      <c r="P61" s="11">
        <v>7467</v>
      </c>
      <c r="Q61" s="18">
        <v>13.483000000000001</v>
      </c>
      <c r="R61" s="18">
        <v>0.18057000000000001</v>
      </c>
      <c r="S61" s="24">
        <v>1.6431999999999999E-12</v>
      </c>
      <c r="T61" s="18">
        <v>3.7679E-14</v>
      </c>
      <c r="U61" s="18">
        <v>2.2930000000000001</v>
      </c>
      <c r="V61" s="11">
        <v>0.96469000000000005</v>
      </c>
      <c r="W61" s="18">
        <v>1.3347000000000001E-3</v>
      </c>
      <c r="X61" s="18">
        <v>0.13836000000000001</v>
      </c>
      <c r="Z61" s="18">
        <f t="shared" si="22"/>
        <v>2.1617000000000001E-7</v>
      </c>
      <c r="AA61" s="11">
        <f t="shared" si="23"/>
        <v>7398.19</v>
      </c>
      <c r="AB61" s="18">
        <f t="shared" si="24"/>
        <v>7.9903999999999999E-8</v>
      </c>
      <c r="AC61" s="18">
        <f t="shared" si="25"/>
        <v>1.6431999999999999E-12</v>
      </c>
    </row>
    <row r="62" spans="1:29" x14ac:dyDescent="0.35">
      <c r="A62" s="10" t="s">
        <v>24</v>
      </c>
      <c r="B62" s="10">
        <f t="shared" ref="B62:X62" si="26">AVERAGE(B57:B61)</f>
        <v>9.8376799999999983E-5</v>
      </c>
      <c r="C62" s="10">
        <f t="shared" si="26"/>
        <v>1.5838600000000001E-2</v>
      </c>
      <c r="D62" s="10">
        <f t="shared" si="26"/>
        <v>2.1670799999999998E-7</v>
      </c>
      <c r="E62" s="10">
        <f t="shared" si="26"/>
        <v>1.1634E-8</v>
      </c>
      <c r="F62" s="10">
        <f t="shared" si="26"/>
        <v>5.3686999999999996</v>
      </c>
      <c r="G62" s="10">
        <f t="shared" si="26"/>
        <v>-67.438000000000002</v>
      </c>
      <c r="H62" s="10">
        <f t="shared" si="26"/>
        <v>9.401959999999999</v>
      </c>
      <c r="I62" s="10">
        <f t="shared" si="26"/>
        <v>13.950400000000002</v>
      </c>
      <c r="J62" s="10">
        <f t="shared" si="26"/>
        <v>7.9905200000000011E-8</v>
      </c>
      <c r="K62" s="10">
        <f t="shared" si="26"/>
        <v>1.6182400000000001E-8</v>
      </c>
      <c r="L62" s="10">
        <f t="shared" si="26"/>
        <v>20.2514</v>
      </c>
      <c r="M62" s="10">
        <f t="shared" si="26"/>
        <v>0.78583599999999998</v>
      </c>
      <c r="N62" s="10">
        <f t="shared" si="26"/>
        <v>1.5604200000000002E-2</v>
      </c>
      <c r="O62" s="10">
        <f t="shared" si="26"/>
        <v>1.98566</v>
      </c>
      <c r="P62" s="10">
        <f t="shared" si="26"/>
        <v>7463.4</v>
      </c>
      <c r="Q62" s="10">
        <f t="shared" si="26"/>
        <v>13.509399999999999</v>
      </c>
      <c r="R62" s="10">
        <f t="shared" si="26"/>
        <v>0.18101000000000003</v>
      </c>
      <c r="S62" s="21">
        <f t="shared" si="26"/>
        <v>1.64124E-12</v>
      </c>
      <c r="T62" s="10">
        <f t="shared" si="26"/>
        <v>3.7727000000000004E-14</v>
      </c>
      <c r="U62" s="10">
        <f t="shared" si="26"/>
        <v>2.29874</v>
      </c>
      <c r="V62" s="10">
        <f t="shared" si="26"/>
        <v>0.96479199999999987</v>
      </c>
      <c r="W62" s="10">
        <f t="shared" si="26"/>
        <v>1.3379600000000002E-3</v>
      </c>
      <c r="X62" s="10">
        <f t="shared" si="26"/>
        <v>0.13868200000000003</v>
      </c>
      <c r="Z62" s="10">
        <f>AVERAGE(Z57:Z61)</f>
        <v>2.1670799999999998E-7</v>
      </c>
      <c r="AA62" s="10">
        <f>AVERAGE(AA57:AA61)</f>
        <v>7395.9619999999995</v>
      </c>
      <c r="AB62" s="10">
        <f>AVERAGE(AB57:AB61)</f>
        <v>7.9905200000000011E-8</v>
      </c>
      <c r="AC62" s="10">
        <f>AVERAGE(AC57:AC61)</f>
        <v>1.64124E-12</v>
      </c>
    </row>
    <row r="64" spans="1:29" x14ac:dyDescent="0.35">
      <c r="A64" s="23">
        <v>0.08</v>
      </c>
    </row>
    <row r="65" spans="1:29" x14ac:dyDescent="0.35">
      <c r="A65" s="12" t="s">
        <v>56</v>
      </c>
      <c r="B65" s="12" t="s">
        <v>12</v>
      </c>
      <c r="C65" s="12" t="s">
        <v>13</v>
      </c>
      <c r="D65" s="12" t="s">
        <v>26</v>
      </c>
      <c r="E65" s="12" t="s">
        <v>14</v>
      </c>
      <c r="F65" s="12" t="s">
        <v>15</v>
      </c>
      <c r="G65" s="12" t="s">
        <v>16</v>
      </c>
      <c r="H65" s="12" t="s">
        <v>17</v>
      </c>
      <c r="I65" s="12" t="s">
        <v>18</v>
      </c>
      <c r="J65" s="12" t="s">
        <v>27</v>
      </c>
      <c r="K65" s="12" t="s">
        <v>28</v>
      </c>
      <c r="L65" s="12" t="s">
        <v>29</v>
      </c>
      <c r="M65" s="12" t="s">
        <v>30</v>
      </c>
      <c r="N65" s="12" t="s">
        <v>31</v>
      </c>
      <c r="O65" s="12" t="s">
        <v>32</v>
      </c>
      <c r="P65" s="12" t="s">
        <v>33</v>
      </c>
      <c r="Q65" s="12" t="s">
        <v>19</v>
      </c>
      <c r="R65" s="12" t="s">
        <v>20</v>
      </c>
      <c r="S65" s="12" t="s">
        <v>34</v>
      </c>
      <c r="T65" s="12" t="s">
        <v>35</v>
      </c>
      <c r="U65" s="12" t="s">
        <v>36</v>
      </c>
      <c r="V65" s="12" t="s">
        <v>37</v>
      </c>
      <c r="W65" s="12" t="s">
        <v>38</v>
      </c>
      <c r="X65" s="12" t="s">
        <v>39</v>
      </c>
      <c r="Z65" s="10" t="s">
        <v>43</v>
      </c>
      <c r="AA65" s="10" t="s">
        <v>42</v>
      </c>
      <c r="AB65" s="10" t="s">
        <v>44</v>
      </c>
      <c r="AC65" s="10" t="s">
        <v>45</v>
      </c>
    </row>
    <row r="66" spans="1:29" x14ac:dyDescent="0.35">
      <c r="A66" s="10" t="s">
        <v>95</v>
      </c>
      <c r="B66" s="16">
        <v>9.6885999999999994E-5</v>
      </c>
      <c r="C66" s="10">
        <v>1.5599E-2</v>
      </c>
      <c r="D66" s="16">
        <v>2.1689999999999999E-7</v>
      </c>
      <c r="E66" s="16">
        <v>1.1571999999999999E-8</v>
      </c>
      <c r="F66" s="16">
        <v>5.3352000000000004</v>
      </c>
      <c r="G66" s="10">
        <v>-66.239999999999995</v>
      </c>
      <c r="H66" s="10">
        <v>9.3938000000000006</v>
      </c>
      <c r="I66" s="10">
        <v>14.180999999999999</v>
      </c>
      <c r="J66" s="16">
        <v>7.8604999999999995E-8</v>
      </c>
      <c r="K66" s="16">
        <v>1.5509E-8</v>
      </c>
      <c r="L66" s="16">
        <v>19.73</v>
      </c>
      <c r="M66" s="10">
        <v>0.78654000000000002</v>
      </c>
      <c r="N66" s="16">
        <v>1.5200999999999999E-2</v>
      </c>
      <c r="O66" s="16">
        <v>1.9326000000000001</v>
      </c>
      <c r="P66" s="10">
        <v>7382</v>
      </c>
      <c r="Q66" s="16">
        <v>13.406000000000001</v>
      </c>
      <c r="R66" s="16">
        <v>0.18160000000000001</v>
      </c>
      <c r="S66" s="17">
        <v>1.643E-12</v>
      </c>
      <c r="T66" s="16">
        <v>3.7690000000000001E-14</v>
      </c>
      <c r="U66" s="16">
        <v>2.294</v>
      </c>
      <c r="V66" s="10">
        <v>0.96479000000000004</v>
      </c>
      <c r="W66" s="16">
        <v>1.3362000000000001E-3</v>
      </c>
      <c r="X66" s="16">
        <v>0.13850000000000001</v>
      </c>
      <c r="Z66" s="14">
        <f>D66</f>
        <v>2.1689999999999999E-7</v>
      </c>
      <c r="AA66" s="13">
        <f>G66+P66</f>
        <v>7315.76</v>
      </c>
      <c r="AB66" s="14">
        <f>J66</f>
        <v>7.8604999999999995E-8</v>
      </c>
      <c r="AC66" s="14">
        <f>S66</f>
        <v>1.643E-12</v>
      </c>
    </row>
    <row r="67" spans="1:29" x14ac:dyDescent="0.35">
      <c r="A67" s="10" t="s">
        <v>96</v>
      </c>
      <c r="B67" s="16">
        <v>9.6979999999999996E-5</v>
      </c>
      <c r="C67" s="10">
        <v>1.5613999999999999E-2</v>
      </c>
      <c r="D67" s="16">
        <v>2.1824E-7</v>
      </c>
      <c r="E67" s="16">
        <v>1.1560000000000001E-8</v>
      </c>
      <c r="F67" s="16">
        <v>5.2968999999999999</v>
      </c>
      <c r="G67" s="10">
        <v>-67.22</v>
      </c>
      <c r="H67" s="10">
        <v>9.3880999999999997</v>
      </c>
      <c r="I67" s="10">
        <v>13.965999999999999</v>
      </c>
      <c r="J67" s="16">
        <v>7.9544000000000001E-8</v>
      </c>
      <c r="K67" s="16">
        <v>1.5868E-8</v>
      </c>
      <c r="L67" s="16">
        <v>19.949000000000002</v>
      </c>
      <c r="M67" s="10">
        <v>0.78652999999999995</v>
      </c>
      <c r="N67" s="16">
        <v>1.537E-2</v>
      </c>
      <c r="O67" s="16">
        <v>1.9541999999999999</v>
      </c>
      <c r="P67" s="10">
        <v>7383</v>
      </c>
      <c r="Q67" s="16">
        <v>13.398999999999999</v>
      </c>
      <c r="R67" s="16">
        <v>0.18148</v>
      </c>
      <c r="S67" s="17">
        <v>1.6507E-12</v>
      </c>
      <c r="T67" s="16">
        <v>3.7839000000000003E-14</v>
      </c>
      <c r="U67" s="16">
        <v>2.2923</v>
      </c>
      <c r="V67" s="10">
        <v>0.96455000000000002</v>
      </c>
      <c r="W67" s="16">
        <v>1.3351999999999999E-3</v>
      </c>
      <c r="X67" s="16">
        <v>0.13843</v>
      </c>
      <c r="Z67" s="16">
        <f t="shared" ref="Z67:Z70" si="27">D67</f>
        <v>2.1824E-7</v>
      </c>
      <c r="AA67" s="10">
        <f t="shared" ref="AA67:AA70" si="28">G67+P67</f>
        <v>7315.78</v>
      </c>
      <c r="AB67" s="16">
        <f t="shared" ref="AB67:AB70" si="29">J67</f>
        <v>7.9544000000000001E-8</v>
      </c>
      <c r="AC67" s="16">
        <f t="shared" ref="AC67:AC70" si="30">S67</f>
        <v>1.6507E-12</v>
      </c>
    </row>
    <row r="68" spans="1:29" x14ac:dyDescent="0.35">
      <c r="A68" s="10" t="s">
        <v>97</v>
      </c>
      <c r="B68" s="16">
        <v>9.6046999999999997E-5</v>
      </c>
      <c r="C68" s="10">
        <v>1.5464E-2</v>
      </c>
      <c r="D68" s="16">
        <v>2.2008E-7</v>
      </c>
      <c r="E68" s="16">
        <v>1.151E-8</v>
      </c>
      <c r="F68" s="16">
        <v>5.2298999999999998</v>
      </c>
      <c r="G68" s="10">
        <v>-69.62</v>
      </c>
      <c r="H68" s="10">
        <v>9.3581000000000003</v>
      </c>
      <c r="I68" s="10">
        <v>13.442</v>
      </c>
      <c r="J68" s="16">
        <v>7.9648E-8</v>
      </c>
      <c r="K68" s="16">
        <v>1.5888E-8</v>
      </c>
      <c r="L68" s="16">
        <v>19.948</v>
      </c>
      <c r="M68" s="10">
        <v>0.78674999999999995</v>
      </c>
      <c r="N68" s="16">
        <v>1.5369000000000001E-2</v>
      </c>
      <c r="O68" s="16">
        <v>1.9535</v>
      </c>
      <c r="P68" s="10">
        <v>7390</v>
      </c>
      <c r="Q68" s="16">
        <v>13.353999999999999</v>
      </c>
      <c r="R68" s="16">
        <v>0.1807</v>
      </c>
      <c r="S68" s="17">
        <v>1.6667E-12</v>
      </c>
      <c r="T68" s="16">
        <v>3.8023999999999998E-14</v>
      </c>
      <c r="U68" s="16">
        <v>2.2814000000000001</v>
      </c>
      <c r="V68" s="10">
        <v>0.96399999999999997</v>
      </c>
      <c r="W68" s="16">
        <v>1.3290999999999999E-3</v>
      </c>
      <c r="X68" s="16">
        <v>0.13786999999999999</v>
      </c>
      <c r="Z68" s="16">
        <f t="shared" si="27"/>
        <v>2.2008E-7</v>
      </c>
      <c r="AA68" s="10">
        <f t="shared" si="28"/>
        <v>7320.38</v>
      </c>
      <c r="AB68" s="16">
        <f t="shared" si="29"/>
        <v>7.9648E-8</v>
      </c>
      <c r="AC68" s="16">
        <f t="shared" si="30"/>
        <v>1.6667E-12</v>
      </c>
    </row>
    <row r="69" spans="1:29" x14ac:dyDescent="0.35">
      <c r="A69" s="10" t="s">
        <v>98</v>
      </c>
      <c r="B69" s="16">
        <v>9.6477000000000005E-5</v>
      </c>
      <c r="C69" s="10">
        <v>1.5533E-2</v>
      </c>
      <c r="D69" s="16">
        <v>2.1862000000000001E-7</v>
      </c>
      <c r="E69" s="16">
        <v>1.1525000000000001E-8</v>
      </c>
      <c r="F69" s="16">
        <v>5.2717000000000001</v>
      </c>
      <c r="G69" s="10">
        <v>-68.42</v>
      </c>
      <c r="H69" s="10">
        <v>9.3613999999999997</v>
      </c>
      <c r="I69" s="10">
        <v>13.682</v>
      </c>
      <c r="J69" s="16">
        <v>7.8671000000000003E-8</v>
      </c>
      <c r="K69" s="16">
        <v>1.578E-8</v>
      </c>
      <c r="L69" s="16">
        <v>20.058</v>
      </c>
      <c r="M69" s="10">
        <v>0.78817000000000004</v>
      </c>
      <c r="N69" s="16">
        <v>1.5450999999999999E-2</v>
      </c>
      <c r="O69" s="16">
        <v>1.9603999999999999</v>
      </c>
      <c r="P69" s="10">
        <v>7388</v>
      </c>
      <c r="Q69" s="16">
        <v>13.343</v>
      </c>
      <c r="R69" s="16">
        <v>0.18060000000000001</v>
      </c>
      <c r="S69" s="17">
        <v>1.6440000000000001E-12</v>
      </c>
      <c r="T69" s="16">
        <v>3.7507E-14</v>
      </c>
      <c r="U69" s="16">
        <v>2.2814000000000001</v>
      </c>
      <c r="V69" s="10">
        <v>0.96467000000000003</v>
      </c>
      <c r="W69" s="16">
        <v>1.3290000000000001E-3</v>
      </c>
      <c r="X69" s="16">
        <v>0.13777</v>
      </c>
      <c r="Z69" s="16">
        <f t="shared" si="27"/>
        <v>2.1862000000000001E-7</v>
      </c>
      <c r="AA69" s="10">
        <f t="shared" si="28"/>
        <v>7319.58</v>
      </c>
      <c r="AB69" s="16">
        <f t="shared" si="29"/>
        <v>7.8671000000000003E-8</v>
      </c>
      <c r="AC69" s="16">
        <f t="shared" si="30"/>
        <v>1.6440000000000001E-12</v>
      </c>
    </row>
    <row r="70" spans="1:29" x14ac:dyDescent="0.35">
      <c r="A70" s="11" t="s">
        <v>99</v>
      </c>
      <c r="B70" s="18">
        <v>9.6315000000000002E-5</v>
      </c>
      <c r="C70" s="11">
        <v>1.5507E-2</v>
      </c>
      <c r="D70" s="18">
        <v>2.2037999999999999E-7</v>
      </c>
      <c r="E70" s="18">
        <v>1.1513E-8</v>
      </c>
      <c r="F70" s="18">
        <v>5.2241999999999997</v>
      </c>
      <c r="G70" s="11">
        <v>-70.430000000000007</v>
      </c>
      <c r="H70" s="11">
        <v>9.3657000000000004</v>
      </c>
      <c r="I70" s="11">
        <v>13.298</v>
      </c>
      <c r="J70" s="18">
        <v>7.8414000000000003E-8</v>
      </c>
      <c r="K70" s="18">
        <v>1.5796999999999999E-8</v>
      </c>
      <c r="L70" s="18">
        <v>20.146000000000001</v>
      </c>
      <c r="M70" s="11">
        <v>0.78900000000000003</v>
      </c>
      <c r="N70" s="18">
        <v>1.5517E-2</v>
      </c>
      <c r="O70" s="18">
        <v>1.9666999999999999</v>
      </c>
      <c r="P70" s="11">
        <v>7380</v>
      </c>
      <c r="Q70" s="18">
        <v>13.33</v>
      </c>
      <c r="R70" s="18">
        <v>0.18062</v>
      </c>
      <c r="S70" s="24">
        <v>1.6569999999999999E-12</v>
      </c>
      <c r="T70" s="18">
        <v>3.7771000000000003E-14</v>
      </c>
      <c r="U70" s="18">
        <v>2.2795000000000001</v>
      </c>
      <c r="V70" s="11">
        <v>0.96425000000000005</v>
      </c>
      <c r="W70" s="18">
        <v>1.3281E-3</v>
      </c>
      <c r="X70" s="18">
        <v>0.13772999999999999</v>
      </c>
      <c r="Z70" s="18">
        <f t="shared" si="27"/>
        <v>2.2037999999999999E-7</v>
      </c>
      <c r="AA70" s="11">
        <f t="shared" si="28"/>
        <v>7309.57</v>
      </c>
      <c r="AB70" s="18">
        <f t="shared" si="29"/>
        <v>7.8414000000000003E-8</v>
      </c>
      <c r="AC70" s="18">
        <f t="shared" si="30"/>
        <v>1.6569999999999999E-12</v>
      </c>
    </row>
    <row r="71" spans="1:29" x14ac:dyDescent="0.35">
      <c r="A71" s="10" t="s">
        <v>24</v>
      </c>
      <c r="B71" s="10">
        <f t="shared" ref="B71:X71" si="31">AVERAGE(B66:B70)</f>
        <v>9.654100000000001E-5</v>
      </c>
      <c r="C71" s="10">
        <f t="shared" si="31"/>
        <v>1.5543399999999999E-2</v>
      </c>
      <c r="D71" s="10">
        <f t="shared" si="31"/>
        <v>2.18844E-7</v>
      </c>
      <c r="E71" s="10">
        <f t="shared" si="31"/>
        <v>1.1536E-8</v>
      </c>
      <c r="F71" s="10">
        <f t="shared" si="31"/>
        <v>5.2715800000000002</v>
      </c>
      <c r="G71" s="10">
        <f t="shared" si="31"/>
        <v>-68.385999999999996</v>
      </c>
      <c r="H71" s="10">
        <f t="shared" si="31"/>
        <v>9.3734200000000012</v>
      </c>
      <c r="I71" s="10">
        <f t="shared" si="31"/>
        <v>13.713800000000001</v>
      </c>
      <c r="J71" s="10">
        <f t="shared" si="31"/>
        <v>7.8976400000000014E-8</v>
      </c>
      <c r="K71" s="10">
        <f t="shared" si="31"/>
        <v>1.5768400000000001E-8</v>
      </c>
      <c r="L71" s="10">
        <f t="shared" si="31"/>
        <v>19.966200000000001</v>
      </c>
      <c r="M71" s="10">
        <f t="shared" si="31"/>
        <v>0.78739800000000004</v>
      </c>
      <c r="N71" s="10">
        <f t="shared" si="31"/>
        <v>1.53816E-2</v>
      </c>
      <c r="O71" s="10">
        <f t="shared" si="31"/>
        <v>1.9534800000000001</v>
      </c>
      <c r="P71" s="10">
        <f t="shared" si="31"/>
        <v>7384.6</v>
      </c>
      <c r="Q71" s="10">
        <f t="shared" si="31"/>
        <v>13.366399999999999</v>
      </c>
      <c r="R71" s="10">
        <f t="shared" si="31"/>
        <v>0.18099999999999999</v>
      </c>
      <c r="S71" s="21">
        <f t="shared" si="31"/>
        <v>1.6522799999999999E-12</v>
      </c>
      <c r="T71" s="10">
        <f t="shared" si="31"/>
        <v>3.7766200000000002E-14</v>
      </c>
      <c r="U71" s="10">
        <f t="shared" si="31"/>
        <v>2.28572</v>
      </c>
      <c r="V71" s="10">
        <f t="shared" si="31"/>
        <v>0.96445199999999998</v>
      </c>
      <c r="W71" s="10">
        <f t="shared" si="31"/>
        <v>1.3315199999999999E-3</v>
      </c>
      <c r="X71" s="10">
        <f t="shared" si="31"/>
        <v>0.13806000000000002</v>
      </c>
      <c r="Z71" s="10">
        <f>AVERAGE(Z66:Z70)</f>
        <v>2.18844E-7</v>
      </c>
      <c r="AA71" s="10">
        <f>AVERAGE(AA66:AA70)</f>
        <v>7316.2139999999999</v>
      </c>
      <c r="AB71" s="10">
        <f>AVERAGE(AB66:AB70)</f>
        <v>7.8976400000000014E-8</v>
      </c>
      <c r="AC71" s="10">
        <f>AVERAGE(AC66:AC70)</f>
        <v>1.6522799999999999E-12</v>
      </c>
    </row>
    <row r="73" spans="1:29" x14ac:dyDescent="0.35">
      <c r="A73" s="23">
        <v>0.09</v>
      </c>
    </row>
    <row r="74" spans="1:29" x14ac:dyDescent="0.35">
      <c r="A74" s="12" t="s">
        <v>56</v>
      </c>
      <c r="B74" s="12" t="s">
        <v>12</v>
      </c>
      <c r="C74" s="12" t="s">
        <v>13</v>
      </c>
      <c r="D74" s="12" t="s">
        <v>26</v>
      </c>
      <c r="E74" s="12" t="s">
        <v>14</v>
      </c>
      <c r="F74" s="12" t="s">
        <v>15</v>
      </c>
      <c r="G74" s="12" t="s">
        <v>16</v>
      </c>
      <c r="H74" s="12" t="s">
        <v>17</v>
      </c>
      <c r="I74" s="12" t="s">
        <v>18</v>
      </c>
      <c r="J74" s="12" t="s">
        <v>27</v>
      </c>
      <c r="K74" s="12" t="s">
        <v>28</v>
      </c>
      <c r="L74" s="12" t="s">
        <v>29</v>
      </c>
      <c r="M74" s="12" t="s">
        <v>30</v>
      </c>
      <c r="N74" s="12" t="s">
        <v>31</v>
      </c>
      <c r="O74" s="12" t="s">
        <v>32</v>
      </c>
      <c r="P74" s="12" t="s">
        <v>33</v>
      </c>
      <c r="Q74" s="12" t="s">
        <v>19</v>
      </c>
      <c r="R74" s="12" t="s">
        <v>20</v>
      </c>
      <c r="S74" s="12" t="s">
        <v>34</v>
      </c>
      <c r="T74" s="12" t="s">
        <v>35</v>
      </c>
      <c r="U74" s="12" t="s">
        <v>36</v>
      </c>
      <c r="V74" s="12" t="s">
        <v>37</v>
      </c>
      <c r="W74" s="12" t="s">
        <v>38</v>
      </c>
      <c r="X74" s="12" t="s">
        <v>39</v>
      </c>
      <c r="Z74" s="10" t="s">
        <v>43</v>
      </c>
      <c r="AA74" s="10" t="s">
        <v>42</v>
      </c>
      <c r="AB74" s="10" t="s">
        <v>44</v>
      </c>
      <c r="AC74" s="10" t="s">
        <v>45</v>
      </c>
    </row>
    <row r="75" spans="1:29" x14ac:dyDescent="0.35">
      <c r="A75" s="10" t="s">
        <v>100</v>
      </c>
      <c r="B75" s="16">
        <v>9.5575999999999994E-5</v>
      </c>
      <c r="C75" s="10">
        <v>1.5388000000000001E-2</v>
      </c>
      <c r="D75" s="16">
        <v>2.1692000000000001E-7</v>
      </c>
      <c r="E75" s="16">
        <v>1.1489E-8</v>
      </c>
      <c r="F75" s="16">
        <v>5.2964000000000002</v>
      </c>
      <c r="G75" s="10">
        <v>-65.680000000000007</v>
      </c>
      <c r="H75" s="10">
        <v>9.3728999999999996</v>
      </c>
      <c r="I75" s="10">
        <v>14.271000000000001</v>
      </c>
      <c r="J75" s="16">
        <v>7.6182E-8</v>
      </c>
      <c r="K75" s="16">
        <v>1.4943E-8</v>
      </c>
      <c r="L75" s="16">
        <v>19.614999999999998</v>
      </c>
      <c r="M75" s="10">
        <v>0.79027999999999998</v>
      </c>
      <c r="N75" s="16">
        <v>1.5105E-2</v>
      </c>
      <c r="O75" s="16">
        <v>1.9113</v>
      </c>
      <c r="P75" s="10">
        <v>7299</v>
      </c>
      <c r="Q75" s="16">
        <v>13.257</v>
      </c>
      <c r="R75" s="16">
        <v>0.18163000000000001</v>
      </c>
      <c r="S75" s="17">
        <v>1.6459000000000001E-12</v>
      </c>
      <c r="T75" s="16">
        <v>3.7563999999999999E-14</v>
      </c>
      <c r="U75" s="16">
        <v>2.2823000000000002</v>
      </c>
      <c r="V75" s="10">
        <v>0.96470999999999996</v>
      </c>
      <c r="W75" s="16">
        <v>1.3305999999999999E-3</v>
      </c>
      <c r="X75" s="16">
        <v>0.13793</v>
      </c>
      <c r="Z75" s="14">
        <f>D75</f>
        <v>2.1692000000000001E-7</v>
      </c>
      <c r="AA75" s="13">
        <f>G75+P75</f>
        <v>7233.32</v>
      </c>
      <c r="AB75" s="14">
        <f>J75</f>
        <v>7.6182E-8</v>
      </c>
      <c r="AC75" s="14">
        <f>S75</f>
        <v>1.6459000000000001E-12</v>
      </c>
    </row>
    <row r="76" spans="1:29" x14ac:dyDescent="0.35">
      <c r="A76" s="10" t="s">
        <v>101</v>
      </c>
      <c r="B76" s="16">
        <v>9.3666999999999996E-5</v>
      </c>
      <c r="C76" s="10">
        <v>1.508E-2</v>
      </c>
      <c r="D76" s="16">
        <v>2.2015E-7</v>
      </c>
      <c r="E76" s="16">
        <v>1.1374999999999999E-8</v>
      </c>
      <c r="F76" s="16">
        <v>5.1669</v>
      </c>
      <c r="G76" s="10">
        <v>-69.56</v>
      </c>
      <c r="H76" s="10">
        <v>9.2947000000000006</v>
      </c>
      <c r="I76" s="10">
        <v>13.362</v>
      </c>
      <c r="J76" s="16">
        <v>7.9793000000000005E-8</v>
      </c>
      <c r="K76" s="16">
        <v>1.5659999999999999E-8</v>
      </c>
      <c r="L76" s="16">
        <v>19.626000000000001</v>
      </c>
      <c r="M76" s="10">
        <v>0.78732999999999997</v>
      </c>
      <c r="N76" s="16">
        <v>1.5119E-2</v>
      </c>
      <c r="O76" s="16">
        <v>1.9202999999999999</v>
      </c>
      <c r="P76" s="10">
        <v>7311</v>
      </c>
      <c r="Q76" s="16">
        <v>13.173</v>
      </c>
      <c r="R76" s="16">
        <v>0.18018000000000001</v>
      </c>
      <c r="S76" s="17">
        <v>1.6752999999999999E-12</v>
      </c>
      <c r="T76" s="16">
        <v>3.7890000000000003E-14</v>
      </c>
      <c r="U76" s="16">
        <v>2.2616999999999998</v>
      </c>
      <c r="V76" s="10">
        <v>0.96377000000000002</v>
      </c>
      <c r="W76" s="16">
        <v>1.3186999999999999E-3</v>
      </c>
      <c r="X76" s="16">
        <v>0.13683000000000001</v>
      </c>
      <c r="Z76" s="16">
        <f t="shared" ref="Z76:Z79" si="32">D76</f>
        <v>2.2015E-7</v>
      </c>
      <c r="AA76" s="10">
        <f t="shared" ref="AA76:AA79" si="33">G76+P76</f>
        <v>7241.44</v>
      </c>
      <c r="AB76" s="16">
        <f t="shared" ref="AB76:AB79" si="34">J76</f>
        <v>7.9793000000000005E-8</v>
      </c>
      <c r="AC76" s="16">
        <f t="shared" ref="AC76:AC79" si="35">S76</f>
        <v>1.6752999999999999E-12</v>
      </c>
    </row>
    <row r="77" spans="1:29" x14ac:dyDescent="0.35">
      <c r="A77" s="10" t="s">
        <v>102</v>
      </c>
      <c r="B77" s="16">
        <v>9.3889999999999997E-5</v>
      </c>
      <c r="C77" s="10">
        <v>1.5115999999999999E-2</v>
      </c>
      <c r="D77" s="16">
        <v>2.2072000000000001E-7</v>
      </c>
      <c r="E77" s="16">
        <v>1.1377999999999999E-8</v>
      </c>
      <c r="F77" s="16">
        <v>5.1548999999999996</v>
      </c>
      <c r="G77" s="10">
        <v>-69.97</v>
      </c>
      <c r="H77" s="10">
        <v>9.2977000000000007</v>
      </c>
      <c r="I77" s="10">
        <v>13.288</v>
      </c>
      <c r="J77" s="16">
        <v>8.0533999999999998E-8</v>
      </c>
      <c r="K77" s="16">
        <v>1.5971000000000001E-8</v>
      </c>
      <c r="L77" s="16">
        <v>19.831</v>
      </c>
      <c r="M77" s="10">
        <v>0.78742999999999996</v>
      </c>
      <c r="N77" s="16">
        <v>1.5278E-2</v>
      </c>
      <c r="O77" s="16">
        <v>1.9401999999999999</v>
      </c>
      <c r="P77" s="10">
        <v>7314</v>
      </c>
      <c r="Q77" s="16">
        <v>13.175000000000001</v>
      </c>
      <c r="R77" s="16">
        <v>0.18013000000000001</v>
      </c>
      <c r="S77" s="17">
        <v>1.673E-12</v>
      </c>
      <c r="T77" s="16">
        <v>3.7826000000000002E-14</v>
      </c>
      <c r="U77" s="16">
        <v>2.2610000000000001</v>
      </c>
      <c r="V77" s="10">
        <v>0.96379999999999999</v>
      </c>
      <c r="W77" s="16">
        <v>1.3182000000000001E-3</v>
      </c>
      <c r="X77" s="16">
        <v>0.13677</v>
      </c>
      <c r="Z77" s="16">
        <f t="shared" si="32"/>
        <v>2.2072000000000001E-7</v>
      </c>
      <c r="AA77" s="10">
        <f t="shared" si="33"/>
        <v>7244.03</v>
      </c>
      <c r="AB77" s="16">
        <f t="shared" si="34"/>
        <v>8.0533999999999998E-8</v>
      </c>
      <c r="AC77" s="16">
        <f t="shared" si="35"/>
        <v>1.673E-12</v>
      </c>
    </row>
    <row r="78" spans="1:29" x14ac:dyDescent="0.35">
      <c r="A78" s="10" t="s">
        <v>103</v>
      </c>
      <c r="B78" s="16">
        <v>9.4847999999999997E-5</v>
      </c>
      <c r="C78" s="10">
        <v>1.5271E-2</v>
      </c>
      <c r="D78" s="16">
        <v>2.2016999999999999E-7</v>
      </c>
      <c r="E78" s="16">
        <v>1.1425E-8</v>
      </c>
      <c r="F78" s="16">
        <v>5.1891999999999996</v>
      </c>
      <c r="G78" s="10">
        <v>-69.180000000000007</v>
      </c>
      <c r="H78" s="10">
        <v>9.3291000000000004</v>
      </c>
      <c r="I78" s="10">
        <v>13.484999999999999</v>
      </c>
      <c r="J78" s="16">
        <v>7.8833000000000002E-8</v>
      </c>
      <c r="K78" s="16">
        <v>1.5755000000000001E-8</v>
      </c>
      <c r="L78" s="16">
        <v>19.984999999999999</v>
      </c>
      <c r="M78" s="10">
        <v>0.78939999999999999</v>
      </c>
      <c r="N78" s="16">
        <v>1.5393E-2</v>
      </c>
      <c r="O78" s="16">
        <v>1.95</v>
      </c>
      <c r="P78" s="10">
        <v>7316</v>
      </c>
      <c r="Q78" s="16">
        <v>13.209</v>
      </c>
      <c r="R78" s="16">
        <v>0.18054999999999999</v>
      </c>
      <c r="S78" s="17">
        <v>1.6644000000000001E-12</v>
      </c>
      <c r="T78" s="16">
        <v>3.7753E-14</v>
      </c>
      <c r="U78" s="16">
        <v>2.2683</v>
      </c>
      <c r="V78" s="10">
        <v>0.96406999999999998</v>
      </c>
      <c r="W78" s="16">
        <v>1.3225000000000001E-3</v>
      </c>
      <c r="X78" s="16">
        <v>0.13718</v>
      </c>
      <c r="Z78" s="16">
        <f t="shared" si="32"/>
        <v>2.2016999999999999E-7</v>
      </c>
      <c r="AA78" s="10">
        <f t="shared" si="33"/>
        <v>7246.82</v>
      </c>
      <c r="AB78" s="16">
        <f t="shared" si="34"/>
        <v>7.8833000000000002E-8</v>
      </c>
      <c r="AC78" s="16">
        <f t="shared" si="35"/>
        <v>1.6644000000000001E-12</v>
      </c>
    </row>
    <row r="79" spans="1:29" x14ac:dyDescent="0.35">
      <c r="A79" s="11" t="s">
        <v>104</v>
      </c>
      <c r="B79" s="18">
        <v>9.2967000000000006E-5</v>
      </c>
      <c r="C79" s="11">
        <v>1.4968E-2</v>
      </c>
      <c r="D79" s="18">
        <v>2.2004999999999999E-7</v>
      </c>
      <c r="E79" s="18">
        <v>1.1313E-8</v>
      </c>
      <c r="F79" s="18">
        <v>5.1410999999999998</v>
      </c>
      <c r="G79" s="11">
        <v>-69.48</v>
      </c>
      <c r="H79" s="11">
        <v>9.2462999999999997</v>
      </c>
      <c r="I79" s="11">
        <v>13.308</v>
      </c>
      <c r="J79" s="18">
        <v>7.9604000000000003E-8</v>
      </c>
      <c r="K79" s="18">
        <v>1.5813999999999999E-8</v>
      </c>
      <c r="L79" s="18">
        <v>19.866</v>
      </c>
      <c r="M79" s="11">
        <v>0.78900000000000003</v>
      </c>
      <c r="N79" s="18">
        <v>1.5302E-2</v>
      </c>
      <c r="O79" s="18">
        <v>1.9394</v>
      </c>
      <c r="P79" s="11">
        <v>7312</v>
      </c>
      <c r="Q79" s="18">
        <v>13.087999999999999</v>
      </c>
      <c r="R79" s="18">
        <v>0.17899000000000001</v>
      </c>
      <c r="S79" s="24">
        <v>1.6745E-12</v>
      </c>
      <c r="T79" s="18">
        <v>3.7622999999999998E-14</v>
      </c>
      <c r="U79" s="18">
        <v>2.2467999999999999</v>
      </c>
      <c r="V79" s="11">
        <v>0.96375</v>
      </c>
      <c r="W79" s="18">
        <v>1.3101E-3</v>
      </c>
      <c r="X79" s="18">
        <v>0.13594000000000001</v>
      </c>
      <c r="Z79" s="18">
        <f t="shared" si="32"/>
        <v>2.2004999999999999E-7</v>
      </c>
      <c r="AA79" s="11">
        <f t="shared" si="33"/>
        <v>7242.52</v>
      </c>
      <c r="AB79" s="18">
        <f t="shared" si="34"/>
        <v>7.9604000000000003E-8</v>
      </c>
      <c r="AC79" s="18">
        <f t="shared" si="35"/>
        <v>1.6745E-12</v>
      </c>
    </row>
    <row r="80" spans="1:29" x14ac:dyDescent="0.35">
      <c r="A80" s="10" t="s">
        <v>24</v>
      </c>
      <c r="B80" s="10">
        <f t="shared" ref="B80:X80" si="36">AVERAGE(B75:B79)</f>
        <v>9.4189600000000004E-5</v>
      </c>
      <c r="C80" s="10">
        <f t="shared" si="36"/>
        <v>1.51646E-2</v>
      </c>
      <c r="D80" s="10">
        <f t="shared" si="36"/>
        <v>2.1960199999999998E-7</v>
      </c>
      <c r="E80" s="10">
        <f t="shared" si="36"/>
        <v>1.1396E-8</v>
      </c>
      <c r="F80" s="10">
        <f t="shared" si="36"/>
        <v>5.1897000000000002</v>
      </c>
      <c r="G80" s="10">
        <f t="shared" si="36"/>
        <v>-68.774000000000001</v>
      </c>
      <c r="H80" s="10">
        <f t="shared" si="36"/>
        <v>9.3081399999999981</v>
      </c>
      <c r="I80" s="10">
        <f t="shared" si="36"/>
        <v>13.5428</v>
      </c>
      <c r="J80" s="10">
        <f t="shared" si="36"/>
        <v>7.8989200000000004E-8</v>
      </c>
      <c r="K80" s="10">
        <f t="shared" si="36"/>
        <v>1.5628599999999999E-8</v>
      </c>
      <c r="L80" s="10">
        <f t="shared" si="36"/>
        <v>19.784600000000001</v>
      </c>
      <c r="M80" s="10">
        <f t="shared" si="36"/>
        <v>0.78868800000000006</v>
      </c>
      <c r="N80" s="10">
        <f t="shared" si="36"/>
        <v>1.52394E-2</v>
      </c>
      <c r="O80" s="10">
        <f t="shared" si="36"/>
        <v>1.9322400000000002</v>
      </c>
      <c r="P80" s="10">
        <f t="shared" si="36"/>
        <v>7310.4</v>
      </c>
      <c r="Q80" s="10">
        <f t="shared" si="36"/>
        <v>13.180400000000001</v>
      </c>
      <c r="R80" s="10">
        <f t="shared" si="36"/>
        <v>0.18029600000000001</v>
      </c>
      <c r="S80" s="21">
        <f t="shared" si="36"/>
        <v>1.66662E-12</v>
      </c>
      <c r="T80" s="10">
        <f t="shared" si="36"/>
        <v>3.7731199999999999E-14</v>
      </c>
      <c r="U80" s="10">
        <f t="shared" si="36"/>
        <v>2.2640199999999999</v>
      </c>
      <c r="V80" s="10">
        <f t="shared" si="36"/>
        <v>0.96401999999999999</v>
      </c>
      <c r="W80" s="10">
        <f t="shared" si="36"/>
        <v>1.3200199999999999E-3</v>
      </c>
      <c r="X80" s="10">
        <f t="shared" si="36"/>
        <v>0.13693</v>
      </c>
      <c r="Z80" s="10">
        <f>AVERAGE(Z75:Z79)</f>
        <v>2.1960199999999998E-7</v>
      </c>
      <c r="AA80" s="10">
        <f>AVERAGE(AA75:AA79)</f>
        <v>7241.6259999999993</v>
      </c>
      <c r="AB80" s="10">
        <f>AVERAGE(AB75:AB79)</f>
        <v>7.8989200000000004E-8</v>
      </c>
      <c r="AC80" s="10">
        <f>AVERAGE(AC75:AC79)</f>
        <v>1.66662E-12</v>
      </c>
    </row>
    <row r="82" spans="1:29" x14ac:dyDescent="0.35">
      <c r="A82" s="23">
        <v>0.1</v>
      </c>
    </row>
    <row r="83" spans="1:29" x14ac:dyDescent="0.35">
      <c r="A83" s="12" t="s">
        <v>56</v>
      </c>
      <c r="B83" s="12" t="s">
        <v>12</v>
      </c>
      <c r="C83" s="12" t="s">
        <v>13</v>
      </c>
      <c r="D83" s="12" t="s">
        <v>26</v>
      </c>
      <c r="E83" s="12" t="s">
        <v>14</v>
      </c>
      <c r="F83" s="12" t="s">
        <v>15</v>
      </c>
      <c r="G83" s="12" t="s">
        <v>16</v>
      </c>
      <c r="H83" s="12" t="s">
        <v>17</v>
      </c>
      <c r="I83" s="12" t="s">
        <v>18</v>
      </c>
      <c r="J83" s="12" t="s">
        <v>27</v>
      </c>
      <c r="K83" s="12" t="s">
        <v>28</v>
      </c>
      <c r="L83" s="12" t="s">
        <v>29</v>
      </c>
      <c r="M83" s="12" t="s">
        <v>30</v>
      </c>
      <c r="N83" s="12" t="s">
        <v>31</v>
      </c>
      <c r="O83" s="12" t="s">
        <v>32</v>
      </c>
      <c r="P83" s="12" t="s">
        <v>33</v>
      </c>
      <c r="Q83" s="12" t="s">
        <v>19</v>
      </c>
      <c r="R83" s="12" t="s">
        <v>20</v>
      </c>
      <c r="S83" s="12" t="s">
        <v>34</v>
      </c>
      <c r="T83" s="12" t="s">
        <v>35</v>
      </c>
      <c r="U83" s="12" t="s">
        <v>36</v>
      </c>
      <c r="V83" s="12" t="s">
        <v>37</v>
      </c>
      <c r="W83" s="12" t="s">
        <v>38</v>
      </c>
      <c r="X83" s="12" t="s">
        <v>39</v>
      </c>
      <c r="Z83" s="10" t="s">
        <v>43</v>
      </c>
      <c r="AA83" s="10" t="s">
        <v>42</v>
      </c>
      <c r="AB83" s="10" t="s">
        <v>44</v>
      </c>
      <c r="AC83" s="10" t="s">
        <v>45</v>
      </c>
    </row>
    <row r="84" spans="1:29" x14ac:dyDescent="0.35">
      <c r="A84" s="10" t="s">
        <v>105</v>
      </c>
      <c r="B84" s="16">
        <v>9.4672000000000004E-5</v>
      </c>
      <c r="C84" s="10">
        <v>1.5242E-2</v>
      </c>
      <c r="D84" s="16">
        <v>2.1411E-7</v>
      </c>
      <c r="E84" s="16">
        <v>1.1428999999999999E-8</v>
      </c>
      <c r="F84" s="16">
        <v>5.3379000000000003</v>
      </c>
      <c r="G84" s="10">
        <v>-63.55</v>
      </c>
      <c r="H84" s="10">
        <v>9.3259000000000007</v>
      </c>
      <c r="I84" s="10">
        <v>14.675000000000001</v>
      </c>
      <c r="J84" s="16">
        <v>7.5432999999999998E-8</v>
      </c>
      <c r="K84" s="16">
        <v>1.4758000000000001E-8</v>
      </c>
      <c r="L84" s="16">
        <v>19.564</v>
      </c>
      <c r="M84" s="10">
        <v>0.79169999999999996</v>
      </c>
      <c r="N84" s="16">
        <v>1.5063E-2</v>
      </c>
      <c r="O84" s="16">
        <v>1.9026000000000001</v>
      </c>
      <c r="P84" s="10">
        <v>7275</v>
      </c>
      <c r="Q84" s="16">
        <v>13.151</v>
      </c>
      <c r="R84" s="16">
        <v>0.18076999999999999</v>
      </c>
      <c r="S84" s="17">
        <v>1.6244E-12</v>
      </c>
      <c r="T84" s="16">
        <v>3.6856000000000001E-14</v>
      </c>
      <c r="U84" s="16">
        <v>2.2688999999999999</v>
      </c>
      <c r="V84" s="10">
        <v>0.96538000000000002</v>
      </c>
      <c r="W84" s="16">
        <v>1.323E-3</v>
      </c>
      <c r="X84" s="16">
        <v>0.13704</v>
      </c>
      <c r="Z84" s="14">
        <f>D84</f>
        <v>2.1411E-7</v>
      </c>
      <c r="AA84" s="13">
        <f>G84+P84</f>
        <v>7211.45</v>
      </c>
      <c r="AB84" s="14">
        <f>J84</f>
        <v>7.5432999999999998E-8</v>
      </c>
      <c r="AC84" s="14">
        <f>S84</f>
        <v>1.6244E-12</v>
      </c>
    </row>
    <row r="85" spans="1:29" x14ac:dyDescent="0.35">
      <c r="A85" s="10" t="s">
        <v>106</v>
      </c>
      <c r="B85" s="16">
        <v>9.3831000000000003E-5</v>
      </c>
      <c r="C85" s="10">
        <v>1.5107000000000001E-2</v>
      </c>
      <c r="D85" s="16">
        <v>2.2053999999999999E-7</v>
      </c>
      <c r="E85" s="16">
        <v>1.1377E-8</v>
      </c>
      <c r="F85" s="16">
        <v>5.1586999999999996</v>
      </c>
      <c r="G85" s="10">
        <v>-69.28</v>
      </c>
      <c r="H85" s="10">
        <v>9.3104999999999993</v>
      </c>
      <c r="I85" s="10">
        <v>13.439</v>
      </c>
      <c r="J85" s="16">
        <v>7.7097000000000005E-8</v>
      </c>
      <c r="K85" s="16">
        <v>1.5177999999999999E-8</v>
      </c>
      <c r="L85" s="16">
        <v>19.687000000000001</v>
      </c>
      <c r="M85" s="10">
        <v>0.79076000000000002</v>
      </c>
      <c r="N85" s="16">
        <v>1.516E-2</v>
      </c>
      <c r="O85" s="16">
        <v>1.9171</v>
      </c>
      <c r="P85" s="10">
        <v>7281</v>
      </c>
      <c r="Q85" s="16">
        <v>13.135999999999999</v>
      </c>
      <c r="R85" s="16">
        <v>0.18040999999999999</v>
      </c>
      <c r="S85" s="17">
        <v>1.6671E-12</v>
      </c>
      <c r="T85" s="16">
        <v>3.7696E-14</v>
      </c>
      <c r="U85" s="16">
        <v>2.2612000000000001</v>
      </c>
      <c r="V85" s="10">
        <v>0.96399000000000001</v>
      </c>
      <c r="W85" s="16">
        <v>1.3189E-3</v>
      </c>
      <c r="X85" s="16">
        <v>0.13682</v>
      </c>
      <c r="Z85" s="16">
        <f t="shared" ref="Z85:Z88" si="37">D85</f>
        <v>2.2053999999999999E-7</v>
      </c>
      <c r="AA85" s="10">
        <f t="shared" ref="AA85:AA88" si="38">G85+P85</f>
        <v>7211.72</v>
      </c>
      <c r="AB85" s="16">
        <f t="shared" ref="AB85:AB88" si="39">J85</f>
        <v>7.7097000000000005E-8</v>
      </c>
      <c r="AC85" s="16">
        <f t="shared" ref="AC85:AC88" si="40">S85</f>
        <v>1.6671E-12</v>
      </c>
    </row>
    <row r="86" spans="1:29" x14ac:dyDescent="0.35">
      <c r="A86" s="10" t="s">
        <v>107</v>
      </c>
      <c r="B86" s="16">
        <v>9.4327999999999995E-5</v>
      </c>
      <c r="C86" s="10">
        <v>1.5187000000000001E-2</v>
      </c>
      <c r="D86" s="16">
        <v>2.2023000000000001E-7</v>
      </c>
      <c r="E86" s="16">
        <v>1.1393E-8</v>
      </c>
      <c r="F86" s="16">
        <v>5.1731999999999996</v>
      </c>
      <c r="G86" s="10">
        <v>-69.31</v>
      </c>
      <c r="H86" s="10">
        <v>9.3215000000000003</v>
      </c>
      <c r="I86" s="10">
        <v>13.449</v>
      </c>
      <c r="J86" s="16">
        <v>7.6890999999999997E-8</v>
      </c>
      <c r="K86" s="16">
        <v>1.5302E-8</v>
      </c>
      <c r="L86" s="16">
        <v>19.901</v>
      </c>
      <c r="M86" s="10">
        <v>0.79176000000000002</v>
      </c>
      <c r="N86" s="16">
        <v>1.5323E-2</v>
      </c>
      <c r="O86" s="16">
        <v>1.9353</v>
      </c>
      <c r="P86" s="10">
        <v>7282</v>
      </c>
      <c r="Q86" s="16">
        <v>13.143000000000001</v>
      </c>
      <c r="R86" s="16">
        <v>0.18049000000000001</v>
      </c>
      <c r="S86" s="17">
        <v>1.662E-12</v>
      </c>
      <c r="T86" s="16">
        <v>3.7607999999999997E-14</v>
      </c>
      <c r="U86" s="16">
        <v>2.2627999999999999</v>
      </c>
      <c r="V86" s="10">
        <v>0.96414</v>
      </c>
      <c r="W86" s="16">
        <v>1.3198000000000001E-3</v>
      </c>
      <c r="X86" s="16">
        <v>0.13689000000000001</v>
      </c>
      <c r="Z86" s="16">
        <f t="shared" si="37"/>
        <v>2.2023000000000001E-7</v>
      </c>
      <c r="AA86" s="10">
        <f t="shared" si="38"/>
        <v>7212.69</v>
      </c>
      <c r="AB86" s="16">
        <f t="shared" si="39"/>
        <v>7.6890999999999997E-8</v>
      </c>
      <c r="AC86" s="16">
        <f t="shared" si="40"/>
        <v>1.662E-12</v>
      </c>
    </row>
    <row r="87" spans="1:29" x14ac:dyDescent="0.35">
      <c r="A87" s="10" t="s">
        <v>108</v>
      </c>
      <c r="B87" s="16">
        <v>9.3070000000000002E-5</v>
      </c>
      <c r="C87" s="10">
        <v>1.4984000000000001E-2</v>
      </c>
      <c r="D87" s="16">
        <v>2.1992E-7</v>
      </c>
      <c r="E87" s="16">
        <v>1.1329E-8</v>
      </c>
      <c r="F87" s="16">
        <v>5.1513999999999998</v>
      </c>
      <c r="G87" s="10">
        <v>-71.14</v>
      </c>
      <c r="H87" s="10">
        <v>9.2764000000000006</v>
      </c>
      <c r="I87" s="10">
        <v>13.04</v>
      </c>
      <c r="J87" s="16">
        <v>7.9835E-8</v>
      </c>
      <c r="K87" s="16">
        <v>1.5878999999999999E-8</v>
      </c>
      <c r="L87" s="16">
        <v>19.89</v>
      </c>
      <c r="M87" s="10">
        <v>0.78918999999999995</v>
      </c>
      <c r="N87" s="16">
        <v>1.5318999999999999E-2</v>
      </c>
      <c r="O87" s="16">
        <v>1.9411</v>
      </c>
      <c r="P87" s="10">
        <v>7290</v>
      </c>
      <c r="Q87" s="16">
        <v>13.095000000000001</v>
      </c>
      <c r="R87" s="16">
        <v>0.17963000000000001</v>
      </c>
      <c r="S87" s="17">
        <v>1.6715000000000001E-12</v>
      </c>
      <c r="T87" s="16">
        <v>3.7603000000000001E-14</v>
      </c>
      <c r="U87" s="16">
        <v>2.2496999999999998</v>
      </c>
      <c r="V87" s="10">
        <v>0.96377999999999997</v>
      </c>
      <c r="W87" s="16">
        <v>1.3121999999999999E-3</v>
      </c>
      <c r="X87" s="16">
        <v>0.13614999999999999</v>
      </c>
      <c r="Z87" s="16">
        <f t="shared" si="37"/>
        <v>2.1992E-7</v>
      </c>
      <c r="AA87" s="10">
        <f t="shared" si="38"/>
        <v>7218.86</v>
      </c>
      <c r="AB87" s="16">
        <f t="shared" si="39"/>
        <v>7.9835E-8</v>
      </c>
      <c r="AC87" s="16">
        <f t="shared" si="40"/>
        <v>1.6715000000000001E-12</v>
      </c>
    </row>
    <row r="88" spans="1:29" x14ac:dyDescent="0.35">
      <c r="A88" s="11" t="s">
        <v>109</v>
      </c>
      <c r="B88" s="18">
        <v>9.4213000000000001E-5</v>
      </c>
      <c r="C88" s="11">
        <v>1.5167999999999999E-2</v>
      </c>
      <c r="D88" s="18">
        <v>2.2170999999999999E-7</v>
      </c>
      <c r="E88" s="18">
        <v>1.1369000000000001E-8</v>
      </c>
      <c r="F88" s="18">
        <v>5.1279000000000003</v>
      </c>
      <c r="G88" s="11">
        <v>-70.62</v>
      </c>
      <c r="H88" s="11">
        <v>9.3047000000000004</v>
      </c>
      <c r="I88" s="11">
        <v>13.176</v>
      </c>
      <c r="J88" s="18">
        <v>7.7096000000000004E-8</v>
      </c>
      <c r="K88" s="18">
        <v>1.55E-8</v>
      </c>
      <c r="L88" s="18">
        <v>20.105</v>
      </c>
      <c r="M88" s="11">
        <v>0.79230999999999996</v>
      </c>
      <c r="N88" s="18">
        <v>1.5480000000000001E-2</v>
      </c>
      <c r="O88" s="18">
        <v>1.9538</v>
      </c>
      <c r="P88" s="11">
        <v>7293</v>
      </c>
      <c r="Q88" s="18">
        <v>13.131</v>
      </c>
      <c r="R88" s="18">
        <v>0.18004999999999999</v>
      </c>
      <c r="S88" s="24">
        <v>1.6837E-12</v>
      </c>
      <c r="T88" s="18">
        <v>3.8032999999999999E-14</v>
      </c>
      <c r="U88" s="18">
        <v>2.2589000000000001</v>
      </c>
      <c r="V88" s="11">
        <v>0.96348999999999996</v>
      </c>
      <c r="W88" s="18">
        <v>1.3175000000000001E-3</v>
      </c>
      <c r="X88" s="18">
        <v>0.13674</v>
      </c>
      <c r="Z88" s="18">
        <f t="shared" si="37"/>
        <v>2.2170999999999999E-7</v>
      </c>
      <c r="AA88" s="11">
        <f t="shared" si="38"/>
        <v>7222.38</v>
      </c>
      <c r="AB88" s="18">
        <f t="shared" si="39"/>
        <v>7.7096000000000004E-8</v>
      </c>
      <c r="AC88" s="18">
        <f t="shared" si="40"/>
        <v>1.6837E-12</v>
      </c>
    </row>
    <row r="89" spans="1:29" x14ac:dyDescent="0.35">
      <c r="A89" s="10" t="s">
        <v>24</v>
      </c>
      <c r="B89" s="10">
        <f t="shared" ref="B89:X89" si="41">AVERAGE(B84:B88)</f>
        <v>9.4022800000000004E-5</v>
      </c>
      <c r="C89" s="10">
        <f t="shared" si="41"/>
        <v>1.5137600000000001E-2</v>
      </c>
      <c r="D89" s="10">
        <f t="shared" si="41"/>
        <v>2.1930199999999996E-7</v>
      </c>
      <c r="E89" s="10">
        <f t="shared" si="41"/>
        <v>1.1379400000000001E-8</v>
      </c>
      <c r="F89" s="10">
        <f t="shared" si="41"/>
        <v>5.1898200000000001</v>
      </c>
      <c r="G89" s="10">
        <f t="shared" si="41"/>
        <v>-68.78</v>
      </c>
      <c r="H89" s="10">
        <f t="shared" si="41"/>
        <v>9.3078000000000003</v>
      </c>
      <c r="I89" s="10">
        <f t="shared" si="41"/>
        <v>13.5558</v>
      </c>
      <c r="J89" s="10">
        <f t="shared" si="41"/>
        <v>7.7270399999999998E-8</v>
      </c>
      <c r="K89" s="10">
        <f t="shared" si="41"/>
        <v>1.5323399999999999E-8</v>
      </c>
      <c r="L89" s="10">
        <f t="shared" si="41"/>
        <v>19.8294</v>
      </c>
      <c r="M89" s="10">
        <f t="shared" si="41"/>
        <v>0.79114400000000007</v>
      </c>
      <c r="N89" s="10">
        <f t="shared" si="41"/>
        <v>1.5269E-2</v>
      </c>
      <c r="O89" s="10">
        <f t="shared" si="41"/>
        <v>1.9299799999999998</v>
      </c>
      <c r="P89" s="10">
        <f t="shared" si="41"/>
        <v>7284.2</v>
      </c>
      <c r="Q89" s="10">
        <f t="shared" si="41"/>
        <v>13.131200000000002</v>
      </c>
      <c r="R89" s="10">
        <f t="shared" si="41"/>
        <v>0.18027000000000001</v>
      </c>
      <c r="S89" s="21">
        <f t="shared" si="41"/>
        <v>1.6617399999999997E-12</v>
      </c>
      <c r="T89" s="10">
        <f t="shared" si="41"/>
        <v>3.7559199999999999E-14</v>
      </c>
      <c r="U89" s="10">
        <f t="shared" si="41"/>
        <v>2.2603</v>
      </c>
      <c r="V89" s="10">
        <f t="shared" si="41"/>
        <v>0.96415600000000001</v>
      </c>
      <c r="W89" s="10">
        <f t="shared" si="41"/>
        <v>1.31828E-3</v>
      </c>
      <c r="X89" s="10">
        <f t="shared" si="41"/>
        <v>0.13672799999999999</v>
      </c>
      <c r="Z89" s="10">
        <f>AVERAGE(Z84:Z88)</f>
        <v>2.1930199999999996E-7</v>
      </c>
      <c r="AA89" s="10">
        <f>AVERAGE(AA84:AA88)</f>
        <v>7215.42</v>
      </c>
      <c r="AB89" s="10">
        <f>AVERAGE(AB84:AB88)</f>
        <v>7.7270399999999998E-8</v>
      </c>
      <c r="AC89" s="10">
        <f>AVERAGE(AC84:AC88)</f>
        <v>1.6617399999999997E-12</v>
      </c>
    </row>
    <row r="91" spans="1:29" x14ac:dyDescent="0.35">
      <c r="A91" s="23">
        <v>0.11</v>
      </c>
    </row>
    <row r="92" spans="1:29" x14ac:dyDescent="0.35">
      <c r="A92" s="12" t="s">
        <v>56</v>
      </c>
      <c r="B92" s="12" t="s">
        <v>12</v>
      </c>
      <c r="C92" s="12" t="s">
        <v>13</v>
      </c>
      <c r="D92" s="12" t="s">
        <v>26</v>
      </c>
      <c r="E92" s="12" t="s">
        <v>14</v>
      </c>
      <c r="F92" s="12" t="s">
        <v>15</v>
      </c>
      <c r="G92" s="12" t="s">
        <v>16</v>
      </c>
      <c r="H92" s="12" t="s">
        <v>17</v>
      </c>
      <c r="I92" s="12" t="s">
        <v>18</v>
      </c>
      <c r="J92" s="12" t="s">
        <v>27</v>
      </c>
      <c r="K92" s="12" t="s">
        <v>28</v>
      </c>
      <c r="L92" s="12" t="s">
        <v>29</v>
      </c>
      <c r="M92" s="12" t="s">
        <v>30</v>
      </c>
      <c r="N92" s="12" t="s">
        <v>31</v>
      </c>
      <c r="O92" s="12" t="s">
        <v>32</v>
      </c>
      <c r="P92" s="12" t="s">
        <v>33</v>
      </c>
      <c r="Q92" s="12" t="s">
        <v>19</v>
      </c>
      <c r="R92" s="12" t="s">
        <v>20</v>
      </c>
      <c r="S92" s="12" t="s">
        <v>34</v>
      </c>
      <c r="T92" s="12" t="s">
        <v>35</v>
      </c>
      <c r="U92" s="12" t="s">
        <v>36</v>
      </c>
      <c r="V92" s="12" t="s">
        <v>37</v>
      </c>
      <c r="W92" s="12" t="s">
        <v>38</v>
      </c>
      <c r="X92" s="12" t="s">
        <v>39</v>
      </c>
      <c r="Z92" s="10" t="s">
        <v>43</v>
      </c>
      <c r="AA92" s="10" t="s">
        <v>42</v>
      </c>
      <c r="AB92" s="10" t="s">
        <v>44</v>
      </c>
      <c r="AC92" s="10" t="s">
        <v>45</v>
      </c>
    </row>
    <row r="93" spans="1:29" x14ac:dyDescent="0.35">
      <c r="A93" s="10" t="s">
        <v>110</v>
      </c>
      <c r="B93" s="16">
        <v>9.1073E-5</v>
      </c>
      <c r="C93" s="10">
        <v>1.4663000000000001E-2</v>
      </c>
      <c r="D93" s="16">
        <v>2.1640999999999999E-7</v>
      </c>
      <c r="E93" s="16">
        <v>1.1220000000000001E-8</v>
      </c>
      <c r="F93" s="16">
        <v>5.1845999999999997</v>
      </c>
      <c r="G93" s="10">
        <v>-65.260000000000005</v>
      </c>
      <c r="H93" s="10">
        <v>9.1973000000000003</v>
      </c>
      <c r="I93" s="10">
        <v>14.093</v>
      </c>
      <c r="J93" s="16">
        <v>7.8883000000000006E-8</v>
      </c>
      <c r="K93" s="16">
        <v>1.5224000000000001E-8</v>
      </c>
      <c r="L93" s="16">
        <v>19.298999999999999</v>
      </c>
      <c r="M93" s="10">
        <v>0.78944999999999999</v>
      </c>
      <c r="N93" s="16">
        <v>1.4862999999999999E-2</v>
      </c>
      <c r="O93" s="16">
        <v>1.8827</v>
      </c>
      <c r="P93" s="10">
        <v>7220</v>
      </c>
      <c r="Q93" s="16">
        <v>12.914</v>
      </c>
      <c r="R93" s="16">
        <v>0.17885999999999999</v>
      </c>
      <c r="S93" s="17">
        <v>1.629E-12</v>
      </c>
      <c r="T93" s="16">
        <v>3.6356000000000003E-14</v>
      </c>
      <c r="U93" s="16">
        <v>2.2317999999999998</v>
      </c>
      <c r="V93" s="10">
        <v>0.96516999999999997</v>
      </c>
      <c r="W93" s="16">
        <v>1.3022999999999999E-3</v>
      </c>
      <c r="X93" s="16">
        <v>0.13492999999999999</v>
      </c>
      <c r="Z93" s="14">
        <f>D93</f>
        <v>2.1640999999999999E-7</v>
      </c>
      <c r="AA93" s="13">
        <f>G93+P93</f>
        <v>7154.74</v>
      </c>
      <c r="AB93" s="14">
        <f>J93</f>
        <v>7.8883000000000006E-8</v>
      </c>
      <c r="AC93" s="14">
        <f>S93</f>
        <v>1.629E-12</v>
      </c>
    </row>
    <row r="94" spans="1:29" x14ac:dyDescent="0.35">
      <c r="A94" s="10" t="s">
        <v>111</v>
      </c>
      <c r="B94" s="16">
        <v>8.8784999999999998E-5</v>
      </c>
      <c r="C94" s="10">
        <v>1.4293999999999999E-2</v>
      </c>
      <c r="D94" s="16">
        <v>2.2144E-7</v>
      </c>
      <c r="E94" s="16">
        <v>1.1109E-8</v>
      </c>
      <c r="F94" s="16">
        <v>5.0167000000000002</v>
      </c>
      <c r="G94" s="10">
        <v>-72.41</v>
      </c>
      <c r="H94" s="10">
        <v>9.1387999999999998</v>
      </c>
      <c r="I94" s="10">
        <v>12.621</v>
      </c>
      <c r="J94" s="16">
        <v>8.3617E-8</v>
      </c>
      <c r="K94" s="16">
        <v>1.6102999999999999E-8</v>
      </c>
      <c r="L94" s="16">
        <v>19.257999999999999</v>
      </c>
      <c r="M94" s="10">
        <v>0.78566000000000003</v>
      </c>
      <c r="N94" s="16">
        <v>1.4836999999999999E-2</v>
      </c>
      <c r="O94" s="16">
        <v>1.8885000000000001</v>
      </c>
      <c r="P94" s="10">
        <v>7228</v>
      </c>
      <c r="Q94" s="16">
        <v>12.837</v>
      </c>
      <c r="R94" s="16">
        <v>0.17760000000000001</v>
      </c>
      <c r="S94" s="17">
        <v>1.6586E-12</v>
      </c>
      <c r="T94" s="16">
        <v>3.6629999999999998E-14</v>
      </c>
      <c r="U94" s="16">
        <v>2.2084999999999999</v>
      </c>
      <c r="V94" s="10">
        <v>0.96406999999999998</v>
      </c>
      <c r="W94" s="16">
        <v>1.2891999999999999E-3</v>
      </c>
      <c r="X94" s="16">
        <v>0.13372000000000001</v>
      </c>
      <c r="Z94" s="16">
        <f t="shared" ref="Z94:Z97" si="42">D94</f>
        <v>2.2144E-7</v>
      </c>
      <c r="AA94" s="10">
        <f t="shared" ref="AA94:AA97" si="43">G94+P94</f>
        <v>7155.59</v>
      </c>
      <c r="AB94" s="16">
        <f t="shared" ref="AB94:AB97" si="44">J94</f>
        <v>8.3617E-8</v>
      </c>
      <c r="AC94" s="16">
        <f t="shared" ref="AC94:AC97" si="45">S94</f>
        <v>1.6586E-12</v>
      </c>
    </row>
    <row r="95" spans="1:29" x14ac:dyDescent="0.35">
      <c r="A95" s="10" t="s">
        <v>112</v>
      </c>
      <c r="B95" s="16">
        <v>8.9080999999999996E-5</v>
      </c>
      <c r="C95" s="10">
        <v>1.4342000000000001E-2</v>
      </c>
      <c r="D95" s="16">
        <v>2.2071E-7</v>
      </c>
      <c r="E95" s="16">
        <v>1.1112000000000001E-8</v>
      </c>
      <c r="F95" s="16">
        <v>5.0347</v>
      </c>
      <c r="G95" s="10">
        <v>-70.349999999999994</v>
      </c>
      <c r="H95" s="10">
        <v>9.1328999999999994</v>
      </c>
      <c r="I95" s="10">
        <v>12.981999999999999</v>
      </c>
      <c r="J95" s="16">
        <v>8.1540000000000001E-8</v>
      </c>
      <c r="K95" s="16">
        <v>1.5714000000000001E-8</v>
      </c>
      <c r="L95" s="16">
        <v>19.271999999999998</v>
      </c>
      <c r="M95" s="10">
        <v>0.78749000000000002</v>
      </c>
      <c r="N95" s="16">
        <v>1.4845000000000001E-2</v>
      </c>
      <c r="O95" s="16">
        <v>1.8851</v>
      </c>
      <c r="P95" s="10">
        <v>7230</v>
      </c>
      <c r="Q95" s="16">
        <v>12.831</v>
      </c>
      <c r="R95" s="16">
        <v>0.17746999999999999</v>
      </c>
      <c r="S95" s="17">
        <v>1.6628999999999999E-12</v>
      </c>
      <c r="T95" s="16">
        <v>3.6758E-14</v>
      </c>
      <c r="U95" s="16">
        <v>2.2105000000000001</v>
      </c>
      <c r="V95" s="10">
        <v>0.96401999999999999</v>
      </c>
      <c r="W95" s="16">
        <v>1.2902E-3</v>
      </c>
      <c r="X95" s="16">
        <v>0.13383999999999999</v>
      </c>
      <c r="Z95" s="16">
        <f t="shared" si="42"/>
        <v>2.2071E-7</v>
      </c>
      <c r="AA95" s="10">
        <f t="shared" si="43"/>
        <v>7159.65</v>
      </c>
      <c r="AB95" s="16">
        <f t="shared" si="44"/>
        <v>8.1540000000000001E-8</v>
      </c>
      <c r="AC95" s="16">
        <f t="shared" si="45"/>
        <v>1.6628999999999999E-12</v>
      </c>
    </row>
    <row r="96" spans="1:29" x14ac:dyDescent="0.35">
      <c r="A96" s="10" t="s">
        <v>113</v>
      </c>
      <c r="B96" s="16">
        <v>8.9064E-5</v>
      </c>
      <c r="C96" s="10">
        <v>1.4338999999999999E-2</v>
      </c>
      <c r="D96" s="16">
        <v>2.2023000000000001E-7</v>
      </c>
      <c r="E96" s="16">
        <v>1.1099000000000001E-8</v>
      </c>
      <c r="F96" s="16">
        <v>5.0396999999999998</v>
      </c>
      <c r="G96" s="10">
        <v>-70.900000000000006</v>
      </c>
      <c r="H96" s="10">
        <v>9.1254000000000008</v>
      </c>
      <c r="I96" s="10">
        <v>12.871</v>
      </c>
      <c r="J96" s="16">
        <v>8.2630000000000006E-8</v>
      </c>
      <c r="K96" s="16">
        <v>1.6108999999999999E-8</v>
      </c>
      <c r="L96" s="16">
        <v>19.495000000000001</v>
      </c>
      <c r="M96" s="10">
        <v>0.78754999999999997</v>
      </c>
      <c r="N96" s="16">
        <v>1.5018E-2</v>
      </c>
      <c r="O96" s="16">
        <v>1.9069</v>
      </c>
      <c r="P96" s="10">
        <v>7230</v>
      </c>
      <c r="Q96" s="16">
        <v>12.814</v>
      </c>
      <c r="R96" s="16">
        <v>0.17723</v>
      </c>
      <c r="S96" s="17">
        <v>1.6610000000000001E-12</v>
      </c>
      <c r="T96" s="16">
        <v>3.6652E-14</v>
      </c>
      <c r="U96" s="16">
        <v>2.2065999999999999</v>
      </c>
      <c r="V96" s="10">
        <v>0.96404000000000001</v>
      </c>
      <c r="W96" s="16">
        <v>1.2880000000000001E-3</v>
      </c>
      <c r="X96" s="16">
        <v>0.1336</v>
      </c>
      <c r="Z96" s="16">
        <f t="shared" si="42"/>
        <v>2.2023000000000001E-7</v>
      </c>
      <c r="AA96" s="10">
        <f t="shared" si="43"/>
        <v>7159.1</v>
      </c>
      <c r="AB96" s="16">
        <f t="shared" si="44"/>
        <v>8.2630000000000006E-8</v>
      </c>
      <c r="AC96" s="16">
        <f t="shared" si="45"/>
        <v>1.6610000000000001E-12</v>
      </c>
    </row>
    <row r="97" spans="1:29" x14ac:dyDescent="0.35">
      <c r="A97" s="11" t="s">
        <v>114</v>
      </c>
      <c r="B97" s="18">
        <v>9.0438000000000004E-5</v>
      </c>
      <c r="C97" s="11">
        <v>1.4560999999999999E-2</v>
      </c>
      <c r="D97" s="18">
        <v>2.2315999999999999E-7</v>
      </c>
      <c r="E97" s="18">
        <v>1.1177999999999999E-8</v>
      </c>
      <c r="F97" s="18">
        <v>5.0090000000000003</v>
      </c>
      <c r="G97" s="11">
        <v>-74.27</v>
      </c>
      <c r="H97" s="11">
        <v>9.2085000000000008</v>
      </c>
      <c r="I97" s="11">
        <v>12.398999999999999</v>
      </c>
      <c r="J97" s="18">
        <v>8.3558E-8</v>
      </c>
      <c r="K97" s="18">
        <v>1.6565E-8</v>
      </c>
      <c r="L97" s="18">
        <v>19.824999999999999</v>
      </c>
      <c r="M97" s="11">
        <v>0.78742999999999996</v>
      </c>
      <c r="N97" s="18">
        <v>1.5272000000000001E-2</v>
      </c>
      <c r="O97" s="18">
        <v>1.9395</v>
      </c>
      <c r="P97" s="11">
        <v>7228</v>
      </c>
      <c r="Q97" s="18">
        <v>12.93</v>
      </c>
      <c r="R97" s="18">
        <v>0.17888999999999999</v>
      </c>
      <c r="S97" s="24">
        <v>1.6936E-12</v>
      </c>
      <c r="T97" s="18">
        <v>3.7679E-14</v>
      </c>
      <c r="U97" s="18">
        <v>2.2248000000000001</v>
      </c>
      <c r="V97" s="11">
        <v>0.96304000000000001</v>
      </c>
      <c r="W97" s="18">
        <v>1.2989E-3</v>
      </c>
      <c r="X97" s="18">
        <v>0.13486999999999999</v>
      </c>
      <c r="Z97" s="18">
        <f t="shared" si="42"/>
        <v>2.2315999999999999E-7</v>
      </c>
      <c r="AA97" s="11">
        <f t="shared" si="43"/>
        <v>7153.73</v>
      </c>
      <c r="AB97" s="18">
        <f t="shared" si="44"/>
        <v>8.3558E-8</v>
      </c>
      <c r="AC97" s="18">
        <f t="shared" si="45"/>
        <v>1.6936E-12</v>
      </c>
    </row>
    <row r="98" spans="1:29" x14ac:dyDescent="0.35">
      <c r="A98" s="10" t="s">
        <v>24</v>
      </c>
      <c r="B98" s="10">
        <f t="shared" ref="B98:X98" si="46">AVERAGE(B93:B97)</f>
        <v>8.9688199999999986E-5</v>
      </c>
      <c r="C98" s="10">
        <f t="shared" si="46"/>
        <v>1.4439799999999999E-2</v>
      </c>
      <c r="D98" s="10">
        <f t="shared" si="46"/>
        <v>2.2039000000000003E-7</v>
      </c>
      <c r="E98" s="10">
        <f t="shared" si="46"/>
        <v>1.1143599999999999E-8</v>
      </c>
      <c r="F98" s="10">
        <f t="shared" si="46"/>
        <v>5.05694</v>
      </c>
      <c r="G98" s="10">
        <f t="shared" si="46"/>
        <v>-70.638000000000005</v>
      </c>
      <c r="H98" s="10">
        <f t="shared" si="46"/>
        <v>9.1605799999999995</v>
      </c>
      <c r="I98" s="10">
        <f t="shared" si="46"/>
        <v>12.993199999999998</v>
      </c>
      <c r="J98" s="10">
        <f t="shared" si="46"/>
        <v>8.2045599999999997E-8</v>
      </c>
      <c r="K98" s="10">
        <f t="shared" si="46"/>
        <v>1.5943000000000003E-8</v>
      </c>
      <c r="L98" s="10">
        <f t="shared" si="46"/>
        <v>19.4298</v>
      </c>
      <c r="M98" s="10">
        <f t="shared" si="46"/>
        <v>0.78751599999999999</v>
      </c>
      <c r="N98" s="10">
        <f t="shared" si="46"/>
        <v>1.4967000000000003E-2</v>
      </c>
      <c r="O98" s="10">
        <f t="shared" si="46"/>
        <v>1.9005400000000001</v>
      </c>
      <c r="P98" s="10">
        <f t="shared" si="46"/>
        <v>7227.2</v>
      </c>
      <c r="Q98" s="10">
        <f t="shared" si="46"/>
        <v>12.865199999999998</v>
      </c>
      <c r="R98" s="10">
        <f t="shared" si="46"/>
        <v>0.17801</v>
      </c>
      <c r="S98" s="21">
        <f t="shared" si="46"/>
        <v>1.6610200000000001E-12</v>
      </c>
      <c r="T98" s="10">
        <f t="shared" si="46"/>
        <v>3.6814999999999999E-14</v>
      </c>
      <c r="U98" s="10">
        <f t="shared" si="46"/>
        <v>2.21644</v>
      </c>
      <c r="V98" s="10">
        <f t="shared" si="46"/>
        <v>0.96406800000000015</v>
      </c>
      <c r="W98" s="10">
        <f t="shared" si="46"/>
        <v>1.2937199999999999E-3</v>
      </c>
      <c r="X98" s="10">
        <f t="shared" si="46"/>
        <v>0.13419200000000001</v>
      </c>
      <c r="Z98" s="10">
        <f>AVERAGE(Z93:Z97)</f>
        <v>2.2039000000000003E-7</v>
      </c>
      <c r="AA98" s="10">
        <f>AVERAGE(AA93:AA97)</f>
        <v>7156.5619999999999</v>
      </c>
      <c r="AB98" s="10">
        <f>AVERAGE(AB93:AB97)</f>
        <v>8.2045599999999997E-8</v>
      </c>
      <c r="AC98" s="10">
        <f>AVERAGE(AC93:AC97)</f>
        <v>1.6610200000000001E-12</v>
      </c>
    </row>
    <row r="103" spans="1:29" x14ac:dyDescent="0.35">
      <c r="A103" s="44" t="s">
        <v>47</v>
      </c>
      <c r="B103" s="44"/>
      <c r="C103" s="44"/>
      <c r="D103" s="44"/>
    </row>
    <row r="104" spans="1:29" x14ac:dyDescent="0.35">
      <c r="A104" s="1" t="s">
        <v>50</v>
      </c>
      <c r="B104" s="26">
        <v>1</v>
      </c>
      <c r="C104" s="26">
        <v>2</v>
      </c>
      <c r="D104" s="26">
        <v>3</v>
      </c>
      <c r="E104" s="26">
        <v>4</v>
      </c>
      <c r="F104" s="26">
        <v>5</v>
      </c>
      <c r="G104" s="26">
        <v>6</v>
      </c>
      <c r="H104" s="26">
        <v>7</v>
      </c>
      <c r="I104" s="26">
        <v>8</v>
      </c>
      <c r="J104" s="26">
        <v>9</v>
      </c>
      <c r="K104" s="26">
        <v>10</v>
      </c>
      <c r="L104" s="26">
        <v>11</v>
      </c>
      <c r="M104" s="25"/>
      <c r="N104" s="25"/>
    </row>
    <row r="105" spans="1:29" x14ac:dyDescent="0.35">
      <c r="A105" s="1" t="s">
        <v>46</v>
      </c>
      <c r="B105" s="34">
        <f>(B104-1)*40/60</f>
        <v>0</v>
      </c>
      <c r="C105" s="34">
        <f t="shared" ref="C105:L105" si="47">(C104-1)*40/60</f>
        <v>0.66666666666666663</v>
      </c>
      <c r="D105" s="34">
        <f t="shared" si="47"/>
        <v>1.3333333333333333</v>
      </c>
      <c r="E105" s="34">
        <f t="shared" si="47"/>
        <v>2</v>
      </c>
      <c r="F105" s="34">
        <f t="shared" si="47"/>
        <v>2.6666666666666665</v>
      </c>
      <c r="G105" s="34">
        <f t="shared" si="47"/>
        <v>3.3333333333333335</v>
      </c>
      <c r="H105" s="34">
        <f t="shared" si="47"/>
        <v>4</v>
      </c>
      <c r="I105" s="34">
        <f t="shared" si="47"/>
        <v>4.666666666666667</v>
      </c>
      <c r="J105" s="34">
        <f t="shared" si="47"/>
        <v>5.333333333333333</v>
      </c>
      <c r="K105" s="34">
        <f t="shared" si="47"/>
        <v>6</v>
      </c>
      <c r="L105" s="34">
        <f t="shared" si="47"/>
        <v>6.666666666666667</v>
      </c>
      <c r="M105" s="25"/>
      <c r="N105" s="25"/>
    </row>
    <row r="106" spans="1:29" x14ac:dyDescent="0.35">
      <c r="A106" s="1" t="s">
        <v>51</v>
      </c>
      <c r="B106" s="27"/>
      <c r="C106" s="27"/>
      <c r="D106" s="27"/>
      <c r="E106" s="27"/>
      <c r="F106" s="27"/>
      <c r="G106" s="27"/>
      <c r="H106" s="27"/>
      <c r="I106" s="27"/>
      <c r="J106" s="39"/>
      <c r="K106" s="27"/>
      <c r="L106" s="27"/>
      <c r="M106" s="25"/>
      <c r="N106" s="25"/>
    </row>
    <row r="107" spans="1:29" x14ac:dyDescent="0.35">
      <c r="A107" s="1" t="s">
        <v>52</v>
      </c>
      <c r="B107" s="27"/>
      <c r="C107" s="27"/>
      <c r="D107" s="27"/>
      <c r="E107" s="27"/>
      <c r="F107" s="27"/>
      <c r="G107" s="27"/>
      <c r="H107" s="27"/>
      <c r="I107" s="27"/>
      <c r="J107" s="39"/>
      <c r="K107" s="27"/>
      <c r="L107" s="27"/>
      <c r="M107" s="25"/>
      <c r="N107" s="25"/>
    </row>
    <row r="108" spans="1:29" x14ac:dyDescent="0.35">
      <c r="A108" s="1" t="s">
        <v>53</v>
      </c>
      <c r="B108" s="27"/>
      <c r="C108" s="27"/>
      <c r="D108" s="27"/>
      <c r="E108" s="27"/>
      <c r="F108" s="27"/>
      <c r="G108" s="27"/>
      <c r="H108" s="27"/>
      <c r="I108" s="27"/>
      <c r="J108" s="39"/>
      <c r="K108" s="27"/>
      <c r="L108" s="27"/>
      <c r="M108" s="25"/>
      <c r="N108" s="25"/>
    </row>
    <row r="109" spans="1:29" x14ac:dyDescent="0.35">
      <c r="A109" s="1" t="s">
        <v>54</v>
      </c>
      <c r="B109" s="27"/>
      <c r="C109" s="27"/>
      <c r="D109" s="27"/>
      <c r="E109" s="27"/>
      <c r="F109" s="27"/>
      <c r="G109" s="27"/>
      <c r="H109" s="27"/>
      <c r="I109" s="27"/>
      <c r="J109" s="39"/>
      <c r="K109" s="27"/>
      <c r="L109" s="27"/>
      <c r="M109" s="25"/>
      <c r="N109" s="25"/>
    </row>
    <row r="110" spans="1:29" x14ac:dyDescent="0.35">
      <c r="A110" s="1" t="s">
        <v>55</v>
      </c>
      <c r="B110" s="27"/>
      <c r="C110" s="27"/>
      <c r="D110" s="27"/>
      <c r="E110" s="27"/>
      <c r="F110" s="27"/>
      <c r="G110" s="27"/>
      <c r="H110" s="27"/>
      <c r="I110" s="27"/>
      <c r="J110" s="39"/>
      <c r="K110" s="27"/>
      <c r="L110" s="27"/>
      <c r="M110" s="25"/>
      <c r="N110" s="25"/>
    </row>
    <row r="111" spans="1:29" x14ac:dyDescent="0.35">
      <c r="A111" s="25" t="s">
        <v>48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5"/>
      <c r="N111" s="25"/>
    </row>
    <row r="112" spans="1:29" x14ac:dyDescent="0.35">
      <c r="B112" s="16"/>
      <c r="C112" s="16"/>
      <c r="D112" s="16"/>
      <c r="E112" s="16"/>
      <c r="F112" s="16"/>
    </row>
    <row r="113" spans="1:14" x14ac:dyDescent="0.35">
      <c r="B113" s="16"/>
      <c r="C113" s="16"/>
      <c r="D113" s="16"/>
      <c r="E113" s="16"/>
      <c r="F113" s="16"/>
    </row>
    <row r="115" spans="1:14" x14ac:dyDescent="0.35">
      <c r="A115" s="28" t="s">
        <v>40</v>
      </c>
    </row>
    <row r="116" spans="1:14" x14ac:dyDescent="0.35">
      <c r="A116" s="29"/>
      <c r="B116" s="45" t="s">
        <v>21</v>
      </c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6"/>
    </row>
    <row r="117" spans="1:14" x14ac:dyDescent="0.35">
      <c r="A117" s="35" t="s">
        <v>50</v>
      </c>
      <c r="B117" s="26">
        <v>1</v>
      </c>
      <c r="C117" s="26">
        <v>2</v>
      </c>
      <c r="D117" s="26">
        <v>3</v>
      </c>
      <c r="E117" s="26">
        <v>4</v>
      </c>
      <c r="F117" s="26">
        <v>5</v>
      </c>
      <c r="G117" s="26">
        <v>6</v>
      </c>
      <c r="H117" s="26">
        <v>7</v>
      </c>
      <c r="I117" s="26">
        <v>8</v>
      </c>
      <c r="J117" s="26">
        <v>9</v>
      </c>
      <c r="K117" s="26">
        <v>10</v>
      </c>
      <c r="L117" s="26">
        <v>11</v>
      </c>
      <c r="M117" s="31"/>
      <c r="N117" s="32"/>
    </row>
    <row r="118" spans="1:14" x14ac:dyDescent="0.35">
      <c r="A118" s="1" t="s">
        <v>46</v>
      </c>
      <c r="B118" s="34">
        <f>(B117-1)*40/60</f>
        <v>0</v>
      </c>
      <c r="C118" s="34">
        <f t="shared" ref="C118:L118" si="48">(C117-1)*40/60</f>
        <v>0.66666666666666663</v>
      </c>
      <c r="D118" s="34">
        <f t="shared" si="48"/>
        <v>1.3333333333333333</v>
      </c>
      <c r="E118" s="34">
        <f t="shared" si="48"/>
        <v>2</v>
      </c>
      <c r="F118" s="34">
        <f t="shared" si="48"/>
        <v>2.6666666666666665</v>
      </c>
      <c r="G118" s="34">
        <f t="shared" si="48"/>
        <v>3.3333333333333335</v>
      </c>
      <c r="H118" s="34">
        <f t="shared" si="48"/>
        <v>4</v>
      </c>
      <c r="I118" s="34">
        <f t="shared" si="48"/>
        <v>4.666666666666667</v>
      </c>
      <c r="J118" s="34">
        <f t="shared" si="48"/>
        <v>5.333333333333333</v>
      </c>
      <c r="K118" s="34">
        <f t="shared" si="48"/>
        <v>6</v>
      </c>
      <c r="L118" s="34">
        <f t="shared" si="48"/>
        <v>6.666666666666667</v>
      </c>
      <c r="M118" s="25"/>
      <c r="N118" s="25"/>
    </row>
    <row r="119" spans="1:14" x14ac:dyDescent="0.35">
      <c r="A119" s="26">
        <v>1</v>
      </c>
      <c r="B119" s="36">
        <f>S3</f>
        <v>1.5778E-12</v>
      </c>
      <c r="C119" s="36">
        <f>S12</f>
        <v>1.6141999999999999E-12</v>
      </c>
      <c r="D119" s="36">
        <f>S21</f>
        <v>1.6113E-12</v>
      </c>
      <c r="E119" s="36">
        <f>S30</f>
        <v>1.6106E-12</v>
      </c>
      <c r="F119" s="36">
        <f>S39</f>
        <v>1.6192E-12</v>
      </c>
      <c r="G119" s="36">
        <f>S48</f>
        <v>1.6226E-12</v>
      </c>
      <c r="H119" s="36">
        <f>S57</f>
        <v>1.6235000000000001E-12</v>
      </c>
      <c r="I119" s="36">
        <f>S66</f>
        <v>1.643E-12</v>
      </c>
      <c r="J119" s="37">
        <f>S75</f>
        <v>1.6459000000000001E-12</v>
      </c>
      <c r="K119" s="36">
        <f>S84</f>
        <v>1.6244E-12</v>
      </c>
      <c r="L119" s="36">
        <f>S93</f>
        <v>1.629E-12</v>
      </c>
      <c r="M119" s="25"/>
      <c r="N119" s="25"/>
    </row>
    <row r="120" spans="1:14" x14ac:dyDescent="0.35">
      <c r="A120" s="26">
        <v>2</v>
      </c>
      <c r="B120" s="36">
        <f>S4</f>
        <v>1.6059000000000001E-12</v>
      </c>
      <c r="C120" s="36">
        <f>S13</f>
        <v>1.6415E-12</v>
      </c>
      <c r="D120" s="36">
        <f>S22</f>
        <v>1.6235000000000001E-12</v>
      </c>
      <c r="E120" s="36">
        <f>S31</f>
        <v>1.6406000000000001E-12</v>
      </c>
      <c r="F120" s="36">
        <f>S40</f>
        <v>1.6361000000000001E-12</v>
      </c>
      <c r="G120" s="36">
        <f t="shared" ref="G120:G123" si="49">S49</f>
        <v>1.6441E-12</v>
      </c>
      <c r="H120" s="36">
        <f t="shared" ref="H120:H123" si="50">S58</f>
        <v>1.6439000000000001E-12</v>
      </c>
      <c r="I120" s="36">
        <f t="shared" ref="I120:I123" si="51">S67</f>
        <v>1.6507E-12</v>
      </c>
      <c r="J120" s="37">
        <f t="shared" ref="J120:J123" si="52">S76</f>
        <v>1.6752999999999999E-12</v>
      </c>
      <c r="K120" s="36">
        <f t="shared" ref="K120:K123" si="53">S85</f>
        <v>1.6671E-12</v>
      </c>
      <c r="L120" s="36">
        <f t="shared" ref="L120:L123" si="54">S94</f>
        <v>1.6586E-12</v>
      </c>
      <c r="M120" s="25"/>
      <c r="N120" s="25"/>
    </row>
    <row r="121" spans="1:14" x14ac:dyDescent="0.35">
      <c r="A121" s="26">
        <v>3</v>
      </c>
      <c r="B121" s="36">
        <f>S5</f>
        <v>1.6475E-12</v>
      </c>
      <c r="C121" s="36">
        <f>S14</f>
        <v>1.654E-12</v>
      </c>
      <c r="D121" s="36">
        <f>S23</f>
        <v>1.639E-12</v>
      </c>
      <c r="E121" s="36">
        <f>S32</f>
        <v>1.6323E-12</v>
      </c>
      <c r="F121" s="36">
        <f>S41</f>
        <v>1.6674999999999999E-12</v>
      </c>
      <c r="G121" s="36">
        <f t="shared" si="49"/>
        <v>1.6479000000000001E-12</v>
      </c>
      <c r="H121" s="36">
        <f t="shared" si="50"/>
        <v>1.6476999999999999E-12</v>
      </c>
      <c r="I121" s="36">
        <f t="shared" si="51"/>
        <v>1.6667E-12</v>
      </c>
      <c r="J121" s="37">
        <f t="shared" si="52"/>
        <v>1.673E-12</v>
      </c>
      <c r="K121" s="36">
        <f t="shared" si="53"/>
        <v>1.662E-12</v>
      </c>
      <c r="L121" s="36">
        <f t="shared" si="54"/>
        <v>1.6628999999999999E-12</v>
      </c>
      <c r="M121" s="25"/>
      <c r="N121" s="25"/>
    </row>
    <row r="122" spans="1:14" x14ac:dyDescent="0.35">
      <c r="A122" s="26">
        <v>4</v>
      </c>
      <c r="B122" s="36">
        <f>S6</f>
        <v>1.6384999999999999E-12</v>
      </c>
      <c r="C122" s="36">
        <f>S15</f>
        <v>1.6552000000000001E-12</v>
      </c>
      <c r="D122" s="36">
        <f>S24</f>
        <v>1.6427000000000001E-12</v>
      </c>
      <c r="E122" s="36">
        <f>S33</f>
        <v>1.6434E-12</v>
      </c>
      <c r="F122" s="36">
        <f>S42</f>
        <v>1.6674999999999999E-12</v>
      </c>
      <c r="G122" s="36">
        <f t="shared" si="49"/>
        <v>1.6476E-12</v>
      </c>
      <c r="H122" s="36">
        <f t="shared" si="50"/>
        <v>1.6479000000000001E-12</v>
      </c>
      <c r="I122" s="36">
        <f t="shared" si="51"/>
        <v>1.6440000000000001E-12</v>
      </c>
      <c r="J122" s="37">
        <f t="shared" si="52"/>
        <v>1.6644000000000001E-12</v>
      </c>
      <c r="K122" s="36">
        <f t="shared" si="53"/>
        <v>1.6715000000000001E-12</v>
      </c>
      <c r="L122" s="36">
        <f t="shared" si="54"/>
        <v>1.6610000000000001E-12</v>
      </c>
      <c r="M122" s="25"/>
      <c r="N122" s="25"/>
    </row>
    <row r="123" spans="1:14" x14ac:dyDescent="0.35">
      <c r="A123" s="26">
        <v>5</v>
      </c>
      <c r="B123" s="36">
        <f>S7</f>
        <v>1.6482E-12</v>
      </c>
      <c r="C123" s="36">
        <f>S16</f>
        <v>1.6507E-12</v>
      </c>
      <c r="D123" s="36">
        <f>S25</f>
        <v>1.6442E-12</v>
      </c>
      <c r="E123" s="36">
        <f>S34</f>
        <v>1.6535E-12</v>
      </c>
      <c r="F123" s="36">
        <f>S43</f>
        <v>1.6496999999999999E-12</v>
      </c>
      <c r="G123" s="36">
        <f t="shared" si="49"/>
        <v>1.6463999999999999E-12</v>
      </c>
      <c r="H123" s="36">
        <f t="shared" si="50"/>
        <v>1.6431999999999999E-12</v>
      </c>
      <c r="I123" s="36">
        <f t="shared" si="51"/>
        <v>1.6569999999999999E-12</v>
      </c>
      <c r="J123" s="37">
        <f t="shared" si="52"/>
        <v>1.6745E-12</v>
      </c>
      <c r="K123" s="36">
        <f t="shared" si="53"/>
        <v>1.6837E-12</v>
      </c>
      <c r="L123" s="36">
        <f t="shared" si="54"/>
        <v>1.6936E-12</v>
      </c>
      <c r="M123" s="25"/>
      <c r="N123" s="25"/>
    </row>
    <row r="124" spans="1:14" x14ac:dyDescent="0.35">
      <c r="A124" s="26" t="s">
        <v>22</v>
      </c>
      <c r="B124" s="27">
        <f t="shared" ref="B124:J124" si="55">AVERAGE(B119:B123)</f>
        <v>1.6235799999999998E-12</v>
      </c>
      <c r="C124" s="27">
        <f t="shared" si="55"/>
        <v>1.6431200000000004E-12</v>
      </c>
      <c r="D124" s="27">
        <f t="shared" si="55"/>
        <v>1.63214E-12</v>
      </c>
      <c r="E124" s="27">
        <f t="shared" si="55"/>
        <v>1.6360800000000002E-12</v>
      </c>
      <c r="F124" s="27">
        <f t="shared" si="55"/>
        <v>1.648E-12</v>
      </c>
      <c r="G124" s="27">
        <f t="shared" si="55"/>
        <v>1.64172E-12</v>
      </c>
      <c r="H124" s="27">
        <f t="shared" si="55"/>
        <v>1.64124E-12</v>
      </c>
      <c r="I124" s="27">
        <f t="shared" si="55"/>
        <v>1.6522799999999999E-12</v>
      </c>
      <c r="J124" s="27">
        <f t="shared" si="55"/>
        <v>1.66662E-12</v>
      </c>
      <c r="K124" s="27">
        <f t="shared" ref="K124:L124" si="56">AVERAGE(K119:K123)</f>
        <v>1.6617399999999997E-12</v>
      </c>
      <c r="L124" s="27">
        <f t="shared" si="56"/>
        <v>1.6610200000000001E-12</v>
      </c>
      <c r="M124" s="25"/>
      <c r="N124" s="25"/>
    </row>
    <row r="125" spans="1:14" x14ac:dyDescent="0.35">
      <c r="A125" s="26" t="s">
        <v>23</v>
      </c>
      <c r="B125" s="27">
        <f t="shared" ref="B125:J125" si="57">STDEV(B119:B123)</f>
        <v>3.0859795851560636E-14</v>
      </c>
      <c r="C125" s="27">
        <f t="shared" si="57"/>
        <v>1.7034875990156241E-14</v>
      </c>
      <c r="D125" s="27">
        <f t="shared" si="57"/>
        <v>1.4256331926551084E-14</v>
      </c>
      <c r="E125" s="27">
        <f t="shared" si="57"/>
        <v>1.6132172823274609E-14</v>
      </c>
      <c r="F125" s="27">
        <f t="shared" si="57"/>
        <v>2.0823304252687605E-14</v>
      </c>
      <c r="G125" s="27">
        <f t="shared" si="57"/>
        <v>1.0792451065443859E-14</v>
      </c>
      <c r="H125" s="27">
        <f t="shared" si="57"/>
        <v>1.0145343759577553E-14</v>
      </c>
      <c r="I125" s="27">
        <f t="shared" si="57"/>
        <v>9.8410873382974982E-15</v>
      </c>
      <c r="J125" s="27">
        <f t="shared" si="57"/>
        <v>1.2373237248190097E-14</v>
      </c>
      <c r="K125" s="27">
        <f t="shared" ref="K125:L125" si="58">STDEV(K119:K123)</f>
        <v>2.2363877123611637E-14</v>
      </c>
      <c r="L125" s="27">
        <f t="shared" si="58"/>
        <v>2.2891745237093637E-14</v>
      </c>
      <c r="M125" s="25"/>
      <c r="N125" s="25"/>
    </row>
    <row r="126" spans="1:14" x14ac:dyDescent="0.35">
      <c r="A126" s="26" t="s">
        <v>25</v>
      </c>
      <c r="B126" s="30">
        <f>(B124-$B124)/B124</f>
        <v>0</v>
      </c>
      <c r="C126" s="30">
        <f t="shared" ref="C126:L126" si="59">(C124-$B124)/C124</f>
        <v>1.1892010321827094E-2</v>
      </c>
      <c r="D126" s="30">
        <f>(D124-$B124)/D124</f>
        <v>5.2446481306751367E-3</v>
      </c>
      <c r="E126" s="30">
        <f t="shared" si="59"/>
        <v>7.6402131925091682E-3</v>
      </c>
      <c r="F126" s="30">
        <f t="shared" si="59"/>
        <v>1.4817961165048672E-2</v>
      </c>
      <c r="G126" s="30">
        <f t="shared" si="59"/>
        <v>1.1049387228029239E-2</v>
      </c>
      <c r="H126" s="30">
        <f t="shared" si="59"/>
        <v>1.0760156954497909E-2</v>
      </c>
      <c r="I126" s="30">
        <f t="shared" si="59"/>
        <v>1.7369937298762964E-2</v>
      </c>
      <c r="J126" s="30">
        <f t="shared" si="59"/>
        <v>2.5824723092246697E-2</v>
      </c>
      <c r="K126" s="30">
        <f t="shared" si="59"/>
        <v>2.2963881232924473E-2</v>
      </c>
      <c r="L126" s="30">
        <f t="shared" si="59"/>
        <v>2.2540366762591836E-2</v>
      </c>
      <c r="M126" s="25"/>
      <c r="N126" s="25"/>
    </row>
    <row r="127" spans="1:14" x14ac:dyDescent="0.35">
      <c r="D127" s="38">
        <f>(D124-$C124)/D124</f>
        <v>-6.7273640741605644E-3</v>
      </c>
      <c r="E127" s="38">
        <f t="shared" ref="E127:L127" si="60">(E124-$C124)/E124</f>
        <v>-4.3029680700211103E-3</v>
      </c>
      <c r="F127" s="38">
        <f t="shared" si="60"/>
        <v>2.9611650485434904E-3</v>
      </c>
      <c r="G127" s="38">
        <f t="shared" si="60"/>
        <v>-8.5276417415903918E-4</v>
      </c>
      <c r="H127" s="38">
        <f t="shared" si="60"/>
        <v>-1.1454753722797348E-3</v>
      </c>
      <c r="I127" s="38">
        <f t="shared" si="60"/>
        <v>5.5438545524968703E-3</v>
      </c>
      <c r="J127" s="38">
        <f t="shared" si="60"/>
        <v>1.4100394811054498E-2</v>
      </c>
      <c r="K127" s="38">
        <f t="shared" si="60"/>
        <v>1.1205122341641515E-2</v>
      </c>
      <c r="L127" s="38">
        <f t="shared" si="60"/>
        <v>1.0776510818653448E-2</v>
      </c>
    </row>
  </sheetData>
  <mergeCells count="2">
    <mergeCell ref="A103:D103"/>
    <mergeCell ref="B116:N1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5C1C-0775-4319-9298-424714DD6DC1}">
  <dimension ref="A1:AC127"/>
  <sheetViews>
    <sheetView topLeftCell="A115" workbookViewId="0">
      <selection activeCell="A92" sqref="A92:X97"/>
    </sheetView>
  </sheetViews>
  <sheetFormatPr defaultColWidth="9.1796875" defaultRowHeight="14.5" x14ac:dyDescent="0.35"/>
  <cols>
    <col min="1" max="1" width="18.7265625" style="10" customWidth="1"/>
    <col min="2" max="5" width="9.1796875" style="10"/>
    <col min="6" max="6" width="9.453125" style="10" customWidth="1"/>
    <col min="7" max="22" width="9.1796875" style="10"/>
    <col min="23" max="23" width="9.453125" style="10" customWidth="1"/>
    <col min="24" max="24" width="14.7265625" style="10" bestFit="1" customWidth="1"/>
    <col min="25" max="16384" width="9.1796875" style="10"/>
  </cols>
  <sheetData>
    <row r="1" spans="1:29" x14ac:dyDescent="0.35">
      <c r="A1" s="33">
        <v>1</v>
      </c>
    </row>
    <row r="2" spans="1:29" x14ac:dyDescent="0.35">
      <c r="A2" s="11" t="s">
        <v>56</v>
      </c>
      <c r="B2" s="11" t="s">
        <v>12</v>
      </c>
      <c r="C2" s="11" t="s">
        <v>13</v>
      </c>
      <c r="D2" s="11" t="s">
        <v>26</v>
      </c>
      <c r="E2" s="11" t="s">
        <v>14</v>
      </c>
      <c r="F2" s="11" t="s">
        <v>15</v>
      </c>
      <c r="G2" s="11" t="s">
        <v>16</v>
      </c>
      <c r="H2" s="11" t="s">
        <v>17</v>
      </c>
      <c r="I2" s="11" t="s">
        <v>18</v>
      </c>
      <c r="J2" s="11" t="s">
        <v>27</v>
      </c>
      <c r="K2" s="11" t="s">
        <v>28</v>
      </c>
      <c r="L2" s="11" t="s">
        <v>29</v>
      </c>
      <c r="M2" s="11" t="s">
        <v>30</v>
      </c>
      <c r="N2" s="11" t="s">
        <v>31</v>
      </c>
      <c r="O2" s="11" t="s">
        <v>32</v>
      </c>
      <c r="P2" s="11" t="s">
        <v>33</v>
      </c>
      <c r="Q2" s="11" t="s">
        <v>19</v>
      </c>
      <c r="R2" s="11" t="s">
        <v>20</v>
      </c>
      <c r="S2" s="12" t="s">
        <v>34</v>
      </c>
      <c r="T2" s="11" t="s">
        <v>35</v>
      </c>
      <c r="U2" s="11" t="s">
        <v>36</v>
      </c>
      <c r="V2" s="11" t="s">
        <v>37</v>
      </c>
      <c r="W2" s="11" t="s">
        <v>38</v>
      </c>
      <c r="X2" s="11" t="s">
        <v>39</v>
      </c>
      <c r="Z2" s="10" t="s">
        <v>43</v>
      </c>
      <c r="AA2" s="10" t="s">
        <v>42</v>
      </c>
      <c r="AB2" s="10" t="s">
        <v>44</v>
      </c>
      <c r="AC2" s="10" t="s">
        <v>45</v>
      </c>
    </row>
    <row r="3" spans="1:29" x14ac:dyDescent="0.35">
      <c r="A3" s="13" t="s">
        <v>115</v>
      </c>
      <c r="B3" s="14">
        <v>8.6402000000000004E-5</v>
      </c>
      <c r="C3" s="13">
        <v>1.3911E-2</v>
      </c>
      <c r="D3" s="14">
        <v>1.1252E-7</v>
      </c>
      <c r="E3" s="14">
        <v>1.2728E-8</v>
      </c>
      <c r="F3" s="14">
        <v>11.311999999999999</v>
      </c>
      <c r="G3" s="13">
        <v>-9.8219999999999992</v>
      </c>
      <c r="H3" s="13">
        <v>10.86</v>
      </c>
      <c r="I3" s="13">
        <v>110.57</v>
      </c>
      <c r="J3" s="14">
        <v>2.7233E-7</v>
      </c>
      <c r="K3" s="14">
        <v>3.9908999999999997E-8</v>
      </c>
      <c r="L3" s="14">
        <v>14.654999999999999</v>
      </c>
      <c r="M3" s="13">
        <v>0.66842999999999997</v>
      </c>
      <c r="N3" s="14">
        <v>1.145E-2</v>
      </c>
      <c r="O3" s="14">
        <v>1.7130000000000001</v>
      </c>
      <c r="P3" s="13">
        <v>7062</v>
      </c>
      <c r="Q3" s="14">
        <v>15.515000000000001</v>
      </c>
      <c r="R3" s="14">
        <v>0.21970000000000001</v>
      </c>
      <c r="S3" s="15">
        <v>1.5703000000000001E-12</v>
      </c>
      <c r="T3" s="14">
        <v>3.9334000000000001E-14</v>
      </c>
      <c r="U3" s="14">
        <v>2.5049000000000001</v>
      </c>
      <c r="V3" s="13">
        <v>0.96445000000000003</v>
      </c>
      <c r="W3" s="14">
        <v>1.4713E-3</v>
      </c>
      <c r="X3" s="14">
        <v>0.15254999999999999</v>
      </c>
      <c r="Z3" s="14"/>
      <c r="AA3" s="13"/>
      <c r="AB3" s="14"/>
      <c r="AC3" s="14"/>
    </row>
    <row r="4" spans="1:29" x14ac:dyDescent="0.35">
      <c r="A4" s="10" t="s">
        <v>116</v>
      </c>
      <c r="B4" s="16">
        <v>8.4678000000000005E-5</v>
      </c>
      <c r="C4" s="10">
        <v>1.3632999999999999E-2</v>
      </c>
      <c r="D4" s="16">
        <v>1.1681E-7</v>
      </c>
      <c r="E4" s="16">
        <v>1.2607999999999999E-8</v>
      </c>
      <c r="F4" s="16">
        <v>10.794</v>
      </c>
      <c r="G4" s="10">
        <v>-16.36</v>
      </c>
      <c r="H4" s="10">
        <v>10.772</v>
      </c>
      <c r="I4" s="10">
        <v>65.843999999999994</v>
      </c>
      <c r="J4" s="16">
        <v>2.3934999999999998E-7</v>
      </c>
      <c r="K4" s="16">
        <v>3.4620000000000002E-8</v>
      </c>
      <c r="L4" s="16">
        <v>14.464</v>
      </c>
      <c r="M4" s="10">
        <v>0.67803000000000002</v>
      </c>
      <c r="N4" s="16">
        <v>1.1285999999999999E-2</v>
      </c>
      <c r="O4" s="16">
        <v>1.6645000000000001</v>
      </c>
      <c r="P4" s="10">
        <v>7092</v>
      </c>
      <c r="Q4" s="16">
        <v>15.32</v>
      </c>
      <c r="R4" s="16">
        <v>0.21601999999999999</v>
      </c>
      <c r="S4" s="17">
        <v>1.6167999999999999E-12</v>
      </c>
      <c r="T4" s="16">
        <v>3.9975000000000001E-14</v>
      </c>
      <c r="U4" s="16">
        <v>2.4725000000000001</v>
      </c>
      <c r="V4" s="10">
        <v>0.96287999999999996</v>
      </c>
      <c r="W4" s="16">
        <v>1.4524E-3</v>
      </c>
      <c r="X4" s="16">
        <v>0.15084</v>
      </c>
      <c r="Z4" s="16"/>
      <c r="AB4" s="16"/>
      <c r="AC4" s="16"/>
    </row>
    <row r="5" spans="1:29" x14ac:dyDescent="0.35">
      <c r="A5" s="10" t="s">
        <v>117</v>
      </c>
      <c r="B5" s="16">
        <v>8.2343999999999996E-5</v>
      </c>
      <c r="C5" s="10">
        <v>1.3257E-2</v>
      </c>
      <c r="D5" s="16">
        <v>1.2003E-7</v>
      </c>
      <c r="E5" s="16">
        <v>1.2434000000000001E-8</v>
      </c>
      <c r="F5" s="16">
        <v>10.359</v>
      </c>
      <c r="G5" s="10">
        <v>-20.23</v>
      </c>
      <c r="H5" s="10">
        <v>10.631</v>
      </c>
      <c r="I5" s="10">
        <v>52.551000000000002</v>
      </c>
      <c r="J5" s="16">
        <v>2.3153000000000001E-7</v>
      </c>
      <c r="K5" s="16">
        <v>3.3092000000000003E-8</v>
      </c>
      <c r="L5" s="16">
        <v>14.292999999999999</v>
      </c>
      <c r="M5" s="10">
        <v>0.68050999999999995</v>
      </c>
      <c r="N5" s="16">
        <v>1.1148999999999999E-2</v>
      </c>
      <c r="O5" s="16">
        <v>1.6383000000000001</v>
      </c>
      <c r="P5" s="10">
        <v>7115</v>
      </c>
      <c r="Q5" s="16">
        <v>15.119</v>
      </c>
      <c r="R5" s="16">
        <v>0.21249000000000001</v>
      </c>
      <c r="S5" s="17">
        <v>1.6466000000000001E-12</v>
      </c>
      <c r="T5" s="16">
        <v>4.0111999999999999E-14</v>
      </c>
      <c r="U5" s="16">
        <v>2.4361000000000002</v>
      </c>
      <c r="V5" s="10">
        <v>0.96191000000000004</v>
      </c>
      <c r="W5" s="16">
        <v>1.4311E-3</v>
      </c>
      <c r="X5" s="16">
        <v>0.14878</v>
      </c>
      <c r="Z5" s="16"/>
      <c r="AB5" s="16"/>
      <c r="AC5" s="16"/>
    </row>
    <row r="6" spans="1:29" x14ac:dyDescent="0.35">
      <c r="A6" s="10" t="s">
        <v>118</v>
      </c>
      <c r="B6" s="16">
        <v>8.3517999999999996E-5</v>
      </c>
      <c r="C6" s="10">
        <v>1.3446E-2</v>
      </c>
      <c r="D6" s="16">
        <v>1.1871999999999999E-7</v>
      </c>
      <c r="E6" s="16">
        <v>1.2496E-8</v>
      </c>
      <c r="F6" s="16">
        <v>10.526</v>
      </c>
      <c r="G6" s="10">
        <v>-18.57</v>
      </c>
      <c r="H6" s="10">
        <v>10.666</v>
      </c>
      <c r="I6" s="10">
        <v>57.436999999999998</v>
      </c>
      <c r="J6" s="16">
        <v>2.2121000000000001E-7</v>
      </c>
      <c r="K6" s="16">
        <v>3.1843000000000003E-8</v>
      </c>
      <c r="L6" s="16">
        <v>14.395</v>
      </c>
      <c r="M6" s="10">
        <v>0.68428</v>
      </c>
      <c r="N6" s="16">
        <v>1.1221999999999999E-2</v>
      </c>
      <c r="O6" s="16">
        <v>1.64</v>
      </c>
      <c r="P6" s="10">
        <v>7114</v>
      </c>
      <c r="Q6" s="16">
        <v>15.135999999999999</v>
      </c>
      <c r="R6" s="16">
        <v>0.21276</v>
      </c>
      <c r="S6" s="17">
        <v>1.6259999999999999E-12</v>
      </c>
      <c r="T6" s="16">
        <v>3.9748999999999998E-14</v>
      </c>
      <c r="U6" s="16">
        <v>2.4445999999999999</v>
      </c>
      <c r="V6" s="10">
        <v>0.96257999999999999</v>
      </c>
      <c r="W6" s="16">
        <v>1.4358000000000001E-3</v>
      </c>
      <c r="X6" s="16">
        <v>0.14915999999999999</v>
      </c>
      <c r="Z6" s="16"/>
      <c r="AB6" s="16"/>
      <c r="AC6" s="16"/>
    </row>
    <row r="7" spans="1:29" x14ac:dyDescent="0.35">
      <c r="A7" s="10" t="s">
        <v>119</v>
      </c>
      <c r="B7" s="16">
        <v>8.2863999999999998E-5</v>
      </c>
      <c r="C7" s="10">
        <v>1.3341E-2</v>
      </c>
      <c r="D7" s="16">
        <v>1.1990000000000001E-7</v>
      </c>
      <c r="E7" s="16">
        <v>1.2441E-8</v>
      </c>
      <c r="F7" s="16">
        <v>10.375999999999999</v>
      </c>
      <c r="G7" s="10">
        <v>-19.84</v>
      </c>
      <c r="H7" s="10">
        <v>10.622</v>
      </c>
      <c r="I7" s="10">
        <v>53.537999999999997</v>
      </c>
      <c r="J7" s="16">
        <v>2.1666000000000001E-7</v>
      </c>
      <c r="K7" s="16">
        <v>3.1125999999999997E-8</v>
      </c>
      <c r="L7" s="16">
        <v>14.366</v>
      </c>
      <c r="M7" s="10">
        <v>0.68605000000000005</v>
      </c>
      <c r="N7" s="16">
        <v>1.1198E-2</v>
      </c>
      <c r="O7" s="16">
        <v>1.6322000000000001</v>
      </c>
      <c r="P7" s="10">
        <v>7119</v>
      </c>
      <c r="Q7" s="16">
        <v>15.063000000000001</v>
      </c>
      <c r="R7" s="16">
        <v>0.21159</v>
      </c>
      <c r="S7" s="17">
        <v>1.6368000000000001E-12</v>
      </c>
      <c r="T7" s="16">
        <v>3.9818000000000001E-14</v>
      </c>
      <c r="U7" s="16">
        <v>2.4327000000000001</v>
      </c>
      <c r="V7" s="10">
        <v>0.96223000000000003</v>
      </c>
      <c r="W7" s="16">
        <v>1.4289000000000001E-3</v>
      </c>
      <c r="X7" s="16">
        <v>0.14849999999999999</v>
      </c>
      <c r="Z7" s="18"/>
      <c r="AA7" s="11"/>
      <c r="AB7" s="18"/>
      <c r="AC7" s="18"/>
    </row>
    <row r="8" spans="1:29" x14ac:dyDescent="0.35">
      <c r="A8" s="13" t="s">
        <v>24</v>
      </c>
      <c r="B8" s="13">
        <f t="shared" ref="B8:X8" si="0">AVERAGE(B3:B7)</f>
        <v>8.3961199999999992E-5</v>
      </c>
      <c r="C8" s="13">
        <f t="shared" si="0"/>
        <v>1.3517599999999999E-2</v>
      </c>
      <c r="D8" s="13">
        <f t="shared" si="0"/>
        <v>1.17596E-7</v>
      </c>
      <c r="E8" s="13">
        <f t="shared" si="0"/>
        <v>1.2541400000000001E-8</v>
      </c>
      <c r="F8" s="13">
        <f t="shared" si="0"/>
        <v>10.673399999999999</v>
      </c>
      <c r="G8" s="13">
        <f t="shared" si="0"/>
        <v>-16.964400000000001</v>
      </c>
      <c r="H8" s="13">
        <f t="shared" si="0"/>
        <v>10.7102</v>
      </c>
      <c r="I8" s="13">
        <f t="shared" si="0"/>
        <v>67.988</v>
      </c>
      <c r="J8" s="13">
        <f t="shared" si="0"/>
        <v>2.3621599999999998E-7</v>
      </c>
      <c r="K8" s="13">
        <f t="shared" si="0"/>
        <v>3.4118000000000002E-8</v>
      </c>
      <c r="L8" s="13">
        <f t="shared" si="0"/>
        <v>14.4346</v>
      </c>
      <c r="M8" s="13">
        <f t="shared" si="0"/>
        <v>0.67945999999999995</v>
      </c>
      <c r="N8" s="13">
        <f t="shared" si="0"/>
        <v>1.1260999999999998E-2</v>
      </c>
      <c r="O8" s="13">
        <f t="shared" si="0"/>
        <v>1.6576</v>
      </c>
      <c r="P8" s="13">
        <f t="shared" si="0"/>
        <v>7100.4</v>
      </c>
      <c r="Q8" s="13">
        <f t="shared" si="0"/>
        <v>15.230600000000001</v>
      </c>
      <c r="R8" s="13">
        <f t="shared" si="0"/>
        <v>0.21451199999999998</v>
      </c>
      <c r="S8" s="19">
        <f t="shared" si="0"/>
        <v>1.6193000000000002E-12</v>
      </c>
      <c r="T8" s="13">
        <f t="shared" si="0"/>
        <v>3.9797599999999995E-14</v>
      </c>
      <c r="U8" s="13">
        <f t="shared" si="0"/>
        <v>2.4581600000000003</v>
      </c>
      <c r="V8" s="13">
        <f t="shared" si="0"/>
        <v>0.96280999999999994</v>
      </c>
      <c r="W8" s="13">
        <f t="shared" si="0"/>
        <v>1.4439000000000001E-3</v>
      </c>
      <c r="X8" s="13">
        <f t="shared" si="0"/>
        <v>0.14996599999999999</v>
      </c>
      <c r="Z8" s="10" t="e">
        <f>AVERAGE(Z3:Z7)</f>
        <v>#DIV/0!</v>
      </c>
      <c r="AA8" s="10" t="e">
        <f>AVERAGE(AA3:AA7)</f>
        <v>#DIV/0!</v>
      </c>
      <c r="AB8" s="10" t="e">
        <f>AVERAGE(AB3:AB7)</f>
        <v>#DIV/0!</v>
      </c>
      <c r="AC8" s="10" t="e">
        <f>AVERAGE(AC3:AC7)</f>
        <v>#DIV/0!</v>
      </c>
    </row>
    <row r="10" spans="1:29" x14ac:dyDescent="0.35">
      <c r="A10" s="9">
        <v>2</v>
      </c>
    </row>
    <row r="11" spans="1:29" x14ac:dyDescent="0.35">
      <c r="A11" s="21" t="s">
        <v>56</v>
      </c>
      <c r="B11" s="21" t="s">
        <v>12</v>
      </c>
      <c r="C11" s="21" t="s">
        <v>13</v>
      </c>
      <c r="D11" s="21" t="s">
        <v>26</v>
      </c>
      <c r="E11" s="21" t="s">
        <v>14</v>
      </c>
      <c r="F11" s="21" t="s">
        <v>15</v>
      </c>
      <c r="G11" s="21" t="s">
        <v>16</v>
      </c>
      <c r="H11" s="21" t="s">
        <v>17</v>
      </c>
      <c r="I11" s="21" t="s">
        <v>18</v>
      </c>
      <c r="J11" s="21" t="s">
        <v>27</v>
      </c>
      <c r="K11" s="21" t="s">
        <v>28</v>
      </c>
      <c r="L11" s="21" t="s">
        <v>29</v>
      </c>
      <c r="M11" s="21" t="s">
        <v>30</v>
      </c>
      <c r="N11" s="21" t="s">
        <v>31</v>
      </c>
      <c r="O11" s="21" t="s">
        <v>32</v>
      </c>
      <c r="P11" s="21" t="s">
        <v>33</v>
      </c>
      <c r="Q11" s="21" t="s">
        <v>19</v>
      </c>
      <c r="R11" s="21" t="s">
        <v>20</v>
      </c>
      <c r="S11" s="21" t="s">
        <v>34</v>
      </c>
      <c r="T11" s="21" t="s">
        <v>35</v>
      </c>
      <c r="U11" s="21" t="s">
        <v>36</v>
      </c>
      <c r="V11" s="21" t="s">
        <v>37</v>
      </c>
      <c r="W11" s="21" t="s">
        <v>38</v>
      </c>
      <c r="X11" s="21" t="s">
        <v>39</v>
      </c>
      <c r="Z11" s="10" t="s">
        <v>43</v>
      </c>
      <c r="AA11" s="10" t="s">
        <v>42</v>
      </c>
      <c r="AB11" s="10" t="s">
        <v>44</v>
      </c>
      <c r="AC11" s="10" t="s">
        <v>45</v>
      </c>
    </row>
    <row r="12" spans="1:29" x14ac:dyDescent="0.35">
      <c r="A12" s="13" t="s">
        <v>120</v>
      </c>
      <c r="B12" s="14">
        <v>8.4084000000000003E-5</v>
      </c>
      <c r="C12" s="13">
        <v>1.3538E-2</v>
      </c>
      <c r="D12" s="14">
        <v>1.1629E-7</v>
      </c>
      <c r="E12" s="14">
        <v>1.2482000000000001E-8</v>
      </c>
      <c r="F12" s="14">
        <v>10.734</v>
      </c>
      <c r="G12" s="13">
        <v>-14.73</v>
      </c>
      <c r="H12" s="13">
        <v>10.616</v>
      </c>
      <c r="I12" s="13">
        <v>72.070999999999998</v>
      </c>
      <c r="J12" s="14">
        <v>1.9712000000000001E-7</v>
      </c>
      <c r="K12" s="14">
        <v>2.8404999999999999E-8</v>
      </c>
      <c r="L12" s="14">
        <v>14.41</v>
      </c>
      <c r="M12" s="13">
        <v>0.69330000000000003</v>
      </c>
      <c r="N12" s="14">
        <v>1.1220000000000001E-2</v>
      </c>
      <c r="O12" s="14">
        <v>1.6183000000000001</v>
      </c>
      <c r="P12" s="13">
        <v>7120</v>
      </c>
      <c r="Q12" s="14">
        <v>15.01</v>
      </c>
      <c r="R12" s="14">
        <v>0.21081</v>
      </c>
      <c r="S12" s="15">
        <v>1.6075E-12</v>
      </c>
      <c r="T12" s="14">
        <v>3.9163000000000003E-14</v>
      </c>
      <c r="U12" s="14">
        <v>2.4363000000000001</v>
      </c>
      <c r="V12" s="13">
        <v>0.96328999999999998</v>
      </c>
      <c r="W12" s="14">
        <v>1.4304000000000001E-3</v>
      </c>
      <c r="X12" s="14">
        <v>0.14849000000000001</v>
      </c>
      <c r="Z12" s="14"/>
      <c r="AA12" s="13"/>
      <c r="AB12" s="14"/>
      <c r="AC12" s="14"/>
    </row>
    <row r="13" spans="1:29" x14ac:dyDescent="0.35">
      <c r="A13" s="10" t="s">
        <v>121</v>
      </c>
      <c r="B13" s="16">
        <v>8.2905000000000007E-5</v>
      </c>
      <c r="C13" s="10">
        <v>1.3348E-2</v>
      </c>
      <c r="D13" s="16">
        <v>1.2039999999999999E-7</v>
      </c>
      <c r="E13" s="16">
        <v>1.2402000000000001E-8</v>
      </c>
      <c r="F13" s="16">
        <v>10.301</v>
      </c>
      <c r="G13" s="10">
        <v>-20.420000000000002</v>
      </c>
      <c r="H13" s="10">
        <v>10.573</v>
      </c>
      <c r="I13" s="10">
        <v>51.777999999999999</v>
      </c>
      <c r="J13" s="16">
        <v>1.9847E-7</v>
      </c>
      <c r="K13" s="16">
        <v>2.8498999999999999E-8</v>
      </c>
      <c r="L13" s="16">
        <v>14.359</v>
      </c>
      <c r="M13" s="10">
        <v>0.69303000000000003</v>
      </c>
      <c r="N13" s="16">
        <v>1.1181E-2</v>
      </c>
      <c r="O13" s="16">
        <v>1.6133999999999999</v>
      </c>
      <c r="P13" s="10">
        <v>7122</v>
      </c>
      <c r="Q13" s="16">
        <v>14.944000000000001</v>
      </c>
      <c r="R13" s="16">
        <v>0.20982999999999999</v>
      </c>
      <c r="S13" s="17">
        <v>1.6323E-12</v>
      </c>
      <c r="T13" s="16">
        <v>3.9523999999999998E-14</v>
      </c>
      <c r="U13" s="16">
        <v>2.4214000000000002</v>
      </c>
      <c r="V13" s="10">
        <v>0.96243999999999996</v>
      </c>
      <c r="W13" s="16">
        <v>1.4220000000000001E-3</v>
      </c>
      <c r="X13" s="16">
        <v>0.14774999999999999</v>
      </c>
      <c r="Z13" s="16"/>
      <c r="AB13" s="16"/>
      <c r="AC13" s="16"/>
    </row>
    <row r="14" spans="1:29" x14ac:dyDescent="0.35">
      <c r="A14" s="10" t="s">
        <v>122</v>
      </c>
      <c r="B14" s="16">
        <v>8.1221E-5</v>
      </c>
      <c r="C14" s="10">
        <v>1.3077E-2</v>
      </c>
      <c r="D14" s="16">
        <v>1.2179999999999999E-7</v>
      </c>
      <c r="E14" s="16">
        <v>1.2269000000000001E-8</v>
      </c>
      <c r="F14" s="16">
        <v>10.073</v>
      </c>
      <c r="G14" s="10">
        <v>-22</v>
      </c>
      <c r="H14" s="10">
        <v>10.468999999999999</v>
      </c>
      <c r="I14" s="10">
        <v>47.585999999999999</v>
      </c>
      <c r="J14" s="16">
        <v>1.9570000000000001E-7</v>
      </c>
      <c r="K14" s="16">
        <v>2.7866E-8</v>
      </c>
      <c r="L14" s="16">
        <v>14.239000000000001</v>
      </c>
      <c r="M14" s="10">
        <v>0.69418000000000002</v>
      </c>
      <c r="N14" s="16">
        <v>1.1087E-2</v>
      </c>
      <c r="O14" s="16">
        <v>1.5971</v>
      </c>
      <c r="P14" s="10">
        <v>7126</v>
      </c>
      <c r="Q14" s="16">
        <v>14.797000000000001</v>
      </c>
      <c r="R14" s="16">
        <v>0.20765</v>
      </c>
      <c r="S14" s="17">
        <v>1.6582999999999999E-12</v>
      </c>
      <c r="T14" s="16">
        <v>3.9754E-14</v>
      </c>
      <c r="U14" s="16">
        <v>2.3973</v>
      </c>
      <c r="V14" s="10">
        <v>0.96165999999999996</v>
      </c>
      <c r="W14" s="16">
        <v>1.408E-3</v>
      </c>
      <c r="X14" s="16">
        <v>0.14641000000000001</v>
      </c>
      <c r="Z14" s="16"/>
      <c r="AB14" s="16"/>
      <c r="AC14" s="16"/>
    </row>
    <row r="15" spans="1:29" x14ac:dyDescent="0.35">
      <c r="A15" s="10" t="s">
        <v>123</v>
      </c>
      <c r="B15" s="16">
        <v>8.1396999999999993E-5</v>
      </c>
      <c r="C15" s="10">
        <v>1.3105E-2</v>
      </c>
      <c r="D15" s="16">
        <v>1.2200999999999999E-7</v>
      </c>
      <c r="E15" s="16">
        <v>1.2271E-8</v>
      </c>
      <c r="F15" s="16">
        <v>10.057</v>
      </c>
      <c r="G15" s="10">
        <v>-21.99</v>
      </c>
      <c r="H15" s="10">
        <v>10.472</v>
      </c>
      <c r="I15" s="10">
        <v>47.622</v>
      </c>
      <c r="J15" s="16">
        <v>1.9292000000000001E-7</v>
      </c>
      <c r="K15" s="16">
        <v>2.756E-8</v>
      </c>
      <c r="L15" s="16">
        <v>14.286</v>
      </c>
      <c r="M15" s="10">
        <v>0.69567999999999997</v>
      </c>
      <c r="N15" s="16">
        <v>1.112E-2</v>
      </c>
      <c r="O15" s="16">
        <v>1.5984</v>
      </c>
      <c r="P15" s="10">
        <v>7119</v>
      </c>
      <c r="Q15" s="16">
        <v>14.779</v>
      </c>
      <c r="R15" s="16">
        <v>0.20760000000000001</v>
      </c>
      <c r="S15" s="17">
        <v>1.6529E-12</v>
      </c>
      <c r="T15" s="16">
        <v>3.9617000000000003E-14</v>
      </c>
      <c r="U15" s="16">
        <v>2.3967999999999998</v>
      </c>
      <c r="V15" s="10">
        <v>0.96182000000000001</v>
      </c>
      <c r="W15" s="16">
        <v>1.4078000000000001E-3</v>
      </c>
      <c r="X15" s="16">
        <v>0.14637</v>
      </c>
      <c r="Z15" s="16"/>
      <c r="AB15" s="16"/>
      <c r="AC15" s="16"/>
    </row>
    <row r="16" spans="1:29" x14ac:dyDescent="0.35">
      <c r="A16" s="10" t="s">
        <v>124</v>
      </c>
      <c r="B16" s="16">
        <v>8.1568000000000002E-5</v>
      </c>
      <c r="C16" s="10">
        <v>1.3133000000000001E-2</v>
      </c>
      <c r="D16" s="16">
        <v>1.2277999999999999E-7</v>
      </c>
      <c r="E16" s="16">
        <v>1.2269000000000001E-8</v>
      </c>
      <c r="F16" s="16">
        <v>9.9926999999999992</v>
      </c>
      <c r="G16" s="10">
        <v>-22.3</v>
      </c>
      <c r="H16" s="10">
        <v>10.464</v>
      </c>
      <c r="I16" s="10">
        <v>46.923999999999999</v>
      </c>
      <c r="J16" s="16">
        <v>1.8855999999999999E-7</v>
      </c>
      <c r="K16" s="16">
        <v>2.6995999999999999E-8</v>
      </c>
      <c r="L16" s="16">
        <v>14.317</v>
      </c>
      <c r="M16" s="10">
        <v>0.69762999999999997</v>
      </c>
      <c r="N16" s="16">
        <v>1.1142000000000001E-2</v>
      </c>
      <c r="O16" s="16">
        <v>1.5971</v>
      </c>
      <c r="P16" s="10">
        <v>7122</v>
      </c>
      <c r="Q16" s="16">
        <v>14.754</v>
      </c>
      <c r="R16" s="16">
        <v>0.20716000000000001</v>
      </c>
      <c r="S16" s="17">
        <v>1.6475E-12</v>
      </c>
      <c r="T16" s="16">
        <v>3.9453000000000001E-14</v>
      </c>
      <c r="U16" s="16">
        <v>2.3946999999999998</v>
      </c>
      <c r="V16" s="10">
        <v>0.96199999999999997</v>
      </c>
      <c r="W16" s="16">
        <v>1.4063999999999999E-3</v>
      </c>
      <c r="X16" s="16">
        <v>0.1462</v>
      </c>
      <c r="Z16" s="18"/>
      <c r="AA16" s="11"/>
      <c r="AB16" s="18"/>
      <c r="AC16" s="18"/>
    </row>
    <row r="17" spans="1:29" x14ac:dyDescent="0.35">
      <c r="A17" s="13" t="s">
        <v>24</v>
      </c>
      <c r="B17" s="13">
        <f t="shared" ref="B17:X17" si="1">AVERAGE(B12:B16)</f>
        <v>8.2235000000000001E-5</v>
      </c>
      <c r="C17" s="13">
        <f t="shared" si="1"/>
        <v>1.3240199999999999E-2</v>
      </c>
      <c r="D17" s="13">
        <f t="shared" si="1"/>
        <v>1.2065599999999999E-7</v>
      </c>
      <c r="E17" s="13">
        <f t="shared" si="1"/>
        <v>1.2338599999999999E-8</v>
      </c>
      <c r="F17" s="13">
        <f t="shared" si="1"/>
        <v>10.231539999999999</v>
      </c>
      <c r="G17" s="13">
        <f t="shared" si="1"/>
        <v>-20.288</v>
      </c>
      <c r="H17" s="13">
        <f t="shared" si="1"/>
        <v>10.518800000000001</v>
      </c>
      <c r="I17" s="13">
        <f t="shared" si="1"/>
        <v>53.196199999999997</v>
      </c>
      <c r="J17" s="13">
        <f t="shared" si="1"/>
        <v>1.9455400000000001E-7</v>
      </c>
      <c r="K17" s="13">
        <f t="shared" si="1"/>
        <v>2.7865200000000003E-8</v>
      </c>
      <c r="L17" s="13">
        <f t="shared" si="1"/>
        <v>14.322199999999999</v>
      </c>
      <c r="M17" s="13">
        <f t="shared" si="1"/>
        <v>0.69476399999999994</v>
      </c>
      <c r="N17" s="13">
        <f t="shared" si="1"/>
        <v>1.115E-2</v>
      </c>
      <c r="O17" s="13">
        <f t="shared" si="1"/>
        <v>1.60486</v>
      </c>
      <c r="P17" s="13">
        <f t="shared" si="1"/>
        <v>7121.8</v>
      </c>
      <c r="Q17" s="13">
        <f t="shared" si="1"/>
        <v>14.856800000000002</v>
      </c>
      <c r="R17" s="13">
        <f t="shared" si="1"/>
        <v>0.20861000000000002</v>
      </c>
      <c r="S17" s="19">
        <f t="shared" si="1"/>
        <v>1.6397E-12</v>
      </c>
      <c r="T17" s="13">
        <f t="shared" si="1"/>
        <v>3.9502200000000004E-14</v>
      </c>
      <c r="U17" s="13">
        <f t="shared" si="1"/>
        <v>2.4093000000000004</v>
      </c>
      <c r="V17" s="13">
        <f t="shared" si="1"/>
        <v>0.96224200000000004</v>
      </c>
      <c r="W17" s="13">
        <f t="shared" si="1"/>
        <v>1.4149200000000001E-3</v>
      </c>
      <c r="X17" s="13">
        <f t="shared" si="1"/>
        <v>0.14704400000000001</v>
      </c>
      <c r="Z17" s="10" t="e">
        <f>AVERAGE(Z12:Z16)</f>
        <v>#DIV/0!</v>
      </c>
      <c r="AA17" s="10" t="e">
        <f>AVERAGE(AA12:AA16)</f>
        <v>#DIV/0!</v>
      </c>
      <c r="AB17" s="10" t="e">
        <f>AVERAGE(AB12:AB16)</f>
        <v>#DIV/0!</v>
      </c>
      <c r="AC17" s="10" t="e">
        <f>AVERAGE(AC12:AC16)</f>
        <v>#DIV/0!</v>
      </c>
    </row>
    <row r="19" spans="1:29" x14ac:dyDescent="0.35">
      <c r="A19" s="20">
        <v>0.03</v>
      </c>
    </row>
    <row r="20" spans="1:29" x14ac:dyDescent="0.35">
      <c r="A20" s="11" t="s">
        <v>56</v>
      </c>
      <c r="B20" s="11" t="s">
        <v>12</v>
      </c>
      <c r="C20" s="11" t="s">
        <v>13</v>
      </c>
      <c r="D20" s="11" t="s">
        <v>26</v>
      </c>
      <c r="E20" s="11" t="s">
        <v>14</v>
      </c>
      <c r="F20" s="11" t="s">
        <v>15</v>
      </c>
      <c r="G20" s="11" t="s">
        <v>16</v>
      </c>
      <c r="H20" s="11" t="s">
        <v>17</v>
      </c>
      <c r="I20" s="11" t="s">
        <v>18</v>
      </c>
      <c r="J20" s="11" t="s">
        <v>27</v>
      </c>
      <c r="K20" s="11" t="s">
        <v>28</v>
      </c>
      <c r="L20" s="11" t="s">
        <v>29</v>
      </c>
      <c r="M20" s="11" t="s">
        <v>30</v>
      </c>
      <c r="N20" s="11" t="s">
        <v>31</v>
      </c>
      <c r="O20" s="11" t="s">
        <v>32</v>
      </c>
      <c r="P20" s="11" t="s">
        <v>33</v>
      </c>
      <c r="Q20" s="11" t="s">
        <v>19</v>
      </c>
      <c r="R20" s="11" t="s">
        <v>20</v>
      </c>
      <c r="S20" s="12" t="s">
        <v>34</v>
      </c>
      <c r="T20" s="11" t="s">
        <v>35</v>
      </c>
      <c r="U20" s="11" t="s">
        <v>36</v>
      </c>
      <c r="V20" s="11" t="s">
        <v>37</v>
      </c>
      <c r="W20" s="11" t="s">
        <v>38</v>
      </c>
      <c r="X20" s="11" t="s">
        <v>39</v>
      </c>
      <c r="Z20" s="10" t="s">
        <v>43</v>
      </c>
      <c r="AA20" s="10" t="s">
        <v>42</v>
      </c>
      <c r="AB20" s="10" t="s">
        <v>44</v>
      </c>
      <c r="AC20" s="10" t="s">
        <v>45</v>
      </c>
    </row>
    <row r="21" spans="1:29" x14ac:dyDescent="0.35">
      <c r="A21" s="10" t="s">
        <v>125</v>
      </c>
      <c r="B21" s="16">
        <v>8.0550999999999995E-5</v>
      </c>
      <c r="C21" s="10">
        <v>1.2969E-2</v>
      </c>
      <c r="D21" s="16">
        <v>1.2104999999999999E-7</v>
      </c>
      <c r="E21" s="16">
        <v>1.219E-8</v>
      </c>
      <c r="F21" s="10">
        <v>10.07</v>
      </c>
      <c r="G21" s="10">
        <v>-20.03</v>
      </c>
      <c r="H21" s="10">
        <v>10.417</v>
      </c>
      <c r="I21" s="10">
        <v>52.006999999999998</v>
      </c>
      <c r="J21" s="16">
        <v>1.8906E-7</v>
      </c>
      <c r="K21" s="16">
        <v>2.6443999999999998E-8</v>
      </c>
      <c r="L21" s="10">
        <v>13.987</v>
      </c>
      <c r="M21" s="10">
        <v>0.6966</v>
      </c>
      <c r="N21" s="10">
        <v>1.0886E-2</v>
      </c>
      <c r="O21" s="10">
        <v>1.5627</v>
      </c>
      <c r="P21" s="10">
        <v>7059</v>
      </c>
      <c r="Q21" s="10">
        <v>14.651</v>
      </c>
      <c r="R21" s="10">
        <v>0.20755000000000001</v>
      </c>
      <c r="S21" s="17">
        <v>1.648E-12</v>
      </c>
      <c r="T21" s="16">
        <v>3.9415000000000002E-14</v>
      </c>
      <c r="U21" s="10">
        <v>2.3917000000000002</v>
      </c>
      <c r="V21" s="10">
        <v>0.96218999999999999</v>
      </c>
      <c r="W21" s="10">
        <v>1.4051999999999999E-3</v>
      </c>
      <c r="X21" s="10">
        <v>0.14604</v>
      </c>
      <c r="Z21" s="14">
        <f>D21</f>
        <v>1.2104999999999999E-7</v>
      </c>
      <c r="AA21" s="13">
        <f>G21+P21</f>
        <v>7038.97</v>
      </c>
      <c r="AB21" s="14">
        <f>J21</f>
        <v>1.8906E-7</v>
      </c>
      <c r="AC21" s="14">
        <f>S21</f>
        <v>1.648E-12</v>
      </c>
    </row>
    <row r="22" spans="1:29" x14ac:dyDescent="0.35">
      <c r="A22" s="10" t="s">
        <v>126</v>
      </c>
      <c r="B22" s="16">
        <v>7.9437000000000005E-5</v>
      </c>
      <c r="C22" s="10">
        <v>1.2789E-2</v>
      </c>
      <c r="D22" s="16">
        <v>1.2272999999999999E-7</v>
      </c>
      <c r="E22" s="16">
        <v>1.2108999999999999E-8</v>
      </c>
      <c r="F22" s="10">
        <v>9.8664000000000005</v>
      </c>
      <c r="G22" s="10">
        <v>-22.64</v>
      </c>
      <c r="H22" s="10">
        <v>10.358000000000001</v>
      </c>
      <c r="I22" s="10">
        <v>45.750999999999998</v>
      </c>
      <c r="J22" s="16">
        <v>1.8724E-7</v>
      </c>
      <c r="K22" s="16">
        <v>2.6082999999999999E-8</v>
      </c>
      <c r="L22" s="10">
        <v>13.93</v>
      </c>
      <c r="M22" s="10">
        <v>0.69743999999999995</v>
      </c>
      <c r="N22" s="10">
        <v>1.0841E-2</v>
      </c>
      <c r="O22" s="10">
        <v>1.5544</v>
      </c>
      <c r="P22" s="10">
        <v>7069</v>
      </c>
      <c r="Q22" s="10">
        <v>14.57</v>
      </c>
      <c r="R22" s="10">
        <v>0.20610999999999999</v>
      </c>
      <c r="S22" s="17">
        <v>1.6723000000000001E-12</v>
      </c>
      <c r="T22" s="16">
        <v>3.9725000000000002E-14</v>
      </c>
      <c r="U22" s="10">
        <v>2.3755000000000002</v>
      </c>
      <c r="V22" s="10">
        <v>0.96142000000000005</v>
      </c>
      <c r="W22" s="10">
        <v>1.3958E-3</v>
      </c>
      <c r="X22" s="10">
        <v>0.14518</v>
      </c>
      <c r="Z22" s="16">
        <f t="shared" ref="Z22:Z25" si="2">D22</f>
        <v>1.2272999999999999E-7</v>
      </c>
      <c r="AA22" s="10">
        <f t="shared" ref="AA22:AA25" si="3">G22+P22</f>
        <v>7046.36</v>
      </c>
      <c r="AB22" s="16">
        <f t="shared" ref="AB22:AB25" si="4">J22</f>
        <v>1.8724E-7</v>
      </c>
      <c r="AC22" s="16">
        <f t="shared" ref="AC22:AC25" si="5">S22</f>
        <v>1.6723000000000001E-12</v>
      </c>
    </row>
    <row r="23" spans="1:29" x14ac:dyDescent="0.35">
      <c r="A23" s="10" t="s">
        <v>127</v>
      </c>
      <c r="B23" s="16">
        <v>7.9659000000000004E-5</v>
      </c>
      <c r="C23" s="10">
        <v>1.2825E-2</v>
      </c>
      <c r="D23" s="16">
        <v>1.2314E-7</v>
      </c>
      <c r="E23" s="16">
        <v>1.2112E-8</v>
      </c>
      <c r="F23" s="10">
        <v>9.8360000000000003</v>
      </c>
      <c r="G23" s="10">
        <v>-23.66</v>
      </c>
      <c r="H23" s="10">
        <v>10.359</v>
      </c>
      <c r="I23" s="10">
        <v>43.783000000000001</v>
      </c>
      <c r="J23" s="16">
        <v>1.8566999999999999E-7</v>
      </c>
      <c r="K23" s="16">
        <v>2.5991000000000001E-8</v>
      </c>
      <c r="L23" s="10">
        <v>13.997999999999999</v>
      </c>
      <c r="M23" s="10">
        <v>0.69838999999999996</v>
      </c>
      <c r="N23" s="10">
        <v>1.0893E-2</v>
      </c>
      <c r="O23" s="10">
        <v>1.5597000000000001</v>
      </c>
      <c r="P23" s="10">
        <v>7072</v>
      </c>
      <c r="Q23" s="10">
        <v>14.571</v>
      </c>
      <c r="R23" s="10">
        <v>0.20604</v>
      </c>
      <c r="S23" s="17">
        <v>1.6773999999999999E-12</v>
      </c>
      <c r="T23" s="16">
        <v>3.9854000000000001E-14</v>
      </c>
      <c r="U23" s="10">
        <v>2.3759000000000001</v>
      </c>
      <c r="V23" s="10">
        <v>0.96126999999999996</v>
      </c>
      <c r="W23" s="10">
        <v>1.3960000000000001E-3</v>
      </c>
      <c r="X23" s="10">
        <v>0.14521999999999999</v>
      </c>
      <c r="Z23" s="16">
        <f t="shared" si="2"/>
        <v>1.2314E-7</v>
      </c>
      <c r="AA23" s="10">
        <f t="shared" si="3"/>
        <v>7048.34</v>
      </c>
      <c r="AB23" s="16">
        <f t="shared" si="4"/>
        <v>1.8566999999999999E-7</v>
      </c>
      <c r="AC23" s="16">
        <f t="shared" si="5"/>
        <v>1.6773999999999999E-12</v>
      </c>
    </row>
    <row r="24" spans="1:29" x14ac:dyDescent="0.35">
      <c r="A24" s="10" t="s">
        <v>128</v>
      </c>
      <c r="B24" s="16">
        <v>8.0317999999999999E-5</v>
      </c>
      <c r="C24" s="10">
        <v>1.2931E-2</v>
      </c>
      <c r="D24" s="16">
        <v>1.2286E-7</v>
      </c>
      <c r="E24" s="16">
        <v>1.2142E-8</v>
      </c>
      <c r="F24" s="10">
        <v>9.8827999999999996</v>
      </c>
      <c r="G24" s="10">
        <v>-22.47</v>
      </c>
      <c r="H24" s="10">
        <v>10.368</v>
      </c>
      <c r="I24" s="10">
        <v>46.142000000000003</v>
      </c>
      <c r="J24" s="16">
        <v>1.8125000000000001E-7</v>
      </c>
      <c r="K24" s="16">
        <v>2.5527000000000001E-8</v>
      </c>
      <c r="L24" s="10">
        <v>14.084</v>
      </c>
      <c r="M24" s="10">
        <v>0.70055000000000001</v>
      </c>
      <c r="N24" s="10">
        <v>1.0956E-2</v>
      </c>
      <c r="O24" s="10">
        <v>1.5639000000000001</v>
      </c>
      <c r="P24" s="10">
        <v>7076</v>
      </c>
      <c r="Q24" s="10">
        <v>14.569000000000001</v>
      </c>
      <c r="R24" s="10">
        <v>0.20588999999999999</v>
      </c>
      <c r="S24" s="17">
        <v>1.6564000000000001E-12</v>
      </c>
      <c r="T24" s="16">
        <v>3.9394000000000002E-14</v>
      </c>
      <c r="U24" s="10">
        <v>2.3782999999999999</v>
      </c>
      <c r="V24" s="10">
        <v>0.96192</v>
      </c>
      <c r="W24" s="10">
        <v>1.3971999999999999E-3</v>
      </c>
      <c r="X24" s="10">
        <v>0.14524999999999999</v>
      </c>
      <c r="Z24" s="16">
        <f t="shared" si="2"/>
        <v>1.2286E-7</v>
      </c>
      <c r="AA24" s="10">
        <f t="shared" si="3"/>
        <v>7053.53</v>
      </c>
      <c r="AB24" s="16">
        <f t="shared" si="4"/>
        <v>1.8125000000000001E-7</v>
      </c>
      <c r="AC24" s="16">
        <f t="shared" si="5"/>
        <v>1.6564000000000001E-12</v>
      </c>
    </row>
    <row r="25" spans="1:29" x14ac:dyDescent="0.35">
      <c r="A25" s="10" t="s">
        <v>129</v>
      </c>
      <c r="B25" s="16">
        <v>8.0847999999999996E-5</v>
      </c>
      <c r="C25" s="10">
        <v>1.3017000000000001E-2</v>
      </c>
      <c r="D25" s="16">
        <v>1.2176E-7</v>
      </c>
      <c r="E25" s="16">
        <v>1.2162E-8</v>
      </c>
      <c r="F25" s="10">
        <v>9.9885000000000002</v>
      </c>
      <c r="G25" s="10">
        <v>-20.87</v>
      </c>
      <c r="H25" s="10">
        <v>10.375</v>
      </c>
      <c r="I25" s="10">
        <v>49.713000000000001</v>
      </c>
      <c r="J25" s="16">
        <v>1.7597999999999999E-7</v>
      </c>
      <c r="K25" s="16">
        <v>2.4911000000000001E-8</v>
      </c>
      <c r="L25" s="10">
        <v>14.156000000000001</v>
      </c>
      <c r="M25" s="10">
        <v>0.70304999999999995</v>
      </c>
      <c r="N25" s="10">
        <v>1.1008E-2</v>
      </c>
      <c r="O25" s="10">
        <v>1.5657000000000001</v>
      </c>
      <c r="P25" s="10">
        <v>7079</v>
      </c>
      <c r="Q25" s="10">
        <v>14.568</v>
      </c>
      <c r="R25" s="10">
        <v>0.20579</v>
      </c>
      <c r="S25" s="17">
        <v>1.6534E-12</v>
      </c>
      <c r="T25" s="16">
        <v>3.9370999999999997E-14</v>
      </c>
      <c r="U25" s="10">
        <v>2.3812000000000002</v>
      </c>
      <c r="V25" s="10">
        <v>0.96204999999999996</v>
      </c>
      <c r="W25" s="10">
        <v>1.3986999999999999E-3</v>
      </c>
      <c r="X25" s="10">
        <v>0.14538999999999999</v>
      </c>
      <c r="Z25" s="18">
        <f t="shared" si="2"/>
        <v>1.2176E-7</v>
      </c>
      <c r="AA25" s="11">
        <f t="shared" si="3"/>
        <v>7058.13</v>
      </c>
      <c r="AB25" s="18">
        <f t="shared" si="4"/>
        <v>1.7597999999999999E-7</v>
      </c>
      <c r="AC25" s="18">
        <f t="shared" si="5"/>
        <v>1.6534E-12</v>
      </c>
    </row>
    <row r="26" spans="1:29" x14ac:dyDescent="0.35">
      <c r="A26" s="13" t="s">
        <v>24</v>
      </c>
      <c r="B26" s="13">
        <f t="shared" ref="B26:X26" si="6">AVERAGE(B21:B25)</f>
        <v>8.0162600000000011E-5</v>
      </c>
      <c r="C26" s="13">
        <f t="shared" si="6"/>
        <v>1.2906200000000001E-2</v>
      </c>
      <c r="D26" s="13">
        <f t="shared" si="6"/>
        <v>1.2230799999999999E-7</v>
      </c>
      <c r="E26" s="13">
        <f t="shared" si="6"/>
        <v>1.2143E-8</v>
      </c>
      <c r="F26" s="13">
        <f t="shared" si="6"/>
        <v>9.9287399999999995</v>
      </c>
      <c r="G26" s="13">
        <f t="shared" si="6"/>
        <v>-21.934000000000001</v>
      </c>
      <c r="H26" s="13">
        <f t="shared" si="6"/>
        <v>10.375400000000001</v>
      </c>
      <c r="I26" s="13">
        <f t="shared" si="6"/>
        <v>47.479199999999999</v>
      </c>
      <c r="J26" s="13">
        <f t="shared" si="6"/>
        <v>1.8384000000000001E-7</v>
      </c>
      <c r="K26" s="13">
        <f t="shared" si="6"/>
        <v>2.57912E-8</v>
      </c>
      <c r="L26" s="13">
        <f t="shared" si="6"/>
        <v>14.031000000000001</v>
      </c>
      <c r="M26" s="13">
        <f t="shared" si="6"/>
        <v>0.69920599999999999</v>
      </c>
      <c r="N26" s="13">
        <f t="shared" si="6"/>
        <v>1.0916799999999999E-2</v>
      </c>
      <c r="O26" s="13">
        <f t="shared" si="6"/>
        <v>1.56128</v>
      </c>
      <c r="P26" s="13">
        <f t="shared" si="6"/>
        <v>7071</v>
      </c>
      <c r="Q26" s="13">
        <f t="shared" si="6"/>
        <v>14.585800000000001</v>
      </c>
      <c r="R26" s="13">
        <f t="shared" si="6"/>
        <v>0.20627599999999999</v>
      </c>
      <c r="S26" s="19">
        <f t="shared" si="6"/>
        <v>1.6614999999999999E-12</v>
      </c>
      <c r="T26" s="13">
        <f t="shared" si="6"/>
        <v>3.955180000000001E-14</v>
      </c>
      <c r="U26" s="13">
        <f t="shared" si="6"/>
        <v>2.3805199999999997</v>
      </c>
      <c r="V26" s="13">
        <f t="shared" si="6"/>
        <v>0.9617699999999999</v>
      </c>
      <c r="W26" s="13">
        <f t="shared" si="6"/>
        <v>1.3985799999999997E-3</v>
      </c>
      <c r="X26" s="13">
        <f t="shared" si="6"/>
        <v>0.14541600000000002</v>
      </c>
      <c r="Z26" s="10">
        <f>AVERAGE(Z21:Z25)</f>
        <v>1.2230799999999999E-7</v>
      </c>
      <c r="AA26" s="10">
        <f>AVERAGE(AA21:AA25)</f>
        <v>7049.0659999999989</v>
      </c>
      <c r="AB26" s="10">
        <f>AVERAGE(AB21:AB25)</f>
        <v>1.8384000000000001E-7</v>
      </c>
      <c r="AC26" s="10">
        <f>AVERAGE(AC21:AC25)</f>
        <v>1.6614999999999999E-12</v>
      </c>
    </row>
    <row r="28" spans="1:29" x14ac:dyDescent="0.35">
      <c r="A28" s="22">
        <v>4</v>
      </c>
    </row>
    <row r="29" spans="1:29" x14ac:dyDescent="0.35">
      <c r="A29" s="12" t="s">
        <v>56</v>
      </c>
      <c r="B29" s="12" t="s">
        <v>12</v>
      </c>
      <c r="C29" s="12" t="s">
        <v>13</v>
      </c>
      <c r="D29" s="12" t="s">
        <v>26</v>
      </c>
      <c r="E29" s="12" t="s">
        <v>14</v>
      </c>
      <c r="F29" s="12" t="s">
        <v>15</v>
      </c>
      <c r="G29" s="12" t="s">
        <v>16</v>
      </c>
      <c r="H29" s="12" t="s">
        <v>17</v>
      </c>
      <c r="I29" s="12" t="s">
        <v>18</v>
      </c>
      <c r="J29" s="12" t="s">
        <v>27</v>
      </c>
      <c r="K29" s="12" t="s">
        <v>28</v>
      </c>
      <c r="L29" s="12" t="s">
        <v>29</v>
      </c>
      <c r="M29" s="12" t="s">
        <v>30</v>
      </c>
      <c r="N29" s="12" t="s">
        <v>31</v>
      </c>
      <c r="O29" s="12" t="s">
        <v>32</v>
      </c>
      <c r="P29" s="12" t="s">
        <v>33</v>
      </c>
      <c r="Q29" s="12" t="s">
        <v>19</v>
      </c>
      <c r="R29" s="12" t="s">
        <v>20</v>
      </c>
      <c r="S29" s="12" t="s">
        <v>34</v>
      </c>
      <c r="T29" s="12" t="s">
        <v>35</v>
      </c>
      <c r="U29" s="12" t="s">
        <v>36</v>
      </c>
      <c r="V29" s="12" t="s">
        <v>37</v>
      </c>
      <c r="W29" s="12" t="s">
        <v>38</v>
      </c>
      <c r="X29" s="12" t="s">
        <v>39</v>
      </c>
      <c r="Z29" s="10" t="s">
        <v>43</v>
      </c>
      <c r="AA29" s="10" t="s">
        <v>42</v>
      </c>
      <c r="AB29" s="10" t="s">
        <v>44</v>
      </c>
      <c r="AC29" s="10" t="s">
        <v>45</v>
      </c>
    </row>
    <row r="30" spans="1:29" x14ac:dyDescent="0.35">
      <c r="A30" s="10" t="s">
        <v>130</v>
      </c>
      <c r="B30" s="16">
        <v>8.2746999999999999E-5</v>
      </c>
      <c r="C30" s="10">
        <v>1.3322000000000001E-2</v>
      </c>
      <c r="D30" s="16">
        <v>1.1736E-7</v>
      </c>
      <c r="E30" s="16">
        <v>1.2286999999999999E-8</v>
      </c>
      <c r="F30" s="16">
        <v>10.468999999999999</v>
      </c>
      <c r="G30" s="10">
        <v>-14.52</v>
      </c>
      <c r="H30" s="10">
        <v>10.459</v>
      </c>
      <c r="I30" s="10">
        <v>72.031999999999996</v>
      </c>
      <c r="J30" s="16">
        <v>1.7529999999999999E-7</v>
      </c>
      <c r="K30" s="16">
        <v>2.4843E-8</v>
      </c>
      <c r="L30" s="16">
        <v>14.172000000000001</v>
      </c>
      <c r="M30" s="10">
        <v>0.70281000000000005</v>
      </c>
      <c r="N30" s="16">
        <v>1.1018999999999999E-2</v>
      </c>
      <c r="O30" s="16">
        <v>1.5678000000000001</v>
      </c>
      <c r="P30" s="10">
        <v>7052</v>
      </c>
      <c r="Q30" s="16">
        <v>14.676</v>
      </c>
      <c r="R30" s="16">
        <v>0.20810999999999999</v>
      </c>
      <c r="S30" s="17">
        <v>1.6144000000000001E-12</v>
      </c>
      <c r="T30" s="16">
        <v>3.8893999999999998E-14</v>
      </c>
      <c r="U30" s="16">
        <v>2.4091999999999998</v>
      </c>
      <c r="V30" s="10">
        <v>0.96342000000000005</v>
      </c>
      <c r="W30" s="16">
        <v>1.4149E-3</v>
      </c>
      <c r="X30" s="16">
        <v>0.14685999999999999</v>
      </c>
      <c r="Z30" s="14">
        <f>D30</f>
        <v>1.1736E-7</v>
      </c>
      <c r="AA30" s="13">
        <f>G30+P30</f>
        <v>7037.48</v>
      </c>
      <c r="AB30" s="14">
        <f>J30</f>
        <v>1.7529999999999999E-7</v>
      </c>
      <c r="AC30" s="14">
        <f>S30</f>
        <v>1.6144000000000001E-12</v>
      </c>
    </row>
    <row r="31" spans="1:29" x14ac:dyDescent="0.35">
      <c r="A31" s="10" t="s">
        <v>131</v>
      </c>
      <c r="B31" s="16">
        <v>8.0443000000000002E-5</v>
      </c>
      <c r="C31" s="10">
        <v>1.2951000000000001E-2</v>
      </c>
      <c r="D31" s="16">
        <v>1.2171E-7</v>
      </c>
      <c r="E31" s="16">
        <v>1.2131E-8</v>
      </c>
      <c r="F31" s="16">
        <v>9.9671000000000003</v>
      </c>
      <c r="G31" s="10">
        <v>-19.88</v>
      </c>
      <c r="H31" s="10">
        <v>10.349</v>
      </c>
      <c r="I31" s="10">
        <v>52.057000000000002</v>
      </c>
      <c r="J31" s="16">
        <v>1.7681999999999999E-7</v>
      </c>
      <c r="K31" s="16">
        <v>2.4815999999999999E-8</v>
      </c>
      <c r="L31" s="16">
        <v>14.035</v>
      </c>
      <c r="M31" s="10">
        <v>0.70233000000000001</v>
      </c>
      <c r="N31" s="16">
        <v>1.0914999999999999E-2</v>
      </c>
      <c r="O31" s="16">
        <v>1.5541</v>
      </c>
      <c r="P31" s="10">
        <v>7063</v>
      </c>
      <c r="Q31" s="16">
        <v>14.526</v>
      </c>
      <c r="R31" s="16">
        <v>0.20566000000000001</v>
      </c>
      <c r="S31" s="17">
        <v>1.6456999999999999E-12</v>
      </c>
      <c r="T31" s="16">
        <v>3.9137999999999998E-14</v>
      </c>
      <c r="U31" s="16">
        <v>2.3782000000000001</v>
      </c>
      <c r="V31" s="10">
        <v>0.96233999999999997</v>
      </c>
      <c r="W31" s="16">
        <v>1.397E-3</v>
      </c>
      <c r="X31" s="16">
        <v>0.14516999999999999</v>
      </c>
      <c r="Z31" s="16">
        <f t="shared" ref="Z31:Z34" si="7">D31</f>
        <v>1.2171E-7</v>
      </c>
      <c r="AA31" s="10">
        <f t="shared" ref="AA31:AA34" si="8">G31+P31</f>
        <v>7043.12</v>
      </c>
      <c r="AB31" s="16">
        <f t="shared" ref="AB31:AB34" si="9">J31</f>
        <v>1.7681999999999999E-7</v>
      </c>
      <c r="AC31" s="16">
        <f t="shared" ref="AC31:AC34" si="10">S31</f>
        <v>1.6456999999999999E-12</v>
      </c>
    </row>
    <row r="32" spans="1:29" x14ac:dyDescent="0.35">
      <c r="A32" s="10" t="s">
        <v>132</v>
      </c>
      <c r="B32" s="16">
        <v>8.0370999999999993E-5</v>
      </c>
      <c r="C32" s="10">
        <v>1.294E-2</v>
      </c>
      <c r="D32" s="16">
        <v>1.2179999999999999E-7</v>
      </c>
      <c r="E32" s="16">
        <v>1.2114E-8</v>
      </c>
      <c r="F32" s="16">
        <v>9.9458000000000002</v>
      </c>
      <c r="G32" s="10">
        <v>-20.25</v>
      </c>
      <c r="H32" s="10">
        <v>10.335000000000001</v>
      </c>
      <c r="I32" s="10">
        <v>51.036999999999999</v>
      </c>
      <c r="J32" s="16">
        <v>1.7286E-7</v>
      </c>
      <c r="K32" s="16">
        <v>2.4315E-8</v>
      </c>
      <c r="L32" s="16">
        <v>14.066000000000001</v>
      </c>
      <c r="M32" s="10">
        <v>0.70435000000000003</v>
      </c>
      <c r="N32" s="16">
        <v>1.0937000000000001E-2</v>
      </c>
      <c r="O32" s="16">
        <v>1.5528</v>
      </c>
      <c r="P32" s="10">
        <v>7065</v>
      </c>
      <c r="Q32" s="16">
        <v>14.496</v>
      </c>
      <c r="R32" s="16">
        <v>0.20518</v>
      </c>
      <c r="S32" s="17">
        <v>1.6554E-12</v>
      </c>
      <c r="T32" s="16">
        <v>3.9304E-14</v>
      </c>
      <c r="U32" s="16">
        <v>2.3742999999999999</v>
      </c>
      <c r="V32" s="10">
        <v>0.96206000000000003</v>
      </c>
      <c r="W32" s="16">
        <v>1.3948000000000001E-3</v>
      </c>
      <c r="X32" s="16">
        <v>0.14498</v>
      </c>
      <c r="Z32" s="16">
        <f t="shared" si="7"/>
        <v>1.2179999999999999E-7</v>
      </c>
      <c r="AA32" s="10">
        <f t="shared" si="8"/>
        <v>7044.75</v>
      </c>
      <c r="AB32" s="16">
        <f t="shared" si="9"/>
        <v>1.7286E-7</v>
      </c>
      <c r="AC32" s="16">
        <f t="shared" si="10"/>
        <v>1.6554E-12</v>
      </c>
    </row>
    <row r="33" spans="1:29" x14ac:dyDescent="0.35">
      <c r="A33" s="10" t="s">
        <v>133</v>
      </c>
      <c r="B33" s="16">
        <v>8.0569999999999996E-5</v>
      </c>
      <c r="C33" s="10">
        <v>1.2971999999999999E-2</v>
      </c>
      <c r="D33" s="16">
        <v>1.2094E-7</v>
      </c>
      <c r="E33" s="16">
        <v>1.2105999999999999E-8</v>
      </c>
      <c r="F33" s="16">
        <v>10.01</v>
      </c>
      <c r="G33" s="10">
        <v>-18.68</v>
      </c>
      <c r="H33" s="10">
        <v>10.318</v>
      </c>
      <c r="I33" s="10">
        <v>55.235999999999997</v>
      </c>
      <c r="J33" s="16">
        <v>1.7135000000000001E-7</v>
      </c>
      <c r="K33" s="16">
        <v>2.419E-8</v>
      </c>
      <c r="L33" s="16">
        <v>14.117000000000001</v>
      </c>
      <c r="M33" s="10">
        <v>0.70535000000000003</v>
      </c>
      <c r="N33" s="16">
        <v>1.0973999999999999E-2</v>
      </c>
      <c r="O33" s="16">
        <v>1.5558000000000001</v>
      </c>
      <c r="P33" s="10">
        <v>7061</v>
      </c>
      <c r="Q33" s="16">
        <v>14.467000000000001</v>
      </c>
      <c r="R33" s="16">
        <v>0.20488999999999999</v>
      </c>
      <c r="S33" s="17">
        <v>1.6446000000000001E-12</v>
      </c>
      <c r="T33" s="16">
        <v>3.9027000000000002E-14</v>
      </c>
      <c r="U33" s="16">
        <v>2.3730000000000002</v>
      </c>
      <c r="V33" s="10">
        <v>0.96243999999999996</v>
      </c>
      <c r="W33" s="16">
        <v>1.3939E-3</v>
      </c>
      <c r="X33" s="16">
        <v>0.14482999999999999</v>
      </c>
      <c r="Z33" s="16">
        <f t="shared" si="7"/>
        <v>1.2094E-7</v>
      </c>
      <c r="AA33" s="10">
        <f t="shared" si="8"/>
        <v>7042.32</v>
      </c>
      <c r="AB33" s="16">
        <f t="shared" si="9"/>
        <v>1.7135000000000001E-7</v>
      </c>
      <c r="AC33" s="16">
        <f t="shared" si="10"/>
        <v>1.6446000000000001E-12</v>
      </c>
    </row>
    <row r="34" spans="1:29" x14ac:dyDescent="0.35">
      <c r="A34" s="10" t="s">
        <v>134</v>
      </c>
      <c r="B34" s="16">
        <v>8.1328000000000005E-5</v>
      </c>
      <c r="C34" s="10">
        <v>1.3094E-2</v>
      </c>
      <c r="D34" s="16">
        <v>1.2153999999999999E-7</v>
      </c>
      <c r="E34" s="16">
        <v>1.2153999999999999E-8</v>
      </c>
      <c r="F34" s="10">
        <v>10</v>
      </c>
      <c r="G34" s="10">
        <v>-19.079999999999998</v>
      </c>
      <c r="H34" s="10">
        <v>10.353999999999999</v>
      </c>
      <c r="I34" s="10">
        <v>54.265999999999998</v>
      </c>
      <c r="J34" s="16">
        <v>1.6726999999999999E-7</v>
      </c>
      <c r="K34" s="16">
        <v>2.3787E-8</v>
      </c>
      <c r="L34" s="10">
        <v>14.221</v>
      </c>
      <c r="M34" s="10">
        <v>0.70748</v>
      </c>
      <c r="N34" s="10">
        <v>1.1051E-2</v>
      </c>
      <c r="O34" s="10">
        <v>1.5620000000000001</v>
      </c>
      <c r="P34" s="10">
        <v>7069</v>
      </c>
      <c r="Q34" s="10">
        <v>14.502000000000001</v>
      </c>
      <c r="R34" s="10">
        <v>0.20515</v>
      </c>
      <c r="S34" s="17">
        <v>1.6387000000000001E-12</v>
      </c>
      <c r="T34" s="16">
        <v>3.8984000000000001E-14</v>
      </c>
      <c r="U34" s="10">
        <v>2.379</v>
      </c>
      <c r="V34" s="10">
        <v>0.96258999999999995</v>
      </c>
      <c r="W34" s="10">
        <v>1.3973E-3</v>
      </c>
      <c r="X34" s="10">
        <v>0.14516000000000001</v>
      </c>
      <c r="Z34" s="18">
        <f t="shared" si="7"/>
        <v>1.2153999999999999E-7</v>
      </c>
      <c r="AA34" s="11">
        <f t="shared" si="8"/>
        <v>7049.92</v>
      </c>
      <c r="AB34" s="18">
        <f t="shared" si="9"/>
        <v>1.6726999999999999E-7</v>
      </c>
      <c r="AC34" s="18">
        <f t="shared" si="10"/>
        <v>1.6387000000000001E-12</v>
      </c>
    </row>
    <row r="35" spans="1:29" x14ac:dyDescent="0.35">
      <c r="A35" s="13" t="s">
        <v>24</v>
      </c>
      <c r="B35" s="13">
        <f t="shared" ref="B35:X35" si="11">AVERAGE(B30:B34)</f>
        <v>8.1091799999999988E-5</v>
      </c>
      <c r="C35" s="13">
        <f t="shared" si="11"/>
        <v>1.3055799999999998E-2</v>
      </c>
      <c r="D35" s="13">
        <f t="shared" si="11"/>
        <v>1.2066999999999998E-7</v>
      </c>
      <c r="E35" s="13">
        <f t="shared" si="11"/>
        <v>1.2158400000000001E-8</v>
      </c>
      <c r="F35" s="13">
        <f t="shared" si="11"/>
        <v>10.078379999999999</v>
      </c>
      <c r="G35" s="13">
        <f t="shared" si="11"/>
        <v>-18.481999999999999</v>
      </c>
      <c r="H35" s="13">
        <f t="shared" si="11"/>
        <v>10.363</v>
      </c>
      <c r="I35" s="13">
        <f t="shared" si="11"/>
        <v>56.925599999999996</v>
      </c>
      <c r="J35" s="13">
        <f t="shared" si="11"/>
        <v>1.7272E-7</v>
      </c>
      <c r="K35" s="13">
        <f t="shared" si="11"/>
        <v>2.43902E-8</v>
      </c>
      <c r="L35" s="13">
        <f t="shared" si="11"/>
        <v>14.122200000000001</v>
      </c>
      <c r="M35" s="13">
        <f t="shared" si="11"/>
        <v>0.70446399999999998</v>
      </c>
      <c r="N35" s="13">
        <f t="shared" si="11"/>
        <v>1.0979199999999998E-2</v>
      </c>
      <c r="O35" s="13">
        <f t="shared" si="11"/>
        <v>1.5585</v>
      </c>
      <c r="P35" s="13">
        <f t="shared" si="11"/>
        <v>7062</v>
      </c>
      <c r="Q35" s="13">
        <f t="shared" si="11"/>
        <v>14.5334</v>
      </c>
      <c r="R35" s="13">
        <f t="shared" si="11"/>
        <v>0.20579800000000001</v>
      </c>
      <c r="S35" s="19">
        <f t="shared" si="11"/>
        <v>1.6397599999999997E-12</v>
      </c>
      <c r="T35" s="13">
        <f t="shared" si="11"/>
        <v>3.9069399999999999E-14</v>
      </c>
      <c r="U35" s="13">
        <f t="shared" si="11"/>
        <v>2.3827400000000001</v>
      </c>
      <c r="V35" s="13">
        <f t="shared" si="11"/>
        <v>0.96257000000000004</v>
      </c>
      <c r="W35" s="13">
        <f t="shared" si="11"/>
        <v>1.3995799999999999E-3</v>
      </c>
      <c r="X35" s="13">
        <f t="shared" si="11"/>
        <v>0.14540000000000003</v>
      </c>
      <c r="Z35" s="10">
        <f>AVERAGE(Z30:Z34)</f>
        <v>1.2066999999999998E-7</v>
      </c>
      <c r="AA35" s="10">
        <f>AVERAGE(AA30:AA34)</f>
        <v>7043.5179999999991</v>
      </c>
      <c r="AB35" s="10">
        <f>AVERAGE(AB30:AB34)</f>
        <v>1.7272E-7</v>
      </c>
      <c r="AC35" s="10">
        <f>AVERAGE(AC30:AC34)</f>
        <v>1.6397599999999997E-12</v>
      </c>
    </row>
    <row r="37" spans="1:29" x14ac:dyDescent="0.35">
      <c r="A37" s="23">
        <v>0.05</v>
      </c>
    </row>
    <row r="38" spans="1:29" x14ac:dyDescent="0.35">
      <c r="A38" s="12" t="s">
        <v>56</v>
      </c>
      <c r="B38" s="12" t="s">
        <v>12</v>
      </c>
      <c r="C38" s="12" t="s">
        <v>13</v>
      </c>
      <c r="D38" s="12" t="s">
        <v>26</v>
      </c>
      <c r="E38" s="12" t="s">
        <v>14</v>
      </c>
      <c r="F38" s="12" t="s">
        <v>15</v>
      </c>
      <c r="G38" s="12" t="s">
        <v>16</v>
      </c>
      <c r="H38" s="12" t="s">
        <v>17</v>
      </c>
      <c r="I38" s="12" t="s">
        <v>18</v>
      </c>
      <c r="J38" s="12" t="s">
        <v>27</v>
      </c>
      <c r="K38" s="12" t="s">
        <v>28</v>
      </c>
      <c r="L38" s="12" t="s">
        <v>29</v>
      </c>
      <c r="M38" s="12" t="s">
        <v>30</v>
      </c>
      <c r="N38" s="12" t="s">
        <v>31</v>
      </c>
      <c r="O38" s="12" t="s">
        <v>32</v>
      </c>
      <c r="P38" s="12" t="s">
        <v>33</v>
      </c>
      <c r="Q38" s="12" t="s">
        <v>19</v>
      </c>
      <c r="R38" s="12" t="s">
        <v>20</v>
      </c>
      <c r="S38" s="12" t="s">
        <v>34</v>
      </c>
      <c r="T38" s="12" t="s">
        <v>35</v>
      </c>
      <c r="U38" s="12" t="s">
        <v>36</v>
      </c>
      <c r="V38" s="12" t="s">
        <v>37</v>
      </c>
      <c r="W38" s="12" t="s">
        <v>38</v>
      </c>
      <c r="X38" s="12" t="s">
        <v>39</v>
      </c>
      <c r="Z38" s="10" t="s">
        <v>43</v>
      </c>
      <c r="AA38" s="10" t="s">
        <v>42</v>
      </c>
      <c r="AB38" s="10" t="s">
        <v>44</v>
      </c>
      <c r="AC38" s="10" t="s">
        <v>45</v>
      </c>
    </row>
    <row r="39" spans="1:29" x14ac:dyDescent="0.35">
      <c r="A39" s="10" t="s">
        <v>135</v>
      </c>
      <c r="B39" s="16">
        <v>8.3504999999999994E-5</v>
      </c>
      <c r="C39" s="10">
        <v>1.3443999999999999E-2</v>
      </c>
      <c r="D39" s="16">
        <v>1.1462E-7</v>
      </c>
      <c r="E39" s="16">
        <v>1.2288000000000001E-8</v>
      </c>
      <c r="F39" s="16">
        <v>10.721</v>
      </c>
      <c r="G39" s="10">
        <v>-11.4</v>
      </c>
      <c r="H39" s="10">
        <v>10.435</v>
      </c>
      <c r="I39" s="10">
        <v>91.534999999999997</v>
      </c>
      <c r="J39" s="16">
        <v>1.6460999999999999E-7</v>
      </c>
      <c r="K39" s="16">
        <v>2.3566000000000001E-8</v>
      </c>
      <c r="L39" s="16">
        <v>14.316000000000001</v>
      </c>
      <c r="M39" s="10">
        <v>0.70845999999999998</v>
      </c>
      <c r="N39" s="16">
        <v>1.1122999999999999E-2</v>
      </c>
      <c r="O39" s="16">
        <v>1.57</v>
      </c>
      <c r="P39" s="10">
        <v>7050</v>
      </c>
      <c r="Q39" s="16">
        <v>14.61</v>
      </c>
      <c r="R39" s="16">
        <v>0.20723</v>
      </c>
      <c r="S39" s="17">
        <v>1.6002E-12</v>
      </c>
      <c r="T39" s="16">
        <v>3.8518000000000003E-14</v>
      </c>
      <c r="U39" s="16">
        <v>2.4070999999999998</v>
      </c>
      <c r="V39" s="10">
        <v>0.96396999999999999</v>
      </c>
      <c r="W39" s="16">
        <v>1.4134E-3</v>
      </c>
      <c r="X39" s="16">
        <v>0.14662</v>
      </c>
      <c r="Z39" s="14">
        <f>D39</f>
        <v>1.1462E-7</v>
      </c>
      <c r="AA39" s="13">
        <f>G39+P39</f>
        <v>7038.6</v>
      </c>
      <c r="AB39" s="14">
        <f>J39</f>
        <v>1.6460999999999999E-7</v>
      </c>
      <c r="AC39" s="14">
        <f>S39</f>
        <v>1.6002E-12</v>
      </c>
    </row>
    <row r="40" spans="1:29" x14ac:dyDescent="0.35">
      <c r="A40" s="10" t="s">
        <v>136</v>
      </c>
      <c r="B40" s="16">
        <v>8.0606999999999996E-5</v>
      </c>
      <c r="C40" s="10">
        <v>1.2978E-2</v>
      </c>
      <c r="D40" s="16">
        <v>1.2087E-7</v>
      </c>
      <c r="E40" s="16">
        <v>1.2097000000000001E-8</v>
      </c>
      <c r="F40" s="16">
        <v>10.007999999999999</v>
      </c>
      <c r="G40" s="10">
        <v>-19.22</v>
      </c>
      <c r="H40" s="10">
        <v>10.305999999999999</v>
      </c>
      <c r="I40" s="10">
        <v>53.621000000000002</v>
      </c>
      <c r="J40" s="16">
        <v>1.6479999999999999E-7</v>
      </c>
      <c r="K40" s="16">
        <v>2.3306E-8</v>
      </c>
      <c r="L40" s="16">
        <v>14.141999999999999</v>
      </c>
      <c r="M40" s="10">
        <v>0.70857000000000003</v>
      </c>
      <c r="N40" s="16">
        <v>1.0989000000000001E-2</v>
      </c>
      <c r="O40" s="16">
        <v>1.5508999999999999</v>
      </c>
      <c r="P40" s="10">
        <v>7067</v>
      </c>
      <c r="Q40" s="16">
        <v>14.429</v>
      </c>
      <c r="R40" s="16">
        <v>0.20416999999999999</v>
      </c>
      <c r="S40" s="17">
        <v>1.6454E-12</v>
      </c>
      <c r="T40" s="16">
        <v>3.8967999999999997E-14</v>
      </c>
      <c r="U40" s="16">
        <v>2.3683000000000001</v>
      </c>
      <c r="V40" s="10">
        <v>0.96240999999999999</v>
      </c>
      <c r="W40" s="16">
        <v>1.3910999999999999E-3</v>
      </c>
      <c r="X40" s="16">
        <v>0.14454</v>
      </c>
      <c r="Z40" s="16">
        <f t="shared" ref="Z40:Z43" si="12">D40</f>
        <v>1.2087E-7</v>
      </c>
      <c r="AA40" s="10">
        <f t="shared" ref="AA40:AA43" si="13">G40+P40</f>
        <v>7047.78</v>
      </c>
      <c r="AB40" s="16">
        <f t="shared" ref="AB40:AB43" si="14">J40</f>
        <v>1.6479999999999999E-7</v>
      </c>
      <c r="AC40" s="16">
        <f t="shared" ref="AC40:AC43" si="15">S40</f>
        <v>1.6454E-12</v>
      </c>
    </row>
    <row r="41" spans="1:29" x14ac:dyDescent="0.35">
      <c r="A41" s="10" t="s">
        <v>137</v>
      </c>
      <c r="B41" s="16">
        <v>7.9432999999999997E-5</v>
      </c>
      <c r="C41" s="10">
        <v>1.2789E-2</v>
      </c>
      <c r="D41" s="16">
        <v>1.2597999999999999E-7</v>
      </c>
      <c r="E41" s="16">
        <v>1.2023E-8</v>
      </c>
      <c r="F41" s="16">
        <v>9.5435999999999996</v>
      </c>
      <c r="G41" s="10">
        <v>-26.26</v>
      </c>
      <c r="H41" s="10">
        <v>10.273999999999999</v>
      </c>
      <c r="I41" s="10">
        <v>39.124000000000002</v>
      </c>
      <c r="J41" s="16">
        <v>1.6822000000000001E-7</v>
      </c>
      <c r="K41" s="16">
        <v>2.3761E-8</v>
      </c>
      <c r="L41" s="16">
        <v>14.125</v>
      </c>
      <c r="M41" s="10">
        <v>0.70718000000000003</v>
      </c>
      <c r="N41" s="16">
        <v>1.0978999999999999E-2</v>
      </c>
      <c r="O41" s="16">
        <v>1.5525</v>
      </c>
      <c r="P41" s="10">
        <v>7082</v>
      </c>
      <c r="Q41" s="16">
        <v>14.403</v>
      </c>
      <c r="R41" s="16">
        <v>0.20337</v>
      </c>
      <c r="S41" s="17">
        <v>1.6961E-12</v>
      </c>
      <c r="T41" s="16">
        <v>3.9960999999999998E-14</v>
      </c>
      <c r="U41" s="16">
        <v>2.3561000000000001</v>
      </c>
      <c r="V41" s="10">
        <v>0.96079000000000003</v>
      </c>
      <c r="W41" s="16">
        <v>1.3841999999999999E-3</v>
      </c>
      <c r="X41" s="16">
        <v>0.14407</v>
      </c>
      <c r="Z41" s="16">
        <f t="shared" si="12"/>
        <v>1.2597999999999999E-7</v>
      </c>
      <c r="AA41" s="10">
        <f t="shared" si="13"/>
        <v>7055.74</v>
      </c>
      <c r="AB41" s="16">
        <f t="shared" si="14"/>
        <v>1.6822000000000001E-7</v>
      </c>
      <c r="AC41" s="16">
        <f t="shared" si="15"/>
        <v>1.6961E-12</v>
      </c>
    </row>
    <row r="42" spans="1:29" x14ac:dyDescent="0.35">
      <c r="A42" s="10" t="s">
        <v>138</v>
      </c>
      <c r="B42" s="16">
        <v>8.1285999999999994E-5</v>
      </c>
      <c r="C42" s="10">
        <v>1.3087E-2</v>
      </c>
      <c r="D42" s="16">
        <v>1.237E-7</v>
      </c>
      <c r="E42" s="16">
        <v>1.2139E-8</v>
      </c>
      <c r="F42" s="16">
        <v>9.8132999999999999</v>
      </c>
      <c r="G42" s="10">
        <v>-23.49</v>
      </c>
      <c r="H42" s="10">
        <v>10.351000000000001</v>
      </c>
      <c r="I42" s="10">
        <v>44.066000000000003</v>
      </c>
      <c r="J42" s="16">
        <v>1.6250999999999999E-7</v>
      </c>
      <c r="K42" s="16">
        <v>2.3266000000000001E-8</v>
      </c>
      <c r="L42" s="16">
        <v>14.317</v>
      </c>
      <c r="M42" s="10">
        <v>0.71013000000000004</v>
      </c>
      <c r="N42" s="16">
        <v>1.1122999999999999E-2</v>
      </c>
      <c r="O42" s="16">
        <v>1.5663</v>
      </c>
      <c r="P42" s="10">
        <v>7087</v>
      </c>
      <c r="Q42" s="16">
        <v>14.497</v>
      </c>
      <c r="R42" s="16">
        <v>0.20455999999999999</v>
      </c>
      <c r="S42" s="17">
        <v>1.6765E-12</v>
      </c>
      <c r="T42" s="16">
        <v>3.9822000000000001E-14</v>
      </c>
      <c r="U42" s="16">
        <v>2.3753000000000002</v>
      </c>
      <c r="V42" s="10">
        <v>0.96142000000000005</v>
      </c>
      <c r="W42" s="16">
        <v>1.3952000000000001E-3</v>
      </c>
      <c r="X42" s="16">
        <v>0.14512</v>
      </c>
      <c r="Z42" s="16">
        <f t="shared" si="12"/>
        <v>1.237E-7</v>
      </c>
      <c r="AA42" s="10">
        <f t="shared" si="13"/>
        <v>7063.51</v>
      </c>
      <c r="AB42" s="16">
        <f t="shared" si="14"/>
        <v>1.6250999999999999E-7</v>
      </c>
      <c r="AC42" s="16">
        <f t="shared" si="15"/>
        <v>1.6765E-12</v>
      </c>
    </row>
    <row r="43" spans="1:29" x14ac:dyDescent="0.35">
      <c r="A43" s="11" t="s">
        <v>139</v>
      </c>
      <c r="B43" s="18">
        <v>8.2074000000000001E-5</v>
      </c>
      <c r="C43" s="11">
        <v>1.3214E-2</v>
      </c>
      <c r="D43" s="18">
        <v>1.2363E-7</v>
      </c>
      <c r="E43" s="18">
        <v>1.2181999999999999E-8</v>
      </c>
      <c r="F43" s="18">
        <v>9.8536000000000001</v>
      </c>
      <c r="G43" s="11">
        <v>-23.93</v>
      </c>
      <c r="H43" s="11">
        <v>10.381</v>
      </c>
      <c r="I43" s="11">
        <v>43.381</v>
      </c>
      <c r="J43" s="18">
        <v>1.607E-7</v>
      </c>
      <c r="K43" s="18">
        <v>2.3224E-8</v>
      </c>
      <c r="L43" s="18">
        <v>14.452</v>
      </c>
      <c r="M43" s="11">
        <v>0.71152000000000004</v>
      </c>
      <c r="N43" s="18">
        <v>1.1226E-2</v>
      </c>
      <c r="O43" s="18">
        <v>1.5777000000000001</v>
      </c>
      <c r="P43" s="11">
        <v>7089</v>
      </c>
      <c r="Q43" s="18">
        <v>14.526999999999999</v>
      </c>
      <c r="R43" s="18">
        <v>0.20491999999999999</v>
      </c>
      <c r="S43" s="24">
        <v>1.6646E-12</v>
      </c>
      <c r="T43" s="18">
        <v>3.9636000000000003E-14</v>
      </c>
      <c r="U43" s="18">
        <v>2.3811</v>
      </c>
      <c r="V43" s="11">
        <v>0.96175999999999995</v>
      </c>
      <c r="W43" s="18">
        <v>1.3985E-3</v>
      </c>
      <c r="X43" s="18">
        <v>0.14541000000000001</v>
      </c>
      <c r="Z43" s="18">
        <f t="shared" si="12"/>
        <v>1.2363E-7</v>
      </c>
      <c r="AA43" s="11">
        <f t="shared" si="13"/>
        <v>7065.07</v>
      </c>
      <c r="AB43" s="18">
        <f t="shared" si="14"/>
        <v>1.607E-7</v>
      </c>
      <c r="AC43" s="18">
        <f t="shared" si="15"/>
        <v>1.6646E-12</v>
      </c>
    </row>
    <row r="44" spans="1:29" x14ac:dyDescent="0.35">
      <c r="A44" s="10" t="s">
        <v>24</v>
      </c>
      <c r="B44" s="10">
        <f t="shared" ref="B44:X44" si="16">AVERAGE(B39:B43)</f>
        <v>8.1381000000000012E-5</v>
      </c>
      <c r="C44" s="10">
        <f t="shared" si="16"/>
        <v>1.31024E-2</v>
      </c>
      <c r="D44" s="10">
        <f t="shared" si="16"/>
        <v>1.2176E-7</v>
      </c>
      <c r="E44" s="10">
        <f t="shared" si="16"/>
        <v>1.2145800000000001E-8</v>
      </c>
      <c r="F44" s="10">
        <f t="shared" si="16"/>
        <v>9.9878999999999998</v>
      </c>
      <c r="G44" s="10">
        <f t="shared" si="16"/>
        <v>-20.859999999999996</v>
      </c>
      <c r="H44" s="10">
        <f t="shared" si="16"/>
        <v>10.349399999999999</v>
      </c>
      <c r="I44" s="10">
        <f t="shared" si="16"/>
        <v>54.345399999999998</v>
      </c>
      <c r="J44" s="10">
        <f t="shared" si="16"/>
        <v>1.6416799999999999E-7</v>
      </c>
      <c r="K44" s="10">
        <f t="shared" si="16"/>
        <v>2.3424599999999998E-8</v>
      </c>
      <c r="L44" s="10">
        <f t="shared" si="16"/>
        <v>14.2704</v>
      </c>
      <c r="M44" s="10">
        <f t="shared" si="16"/>
        <v>0.70917200000000002</v>
      </c>
      <c r="N44" s="10">
        <f t="shared" si="16"/>
        <v>1.1087999999999999E-2</v>
      </c>
      <c r="O44" s="10">
        <f t="shared" si="16"/>
        <v>1.56348</v>
      </c>
      <c r="P44" s="10">
        <f t="shared" si="16"/>
        <v>7075</v>
      </c>
      <c r="Q44" s="10">
        <f t="shared" si="16"/>
        <v>14.493199999999998</v>
      </c>
      <c r="R44" s="10">
        <f t="shared" si="16"/>
        <v>0.20484999999999998</v>
      </c>
      <c r="S44" s="21">
        <f t="shared" si="16"/>
        <v>1.65656E-12</v>
      </c>
      <c r="T44" s="10">
        <f t="shared" si="16"/>
        <v>3.9381000000000002E-14</v>
      </c>
      <c r="U44" s="10">
        <f t="shared" si="16"/>
        <v>2.3775799999999996</v>
      </c>
      <c r="V44" s="10">
        <f t="shared" si="16"/>
        <v>0.96206999999999998</v>
      </c>
      <c r="W44" s="10">
        <f t="shared" si="16"/>
        <v>1.3964799999999999E-3</v>
      </c>
      <c r="X44" s="10">
        <f t="shared" si="16"/>
        <v>0.145152</v>
      </c>
      <c r="Z44" s="10">
        <f>AVERAGE(Z39:Z43)</f>
        <v>1.2176E-7</v>
      </c>
      <c r="AA44" s="10">
        <f>AVERAGE(AA39:AA43)</f>
        <v>7054.1400000000012</v>
      </c>
      <c r="AB44" s="10">
        <f>AVERAGE(AB39:AB43)</f>
        <v>1.6416799999999999E-7</v>
      </c>
      <c r="AC44" s="10">
        <f>AVERAGE(AC39:AC43)</f>
        <v>1.65656E-12</v>
      </c>
    </row>
    <row r="46" spans="1:29" x14ac:dyDescent="0.35">
      <c r="A46" s="23">
        <v>0.06</v>
      </c>
    </row>
    <row r="47" spans="1:29" x14ac:dyDescent="0.35">
      <c r="A47" s="12" t="s">
        <v>56</v>
      </c>
      <c r="B47" s="12" t="s">
        <v>12</v>
      </c>
      <c r="C47" s="12" t="s">
        <v>13</v>
      </c>
      <c r="D47" s="12" t="s">
        <v>26</v>
      </c>
      <c r="E47" s="12" t="s">
        <v>14</v>
      </c>
      <c r="F47" s="12" t="s">
        <v>15</v>
      </c>
      <c r="G47" s="12" t="s">
        <v>16</v>
      </c>
      <c r="H47" s="12" t="s">
        <v>17</v>
      </c>
      <c r="I47" s="12" t="s">
        <v>18</v>
      </c>
      <c r="J47" s="12" t="s">
        <v>27</v>
      </c>
      <c r="K47" s="12" t="s">
        <v>28</v>
      </c>
      <c r="L47" s="12" t="s">
        <v>29</v>
      </c>
      <c r="M47" s="12" t="s">
        <v>30</v>
      </c>
      <c r="N47" s="12" t="s">
        <v>31</v>
      </c>
      <c r="O47" s="12" t="s">
        <v>32</v>
      </c>
      <c r="P47" s="12" t="s">
        <v>33</v>
      </c>
      <c r="Q47" s="12" t="s">
        <v>19</v>
      </c>
      <c r="R47" s="12" t="s">
        <v>20</v>
      </c>
      <c r="S47" s="12" t="s">
        <v>34</v>
      </c>
      <c r="T47" s="12" t="s">
        <v>35</v>
      </c>
      <c r="U47" s="12" t="s">
        <v>36</v>
      </c>
      <c r="V47" s="12" t="s">
        <v>37</v>
      </c>
      <c r="W47" s="12" t="s">
        <v>38</v>
      </c>
      <c r="X47" s="12" t="s">
        <v>39</v>
      </c>
      <c r="Z47" s="10" t="s">
        <v>43</v>
      </c>
      <c r="AA47" s="10" t="s">
        <v>42</v>
      </c>
      <c r="AB47" s="10" t="s">
        <v>44</v>
      </c>
      <c r="AC47" s="10" t="s">
        <v>45</v>
      </c>
    </row>
    <row r="48" spans="1:29" x14ac:dyDescent="0.35">
      <c r="A48" s="10" t="s">
        <v>140</v>
      </c>
      <c r="B48" s="16">
        <v>8.4172999999999995E-5</v>
      </c>
      <c r="C48" s="10">
        <v>1.3552E-2</v>
      </c>
      <c r="D48" s="16">
        <v>1.1423E-7</v>
      </c>
      <c r="E48" s="16">
        <v>1.2313000000000001E-8</v>
      </c>
      <c r="F48" s="16">
        <v>10.779</v>
      </c>
      <c r="G48" s="10">
        <v>-10.62</v>
      </c>
      <c r="H48" s="10">
        <v>10.448</v>
      </c>
      <c r="I48" s="10">
        <v>98.38</v>
      </c>
      <c r="J48" s="16">
        <v>1.508E-7</v>
      </c>
      <c r="K48" s="16">
        <v>2.1620000000000001E-8</v>
      </c>
      <c r="L48" s="16">
        <v>14.337</v>
      </c>
      <c r="M48" s="10">
        <v>0.71540000000000004</v>
      </c>
      <c r="N48" s="16">
        <v>1.1129E-2</v>
      </c>
      <c r="O48" s="16">
        <v>1.5556000000000001</v>
      </c>
      <c r="P48" s="10">
        <v>7045</v>
      </c>
      <c r="Q48" s="16">
        <v>14.565</v>
      </c>
      <c r="R48" s="16">
        <v>0.20674000000000001</v>
      </c>
      <c r="S48" s="17">
        <v>1.5914000000000001E-12</v>
      </c>
      <c r="T48" s="16">
        <v>3.8311E-14</v>
      </c>
      <c r="U48" s="16">
        <v>2.4074</v>
      </c>
      <c r="V48" s="10">
        <v>0.96428000000000003</v>
      </c>
      <c r="W48" s="16">
        <v>1.4136000000000001E-3</v>
      </c>
      <c r="X48" s="16">
        <v>0.14660000000000001</v>
      </c>
      <c r="Z48" s="14">
        <f>D48</f>
        <v>1.1423E-7</v>
      </c>
      <c r="AA48" s="13">
        <f>G48+P48</f>
        <v>7034.38</v>
      </c>
      <c r="AB48" s="14">
        <f>J48</f>
        <v>1.508E-7</v>
      </c>
      <c r="AC48" s="14">
        <f>S48</f>
        <v>1.5914000000000001E-12</v>
      </c>
    </row>
    <row r="49" spans="1:29" x14ac:dyDescent="0.35">
      <c r="A49" s="10" t="s">
        <v>141</v>
      </c>
      <c r="B49" s="16">
        <v>8.1625000000000005E-5</v>
      </c>
      <c r="C49" s="10">
        <v>1.3141999999999999E-2</v>
      </c>
      <c r="D49" s="16">
        <v>1.2109999999999999E-7</v>
      </c>
      <c r="E49" s="16">
        <v>1.2147E-8</v>
      </c>
      <c r="F49" s="16">
        <v>10.031000000000001</v>
      </c>
      <c r="G49" s="10">
        <v>-19.420000000000002</v>
      </c>
      <c r="H49" s="10">
        <v>10.337999999999999</v>
      </c>
      <c r="I49" s="10">
        <v>53.234000000000002</v>
      </c>
      <c r="J49" s="16">
        <v>1.5193000000000001E-7</v>
      </c>
      <c r="K49" s="16">
        <v>2.1614000000000001E-8</v>
      </c>
      <c r="L49" s="16">
        <v>14.226000000000001</v>
      </c>
      <c r="M49" s="10">
        <v>0.71499000000000001</v>
      </c>
      <c r="N49" s="16">
        <v>1.1044999999999999E-2</v>
      </c>
      <c r="O49" s="16">
        <v>1.5448</v>
      </c>
      <c r="P49" s="10">
        <v>7074</v>
      </c>
      <c r="Q49" s="16">
        <v>14.433999999999999</v>
      </c>
      <c r="R49" s="16">
        <v>0.20404</v>
      </c>
      <c r="S49" s="17">
        <v>1.6495E-12</v>
      </c>
      <c r="T49" s="16">
        <v>3.9163000000000003E-14</v>
      </c>
      <c r="U49" s="16">
        <v>2.3742000000000001</v>
      </c>
      <c r="V49" s="10">
        <v>0.96233000000000002</v>
      </c>
      <c r="W49" s="16">
        <v>1.3944999999999999E-3</v>
      </c>
      <c r="X49" s="16">
        <v>0.14491000000000001</v>
      </c>
      <c r="Z49" s="16">
        <f t="shared" ref="Z49:Z52" si="17">D49</f>
        <v>1.2109999999999999E-7</v>
      </c>
      <c r="AA49" s="10">
        <f t="shared" ref="AA49:AA52" si="18">G49+P49</f>
        <v>7054.58</v>
      </c>
      <c r="AB49" s="16">
        <f t="shared" ref="AB49:AB52" si="19">J49</f>
        <v>1.5193000000000001E-7</v>
      </c>
      <c r="AC49" s="16">
        <f t="shared" ref="AC49:AC52" si="20">S49</f>
        <v>1.6495E-12</v>
      </c>
    </row>
    <row r="50" spans="1:29" x14ac:dyDescent="0.35">
      <c r="A50" s="10" t="s">
        <v>142</v>
      </c>
      <c r="B50" s="16">
        <v>8.3257999999999995E-5</v>
      </c>
      <c r="C50" s="10">
        <v>1.3405E-2</v>
      </c>
      <c r="D50" s="16">
        <v>1.1863E-7</v>
      </c>
      <c r="E50" s="16">
        <v>1.2239E-8</v>
      </c>
      <c r="F50" s="16">
        <v>10.317</v>
      </c>
      <c r="G50" s="10">
        <v>-16.61</v>
      </c>
      <c r="H50" s="10">
        <v>10.396000000000001</v>
      </c>
      <c r="I50" s="10">
        <v>62.588999999999999</v>
      </c>
      <c r="J50" s="16">
        <v>1.4947E-7</v>
      </c>
      <c r="K50" s="16">
        <v>2.1550000000000001E-8</v>
      </c>
      <c r="L50" s="16">
        <v>14.417999999999999</v>
      </c>
      <c r="M50" s="10">
        <v>0.7167</v>
      </c>
      <c r="N50" s="16">
        <v>1.1191E-2</v>
      </c>
      <c r="O50" s="16">
        <v>1.5615000000000001</v>
      </c>
      <c r="P50" s="10">
        <v>7073</v>
      </c>
      <c r="Q50" s="16">
        <v>14.507999999999999</v>
      </c>
      <c r="R50" s="16">
        <v>0.20512</v>
      </c>
      <c r="S50" s="17">
        <v>1.6281000000000001E-12</v>
      </c>
      <c r="T50" s="16">
        <v>3.8921999999999999E-14</v>
      </c>
      <c r="U50" s="16">
        <v>2.3906000000000001</v>
      </c>
      <c r="V50" s="10">
        <v>0.96304000000000001</v>
      </c>
      <c r="W50" s="16">
        <v>1.4038E-3</v>
      </c>
      <c r="X50" s="16">
        <v>0.14577000000000001</v>
      </c>
      <c r="Z50" s="16">
        <f t="shared" si="17"/>
        <v>1.1863E-7</v>
      </c>
      <c r="AA50" s="10">
        <f t="shared" si="18"/>
        <v>7056.39</v>
      </c>
      <c r="AB50" s="16">
        <f t="shared" si="19"/>
        <v>1.4947E-7</v>
      </c>
      <c r="AC50" s="16">
        <f t="shared" si="20"/>
        <v>1.6281000000000001E-12</v>
      </c>
    </row>
    <row r="51" spans="1:29" x14ac:dyDescent="0.35">
      <c r="A51" s="10" t="s">
        <v>143</v>
      </c>
      <c r="B51" s="16">
        <v>8.2503999999999995E-5</v>
      </c>
      <c r="C51" s="10">
        <v>1.3283E-2</v>
      </c>
      <c r="D51" s="16">
        <v>1.2025999999999999E-7</v>
      </c>
      <c r="E51" s="16">
        <v>1.2175E-8</v>
      </c>
      <c r="F51" s="16">
        <v>10.124000000000001</v>
      </c>
      <c r="G51" s="10">
        <v>-18.47</v>
      </c>
      <c r="H51" s="10">
        <v>10.349</v>
      </c>
      <c r="I51" s="10">
        <v>56.030999999999999</v>
      </c>
      <c r="J51" s="16">
        <v>1.5001999999999999E-7</v>
      </c>
      <c r="K51" s="16">
        <v>2.1652999999999999E-8</v>
      </c>
      <c r="L51" s="16">
        <v>14.433</v>
      </c>
      <c r="M51" s="10">
        <v>0.71684000000000003</v>
      </c>
      <c r="N51" s="16">
        <v>1.1202999999999999E-2</v>
      </c>
      <c r="O51" s="16">
        <v>1.5628</v>
      </c>
      <c r="P51" s="10">
        <v>7077</v>
      </c>
      <c r="Q51" s="16">
        <v>14.446</v>
      </c>
      <c r="R51" s="16">
        <v>0.20413000000000001</v>
      </c>
      <c r="S51" s="17">
        <v>1.6435E-12</v>
      </c>
      <c r="T51" s="16">
        <v>3.9097999999999999E-14</v>
      </c>
      <c r="U51" s="16">
        <v>2.3788999999999998</v>
      </c>
      <c r="V51" s="10">
        <v>0.96255000000000002</v>
      </c>
      <c r="W51" s="16">
        <v>1.397E-3</v>
      </c>
      <c r="X51" s="16">
        <v>0.14513999999999999</v>
      </c>
      <c r="Z51" s="16">
        <f t="shared" si="17"/>
        <v>1.2025999999999999E-7</v>
      </c>
      <c r="AA51" s="10">
        <f t="shared" si="18"/>
        <v>7058.53</v>
      </c>
      <c r="AB51" s="16">
        <f t="shared" si="19"/>
        <v>1.5001999999999999E-7</v>
      </c>
      <c r="AC51" s="16">
        <f t="shared" si="20"/>
        <v>1.6435E-12</v>
      </c>
    </row>
    <row r="52" spans="1:29" x14ac:dyDescent="0.35">
      <c r="A52" s="11" t="s">
        <v>144</v>
      </c>
      <c r="B52" s="18">
        <v>8.1854000000000006E-5</v>
      </c>
      <c r="C52" s="11">
        <v>1.3179E-2</v>
      </c>
      <c r="D52" s="18">
        <v>1.1967000000000001E-7</v>
      </c>
      <c r="E52" s="18">
        <v>1.2114E-8</v>
      </c>
      <c r="F52" s="18">
        <v>10.122999999999999</v>
      </c>
      <c r="G52" s="11">
        <v>-17.73</v>
      </c>
      <c r="H52" s="11">
        <v>10.295</v>
      </c>
      <c r="I52" s="11">
        <v>58.064999999999998</v>
      </c>
      <c r="J52" s="18">
        <v>1.4957999999999999E-7</v>
      </c>
      <c r="K52" s="18">
        <v>2.1594000000000001E-8</v>
      </c>
      <c r="L52" s="18">
        <v>14.436</v>
      </c>
      <c r="M52" s="11">
        <v>0.71747000000000005</v>
      </c>
      <c r="N52" s="18">
        <v>1.1205E-2</v>
      </c>
      <c r="O52" s="18">
        <v>1.5617000000000001</v>
      </c>
      <c r="P52" s="11">
        <v>7077</v>
      </c>
      <c r="Q52" s="18">
        <v>14.367000000000001</v>
      </c>
      <c r="R52" s="18">
        <v>0.20301</v>
      </c>
      <c r="S52" s="24">
        <v>1.643E-12</v>
      </c>
      <c r="T52" s="18">
        <v>3.8887000000000003E-14</v>
      </c>
      <c r="U52" s="18">
        <v>2.3668</v>
      </c>
      <c r="V52" s="11">
        <v>0.96258999999999995</v>
      </c>
      <c r="W52" s="18">
        <v>1.3898999999999999E-3</v>
      </c>
      <c r="X52" s="18">
        <v>0.14438999999999999</v>
      </c>
      <c r="Z52" s="18">
        <f t="shared" si="17"/>
        <v>1.1967000000000001E-7</v>
      </c>
      <c r="AA52" s="11">
        <f t="shared" si="18"/>
        <v>7059.27</v>
      </c>
      <c r="AB52" s="18">
        <f t="shared" si="19"/>
        <v>1.4957999999999999E-7</v>
      </c>
      <c r="AC52" s="18">
        <f t="shared" si="20"/>
        <v>1.643E-12</v>
      </c>
    </row>
    <row r="53" spans="1:29" x14ac:dyDescent="0.35">
      <c r="A53" s="10" t="s">
        <v>24</v>
      </c>
      <c r="B53" s="10">
        <f t="shared" ref="B53:X53" si="21">AVERAGE(B48:B52)</f>
        <v>8.2682800000000007E-5</v>
      </c>
      <c r="C53" s="10">
        <f t="shared" si="21"/>
        <v>1.33122E-2</v>
      </c>
      <c r="D53" s="10">
        <f t="shared" si="21"/>
        <v>1.1877799999999999E-7</v>
      </c>
      <c r="E53" s="10">
        <f t="shared" si="21"/>
        <v>1.2197600000000001E-8</v>
      </c>
      <c r="F53" s="10">
        <f t="shared" si="21"/>
        <v>10.274800000000001</v>
      </c>
      <c r="G53" s="10">
        <f t="shared" si="21"/>
        <v>-16.57</v>
      </c>
      <c r="H53" s="10">
        <f t="shared" si="21"/>
        <v>10.365200000000002</v>
      </c>
      <c r="I53" s="10">
        <f t="shared" si="21"/>
        <v>65.65979999999999</v>
      </c>
      <c r="J53" s="10">
        <f t="shared" si="21"/>
        <v>1.5035999999999998E-7</v>
      </c>
      <c r="K53" s="10">
        <f t="shared" si="21"/>
        <v>2.1606200000000003E-8</v>
      </c>
      <c r="L53" s="10">
        <f t="shared" si="21"/>
        <v>14.37</v>
      </c>
      <c r="M53" s="10">
        <f t="shared" si="21"/>
        <v>0.71628000000000003</v>
      </c>
      <c r="N53" s="10">
        <f t="shared" si="21"/>
        <v>1.1154599999999999E-2</v>
      </c>
      <c r="O53" s="10">
        <f t="shared" si="21"/>
        <v>1.55728</v>
      </c>
      <c r="P53" s="10">
        <f t="shared" si="21"/>
        <v>7069.2</v>
      </c>
      <c r="Q53" s="10">
        <f t="shared" si="21"/>
        <v>14.463999999999999</v>
      </c>
      <c r="R53" s="10">
        <f t="shared" si="21"/>
        <v>0.20460799999999998</v>
      </c>
      <c r="S53" s="21">
        <f t="shared" si="21"/>
        <v>1.6311000000000002E-12</v>
      </c>
      <c r="T53" s="10">
        <f t="shared" si="21"/>
        <v>3.8876200000000003E-14</v>
      </c>
      <c r="U53" s="10">
        <f t="shared" si="21"/>
        <v>2.3835799999999998</v>
      </c>
      <c r="V53" s="10">
        <f t="shared" si="21"/>
        <v>0.96295799999999987</v>
      </c>
      <c r="W53" s="10">
        <f t="shared" si="21"/>
        <v>1.3997599999999999E-3</v>
      </c>
      <c r="X53" s="10">
        <f t="shared" si="21"/>
        <v>0.14536200000000002</v>
      </c>
      <c r="Z53" s="10">
        <f>AVERAGE(Z48:Z52)</f>
        <v>1.1877799999999999E-7</v>
      </c>
      <c r="AA53" s="10">
        <f>AVERAGE(AA48:AA52)</f>
        <v>7052.6299999999992</v>
      </c>
      <c r="AB53" s="10">
        <f>AVERAGE(AB48:AB52)</f>
        <v>1.5035999999999998E-7</v>
      </c>
      <c r="AC53" s="10">
        <f>AVERAGE(AC48:AC52)</f>
        <v>1.6311000000000002E-12</v>
      </c>
    </row>
    <row r="55" spans="1:29" x14ac:dyDescent="0.35">
      <c r="A55" s="23">
        <v>7.0000000000000007E-2</v>
      </c>
    </row>
    <row r="56" spans="1:29" x14ac:dyDescent="0.35">
      <c r="A56" s="12" t="s">
        <v>56</v>
      </c>
      <c r="B56" s="12" t="s">
        <v>12</v>
      </c>
      <c r="C56" s="12" t="s">
        <v>13</v>
      </c>
      <c r="D56" s="12" t="s">
        <v>26</v>
      </c>
      <c r="E56" s="12" t="s">
        <v>14</v>
      </c>
      <c r="F56" s="12" t="s">
        <v>15</v>
      </c>
      <c r="G56" s="12" t="s">
        <v>16</v>
      </c>
      <c r="H56" s="12" t="s">
        <v>17</v>
      </c>
      <c r="I56" s="12" t="s">
        <v>18</v>
      </c>
      <c r="J56" s="12" t="s">
        <v>27</v>
      </c>
      <c r="K56" s="12" t="s">
        <v>28</v>
      </c>
      <c r="L56" s="12" t="s">
        <v>29</v>
      </c>
      <c r="M56" s="12" t="s">
        <v>30</v>
      </c>
      <c r="N56" s="12" t="s">
        <v>31</v>
      </c>
      <c r="O56" s="12" t="s">
        <v>32</v>
      </c>
      <c r="P56" s="12" t="s">
        <v>33</v>
      </c>
      <c r="Q56" s="12" t="s">
        <v>19</v>
      </c>
      <c r="R56" s="12" t="s">
        <v>20</v>
      </c>
      <c r="S56" s="12" t="s">
        <v>34</v>
      </c>
      <c r="T56" s="12" t="s">
        <v>35</v>
      </c>
      <c r="U56" s="12" t="s">
        <v>36</v>
      </c>
      <c r="V56" s="12" t="s">
        <v>37</v>
      </c>
      <c r="W56" s="12" t="s">
        <v>38</v>
      </c>
      <c r="X56" s="12" t="s">
        <v>39</v>
      </c>
      <c r="Z56" s="10" t="s">
        <v>43</v>
      </c>
      <c r="AA56" s="10" t="s">
        <v>42</v>
      </c>
      <c r="AB56" s="10" t="s">
        <v>44</v>
      </c>
      <c r="AC56" s="10" t="s">
        <v>45</v>
      </c>
    </row>
    <row r="57" spans="1:29" x14ac:dyDescent="0.35">
      <c r="A57" s="10" t="s">
        <v>145</v>
      </c>
      <c r="B57" s="16">
        <v>7.9884999999999998E-5</v>
      </c>
      <c r="C57" s="10">
        <v>1.2862E-2</v>
      </c>
      <c r="D57" s="16">
        <v>1.2461999999999999E-7</v>
      </c>
      <c r="E57" s="16">
        <v>1.1973000000000001E-8</v>
      </c>
      <c r="F57" s="16">
        <v>9.6075999999999997</v>
      </c>
      <c r="G57" s="10">
        <v>-18.8</v>
      </c>
      <c r="H57" s="10">
        <v>10.205</v>
      </c>
      <c r="I57" s="10">
        <v>54.281999999999996</v>
      </c>
      <c r="J57" s="16">
        <v>1.4625999999999999E-7</v>
      </c>
      <c r="K57" s="16">
        <v>2.0584999999999999E-8</v>
      </c>
      <c r="L57" s="16">
        <v>14.074</v>
      </c>
      <c r="M57" s="10">
        <v>0.71919999999999995</v>
      </c>
      <c r="N57" s="16">
        <v>1.0919999999999999E-2</v>
      </c>
      <c r="O57" s="16">
        <v>1.5184</v>
      </c>
      <c r="P57" s="10">
        <v>7010</v>
      </c>
      <c r="Q57" s="16">
        <v>14.143000000000001</v>
      </c>
      <c r="R57" s="16">
        <v>0.20175000000000001</v>
      </c>
      <c r="S57" s="17">
        <v>1.6081E-12</v>
      </c>
      <c r="T57" s="16">
        <v>3.7656000000000001E-14</v>
      </c>
      <c r="U57" s="16">
        <v>2.3416000000000001</v>
      </c>
      <c r="V57" s="10">
        <v>0.96365000000000001</v>
      </c>
      <c r="W57" s="16">
        <v>1.3760000000000001E-3</v>
      </c>
      <c r="X57" s="16">
        <v>0.14279</v>
      </c>
      <c r="Z57" s="14">
        <f>D57</f>
        <v>1.2461999999999999E-7</v>
      </c>
      <c r="AA57" s="13">
        <f>G57+P57</f>
        <v>6991.2</v>
      </c>
      <c r="AB57" s="14">
        <f>J57</f>
        <v>1.4625999999999999E-7</v>
      </c>
      <c r="AC57" s="14">
        <f>S57</f>
        <v>1.6081E-12</v>
      </c>
    </row>
    <row r="58" spans="1:29" x14ac:dyDescent="0.35">
      <c r="A58" s="10" t="s">
        <v>146</v>
      </c>
      <c r="B58" s="16">
        <v>8.0939999999999994E-5</v>
      </c>
      <c r="C58" s="10">
        <v>1.3030999999999999E-2</v>
      </c>
      <c r="D58" s="16">
        <v>1.2466999999999999E-7</v>
      </c>
      <c r="E58" s="16">
        <v>1.206E-8</v>
      </c>
      <c r="F58" s="16">
        <v>9.6735000000000007</v>
      </c>
      <c r="G58" s="10">
        <v>-22.82</v>
      </c>
      <c r="H58" s="10">
        <v>10.3</v>
      </c>
      <c r="I58" s="10">
        <v>45.136000000000003</v>
      </c>
      <c r="J58" s="16">
        <v>1.4604999999999999E-7</v>
      </c>
      <c r="K58" s="16">
        <v>2.0913E-8</v>
      </c>
      <c r="L58" s="16">
        <v>14.319000000000001</v>
      </c>
      <c r="M58" s="10">
        <v>0.71982000000000002</v>
      </c>
      <c r="N58" s="16">
        <v>1.1110999999999999E-2</v>
      </c>
      <c r="O58" s="16">
        <v>1.5436000000000001</v>
      </c>
      <c r="P58" s="10">
        <v>7033</v>
      </c>
      <c r="Q58" s="16">
        <v>14.291</v>
      </c>
      <c r="R58" s="16">
        <v>0.20319999999999999</v>
      </c>
      <c r="S58" s="17">
        <v>1.6621999999999999E-12</v>
      </c>
      <c r="T58" s="16">
        <v>3.9205000000000002E-14</v>
      </c>
      <c r="U58" s="16">
        <v>2.3586</v>
      </c>
      <c r="V58" s="10">
        <v>0.96192</v>
      </c>
      <c r="W58" s="16">
        <v>1.3860999999999999E-3</v>
      </c>
      <c r="X58" s="16">
        <v>0.14410000000000001</v>
      </c>
      <c r="Z58" s="16">
        <f t="shared" ref="Z58:Z61" si="22">D58</f>
        <v>1.2466999999999999E-7</v>
      </c>
      <c r="AA58" s="10">
        <f t="shared" ref="AA58:AA61" si="23">G58+P58</f>
        <v>7010.18</v>
      </c>
      <c r="AB58" s="16">
        <f t="shared" ref="AB58:AB61" si="24">J58</f>
        <v>1.4604999999999999E-7</v>
      </c>
      <c r="AC58" s="16">
        <f t="shared" ref="AC58:AC61" si="25">S58</f>
        <v>1.6621999999999999E-12</v>
      </c>
    </row>
    <row r="59" spans="1:29" x14ac:dyDescent="0.35">
      <c r="A59" s="10" t="s">
        <v>147</v>
      </c>
      <c r="B59" s="16">
        <v>8.1763999999999998E-5</v>
      </c>
      <c r="C59" s="10">
        <v>1.3164E-2</v>
      </c>
      <c r="D59" s="16">
        <v>1.2102999999999999E-7</v>
      </c>
      <c r="E59" s="16">
        <v>1.2095E-8</v>
      </c>
      <c r="F59" s="16">
        <v>9.9933999999999994</v>
      </c>
      <c r="G59" s="10">
        <v>-19.16</v>
      </c>
      <c r="H59" s="10">
        <v>10.314</v>
      </c>
      <c r="I59" s="10">
        <v>53.831000000000003</v>
      </c>
      <c r="J59" s="16">
        <v>1.4412E-7</v>
      </c>
      <c r="K59" s="16">
        <v>2.0853000000000002E-8</v>
      </c>
      <c r="L59" s="16">
        <v>14.468999999999999</v>
      </c>
      <c r="M59" s="10">
        <v>0.72150000000000003</v>
      </c>
      <c r="N59" s="16">
        <v>1.1224E-2</v>
      </c>
      <c r="O59" s="16">
        <v>1.5556000000000001</v>
      </c>
      <c r="P59" s="10">
        <v>7028</v>
      </c>
      <c r="Q59" s="16">
        <v>14.298</v>
      </c>
      <c r="R59" s="16">
        <v>0.20344000000000001</v>
      </c>
      <c r="S59" s="17">
        <v>1.6457999999999999E-12</v>
      </c>
      <c r="T59" s="16">
        <v>3.8912999999999998E-14</v>
      </c>
      <c r="U59" s="16">
        <v>2.3643999999999998</v>
      </c>
      <c r="V59" s="10">
        <v>0.96248999999999996</v>
      </c>
      <c r="W59" s="16">
        <v>1.3894000000000001E-3</v>
      </c>
      <c r="X59" s="16">
        <v>0.14435000000000001</v>
      </c>
      <c r="Z59" s="16">
        <f t="shared" si="22"/>
        <v>1.2102999999999999E-7</v>
      </c>
      <c r="AA59" s="10">
        <f t="shared" si="23"/>
        <v>7008.84</v>
      </c>
      <c r="AB59" s="16">
        <f t="shared" si="24"/>
        <v>1.4412E-7</v>
      </c>
      <c r="AC59" s="16">
        <f t="shared" si="25"/>
        <v>1.6457999999999999E-12</v>
      </c>
    </row>
    <row r="60" spans="1:29" x14ac:dyDescent="0.35">
      <c r="A60" s="10" t="s">
        <v>148</v>
      </c>
      <c r="B60" s="16">
        <v>8.1005000000000001E-5</v>
      </c>
      <c r="C60" s="10">
        <v>1.3042E-2</v>
      </c>
      <c r="D60" s="16">
        <v>1.2017E-7</v>
      </c>
      <c r="E60" s="16">
        <v>1.2018E-8</v>
      </c>
      <c r="F60" s="16">
        <v>10.000999999999999</v>
      </c>
      <c r="G60" s="10">
        <v>-17.75</v>
      </c>
      <c r="H60" s="10">
        <v>10.249000000000001</v>
      </c>
      <c r="I60" s="10">
        <v>57.741</v>
      </c>
      <c r="J60" s="16">
        <v>1.4485999999999999E-7</v>
      </c>
      <c r="K60" s="16">
        <v>2.0977E-8</v>
      </c>
      <c r="L60" s="16">
        <v>14.481</v>
      </c>
      <c r="M60" s="10">
        <v>0.72167999999999999</v>
      </c>
      <c r="N60" s="16">
        <v>1.1233999999999999E-2</v>
      </c>
      <c r="O60" s="16">
        <v>1.5566</v>
      </c>
      <c r="P60" s="10">
        <v>7020</v>
      </c>
      <c r="Q60" s="16">
        <v>14.207000000000001</v>
      </c>
      <c r="R60" s="16">
        <v>0.20238</v>
      </c>
      <c r="S60" s="17">
        <v>1.6507E-12</v>
      </c>
      <c r="T60" s="16">
        <v>3.8823000000000002E-14</v>
      </c>
      <c r="U60" s="16">
        <v>2.3519000000000001</v>
      </c>
      <c r="V60" s="10">
        <v>0.96240000000000003</v>
      </c>
      <c r="W60" s="16">
        <v>1.382E-3</v>
      </c>
      <c r="X60" s="16">
        <v>0.14360000000000001</v>
      </c>
      <c r="Z60" s="16">
        <f t="shared" si="22"/>
        <v>1.2017E-7</v>
      </c>
      <c r="AA60" s="10">
        <f t="shared" si="23"/>
        <v>7002.25</v>
      </c>
      <c r="AB60" s="16">
        <f t="shared" si="24"/>
        <v>1.4485999999999999E-7</v>
      </c>
      <c r="AC60" s="16">
        <f t="shared" si="25"/>
        <v>1.6507E-12</v>
      </c>
    </row>
    <row r="61" spans="1:29" x14ac:dyDescent="0.35">
      <c r="A61" s="11" t="s">
        <v>149</v>
      </c>
      <c r="B61" s="18">
        <v>8.1151999999999998E-5</v>
      </c>
      <c r="C61" s="11">
        <v>1.3065999999999999E-2</v>
      </c>
      <c r="D61" s="18">
        <v>1.2146E-7</v>
      </c>
      <c r="E61" s="18">
        <v>1.2026E-8</v>
      </c>
      <c r="F61" s="18">
        <v>9.9011999999999993</v>
      </c>
      <c r="G61" s="11">
        <v>-19.54</v>
      </c>
      <c r="H61" s="11">
        <v>10.26</v>
      </c>
      <c r="I61" s="11">
        <v>52.508000000000003</v>
      </c>
      <c r="J61" s="18">
        <v>1.4392000000000001E-7</v>
      </c>
      <c r="K61" s="18">
        <v>2.0942E-8</v>
      </c>
      <c r="L61" s="18">
        <v>14.551</v>
      </c>
      <c r="M61" s="11">
        <v>0.72255000000000003</v>
      </c>
      <c r="N61" s="18">
        <v>1.1287E-2</v>
      </c>
      <c r="O61" s="18">
        <v>1.5621</v>
      </c>
      <c r="P61" s="11">
        <v>7024</v>
      </c>
      <c r="Q61" s="18">
        <v>14.212999999999999</v>
      </c>
      <c r="R61" s="18">
        <v>0.20235</v>
      </c>
      <c r="S61" s="24">
        <v>1.6544000000000001E-12</v>
      </c>
      <c r="T61" s="18">
        <v>3.8904999999999999E-14</v>
      </c>
      <c r="U61" s="18">
        <v>2.3515999999999999</v>
      </c>
      <c r="V61" s="11">
        <v>0.96225000000000005</v>
      </c>
      <c r="W61" s="18">
        <v>1.382E-3</v>
      </c>
      <c r="X61" s="18">
        <v>0.14362</v>
      </c>
      <c r="Z61" s="18">
        <f t="shared" si="22"/>
        <v>1.2146E-7</v>
      </c>
      <c r="AA61" s="11">
        <f t="shared" si="23"/>
        <v>7004.46</v>
      </c>
      <c r="AB61" s="18">
        <f t="shared" si="24"/>
        <v>1.4392000000000001E-7</v>
      </c>
      <c r="AC61" s="18">
        <f t="shared" si="25"/>
        <v>1.6544000000000001E-12</v>
      </c>
    </row>
    <row r="62" spans="1:29" x14ac:dyDescent="0.35">
      <c r="A62" s="10" t="s">
        <v>24</v>
      </c>
      <c r="B62" s="10">
        <f t="shared" ref="B62:X62" si="26">AVERAGE(B57:B61)</f>
        <v>8.0949200000000001E-5</v>
      </c>
      <c r="C62" s="10">
        <f t="shared" si="26"/>
        <v>1.3032999999999999E-2</v>
      </c>
      <c r="D62" s="10">
        <f t="shared" si="26"/>
        <v>1.2238999999999997E-7</v>
      </c>
      <c r="E62" s="10">
        <f t="shared" si="26"/>
        <v>1.2034400000000001E-8</v>
      </c>
      <c r="F62" s="10">
        <f t="shared" si="26"/>
        <v>9.8353399999999986</v>
      </c>
      <c r="G62" s="10">
        <f t="shared" si="26"/>
        <v>-19.613999999999997</v>
      </c>
      <c r="H62" s="10">
        <f t="shared" si="26"/>
        <v>10.265600000000001</v>
      </c>
      <c r="I62" s="10">
        <f t="shared" si="26"/>
        <v>52.699599999999997</v>
      </c>
      <c r="J62" s="10">
        <f t="shared" si="26"/>
        <v>1.4504200000000001E-7</v>
      </c>
      <c r="K62" s="10">
        <f t="shared" si="26"/>
        <v>2.0854000000000003E-8</v>
      </c>
      <c r="L62" s="10">
        <f t="shared" si="26"/>
        <v>14.378800000000002</v>
      </c>
      <c r="M62" s="10">
        <f t="shared" si="26"/>
        <v>0.72094999999999998</v>
      </c>
      <c r="N62" s="10">
        <f t="shared" si="26"/>
        <v>1.1155200000000001E-2</v>
      </c>
      <c r="O62" s="10">
        <f t="shared" si="26"/>
        <v>1.5472600000000001</v>
      </c>
      <c r="P62" s="10">
        <f t="shared" si="26"/>
        <v>7023</v>
      </c>
      <c r="Q62" s="10">
        <f t="shared" si="26"/>
        <v>14.230399999999999</v>
      </c>
      <c r="R62" s="10">
        <f t="shared" si="26"/>
        <v>0.202624</v>
      </c>
      <c r="S62" s="21">
        <f t="shared" si="26"/>
        <v>1.6442399999999999E-12</v>
      </c>
      <c r="T62" s="10">
        <f t="shared" si="26"/>
        <v>3.8700399999999999E-14</v>
      </c>
      <c r="U62" s="10">
        <f t="shared" si="26"/>
        <v>2.3536200000000003</v>
      </c>
      <c r="V62" s="10">
        <f t="shared" si="26"/>
        <v>0.96254200000000001</v>
      </c>
      <c r="W62" s="10">
        <f t="shared" si="26"/>
        <v>1.3831E-3</v>
      </c>
      <c r="X62" s="10">
        <f t="shared" si="26"/>
        <v>0.14369199999999999</v>
      </c>
      <c r="Z62" s="10">
        <f>AVERAGE(Z57:Z61)</f>
        <v>1.2238999999999997E-7</v>
      </c>
      <c r="AA62" s="10">
        <f>AVERAGE(AA57:AA61)</f>
        <v>7003.3860000000004</v>
      </c>
      <c r="AB62" s="10">
        <f>AVERAGE(AB57:AB61)</f>
        <v>1.4504200000000001E-7</v>
      </c>
      <c r="AC62" s="10">
        <f>AVERAGE(AC57:AC61)</f>
        <v>1.6442399999999999E-12</v>
      </c>
    </row>
    <row r="64" spans="1:29" x14ac:dyDescent="0.35">
      <c r="A64" s="23">
        <v>0.08</v>
      </c>
    </row>
    <row r="65" spans="1:29" x14ac:dyDescent="0.35">
      <c r="A65" s="12" t="s">
        <v>56</v>
      </c>
      <c r="B65" s="12" t="s">
        <v>12</v>
      </c>
      <c r="C65" s="12" t="s">
        <v>13</v>
      </c>
      <c r="D65" s="12" t="s">
        <v>26</v>
      </c>
      <c r="E65" s="12" t="s">
        <v>14</v>
      </c>
      <c r="F65" s="12" t="s">
        <v>15</v>
      </c>
      <c r="G65" s="12" t="s">
        <v>16</v>
      </c>
      <c r="H65" s="12" t="s">
        <v>17</v>
      </c>
      <c r="I65" s="12" t="s">
        <v>18</v>
      </c>
      <c r="J65" s="12" t="s">
        <v>27</v>
      </c>
      <c r="K65" s="12" t="s">
        <v>28</v>
      </c>
      <c r="L65" s="12" t="s">
        <v>29</v>
      </c>
      <c r="M65" s="12" t="s">
        <v>30</v>
      </c>
      <c r="N65" s="12" t="s">
        <v>31</v>
      </c>
      <c r="O65" s="12" t="s">
        <v>32</v>
      </c>
      <c r="P65" s="12" t="s">
        <v>33</v>
      </c>
      <c r="Q65" s="12" t="s">
        <v>19</v>
      </c>
      <c r="R65" s="12" t="s">
        <v>20</v>
      </c>
      <c r="S65" s="12" t="s">
        <v>34</v>
      </c>
      <c r="T65" s="12" t="s">
        <v>35</v>
      </c>
      <c r="U65" s="12" t="s">
        <v>36</v>
      </c>
      <c r="V65" s="12" t="s">
        <v>37</v>
      </c>
      <c r="W65" s="12" t="s">
        <v>38</v>
      </c>
      <c r="X65" s="12" t="s">
        <v>39</v>
      </c>
      <c r="Z65" s="10" t="s">
        <v>43</v>
      </c>
      <c r="AA65" s="10" t="s">
        <v>42</v>
      </c>
      <c r="AB65" s="10" t="s">
        <v>44</v>
      </c>
      <c r="AC65" s="10" t="s">
        <v>45</v>
      </c>
    </row>
    <row r="66" spans="1:29" x14ac:dyDescent="0.35">
      <c r="A66" s="10" t="s">
        <v>150</v>
      </c>
      <c r="B66" s="16">
        <v>8.1353999999999994E-5</v>
      </c>
      <c r="C66" s="10">
        <v>1.3098E-2</v>
      </c>
      <c r="D66" s="16">
        <v>1.1672E-7</v>
      </c>
      <c r="E66" s="16">
        <v>1.2054999999999999E-8</v>
      </c>
      <c r="F66" s="16">
        <v>10.327999999999999</v>
      </c>
      <c r="G66" s="10">
        <v>-12.31</v>
      </c>
      <c r="H66" s="10">
        <v>10.297000000000001</v>
      </c>
      <c r="I66" s="10">
        <v>83.647000000000006</v>
      </c>
      <c r="J66" s="16">
        <v>1.4077999999999999E-7</v>
      </c>
      <c r="K66" s="16">
        <v>2.0079000000000001E-8</v>
      </c>
      <c r="L66" s="16">
        <v>14.263</v>
      </c>
      <c r="M66" s="10">
        <v>0.72343999999999997</v>
      </c>
      <c r="N66" s="16">
        <v>1.106E-2</v>
      </c>
      <c r="O66" s="16">
        <v>1.5287999999999999</v>
      </c>
      <c r="P66" s="10">
        <v>6948</v>
      </c>
      <c r="Q66" s="16">
        <v>14.186</v>
      </c>
      <c r="R66" s="16">
        <v>0.20416999999999999</v>
      </c>
      <c r="S66" s="17">
        <v>1.6158E-12</v>
      </c>
      <c r="T66" s="16">
        <v>3.8187000000000003E-14</v>
      </c>
      <c r="U66" s="16">
        <v>2.3633000000000002</v>
      </c>
      <c r="V66" s="10">
        <v>0.96358999999999995</v>
      </c>
      <c r="W66" s="16">
        <v>1.3895999999999999E-3</v>
      </c>
      <c r="X66" s="16">
        <v>0.14421</v>
      </c>
      <c r="Z66" s="14">
        <f>D66</f>
        <v>1.1672E-7</v>
      </c>
      <c r="AA66" s="13">
        <f>G66+P66</f>
        <v>6935.69</v>
      </c>
      <c r="AB66" s="14">
        <f>J66</f>
        <v>1.4077999999999999E-7</v>
      </c>
      <c r="AC66" s="14">
        <f>S66</f>
        <v>1.6158E-12</v>
      </c>
    </row>
    <row r="67" spans="1:29" x14ac:dyDescent="0.35">
      <c r="A67" s="10" t="s">
        <v>151</v>
      </c>
      <c r="B67" s="16">
        <v>7.9856000000000003E-5</v>
      </c>
      <c r="C67" s="10">
        <v>1.2857E-2</v>
      </c>
      <c r="D67" s="16">
        <v>1.2181E-7</v>
      </c>
      <c r="E67" s="16">
        <v>1.1954000000000001E-8</v>
      </c>
      <c r="F67" s="16">
        <v>9.8135999999999992</v>
      </c>
      <c r="G67" s="10">
        <v>-18.579999999999998</v>
      </c>
      <c r="H67" s="10">
        <v>10.243</v>
      </c>
      <c r="I67" s="10">
        <v>55.128999999999998</v>
      </c>
      <c r="J67" s="16">
        <v>1.4357000000000001E-7</v>
      </c>
      <c r="K67" s="16">
        <v>2.0496E-8</v>
      </c>
      <c r="L67" s="16">
        <v>14.276</v>
      </c>
      <c r="M67" s="10">
        <v>0.72269000000000005</v>
      </c>
      <c r="N67" s="16">
        <v>1.1073E-2</v>
      </c>
      <c r="O67" s="16">
        <v>1.5322</v>
      </c>
      <c r="P67" s="10">
        <v>6955</v>
      </c>
      <c r="Q67" s="16">
        <v>14.11</v>
      </c>
      <c r="R67" s="16">
        <v>0.20288</v>
      </c>
      <c r="S67" s="17">
        <v>1.6551000000000001E-12</v>
      </c>
      <c r="T67" s="16">
        <v>3.8793999999999997E-14</v>
      </c>
      <c r="U67" s="16">
        <v>2.3439000000000001</v>
      </c>
      <c r="V67" s="10">
        <v>0.96226</v>
      </c>
      <c r="W67" s="16">
        <v>1.3786E-3</v>
      </c>
      <c r="X67" s="16">
        <v>0.14327000000000001</v>
      </c>
      <c r="Z67" s="16">
        <f t="shared" ref="Z67:Z70" si="27">D67</f>
        <v>1.2181E-7</v>
      </c>
      <c r="AA67" s="10">
        <f t="shared" ref="AA67:AA70" si="28">G67+P67</f>
        <v>6936.42</v>
      </c>
      <c r="AB67" s="16">
        <f t="shared" ref="AB67:AB70" si="29">J67</f>
        <v>1.4357000000000001E-7</v>
      </c>
      <c r="AC67" s="16">
        <f t="shared" ref="AC67:AC70" si="30">S67</f>
        <v>1.6551000000000001E-12</v>
      </c>
    </row>
    <row r="68" spans="1:29" x14ac:dyDescent="0.35">
      <c r="A68" s="10" t="s">
        <v>152</v>
      </c>
      <c r="B68" s="16">
        <v>7.9348E-5</v>
      </c>
      <c r="C68" s="10">
        <v>1.2775E-2</v>
      </c>
      <c r="D68" s="16">
        <v>1.2202999999999999E-7</v>
      </c>
      <c r="E68" s="16">
        <v>1.1895E-8</v>
      </c>
      <c r="F68" s="16">
        <v>9.7476000000000003</v>
      </c>
      <c r="G68" s="10">
        <v>-18.579999999999998</v>
      </c>
      <c r="H68" s="10">
        <v>10.188000000000001</v>
      </c>
      <c r="I68" s="10">
        <v>54.832999999999998</v>
      </c>
      <c r="J68" s="16">
        <v>1.4275999999999999E-7</v>
      </c>
      <c r="K68" s="16">
        <v>2.0459999999999999E-8</v>
      </c>
      <c r="L68" s="16">
        <v>14.332000000000001</v>
      </c>
      <c r="M68" s="10">
        <v>0.72367000000000004</v>
      </c>
      <c r="N68" s="16">
        <v>1.1115E-2</v>
      </c>
      <c r="O68" s="16">
        <v>1.5359</v>
      </c>
      <c r="P68" s="10">
        <v>6964</v>
      </c>
      <c r="Q68" s="16">
        <v>14.04</v>
      </c>
      <c r="R68" s="16">
        <v>0.20161000000000001</v>
      </c>
      <c r="S68" s="17">
        <v>1.6608999999999999E-12</v>
      </c>
      <c r="T68" s="16">
        <v>3.8732999999999999E-14</v>
      </c>
      <c r="U68" s="16">
        <v>2.3319999999999999</v>
      </c>
      <c r="V68" s="10">
        <v>0.96209999999999996</v>
      </c>
      <c r="W68" s="16">
        <v>1.3715000000000001E-3</v>
      </c>
      <c r="X68" s="16">
        <v>0.14255000000000001</v>
      </c>
      <c r="Z68" s="16">
        <f t="shared" si="27"/>
        <v>1.2202999999999999E-7</v>
      </c>
      <c r="AA68" s="10">
        <f t="shared" si="28"/>
        <v>6945.42</v>
      </c>
      <c r="AB68" s="16">
        <f t="shared" si="29"/>
        <v>1.4275999999999999E-7</v>
      </c>
      <c r="AC68" s="16">
        <f t="shared" si="30"/>
        <v>1.6608999999999999E-12</v>
      </c>
    </row>
    <row r="69" spans="1:29" x14ac:dyDescent="0.35">
      <c r="A69" s="10" t="s">
        <v>153</v>
      </c>
      <c r="B69" s="16">
        <v>7.9820999999999994E-5</v>
      </c>
      <c r="C69" s="10">
        <v>1.2851E-2</v>
      </c>
      <c r="D69" s="16">
        <v>1.2174999999999999E-7</v>
      </c>
      <c r="E69" s="16">
        <v>1.1913000000000001E-8</v>
      </c>
      <c r="F69" s="16">
        <v>9.7848000000000006</v>
      </c>
      <c r="G69" s="10">
        <v>-18.09</v>
      </c>
      <c r="H69" s="10">
        <v>10.199</v>
      </c>
      <c r="I69" s="10">
        <v>56.378999999999998</v>
      </c>
      <c r="J69" s="16">
        <v>1.4203000000000001E-7</v>
      </c>
      <c r="K69" s="16">
        <v>2.0534E-8</v>
      </c>
      <c r="L69" s="16">
        <v>14.458</v>
      </c>
      <c r="M69" s="10">
        <v>0.72470999999999997</v>
      </c>
      <c r="N69" s="16">
        <v>1.1211E-2</v>
      </c>
      <c r="O69" s="16">
        <v>1.5469999999999999</v>
      </c>
      <c r="P69" s="10">
        <v>6961</v>
      </c>
      <c r="Q69" s="16">
        <v>14.044</v>
      </c>
      <c r="R69" s="16">
        <v>0.20175000000000001</v>
      </c>
      <c r="S69" s="17">
        <v>1.6521E-12</v>
      </c>
      <c r="T69" s="16">
        <v>3.8566000000000001E-14</v>
      </c>
      <c r="U69" s="16">
        <v>2.3344</v>
      </c>
      <c r="V69" s="10">
        <v>0.96236999999999995</v>
      </c>
      <c r="W69" s="16">
        <v>1.3728E-3</v>
      </c>
      <c r="X69" s="16">
        <v>0.14265</v>
      </c>
      <c r="Z69" s="16">
        <f t="shared" si="27"/>
        <v>1.2174999999999999E-7</v>
      </c>
      <c r="AA69" s="10">
        <f t="shared" si="28"/>
        <v>6942.91</v>
      </c>
      <c r="AB69" s="16">
        <f t="shared" si="29"/>
        <v>1.4203000000000001E-7</v>
      </c>
      <c r="AC69" s="16">
        <f t="shared" si="30"/>
        <v>1.6521E-12</v>
      </c>
    </row>
    <row r="70" spans="1:29" x14ac:dyDescent="0.35">
      <c r="A70" s="11" t="s">
        <v>154</v>
      </c>
      <c r="B70" s="18">
        <v>8.0364999999999994E-5</v>
      </c>
      <c r="C70" s="11">
        <v>1.2939000000000001E-2</v>
      </c>
      <c r="D70" s="18">
        <v>1.2270999999999999E-7</v>
      </c>
      <c r="E70" s="18">
        <v>1.1943999999999999E-8</v>
      </c>
      <c r="F70" s="18">
        <v>9.7334999999999994</v>
      </c>
      <c r="G70" s="11">
        <v>-19.27</v>
      </c>
      <c r="H70" s="11">
        <v>10.234999999999999</v>
      </c>
      <c r="I70" s="11">
        <v>53.113999999999997</v>
      </c>
      <c r="J70" s="18">
        <v>1.416E-7</v>
      </c>
      <c r="K70" s="18">
        <v>2.0660999999999999E-8</v>
      </c>
      <c r="L70" s="18">
        <v>14.590999999999999</v>
      </c>
      <c r="M70" s="11">
        <v>0.72560000000000002</v>
      </c>
      <c r="N70" s="18">
        <v>1.1313E-2</v>
      </c>
      <c r="O70" s="18">
        <v>1.5590999999999999</v>
      </c>
      <c r="P70" s="11">
        <v>6956</v>
      </c>
      <c r="Q70" s="18">
        <v>14.077</v>
      </c>
      <c r="R70" s="18">
        <v>0.20236999999999999</v>
      </c>
      <c r="S70" s="24">
        <v>1.6575999999999999E-12</v>
      </c>
      <c r="T70" s="18">
        <v>3.8789999999999998E-14</v>
      </c>
      <c r="U70" s="18">
        <v>2.3401000000000001</v>
      </c>
      <c r="V70" s="11">
        <v>0.96218000000000004</v>
      </c>
      <c r="W70" s="18">
        <v>1.3764000000000001E-3</v>
      </c>
      <c r="X70" s="18">
        <v>0.14305000000000001</v>
      </c>
      <c r="Z70" s="18">
        <f t="shared" si="27"/>
        <v>1.2270999999999999E-7</v>
      </c>
      <c r="AA70" s="11">
        <f t="shared" si="28"/>
        <v>6936.73</v>
      </c>
      <c r="AB70" s="18">
        <f t="shared" si="29"/>
        <v>1.416E-7</v>
      </c>
      <c r="AC70" s="18">
        <f t="shared" si="30"/>
        <v>1.6575999999999999E-12</v>
      </c>
    </row>
    <row r="71" spans="1:29" x14ac:dyDescent="0.35">
      <c r="A71" s="10" t="s">
        <v>24</v>
      </c>
      <c r="B71" s="10">
        <f t="shared" ref="B71:X71" si="31">AVERAGE(B66:B70)</f>
        <v>8.0148799999999994E-5</v>
      </c>
      <c r="C71" s="10">
        <f t="shared" si="31"/>
        <v>1.2904000000000002E-2</v>
      </c>
      <c r="D71" s="10">
        <f t="shared" si="31"/>
        <v>1.2100399999999999E-7</v>
      </c>
      <c r="E71" s="10">
        <f t="shared" si="31"/>
        <v>1.1952200000000001E-8</v>
      </c>
      <c r="F71" s="10">
        <f t="shared" si="31"/>
        <v>9.8814999999999991</v>
      </c>
      <c r="G71" s="10">
        <f t="shared" si="31"/>
        <v>-17.366</v>
      </c>
      <c r="H71" s="10">
        <f t="shared" si="31"/>
        <v>10.2324</v>
      </c>
      <c r="I71" s="10">
        <f t="shared" si="31"/>
        <v>60.620399999999997</v>
      </c>
      <c r="J71" s="10">
        <f t="shared" si="31"/>
        <v>1.4214800000000001E-7</v>
      </c>
      <c r="K71" s="10">
        <f t="shared" si="31"/>
        <v>2.0446000000000003E-8</v>
      </c>
      <c r="L71" s="10">
        <f t="shared" si="31"/>
        <v>14.384</v>
      </c>
      <c r="M71" s="10">
        <f t="shared" si="31"/>
        <v>0.72402200000000005</v>
      </c>
      <c r="N71" s="10">
        <f t="shared" si="31"/>
        <v>1.11544E-2</v>
      </c>
      <c r="O71" s="10">
        <f t="shared" si="31"/>
        <v>1.5406</v>
      </c>
      <c r="P71" s="10">
        <f t="shared" si="31"/>
        <v>6956.8</v>
      </c>
      <c r="Q71" s="10">
        <f t="shared" si="31"/>
        <v>14.091399999999998</v>
      </c>
      <c r="R71" s="10">
        <f t="shared" si="31"/>
        <v>0.20255600000000001</v>
      </c>
      <c r="S71" s="21">
        <f t="shared" si="31"/>
        <v>1.6483000000000002E-12</v>
      </c>
      <c r="T71" s="10">
        <f t="shared" si="31"/>
        <v>3.8613999999999998E-14</v>
      </c>
      <c r="U71" s="10">
        <f t="shared" si="31"/>
        <v>2.34274</v>
      </c>
      <c r="V71" s="10">
        <f t="shared" si="31"/>
        <v>0.96250000000000002</v>
      </c>
      <c r="W71" s="10">
        <f t="shared" si="31"/>
        <v>1.3777799999999999E-3</v>
      </c>
      <c r="X71" s="10">
        <f t="shared" si="31"/>
        <v>0.14314600000000002</v>
      </c>
      <c r="Z71" s="10">
        <f>AVERAGE(Z66:Z70)</f>
        <v>1.2100399999999999E-7</v>
      </c>
      <c r="AA71" s="10">
        <f>AVERAGE(AA66:AA70)</f>
        <v>6939.4339999999993</v>
      </c>
      <c r="AB71" s="10">
        <f>AVERAGE(AB66:AB70)</f>
        <v>1.4214800000000001E-7</v>
      </c>
      <c r="AC71" s="10">
        <f>AVERAGE(AC66:AC70)</f>
        <v>1.6483000000000002E-12</v>
      </c>
    </row>
    <row r="73" spans="1:29" x14ac:dyDescent="0.35">
      <c r="A73" s="23">
        <v>0.09</v>
      </c>
    </row>
    <row r="74" spans="1:29" x14ac:dyDescent="0.35">
      <c r="A74" s="12" t="s">
        <v>56</v>
      </c>
      <c r="B74" s="12" t="s">
        <v>12</v>
      </c>
      <c r="C74" s="12" t="s">
        <v>13</v>
      </c>
      <c r="D74" s="12" t="s">
        <v>26</v>
      </c>
      <c r="E74" s="12" t="s">
        <v>14</v>
      </c>
      <c r="F74" s="12" t="s">
        <v>15</v>
      </c>
      <c r="G74" s="12" t="s">
        <v>16</v>
      </c>
      <c r="H74" s="12" t="s">
        <v>17</v>
      </c>
      <c r="I74" s="12" t="s">
        <v>18</v>
      </c>
      <c r="J74" s="12" t="s">
        <v>27</v>
      </c>
      <c r="K74" s="12" t="s">
        <v>28</v>
      </c>
      <c r="L74" s="12" t="s">
        <v>29</v>
      </c>
      <c r="M74" s="12" t="s">
        <v>30</v>
      </c>
      <c r="N74" s="12" t="s">
        <v>31</v>
      </c>
      <c r="O74" s="12" t="s">
        <v>32</v>
      </c>
      <c r="P74" s="12" t="s">
        <v>33</v>
      </c>
      <c r="Q74" s="12" t="s">
        <v>19</v>
      </c>
      <c r="R74" s="12" t="s">
        <v>20</v>
      </c>
      <c r="S74" s="12" t="s">
        <v>34</v>
      </c>
      <c r="T74" s="12" t="s">
        <v>35</v>
      </c>
      <c r="U74" s="12" t="s">
        <v>36</v>
      </c>
      <c r="V74" s="12" t="s">
        <v>37</v>
      </c>
      <c r="W74" s="12" t="s">
        <v>38</v>
      </c>
      <c r="X74" s="12" t="s">
        <v>39</v>
      </c>
      <c r="Z74" s="10" t="s">
        <v>43</v>
      </c>
      <c r="AA74" s="10" t="s">
        <v>42</v>
      </c>
      <c r="AB74" s="10" t="s">
        <v>44</v>
      </c>
      <c r="AC74" s="10" t="s">
        <v>45</v>
      </c>
    </row>
    <row r="75" spans="1:29" x14ac:dyDescent="0.35">
      <c r="A75" s="10" t="s">
        <v>155</v>
      </c>
      <c r="B75" s="16">
        <v>7.9394999999999995E-5</v>
      </c>
      <c r="C75" s="10">
        <v>1.2782999999999999E-2</v>
      </c>
      <c r="D75" s="16">
        <v>1.1898E-7</v>
      </c>
      <c r="E75" s="16">
        <v>1.1902E-8</v>
      </c>
      <c r="F75" s="16">
        <v>10.003</v>
      </c>
      <c r="G75" s="10">
        <v>-13.84</v>
      </c>
      <c r="H75" s="10">
        <v>10.242000000000001</v>
      </c>
      <c r="I75" s="10">
        <v>74.003</v>
      </c>
      <c r="J75" s="16">
        <v>1.3971E-7</v>
      </c>
      <c r="K75" s="16">
        <v>1.9805000000000001E-8</v>
      </c>
      <c r="L75" s="16">
        <v>14.176</v>
      </c>
      <c r="M75" s="10">
        <v>0.72594999999999998</v>
      </c>
      <c r="N75" s="16">
        <v>1.0989000000000001E-2</v>
      </c>
      <c r="O75" s="16">
        <v>1.5137</v>
      </c>
      <c r="P75" s="10">
        <v>6857</v>
      </c>
      <c r="Q75" s="16">
        <v>13.984999999999999</v>
      </c>
      <c r="R75" s="16">
        <v>0.20394999999999999</v>
      </c>
      <c r="S75" s="17">
        <v>1.6391999999999999E-12</v>
      </c>
      <c r="T75" s="16">
        <v>3.8380999999999999E-14</v>
      </c>
      <c r="U75" s="16">
        <v>2.3414000000000001</v>
      </c>
      <c r="V75" s="10">
        <v>0.96287999999999996</v>
      </c>
      <c r="W75" s="16">
        <v>1.3785E-3</v>
      </c>
      <c r="X75" s="16">
        <v>0.14316000000000001</v>
      </c>
      <c r="Z75" s="14">
        <f>D75</f>
        <v>1.1898E-7</v>
      </c>
      <c r="AA75" s="13">
        <f>G75+P75</f>
        <v>6843.16</v>
      </c>
      <c r="AB75" s="14">
        <f>J75</f>
        <v>1.3971E-7</v>
      </c>
      <c r="AC75" s="14">
        <f>S75</f>
        <v>1.6391999999999999E-12</v>
      </c>
    </row>
    <row r="76" spans="1:29" x14ac:dyDescent="0.35">
      <c r="A76" s="10" t="s">
        <v>156</v>
      </c>
      <c r="B76" s="16">
        <v>7.6138999999999997E-5</v>
      </c>
      <c r="C76" s="10">
        <v>1.2258E-2</v>
      </c>
      <c r="D76" s="16">
        <v>1.2473999999999999E-7</v>
      </c>
      <c r="E76" s="16">
        <v>1.1663999999999999E-8</v>
      </c>
      <c r="F76" s="16">
        <v>9.3506</v>
      </c>
      <c r="G76" s="10">
        <v>-21.91</v>
      </c>
      <c r="H76" s="10">
        <v>10.063000000000001</v>
      </c>
      <c r="I76" s="10">
        <v>45.929000000000002</v>
      </c>
      <c r="J76" s="16">
        <v>1.4420999999999999E-7</v>
      </c>
      <c r="K76" s="16">
        <v>2.0310999999999999E-8</v>
      </c>
      <c r="L76" s="16">
        <v>14.084</v>
      </c>
      <c r="M76" s="10">
        <v>0.72416999999999998</v>
      </c>
      <c r="N76" s="16">
        <v>1.0923E-2</v>
      </c>
      <c r="O76" s="16">
        <v>1.5083</v>
      </c>
      <c r="P76" s="10">
        <v>6891</v>
      </c>
      <c r="Q76" s="16">
        <v>13.776</v>
      </c>
      <c r="R76" s="16">
        <v>0.19991</v>
      </c>
      <c r="S76" s="17">
        <v>1.6959000000000001E-12</v>
      </c>
      <c r="T76" s="16">
        <v>3.8912000000000001E-14</v>
      </c>
      <c r="U76" s="16">
        <v>2.2945000000000002</v>
      </c>
      <c r="V76" s="10">
        <v>0.96101999999999999</v>
      </c>
      <c r="W76" s="16">
        <v>1.351E-3</v>
      </c>
      <c r="X76" s="16">
        <v>0.14058000000000001</v>
      </c>
      <c r="Z76" s="16">
        <f t="shared" ref="Z76:Z79" si="32">D76</f>
        <v>1.2473999999999999E-7</v>
      </c>
      <c r="AA76" s="10">
        <f t="shared" ref="AA76:AA79" si="33">G76+P76</f>
        <v>6869.09</v>
      </c>
      <c r="AB76" s="16">
        <f t="shared" ref="AB76:AB79" si="34">J76</f>
        <v>1.4420999999999999E-7</v>
      </c>
      <c r="AC76" s="16">
        <f t="shared" ref="AC76:AC79" si="35">S76</f>
        <v>1.6959000000000001E-12</v>
      </c>
    </row>
    <row r="77" spans="1:29" x14ac:dyDescent="0.35">
      <c r="A77" s="10" t="s">
        <v>157</v>
      </c>
      <c r="B77" s="16">
        <v>7.6981E-5</v>
      </c>
      <c r="C77" s="10">
        <v>1.2394000000000001E-2</v>
      </c>
      <c r="D77" s="16">
        <v>1.2347000000000001E-7</v>
      </c>
      <c r="E77" s="16">
        <v>1.1703000000000001E-8</v>
      </c>
      <c r="F77" s="16">
        <v>9.4784000000000006</v>
      </c>
      <c r="G77" s="10">
        <v>-20.45</v>
      </c>
      <c r="H77" s="10">
        <v>10.087999999999999</v>
      </c>
      <c r="I77" s="10">
        <v>49.33</v>
      </c>
      <c r="J77" s="16">
        <v>1.4314E-7</v>
      </c>
      <c r="K77" s="16">
        <v>2.0429E-8</v>
      </c>
      <c r="L77" s="16">
        <v>14.272</v>
      </c>
      <c r="M77" s="10">
        <v>0.72558999999999996</v>
      </c>
      <c r="N77" s="16">
        <v>1.1065999999999999E-2</v>
      </c>
      <c r="O77" s="16">
        <v>1.5250999999999999</v>
      </c>
      <c r="P77" s="10">
        <v>6888</v>
      </c>
      <c r="Q77" s="16">
        <v>13.798999999999999</v>
      </c>
      <c r="R77" s="16">
        <v>0.20033000000000001</v>
      </c>
      <c r="S77" s="17">
        <v>1.6849E-12</v>
      </c>
      <c r="T77" s="16">
        <v>3.8770000000000002E-14</v>
      </c>
      <c r="U77" s="16">
        <v>2.3010000000000002</v>
      </c>
      <c r="V77" s="10">
        <v>0.96138000000000001</v>
      </c>
      <c r="W77" s="16">
        <v>1.3546999999999999E-3</v>
      </c>
      <c r="X77" s="16">
        <v>0.14091000000000001</v>
      </c>
      <c r="Z77" s="16">
        <f t="shared" si="32"/>
        <v>1.2347000000000001E-7</v>
      </c>
      <c r="AA77" s="10">
        <f t="shared" si="33"/>
        <v>6867.55</v>
      </c>
      <c r="AB77" s="16">
        <f t="shared" si="34"/>
        <v>1.4314E-7</v>
      </c>
      <c r="AC77" s="16">
        <f t="shared" si="35"/>
        <v>1.6849E-12</v>
      </c>
    </row>
    <row r="78" spans="1:29" x14ac:dyDescent="0.35">
      <c r="A78" s="10" t="s">
        <v>158</v>
      </c>
      <c r="B78" s="16">
        <v>7.8116999999999998E-5</v>
      </c>
      <c r="C78" s="10">
        <v>1.2577E-2</v>
      </c>
      <c r="D78" s="16">
        <v>1.2403000000000001E-7</v>
      </c>
      <c r="E78" s="16">
        <v>1.1776000000000001E-8</v>
      </c>
      <c r="F78" s="16">
        <v>9.4945000000000004</v>
      </c>
      <c r="G78" s="10">
        <v>-20.399999999999999</v>
      </c>
      <c r="H78" s="10">
        <v>10.146000000000001</v>
      </c>
      <c r="I78" s="10">
        <v>49.734999999999999</v>
      </c>
      <c r="J78" s="16">
        <v>1.4095E-7</v>
      </c>
      <c r="K78" s="16">
        <v>2.0353E-8</v>
      </c>
      <c r="L78" s="16">
        <v>14.44</v>
      </c>
      <c r="M78" s="10">
        <v>0.72726000000000002</v>
      </c>
      <c r="N78" s="16">
        <v>1.1193E-2</v>
      </c>
      <c r="O78" s="16">
        <v>1.5390999999999999</v>
      </c>
      <c r="P78" s="10">
        <v>6890</v>
      </c>
      <c r="Q78" s="16">
        <v>13.866</v>
      </c>
      <c r="R78" s="16">
        <v>0.20125000000000001</v>
      </c>
      <c r="S78" s="17">
        <v>1.6763E-12</v>
      </c>
      <c r="T78" s="16">
        <v>3.8770999999999998E-14</v>
      </c>
      <c r="U78" s="16">
        <v>2.3129</v>
      </c>
      <c r="V78" s="10">
        <v>0.96160999999999996</v>
      </c>
      <c r="W78" s="16">
        <v>1.3617E-3</v>
      </c>
      <c r="X78" s="16">
        <v>0.14161000000000001</v>
      </c>
      <c r="Z78" s="16">
        <f t="shared" si="32"/>
        <v>1.2403000000000001E-7</v>
      </c>
      <c r="AA78" s="10">
        <f t="shared" si="33"/>
        <v>6869.6</v>
      </c>
      <c r="AB78" s="16">
        <f t="shared" si="34"/>
        <v>1.4095E-7</v>
      </c>
      <c r="AC78" s="16">
        <f t="shared" si="35"/>
        <v>1.6763E-12</v>
      </c>
    </row>
    <row r="79" spans="1:29" x14ac:dyDescent="0.35">
      <c r="A79" s="11" t="s">
        <v>159</v>
      </c>
      <c r="B79" s="18">
        <v>7.7202999999999999E-5</v>
      </c>
      <c r="C79" s="11">
        <v>1.243E-2</v>
      </c>
      <c r="D79" s="18">
        <v>1.2331000000000001E-7</v>
      </c>
      <c r="E79" s="18">
        <v>1.1692E-8</v>
      </c>
      <c r="F79" s="18">
        <v>9.4817999999999998</v>
      </c>
      <c r="G79" s="11">
        <v>-20.22</v>
      </c>
      <c r="H79" s="11">
        <v>10.074</v>
      </c>
      <c r="I79" s="11">
        <v>49.822000000000003</v>
      </c>
      <c r="J79" s="18">
        <v>1.4252000000000001E-7</v>
      </c>
      <c r="K79" s="18">
        <v>2.0575999999999998E-8</v>
      </c>
      <c r="L79" s="18">
        <v>14.436999999999999</v>
      </c>
      <c r="M79" s="11">
        <v>0.72682999999999998</v>
      </c>
      <c r="N79" s="18">
        <v>1.1193E-2</v>
      </c>
      <c r="O79" s="18">
        <v>1.54</v>
      </c>
      <c r="P79" s="11">
        <v>6892</v>
      </c>
      <c r="Q79" s="18">
        <v>13.778</v>
      </c>
      <c r="R79" s="18">
        <v>0.19991</v>
      </c>
      <c r="S79" s="24">
        <v>1.6857E-12</v>
      </c>
      <c r="T79" s="18">
        <v>3.8740999999999997E-14</v>
      </c>
      <c r="U79" s="18">
        <v>2.2982</v>
      </c>
      <c r="V79" s="11">
        <v>0.96136999999999995</v>
      </c>
      <c r="W79" s="18">
        <v>1.353E-3</v>
      </c>
      <c r="X79" s="18">
        <v>0.14074</v>
      </c>
      <c r="Z79" s="18">
        <f t="shared" si="32"/>
        <v>1.2331000000000001E-7</v>
      </c>
      <c r="AA79" s="11">
        <f t="shared" si="33"/>
        <v>6871.78</v>
      </c>
      <c r="AB79" s="18">
        <f t="shared" si="34"/>
        <v>1.4252000000000001E-7</v>
      </c>
      <c r="AC79" s="18">
        <f t="shared" si="35"/>
        <v>1.6857E-12</v>
      </c>
    </row>
    <row r="80" spans="1:29" x14ac:dyDescent="0.35">
      <c r="A80" s="10" t="s">
        <v>24</v>
      </c>
      <c r="B80" s="10">
        <f t="shared" ref="B80:X80" si="36">AVERAGE(B75:B79)</f>
        <v>7.7566999999999998E-5</v>
      </c>
      <c r="C80" s="10">
        <f t="shared" si="36"/>
        <v>1.24884E-2</v>
      </c>
      <c r="D80" s="10">
        <f t="shared" si="36"/>
        <v>1.22906E-7</v>
      </c>
      <c r="E80" s="10">
        <f t="shared" si="36"/>
        <v>1.1747400000000001E-8</v>
      </c>
      <c r="F80" s="10">
        <f t="shared" si="36"/>
        <v>9.5616599999999998</v>
      </c>
      <c r="G80" s="10">
        <f t="shared" si="36"/>
        <v>-19.363999999999997</v>
      </c>
      <c r="H80" s="10">
        <f t="shared" si="36"/>
        <v>10.1226</v>
      </c>
      <c r="I80" s="10">
        <f t="shared" si="36"/>
        <v>53.763800000000003</v>
      </c>
      <c r="J80" s="10">
        <f t="shared" si="36"/>
        <v>1.4210599999999999E-7</v>
      </c>
      <c r="K80" s="10">
        <f t="shared" si="36"/>
        <v>2.02948E-8</v>
      </c>
      <c r="L80" s="10">
        <f t="shared" si="36"/>
        <v>14.281799999999999</v>
      </c>
      <c r="M80" s="10">
        <f t="shared" si="36"/>
        <v>0.72595999999999994</v>
      </c>
      <c r="N80" s="10">
        <f t="shared" si="36"/>
        <v>1.1072800000000001E-2</v>
      </c>
      <c r="O80" s="10">
        <f t="shared" si="36"/>
        <v>1.5252399999999999</v>
      </c>
      <c r="P80" s="10">
        <f t="shared" si="36"/>
        <v>6883.6</v>
      </c>
      <c r="Q80" s="10">
        <f t="shared" si="36"/>
        <v>13.840800000000002</v>
      </c>
      <c r="R80" s="10">
        <f t="shared" si="36"/>
        <v>0.20107</v>
      </c>
      <c r="S80" s="21">
        <f t="shared" si="36"/>
        <v>1.6764E-12</v>
      </c>
      <c r="T80" s="10">
        <f t="shared" si="36"/>
        <v>3.8714999999999996E-14</v>
      </c>
      <c r="U80" s="10">
        <f t="shared" si="36"/>
        <v>2.3096000000000001</v>
      </c>
      <c r="V80" s="10">
        <f t="shared" si="36"/>
        <v>0.96165199999999995</v>
      </c>
      <c r="W80" s="10">
        <f t="shared" si="36"/>
        <v>1.3597800000000001E-3</v>
      </c>
      <c r="X80" s="10">
        <f t="shared" si="36"/>
        <v>0.1414</v>
      </c>
      <c r="Z80" s="10">
        <f>AVERAGE(Z75:Z79)</f>
        <v>1.22906E-7</v>
      </c>
      <c r="AA80" s="10">
        <f>AVERAGE(AA75:AA79)</f>
        <v>6864.2359999999999</v>
      </c>
      <c r="AB80" s="10">
        <f>AVERAGE(AB75:AB79)</f>
        <v>1.4210599999999999E-7</v>
      </c>
      <c r="AC80" s="10">
        <f>AVERAGE(AC75:AC79)</f>
        <v>1.6764E-12</v>
      </c>
    </row>
    <row r="82" spans="1:29" x14ac:dyDescent="0.35">
      <c r="A82" s="23">
        <v>0.1</v>
      </c>
    </row>
    <row r="83" spans="1:29" x14ac:dyDescent="0.35">
      <c r="A83" s="12" t="s">
        <v>56</v>
      </c>
      <c r="B83" s="12" t="s">
        <v>12</v>
      </c>
      <c r="C83" s="12" t="s">
        <v>13</v>
      </c>
      <c r="D83" s="12" t="s">
        <v>26</v>
      </c>
      <c r="E83" s="12" t="s">
        <v>14</v>
      </c>
      <c r="F83" s="12" t="s">
        <v>15</v>
      </c>
      <c r="G83" s="12" t="s">
        <v>16</v>
      </c>
      <c r="H83" s="12" t="s">
        <v>17</v>
      </c>
      <c r="I83" s="12" t="s">
        <v>18</v>
      </c>
      <c r="J83" s="12" t="s">
        <v>27</v>
      </c>
      <c r="K83" s="12" t="s">
        <v>28</v>
      </c>
      <c r="L83" s="12" t="s">
        <v>29</v>
      </c>
      <c r="M83" s="12" t="s">
        <v>30</v>
      </c>
      <c r="N83" s="12" t="s">
        <v>31</v>
      </c>
      <c r="O83" s="12" t="s">
        <v>32</v>
      </c>
      <c r="P83" s="12" t="s">
        <v>33</v>
      </c>
      <c r="Q83" s="12" t="s">
        <v>19</v>
      </c>
      <c r="R83" s="12" t="s">
        <v>20</v>
      </c>
      <c r="S83" s="12" t="s">
        <v>34</v>
      </c>
      <c r="T83" s="12" t="s">
        <v>35</v>
      </c>
      <c r="U83" s="12" t="s">
        <v>36</v>
      </c>
      <c r="V83" s="12" t="s">
        <v>37</v>
      </c>
      <c r="W83" s="12" t="s">
        <v>38</v>
      </c>
      <c r="X83" s="12" t="s">
        <v>39</v>
      </c>
      <c r="Z83" s="10" t="s">
        <v>43</v>
      </c>
      <c r="AA83" s="10" t="s">
        <v>42</v>
      </c>
      <c r="AB83" s="10" t="s">
        <v>44</v>
      </c>
      <c r="AC83" s="10" t="s">
        <v>45</v>
      </c>
    </row>
    <row r="84" spans="1:29" x14ac:dyDescent="0.35">
      <c r="A84" s="10" t="s">
        <v>160</v>
      </c>
      <c r="B84" s="16">
        <v>7.9056999999999999E-5</v>
      </c>
      <c r="C84" s="10">
        <v>1.2728E-2</v>
      </c>
      <c r="D84" s="16">
        <v>1.179E-7</v>
      </c>
      <c r="E84" s="16">
        <v>1.1822999999999999E-8</v>
      </c>
      <c r="F84" s="16">
        <v>10.028</v>
      </c>
      <c r="G84" s="10">
        <v>-12.05</v>
      </c>
      <c r="H84" s="10">
        <v>10.163</v>
      </c>
      <c r="I84" s="10">
        <v>84.34</v>
      </c>
      <c r="J84" s="16">
        <v>1.3586E-7</v>
      </c>
      <c r="K84" s="16">
        <v>1.9519000000000001E-8</v>
      </c>
      <c r="L84" s="16">
        <v>14.367000000000001</v>
      </c>
      <c r="M84" s="10">
        <v>0.72980999999999996</v>
      </c>
      <c r="N84" s="16">
        <v>1.1133000000000001E-2</v>
      </c>
      <c r="O84" s="16">
        <v>1.5255000000000001</v>
      </c>
      <c r="P84" s="10">
        <v>6853</v>
      </c>
      <c r="Q84" s="16">
        <v>13.848000000000001</v>
      </c>
      <c r="R84" s="16">
        <v>0.20207</v>
      </c>
      <c r="S84" s="17">
        <v>1.6265E-12</v>
      </c>
      <c r="T84" s="16">
        <v>3.7792000000000002E-14</v>
      </c>
      <c r="U84" s="16">
        <v>2.3235000000000001</v>
      </c>
      <c r="V84" s="10">
        <v>0.96331</v>
      </c>
      <c r="W84" s="16">
        <v>1.3679E-3</v>
      </c>
      <c r="X84" s="16">
        <v>0.14199999999999999</v>
      </c>
      <c r="Z84" s="14">
        <f>D84</f>
        <v>1.179E-7</v>
      </c>
      <c r="AA84" s="13">
        <f>G84+P84</f>
        <v>6840.95</v>
      </c>
      <c r="AB84" s="14">
        <f>J84</f>
        <v>1.3586E-7</v>
      </c>
      <c r="AC84" s="14">
        <f>S84</f>
        <v>1.6265E-12</v>
      </c>
    </row>
    <row r="85" spans="1:29" x14ac:dyDescent="0.35">
      <c r="A85" s="10" t="s">
        <v>161</v>
      </c>
      <c r="B85" s="16">
        <v>7.7080000000000001E-5</v>
      </c>
      <c r="C85" s="10">
        <v>1.2409999999999999E-2</v>
      </c>
      <c r="D85" s="16">
        <v>1.2417999999999999E-7</v>
      </c>
      <c r="E85" s="16">
        <v>1.1698999999999999E-8</v>
      </c>
      <c r="F85" s="16">
        <v>9.4209999999999994</v>
      </c>
      <c r="G85" s="10">
        <v>-20.67</v>
      </c>
      <c r="H85" s="10">
        <v>10.103</v>
      </c>
      <c r="I85" s="10">
        <v>48.878</v>
      </c>
      <c r="J85" s="16">
        <v>1.4119999999999999E-7</v>
      </c>
      <c r="K85" s="16">
        <v>2.0278999999999999E-8</v>
      </c>
      <c r="L85" s="16">
        <v>14.362</v>
      </c>
      <c r="M85" s="10">
        <v>0.72770000000000001</v>
      </c>
      <c r="N85" s="16">
        <v>1.1133000000000001E-2</v>
      </c>
      <c r="O85" s="16">
        <v>1.5299</v>
      </c>
      <c r="P85" s="10">
        <v>6860</v>
      </c>
      <c r="Q85" s="16">
        <v>13.768000000000001</v>
      </c>
      <c r="R85" s="16">
        <v>0.20069999999999999</v>
      </c>
      <c r="S85" s="17">
        <v>1.6805E-12</v>
      </c>
      <c r="T85" s="16">
        <v>3.8649999999999998E-14</v>
      </c>
      <c r="U85" s="16">
        <v>2.2999000000000001</v>
      </c>
      <c r="V85" s="10">
        <v>0.96148999999999996</v>
      </c>
      <c r="W85" s="16">
        <v>1.3546999999999999E-3</v>
      </c>
      <c r="X85" s="16">
        <v>0.1409</v>
      </c>
      <c r="Z85" s="16">
        <f t="shared" ref="Z85:Z88" si="37">D85</f>
        <v>1.2417999999999999E-7</v>
      </c>
      <c r="AA85" s="10">
        <f t="shared" ref="AA85:AA88" si="38">G85+P85</f>
        <v>6839.33</v>
      </c>
      <c r="AB85" s="16">
        <f t="shared" ref="AB85:AB88" si="39">J85</f>
        <v>1.4119999999999999E-7</v>
      </c>
      <c r="AC85" s="16">
        <f t="shared" ref="AC85:AC88" si="40">S85</f>
        <v>1.6805E-12</v>
      </c>
    </row>
    <row r="86" spans="1:29" x14ac:dyDescent="0.35">
      <c r="A86" s="10" t="s">
        <v>162</v>
      </c>
      <c r="B86" s="16">
        <v>7.7064999999999995E-5</v>
      </c>
      <c r="C86" s="10">
        <v>1.2408000000000001E-2</v>
      </c>
      <c r="D86" s="16">
        <v>1.2520000000000001E-7</v>
      </c>
      <c r="E86" s="16">
        <v>1.1682999999999999E-8</v>
      </c>
      <c r="F86" s="16">
        <v>9.3315000000000001</v>
      </c>
      <c r="G86" s="10">
        <v>-21.72</v>
      </c>
      <c r="H86" s="10">
        <v>10.087</v>
      </c>
      <c r="I86" s="10">
        <v>46.441000000000003</v>
      </c>
      <c r="J86" s="16">
        <v>1.3847E-7</v>
      </c>
      <c r="K86" s="16">
        <v>2.0004999999999999E-8</v>
      </c>
      <c r="L86" s="16">
        <v>14.446999999999999</v>
      </c>
      <c r="M86" s="10">
        <v>0.72972000000000004</v>
      </c>
      <c r="N86" s="16">
        <v>1.1195E-2</v>
      </c>
      <c r="O86" s="16">
        <v>1.5342</v>
      </c>
      <c r="P86" s="10">
        <v>6867</v>
      </c>
      <c r="Q86" s="16">
        <v>13.738</v>
      </c>
      <c r="R86" s="16">
        <v>0.20005999999999999</v>
      </c>
      <c r="S86" s="17">
        <v>1.685E-12</v>
      </c>
      <c r="T86" s="16">
        <v>3.8666999999999998E-14</v>
      </c>
      <c r="U86" s="16">
        <v>2.2948</v>
      </c>
      <c r="V86" s="10">
        <v>0.96133000000000002</v>
      </c>
      <c r="W86" s="16">
        <v>1.3515999999999999E-3</v>
      </c>
      <c r="X86" s="16">
        <v>0.1406</v>
      </c>
      <c r="Z86" s="16">
        <f t="shared" si="37"/>
        <v>1.2520000000000001E-7</v>
      </c>
      <c r="AA86" s="10">
        <f t="shared" si="38"/>
        <v>6845.28</v>
      </c>
      <c r="AB86" s="16">
        <f t="shared" si="39"/>
        <v>1.3847E-7</v>
      </c>
      <c r="AC86" s="16">
        <f t="shared" si="40"/>
        <v>1.685E-12</v>
      </c>
    </row>
    <row r="87" spans="1:29" x14ac:dyDescent="0.35">
      <c r="A87" s="10" t="s">
        <v>163</v>
      </c>
      <c r="B87" s="16">
        <v>7.7312999999999997E-5</v>
      </c>
      <c r="C87" s="10">
        <v>1.2447E-2</v>
      </c>
      <c r="D87" s="16">
        <v>1.2307999999999999E-7</v>
      </c>
      <c r="E87" s="16">
        <v>1.1673999999999999E-8</v>
      </c>
      <c r="F87" s="16">
        <v>9.4848999999999997</v>
      </c>
      <c r="G87" s="10">
        <v>-18.8</v>
      </c>
      <c r="H87" s="10">
        <v>10.071</v>
      </c>
      <c r="I87" s="10">
        <v>53.569000000000003</v>
      </c>
      <c r="J87" s="16">
        <v>1.3799000000000001E-7</v>
      </c>
      <c r="K87" s="16">
        <v>2.0087E-8</v>
      </c>
      <c r="L87" s="16">
        <v>14.557</v>
      </c>
      <c r="M87" s="10">
        <v>0.73062000000000005</v>
      </c>
      <c r="N87" s="16">
        <v>1.128E-2</v>
      </c>
      <c r="O87" s="16">
        <v>1.5439000000000001</v>
      </c>
      <c r="P87" s="10">
        <v>6863</v>
      </c>
      <c r="Q87" s="16">
        <v>13.715</v>
      </c>
      <c r="R87" s="16">
        <v>0.19983999999999999</v>
      </c>
      <c r="S87" s="17">
        <v>1.6808000000000001E-12</v>
      </c>
      <c r="T87" s="16">
        <v>3.8566000000000001E-14</v>
      </c>
      <c r="U87" s="16">
        <v>2.2945000000000002</v>
      </c>
      <c r="V87" s="10">
        <v>0.96153999999999995</v>
      </c>
      <c r="W87" s="16">
        <v>1.3512999999999999E-3</v>
      </c>
      <c r="X87" s="16">
        <v>0.14052999999999999</v>
      </c>
      <c r="Z87" s="16">
        <f t="shared" si="37"/>
        <v>1.2307999999999999E-7</v>
      </c>
      <c r="AA87" s="10">
        <f t="shared" si="38"/>
        <v>6844.2</v>
      </c>
      <c r="AB87" s="16">
        <f t="shared" si="39"/>
        <v>1.3799000000000001E-7</v>
      </c>
      <c r="AC87" s="16">
        <f t="shared" si="40"/>
        <v>1.6808000000000001E-12</v>
      </c>
    </row>
    <row r="88" spans="1:29" x14ac:dyDescent="0.35">
      <c r="A88" s="11" t="s">
        <v>164</v>
      </c>
      <c r="B88" s="18">
        <v>7.8108000000000005E-5</v>
      </c>
      <c r="C88" s="11">
        <v>1.2574999999999999E-2</v>
      </c>
      <c r="D88" s="18">
        <v>1.2170000000000001E-7</v>
      </c>
      <c r="E88" s="18">
        <v>1.1717E-8</v>
      </c>
      <c r="F88" s="18">
        <v>9.6278000000000006</v>
      </c>
      <c r="G88" s="11">
        <v>-17.850000000000001</v>
      </c>
      <c r="H88" s="11">
        <v>10.096</v>
      </c>
      <c r="I88" s="11">
        <v>56.56</v>
      </c>
      <c r="J88" s="18">
        <v>1.3581E-7</v>
      </c>
      <c r="K88" s="18">
        <v>1.9957999999999999E-8</v>
      </c>
      <c r="L88" s="18">
        <v>14.696</v>
      </c>
      <c r="M88" s="11">
        <v>0.73231000000000002</v>
      </c>
      <c r="N88" s="18">
        <v>1.1384999999999999E-2</v>
      </c>
      <c r="O88" s="18">
        <v>1.5547</v>
      </c>
      <c r="P88" s="11">
        <v>6866</v>
      </c>
      <c r="Q88" s="18">
        <v>13.742000000000001</v>
      </c>
      <c r="R88" s="18">
        <v>0.20014999999999999</v>
      </c>
      <c r="S88" s="24">
        <v>1.6694999999999999E-12</v>
      </c>
      <c r="T88" s="18">
        <v>3.8407000000000001E-14</v>
      </c>
      <c r="U88" s="18">
        <v>2.3005</v>
      </c>
      <c r="V88" s="11">
        <v>0.96189000000000002</v>
      </c>
      <c r="W88" s="18">
        <v>1.3546999999999999E-3</v>
      </c>
      <c r="X88" s="18">
        <v>0.14083999999999999</v>
      </c>
      <c r="Z88" s="18">
        <f t="shared" si="37"/>
        <v>1.2170000000000001E-7</v>
      </c>
      <c r="AA88" s="11">
        <f t="shared" si="38"/>
        <v>6848.15</v>
      </c>
      <c r="AB88" s="18">
        <f t="shared" si="39"/>
        <v>1.3581E-7</v>
      </c>
      <c r="AC88" s="18">
        <f t="shared" si="40"/>
        <v>1.6694999999999999E-12</v>
      </c>
    </row>
    <row r="89" spans="1:29" x14ac:dyDescent="0.35">
      <c r="A89" s="10" t="s">
        <v>24</v>
      </c>
      <c r="B89" s="10">
        <f t="shared" ref="B89:X89" si="41">AVERAGE(B84:B88)</f>
        <v>7.7724600000000005E-5</v>
      </c>
      <c r="C89" s="10">
        <f t="shared" si="41"/>
        <v>1.25136E-2</v>
      </c>
      <c r="D89" s="10">
        <f t="shared" si="41"/>
        <v>1.2241200000000002E-7</v>
      </c>
      <c r="E89" s="10">
        <f t="shared" si="41"/>
        <v>1.1719199999999998E-8</v>
      </c>
      <c r="F89" s="10">
        <f t="shared" si="41"/>
        <v>9.57864</v>
      </c>
      <c r="G89" s="10">
        <f t="shared" si="41"/>
        <v>-18.218</v>
      </c>
      <c r="H89" s="10">
        <f t="shared" si="41"/>
        <v>10.103999999999999</v>
      </c>
      <c r="I89" s="10">
        <f t="shared" si="41"/>
        <v>57.957599999999999</v>
      </c>
      <c r="J89" s="10">
        <f t="shared" si="41"/>
        <v>1.37866E-7</v>
      </c>
      <c r="K89" s="10">
        <f t="shared" si="41"/>
        <v>1.9969599999999998E-8</v>
      </c>
      <c r="L89" s="10">
        <f t="shared" si="41"/>
        <v>14.485800000000001</v>
      </c>
      <c r="M89" s="10">
        <f t="shared" si="41"/>
        <v>0.73003200000000001</v>
      </c>
      <c r="N89" s="10">
        <f t="shared" si="41"/>
        <v>1.1225200000000001E-2</v>
      </c>
      <c r="O89" s="10">
        <f t="shared" si="41"/>
        <v>1.5376400000000001</v>
      </c>
      <c r="P89" s="10">
        <f t="shared" si="41"/>
        <v>6861.8</v>
      </c>
      <c r="Q89" s="10">
        <f t="shared" si="41"/>
        <v>13.762200000000002</v>
      </c>
      <c r="R89" s="10">
        <f t="shared" si="41"/>
        <v>0.20056400000000002</v>
      </c>
      <c r="S89" s="21">
        <f t="shared" si="41"/>
        <v>1.6684599999999999E-12</v>
      </c>
      <c r="T89" s="10">
        <f t="shared" si="41"/>
        <v>3.8416399999999994E-14</v>
      </c>
      <c r="U89" s="10">
        <f t="shared" si="41"/>
        <v>2.3026400000000002</v>
      </c>
      <c r="V89" s="10">
        <f t="shared" si="41"/>
        <v>0.96191199999999988</v>
      </c>
      <c r="W89" s="10">
        <f t="shared" si="41"/>
        <v>1.35604E-3</v>
      </c>
      <c r="X89" s="10">
        <f t="shared" si="41"/>
        <v>0.14097399999999999</v>
      </c>
      <c r="Z89" s="10">
        <f>AVERAGE(Z84:Z88)</f>
        <v>1.2241200000000002E-7</v>
      </c>
      <c r="AA89" s="10">
        <f>AVERAGE(AA84:AA88)</f>
        <v>6843.5819999999994</v>
      </c>
      <c r="AB89" s="10">
        <f>AVERAGE(AB84:AB88)</f>
        <v>1.37866E-7</v>
      </c>
      <c r="AC89" s="10">
        <f>AVERAGE(AC84:AC88)</f>
        <v>1.6684599999999999E-12</v>
      </c>
    </row>
    <row r="91" spans="1:29" x14ac:dyDescent="0.35">
      <c r="A91" s="23">
        <v>0.11</v>
      </c>
    </row>
    <row r="92" spans="1:29" x14ac:dyDescent="0.35">
      <c r="A92" s="12" t="s">
        <v>56</v>
      </c>
      <c r="B92" s="12" t="s">
        <v>12</v>
      </c>
      <c r="C92" s="12" t="s">
        <v>13</v>
      </c>
      <c r="D92" s="12" t="s">
        <v>26</v>
      </c>
      <c r="E92" s="12" t="s">
        <v>14</v>
      </c>
      <c r="F92" s="12" t="s">
        <v>15</v>
      </c>
      <c r="G92" s="12" t="s">
        <v>16</v>
      </c>
      <c r="H92" s="12" t="s">
        <v>17</v>
      </c>
      <c r="I92" s="12" t="s">
        <v>18</v>
      </c>
      <c r="J92" s="12" t="s">
        <v>27</v>
      </c>
      <c r="K92" s="12" t="s">
        <v>28</v>
      </c>
      <c r="L92" s="12" t="s">
        <v>29</v>
      </c>
      <c r="M92" s="12" t="s">
        <v>30</v>
      </c>
      <c r="N92" s="12" t="s">
        <v>31</v>
      </c>
      <c r="O92" s="12" t="s">
        <v>32</v>
      </c>
      <c r="P92" s="12" t="s">
        <v>33</v>
      </c>
      <c r="Q92" s="12" t="s">
        <v>19</v>
      </c>
      <c r="R92" s="12" t="s">
        <v>20</v>
      </c>
      <c r="S92" s="12" t="s">
        <v>34</v>
      </c>
      <c r="T92" s="12" t="s">
        <v>35</v>
      </c>
      <c r="U92" s="12" t="s">
        <v>36</v>
      </c>
      <c r="V92" s="12" t="s">
        <v>37</v>
      </c>
      <c r="W92" s="12" t="s">
        <v>38</v>
      </c>
      <c r="X92" s="12" t="s">
        <v>39</v>
      </c>
      <c r="Z92" s="10" t="s">
        <v>43</v>
      </c>
      <c r="AA92" s="10" t="s">
        <v>42</v>
      </c>
      <c r="AB92" s="10" t="s">
        <v>44</v>
      </c>
      <c r="AC92" s="10" t="s">
        <v>45</v>
      </c>
    </row>
    <row r="93" spans="1:29" x14ac:dyDescent="0.35">
      <c r="A93" s="10" t="s">
        <v>165</v>
      </c>
      <c r="B93" s="16">
        <v>7.9552E-5</v>
      </c>
      <c r="C93" s="10">
        <v>1.2808E-2</v>
      </c>
      <c r="D93" s="16">
        <v>1.2333999999999999E-7</v>
      </c>
      <c r="E93" s="16">
        <v>1.1873999999999999E-8</v>
      </c>
      <c r="F93" s="16">
        <v>9.6270000000000007</v>
      </c>
      <c r="G93" s="10">
        <v>-17.28</v>
      </c>
      <c r="H93" s="10">
        <v>10.24</v>
      </c>
      <c r="I93" s="10">
        <v>59.259</v>
      </c>
      <c r="J93" s="16">
        <v>1.2953E-7</v>
      </c>
      <c r="K93" s="16">
        <v>1.8688999999999999E-8</v>
      </c>
      <c r="L93" s="16">
        <v>14.428000000000001</v>
      </c>
      <c r="M93" s="10">
        <v>0.73404000000000003</v>
      </c>
      <c r="N93" s="16">
        <v>1.1174E-2</v>
      </c>
      <c r="O93" s="16">
        <v>1.5223</v>
      </c>
      <c r="P93" s="10">
        <v>6838</v>
      </c>
      <c r="Q93" s="16">
        <v>13.887</v>
      </c>
      <c r="R93" s="16">
        <v>0.20308999999999999</v>
      </c>
      <c r="S93" s="17">
        <v>1.6406000000000001E-12</v>
      </c>
      <c r="T93" s="16">
        <v>3.8218000000000001E-14</v>
      </c>
      <c r="U93" s="16">
        <v>2.3294999999999999</v>
      </c>
      <c r="V93" s="10">
        <v>0.96272999999999997</v>
      </c>
      <c r="W93" s="16">
        <v>1.3722000000000001E-3</v>
      </c>
      <c r="X93" s="16">
        <v>0.14252999999999999</v>
      </c>
      <c r="Z93" s="14">
        <f>D93</f>
        <v>1.2333999999999999E-7</v>
      </c>
      <c r="AA93" s="13">
        <f>G93+P93</f>
        <v>6820.72</v>
      </c>
      <c r="AB93" s="14">
        <f>J93</f>
        <v>1.2953E-7</v>
      </c>
      <c r="AC93" s="14">
        <f>S93</f>
        <v>1.6406000000000001E-12</v>
      </c>
    </row>
    <row r="94" spans="1:29" x14ac:dyDescent="0.35">
      <c r="A94" s="10" t="s">
        <v>166</v>
      </c>
      <c r="B94" s="16">
        <v>7.7003999999999997E-5</v>
      </c>
      <c r="C94" s="10">
        <v>1.2397999999999999E-2</v>
      </c>
      <c r="D94" s="16">
        <v>1.2442E-7</v>
      </c>
      <c r="E94" s="16">
        <v>1.1706000000000001E-8</v>
      </c>
      <c r="F94" s="16">
        <v>9.4085000000000001</v>
      </c>
      <c r="G94" s="10">
        <v>-23.27</v>
      </c>
      <c r="H94" s="10">
        <v>10.132</v>
      </c>
      <c r="I94" s="10">
        <v>43.540999999999997</v>
      </c>
      <c r="J94" s="16">
        <v>1.3638999999999999E-7</v>
      </c>
      <c r="K94" s="16">
        <v>1.9560000000000001E-8</v>
      </c>
      <c r="L94" s="16">
        <v>14.340999999999999</v>
      </c>
      <c r="M94" s="10">
        <v>0.73055999999999999</v>
      </c>
      <c r="N94" s="16">
        <v>1.1113E-2</v>
      </c>
      <c r="O94" s="16">
        <v>1.5212000000000001</v>
      </c>
      <c r="P94" s="10">
        <v>6847</v>
      </c>
      <c r="Q94" s="16">
        <v>13.765000000000001</v>
      </c>
      <c r="R94" s="16">
        <v>0.20104</v>
      </c>
      <c r="S94" s="17">
        <v>1.6982999999999999E-12</v>
      </c>
      <c r="T94" s="16">
        <v>3.906E-14</v>
      </c>
      <c r="U94" s="16">
        <v>2.2999000000000001</v>
      </c>
      <c r="V94" s="10">
        <v>0.96089999999999998</v>
      </c>
      <c r="W94" s="16">
        <v>1.3553E-3</v>
      </c>
      <c r="X94" s="16">
        <v>0.14104</v>
      </c>
      <c r="Z94" s="16">
        <f t="shared" ref="Z94:Z97" si="42">D94</f>
        <v>1.2442E-7</v>
      </c>
      <c r="AA94" s="10">
        <f t="shared" ref="AA94:AA97" si="43">G94+P94</f>
        <v>6823.73</v>
      </c>
      <c r="AB94" s="16">
        <f t="shared" ref="AB94:AB97" si="44">J94</f>
        <v>1.3638999999999999E-7</v>
      </c>
      <c r="AC94" s="16">
        <f t="shared" ref="AC94:AC97" si="45">S94</f>
        <v>1.6982999999999999E-12</v>
      </c>
    </row>
    <row r="95" spans="1:29" x14ac:dyDescent="0.35">
      <c r="A95" s="10" t="s">
        <v>167</v>
      </c>
      <c r="B95" s="16">
        <v>7.6066E-5</v>
      </c>
      <c r="C95" s="10">
        <v>1.2246999999999999E-2</v>
      </c>
      <c r="D95" s="16">
        <v>1.2562000000000001E-7</v>
      </c>
      <c r="E95" s="16">
        <v>1.1609E-8</v>
      </c>
      <c r="F95" s="16">
        <v>9.2414000000000005</v>
      </c>
      <c r="G95" s="10">
        <v>-21.87</v>
      </c>
      <c r="H95" s="10">
        <v>10.042</v>
      </c>
      <c r="I95" s="10">
        <v>45.917000000000002</v>
      </c>
      <c r="J95" s="16">
        <v>1.3665E-7</v>
      </c>
      <c r="K95" s="16">
        <v>1.9597E-8</v>
      </c>
      <c r="L95" s="16">
        <v>14.340999999999999</v>
      </c>
      <c r="M95" s="10">
        <v>0.73094000000000003</v>
      </c>
      <c r="N95" s="16">
        <v>1.1112E-2</v>
      </c>
      <c r="O95" s="16">
        <v>1.5202</v>
      </c>
      <c r="P95" s="10">
        <v>6848</v>
      </c>
      <c r="Q95" s="16">
        <v>13.65</v>
      </c>
      <c r="R95" s="16">
        <v>0.19933000000000001</v>
      </c>
      <c r="S95" s="17">
        <v>1.6987E-12</v>
      </c>
      <c r="T95" s="16">
        <v>3.8770999999999998E-14</v>
      </c>
      <c r="U95" s="16">
        <v>2.2824</v>
      </c>
      <c r="V95" s="10">
        <v>0.96094000000000002</v>
      </c>
      <c r="W95" s="16">
        <v>1.3447999999999999E-3</v>
      </c>
      <c r="X95" s="16">
        <v>0.13994999999999999</v>
      </c>
      <c r="Z95" s="16">
        <f t="shared" si="42"/>
        <v>1.2562000000000001E-7</v>
      </c>
      <c r="AA95" s="10">
        <f t="shared" si="43"/>
        <v>6826.13</v>
      </c>
      <c r="AB95" s="16">
        <f t="shared" si="44"/>
        <v>1.3665E-7</v>
      </c>
      <c r="AC95" s="16">
        <f t="shared" si="45"/>
        <v>1.6987E-12</v>
      </c>
    </row>
    <row r="96" spans="1:29" x14ac:dyDescent="0.35">
      <c r="A96" s="10" t="s">
        <v>168</v>
      </c>
      <c r="B96" s="16">
        <v>7.6370000000000002E-5</v>
      </c>
      <c r="C96" s="10">
        <v>1.2296E-2</v>
      </c>
      <c r="D96" s="16">
        <v>1.2494000000000001E-7</v>
      </c>
      <c r="E96" s="16">
        <v>1.1621E-8</v>
      </c>
      <c r="F96" s="16">
        <v>9.3012999999999995</v>
      </c>
      <c r="G96" s="10">
        <v>-20.93</v>
      </c>
      <c r="H96" s="10">
        <v>10.052</v>
      </c>
      <c r="I96" s="10">
        <v>48.027000000000001</v>
      </c>
      <c r="J96" s="16">
        <v>1.3822E-7</v>
      </c>
      <c r="K96" s="16">
        <v>1.9933999999999998E-8</v>
      </c>
      <c r="L96" s="16">
        <v>14.422000000000001</v>
      </c>
      <c r="M96" s="10">
        <v>0.73048000000000002</v>
      </c>
      <c r="N96" s="16">
        <v>1.1174999999999999E-2</v>
      </c>
      <c r="O96" s="16">
        <v>1.5298</v>
      </c>
      <c r="P96" s="10">
        <v>6841</v>
      </c>
      <c r="Q96" s="16">
        <v>13.661</v>
      </c>
      <c r="R96" s="16">
        <v>0.19969000000000001</v>
      </c>
      <c r="S96" s="17">
        <v>1.6943E-12</v>
      </c>
      <c r="T96" s="16">
        <v>3.8732000000000002E-14</v>
      </c>
      <c r="U96" s="16">
        <v>2.286</v>
      </c>
      <c r="V96" s="10">
        <v>0.96109999999999995</v>
      </c>
      <c r="W96" s="16">
        <v>1.3469000000000001E-3</v>
      </c>
      <c r="X96" s="16">
        <v>0.14013999999999999</v>
      </c>
      <c r="Z96" s="16">
        <f t="shared" si="42"/>
        <v>1.2494000000000001E-7</v>
      </c>
      <c r="AA96" s="10">
        <f t="shared" si="43"/>
        <v>6820.07</v>
      </c>
      <c r="AB96" s="16">
        <f t="shared" si="44"/>
        <v>1.3822E-7</v>
      </c>
      <c r="AC96" s="16">
        <f t="shared" si="45"/>
        <v>1.6943E-12</v>
      </c>
    </row>
    <row r="97" spans="1:29" x14ac:dyDescent="0.35">
      <c r="A97" s="11" t="s">
        <v>169</v>
      </c>
      <c r="B97" s="18">
        <v>7.6391999999999996E-5</v>
      </c>
      <c r="C97" s="11">
        <v>1.2298999999999999E-2</v>
      </c>
      <c r="D97" s="18">
        <v>1.2662E-7</v>
      </c>
      <c r="E97" s="18">
        <v>1.1620000000000001E-8</v>
      </c>
      <c r="F97" s="18">
        <v>9.1770999999999994</v>
      </c>
      <c r="G97" s="11">
        <v>-23.22</v>
      </c>
      <c r="H97" s="11">
        <v>10.055999999999999</v>
      </c>
      <c r="I97" s="11">
        <v>43.307000000000002</v>
      </c>
      <c r="J97" s="18">
        <v>1.3745E-7</v>
      </c>
      <c r="K97" s="18">
        <v>1.9893000000000002E-8</v>
      </c>
      <c r="L97" s="18">
        <v>14.473000000000001</v>
      </c>
      <c r="M97" s="11">
        <v>0.73111000000000004</v>
      </c>
      <c r="N97" s="18">
        <v>1.1214E-2</v>
      </c>
      <c r="O97" s="18">
        <v>1.5338000000000001</v>
      </c>
      <c r="P97" s="11">
        <v>6849</v>
      </c>
      <c r="Q97" s="18">
        <v>13.667999999999999</v>
      </c>
      <c r="R97" s="18">
        <v>0.19955999999999999</v>
      </c>
      <c r="S97" s="24">
        <v>1.7077000000000001E-12</v>
      </c>
      <c r="T97" s="18">
        <v>3.9022999999999997E-14</v>
      </c>
      <c r="U97" s="18">
        <v>2.2850999999999999</v>
      </c>
      <c r="V97" s="11">
        <v>0.96067000000000002</v>
      </c>
      <c r="W97" s="18">
        <v>1.3464E-3</v>
      </c>
      <c r="X97" s="18">
        <v>0.14015</v>
      </c>
      <c r="Z97" s="18">
        <f t="shared" si="42"/>
        <v>1.2662E-7</v>
      </c>
      <c r="AA97" s="11">
        <f t="shared" si="43"/>
        <v>6825.78</v>
      </c>
      <c r="AB97" s="18">
        <f t="shared" si="44"/>
        <v>1.3745E-7</v>
      </c>
      <c r="AC97" s="18">
        <f t="shared" si="45"/>
        <v>1.7077000000000001E-12</v>
      </c>
    </row>
    <row r="98" spans="1:29" x14ac:dyDescent="0.35">
      <c r="A98" s="10" t="s">
        <v>24</v>
      </c>
      <c r="B98" s="10">
        <f t="shared" ref="B98:X98" si="46">AVERAGE(B93:B97)</f>
        <v>7.7076800000000007E-5</v>
      </c>
      <c r="C98" s="10">
        <f t="shared" si="46"/>
        <v>1.24096E-2</v>
      </c>
      <c r="D98" s="10">
        <f t="shared" si="46"/>
        <v>1.2498800000000001E-7</v>
      </c>
      <c r="E98" s="10">
        <f t="shared" si="46"/>
        <v>1.1686E-8</v>
      </c>
      <c r="F98" s="10">
        <f t="shared" si="46"/>
        <v>9.3510599999999986</v>
      </c>
      <c r="G98" s="10">
        <f t="shared" si="46"/>
        <v>-21.314</v>
      </c>
      <c r="H98" s="10">
        <f t="shared" si="46"/>
        <v>10.1044</v>
      </c>
      <c r="I98" s="10">
        <f t="shared" si="46"/>
        <v>48.010199999999998</v>
      </c>
      <c r="J98" s="10">
        <f t="shared" si="46"/>
        <v>1.35648E-7</v>
      </c>
      <c r="K98" s="10">
        <f t="shared" si="46"/>
        <v>1.9534600000000001E-8</v>
      </c>
      <c r="L98" s="10">
        <f t="shared" si="46"/>
        <v>14.401</v>
      </c>
      <c r="M98" s="10">
        <f t="shared" si="46"/>
        <v>0.73142600000000002</v>
      </c>
      <c r="N98" s="10">
        <f t="shared" si="46"/>
        <v>1.11576E-2</v>
      </c>
      <c r="O98" s="10">
        <f t="shared" si="46"/>
        <v>1.52546</v>
      </c>
      <c r="P98" s="10">
        <f t="shared" si="46"/>
        <v>6844.6</v>
      </c>
      <c r="Q98" s="10">
        <f t="shared" si="46"/>
        <v>13.7262</v>
      </c>
      <c r="R98" s="10">
        <f t="shared" si="46"/>
        <v>0.200542</v>
      </c>
      <c r="S98" s="21">
        <f t="shared" si="46"/>
        <v>1.6879200000000001E-12</v>
      </c>
      <c r="T98" s="10">
        <f t="shared" si="46"/>
        <v>3.8760799999999998E-14</v>
      </c>
      <c r="U98" s="10">
        <f t="shared" si="46"/>
        <v>2.2965800000000001</v>
      </c>
      <c r="V98" s="10">
        <f t="shared" si="46"/>
        <v>0.96126800000000012</v>
      </c>
      <c r="W98" s="10">
        <f t="shared" si="46"/>
        <v>1.35312E-3</v>
      </c>
      <c r="X98" s="10">
        <f t="shared" si="46"/>
        <v>0.140762</v>
      </c>
      <c r="Z98" s="10">
        <f>AVERAGE(Z93:Z97)</f>
        <v>1.2498800000000001E-7</v>
      </c>
      <c r="AA98" s="10">
        <f>AVERAGE(AA93:AA97)</f>
        <v>6823.2860000000001</v>
      </c>
      <c r="AB98" s="10">
        <f>AVERAGE(AB93:AB97)</f>
        <v>1.35648E-7</v>
      </c>
      <c r="AC98" s="10">
        <f>AVERAGE(AC93:AC97)</f>
        <v>1.6879200000000001E-12</v>
      </c>
    </row>
    <row r="103" spans="1:29" x14ac:dyDescent="0.35">
      <c r="A103" s="44" t="s">
        <v>47</v>
      </c>
      <c r="B103" s="44"/>
      <c r="C103" s="44"/>
      <c r="D103" s="44"/>
    </row>
    <row r="104" spans="1:29" x14ac:dyDescent="0.35">
      <c r="A104" s="1" t="s">
        <v>50</v>
      </c>
      <c r="B104" s="26">
        <v>1</v>
      </c>
      <c r="C104" s="26">
        <v>2</v>
      </c>
      <c r="D104" s="26">
        <v>3</v>
      </c>
      <c r="E104" s="26">
        <v>4</v>
      </c>
      <c r="F104" s="26">
        <v>5</v>
      </c>
      <c r="G104" s="26">
        <v>6</v>
      </c>
      <c r="H104" s="26">
        <v>7</v>
      </c>
      <c r="I104" s="26">
        <v>8</v>
      </c>
      <c r="J104" s="26">
        <v>9</v>
      </c>
      <c r="K104" s="26">
        <v>10</v>
      </c>
      <c r="L104" s="26">
        <v>11</v>
      </c>
      <c r="M104" s="25"/>
      <c r="N104" s="25"/>
    </row>
    <row r="105" spans="1:29" x14ac:dyDescent="0.35">
      <c r="A105" s="1" t="s">
        <v>46</v>
      </c>
      <c r="B105" s="34">
        <f>(B104-1)*40/60</f>
        <v>0</v>
      </c>
      <c r="C105" s="34">
        <f t="shared" ref="C105:L105" si="47">(C104-1)*40/60</f>
        <v>0.66666666666666663</v>
      </c>
      <c r="D105" s="34">
        <f t="shared" si="47"/>
        <v>1.3333333333333333</v>
      </c>
      <c r="E105" s="34">
        <f t="shared" si="47"/>
        <v>2</v>
      </c>
      <c r="F105" s="34">
        <f t="shared" si="47"/>
        <v>2.6666666666666665</v>
      </c>
      <c r="G105" s="34">
        <f t="shared" si="47"/>
        <v>3.3333333333333335</v>
      </c>
      <c r="H105" s="34">
        <f t="shared" si="47"/>
        <v>4</v>
      </c>
      <c r="I105" s="34">
        <f t="shared" si="47"/>
        <v>4.666666666666667</v>
      </c>
      <c r="J105" s="34">
        <f t="shared" si="47"/>
        <v>5.333333333333333</v>
      </c>
      <c r="K105" s="34">
        <f t="shared" si="47"/>
        <v>6</v>
      </c>
      <c r="L105" s="34">
        <f t="shared" si="47"/>
        <v>6.666666666666667</v>
      </c>
      <c r="M105" s="25"/>
      <c r="N105" s="25"/>
    </row>
    <row r="106" spans="1:29" x14ac:dyDescent="0.35">
      <c r="A106" s="1" t="s">
        <v>51</v>
      </c>
      <c r="B106" s="27"/>
      <c r="C106" s="27"/>
      <c r="D106" s="27"/>
      <c r="E106" s="27"/>
      <c r="F106" s="27"/>
      <c r="G106" s="27"/>
      <c r="H106" s="27"/>
      <c r="I106" s="27"/>
      <c r="J106" s="39"/>
      <c r="K106" s="27"/>
      <c r="L106" s="27"/>
      <c r="M106" s="25"/>
      <c r="N106" s="25"/>
    </row>
    <row r="107" spans="1:29" x14ac:dyDescent="0.35">
      <c r="A107" s="1" t="s">
        <v>52</v>
      </c>
      <c r="B107" s="27"/>
      <c r="C107" s="27"/>
      <c r="D107" s="27"/>
      <c r="E107" s="27"/>
      <c r="F107" s="27"/>
      <c r="G107" s="27"/>
      <c r="H107" s="27"/>
      <c r="I107" s="27"/>
      <c r="J107" s="39"/>
      <c r="K107" s="27"/>
      <c r="L107" s="27"/>
      <c r="M107" s="25"/>
      <c r="N107" s="25"/>
    </row>
    <row r="108" spans="1:29" x14ac:dyDescent="0.35">
      <c r="A108" s="1" t="s">
        <v>53</v>
      </c>
      <c r="B108" s="27"/>
      <c r="C108" s="27"/>
      <c r="D108" s="27"/>
      <c r="E108" s="27"/>
      <c r="F108" s="27"/>
      <c r="G108" s="27"/>
      <c r="H108" s="27"/>
      <c r="I108" s="27"/>
      <c r="J108" s="39"/>
      <c r="K108" s="27"/>
      <c r="L108" s="27"/>
      <c r="M108" s="25"/>
      <c r="N108" s="25"/>
    </row>
    <row r="109" spans="1:29" x14ac:dyDescent="0.35">
      <c r="A109" s="1" t="s">
        <v>54</v>
      </c>
      <c r="B109" s="27"/>
      <c r="C109" s="27"/>
      <c r="D109" s="27"/>
      <c r="E109" s="27"/>
      <c r="F109" s="27"/>
      <c r="G109" s="27"/>
      <c r="H109" s="27"/>
      <c r="I109" s="27"/>
      <c r="J109" s="39"/>
      <c r="K109" s="27"/>
      <c r="L109" s="27"/>
      <c r="M109" s="25"/>
      <c r="N109" s="25"/>
    </row>
    <row r="110" spans="1:29" x14ac:dyDescent="0.35">
      <c r="A110" s="1" t="s">
        <v>55</v>
      </c>
      <c r="B110" s="27"/>
      <c r="C110" s="27"/>
      <c r="D110" s="27"/>
      <c r="E110" s="27"/>
      <c r="F110" s="27"/>
      <c r="G110" s="27"/>
      <c r="H110" s="27"/>
      <c r="I110" s="27"/>
      <c r="J110" s="39"/>
      <c r="K110" s="27"/>
      <c r="L110" s="27"/>
      <c r="M110" s="25"/>
      <c r="N110" s="25"/>
    </row>
    <row r="111" spans="1:29" x14ac:dyDescent="0.35">
      <c r="A111" s="25" t="s">
        <v>48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5"/>
      <c r="N111" s="25"/>
    </row>
    <row r="112" spans="1:29" x14ac:dyDescent="0.35">
      <c r="B112" s="16"/>
      <c r="C112" s="16"/>
      <c r="D112" s="16"/>
      <c r="E112" s="16"/>
      <c r="F112" s="16"/>
    </row>
    <row r="113" spans="1:14" x14ac:dyDescent="0.35">
      <c r="B113" s="16"/>
      <c r="C113" s="16"/>
      <c r="D113" s="16"/>
      <c r="E113" s="16"/>
      <c r="F113" s="16"/>
    </row>
    <row r="115" spans="1:14" x14ac:dyDescent="0.35">
      <c r="A115" s="28" t="s">
        <v>40</v>
      </c>
    </row>
    <row r="116" spans="1:14" x14ac:dyDescent="0.35">
      <c r="A116" s="29"/>
      <c r="B116" s="45" t="s">
        <v>21</v>
      </c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6"/>
    </row>
    <row r="117" spans="1:14" x14ac:dyDescent="0.35">
      <c r="A117" s="35" t="s">
        <v>50</v>
      </c>
      <c r="B117" s="26">
        <v>1</v>
      </c>
      <c r="C117" s="26">
        <v>2</v>
      </c>
      <c r="D117" s="26">
        <v>3</v>
      </c>
      <c r="E117" s="26">
        <v>4</v>
      </c>
      <c r="F117" s="26">
        <v>5</v>
      </c>
      <c r="G117" s="26">
        <v>6</v>
      </c>
      <c r="H117" s="26">
        <v>7</v>
      </c>
      <c r="I117" s="26">
        <v>8</v>
      </c>
      <c r="J117" s="26">
        <v>9</v>
      </c>
      <c r="K117" s="26">
        <v>10</v>
      </c>
      <c r="L117" s="26">
        <v>11</v>
      </c>
      <c r="M117" s="31"/>
      <c r="N117" s="32"/>
    </row>
    <row r="118" spans="1:14" x14ac:dyDescent="0.35">
      <c r="A118" s="1" t="s">
        <v>46</v>
      </c>
      <c r="B118" s="34">
        <f>(B117-1)*40/60</f>
        <v>0</v>
      </c>
      <c r="C118" s="34">
        <f t="shared" ref="C118:L118" si="48">(C117-1)*40/60</f>
        <v>0.66666666666666663</v>
      </c>
      <c r="D118" s="34">
        <f t="shared" si="48"/>
        <v>1.3333333333333333</v>
      </c>
      <c r="E118" s="34">
        <f t="shared" si="48"/>
        <v>2</v>
      </c>
      <c r="F118" s="34">
        <f t="shared" si="48"/>
        <v>2.6666666666666665</v>
      </c>
      <c r="G118" s="34">
        <f t="shared" si="48"/>
        <v>3.3333333333333335</v>
      </c>
      <c r="H118" s="34">
        <f t="shared" si="48"/>
        <v>4</v>
      </c>
      <c r="I118" s="34">
        <f t="shared" si="48"/>
        <v>4.666666666666667</v>
      </c>
      <c r="J118" s="34">
        <f t="shared" si="48"/>
        <v>5.333333333333333</v>
      </c>
      <c r="K118" s="34">
        <f t="shared" si="48"/>
        <v>6</v>
      </c>
      <c r="L118" s="34">
        <f t="shared" si="48"/>
        <v>6.666666666666667</v>
      </c>
      <c r="M118" s="25"/>
      <c r="N118" s="25"/>
    </row>
    <row r="119" spans="1:14" x14ac:dyDescent="0.35">
      <c r="A119" s="26">
        <v>1</v>
      </c>
      <c r="B119" s="36">
        <f>S3</f>
        <v>1.5703000000000001E-12</v>
      </c>
      <c r="C119" s="36">
        <f>S12</f>
        <v>1.6075E-12</v>
      </c>
      <c r="D119" s="36">
        <f>S21</f>
        <v>1.648E-12</v>
      </c>
      <c r="E119" s="36">
        <f>S30</f>
        <v>1.6144000000000001E-12</v>
      </c>
      <c r="F119" s="36">
        <f>S39</f>
        <v>1.6002E-12</v>
      </c>
      <c r="G119" s="36">
        <f>S48</f>
        <v>1.5914000000000001E-12</v>
      </c>
      <c r="H119" s="36">
        <f>S57</f>
        <v>1.6081E-12</v>
      </c>
      <c r="I119" s="36">
        <f>S66</f>
        <v>1.6158E-12</v>
      </c>
      <c r="J119" s="37">
        <f>S75</f>
        <v>1.6391999999999999E-12</v>
      </c>
      <c r="K119" s="36">
        <f>S84</f>
        <v>1.6265E-12</v>
      </c>
      <c r="L119" s="36">
        <f>S93</f>
        <v>1.6406000000000001E-12</v>
      </c>
      <c r="M119" s="25"/>
      <c r="N119" s="25"/>
    </row>
    <row r="120" spans="1:14" x14ac:dyDescent="0.35">
      <c r="A120" s="26">
        <v>2</v>
      </c>
      <c r="B120" s="36">
        <f>S4</f>
        <v>1.6167999999999999E-12</v>
      </c>
      <c r="C120" s="36">
        <f>S13</f>
        <v>1.6323E-12</v>
      </c>
      <c r="D120" s="36">
        <f>S22</f>
        <v>1.6723000000000001E-12</v>
      </c>
      <c r="E120" s="36">
        <f>S31</f>
        <v>1.6456999999999999E-12</v>
      </c>
      <c r="F120" s="36">
        <f>S40</f>
        <v>1.6454E-12</v>
      </c>
      <c r="G120" s="36">
        <f t="shared" ref="G120:G123" si="49">S49</f>
        <v>1.6495E-12</v>
      </c>
      <c r="H120" s="36">
        <f t="shared" ref="H120:H123" si="50">S58</f>
        <v>1.6621999999999999E-12</v>
      </c>
      <c r="I120" s="36">
        <f t="shared" ref="I120:I123" si="51">S67</f>
        <v>1.6551000000000001E-12</v>
      </c>
      <c r="J120" s="37">
        <f t="shared" ref="J120:J123" si="52">S76</f>
        <v>1.6959000000000001E-12</v>
      </c>
      <c r="K120" s="36">
        <f t="shared" ref="K120:K123" si="53">S85</f>
        <v>1.6805E-12</v>
      </c>
      <c r="L120" s="36">
        <f t="shared" ref="L120:L123" si="54">S94</f>
        <v>1.6982999999999999E-12</v>
      </c>
      <c r="M120" s="25"/>
      <c r="N120" s="25"/>
    </row>
    <row r="121" spans="1:14" x14ac:dyDescent="0.35">
      <c r="A121" s="26">
        <v>3</v>
      </c>
      <c r="B121" s="36">
        <f>S5</f>
        <v>1.6466000000000001E-12</v>
      </c>
      <c r="C121" s="36">
        <f>S14</f>
        <v>1.6582999999999999E-12</v>
      </c>
      <c r="D121" s="36">
        <f>S23</f>
        <v>1.6773999999999999E-12</v>
      </c>
      <c r="E121" s="36">
        <f>S32</f>
        <v>1.6554E-12</v>
      </c>
      <c r="F121" s="36">
        <f>S41</f>
        <v>1.6961E-12</v>
      </c>
      <c r="G121" s="36">
        <f t="shared" si="49"/>
        <v>1.6281000000000001E-12</v>
      </c>
      <c r="H121" s="36">
        <f t="shared" si="50"/>
        <v>1.6457999999999999E-12</v>
      </c>
      <c r="I121" s="36">
        <f t="shared" si="51"/>
        <v>1.6608999999999999E-12</v>
      </c>
      <c r="J121" s="37">
        <f t="shared" si="52"/>
        <v>1.6849E-12</v>
      </c>
      <c r="K121" s="36">
        <f t="shared" si="53"/>
        <v>1.685E-12</v>
      </c>
      <c r="L121" s="36">
        <f t="shared" si="54"/>
        <v>1.6987E-12</v>
      </c>
      <c r="M121" s="25"/>
      <c r="N121" s="25"/>
    </row>
    <row r="122" spans="1:14" x14ac:dyDescent="0.35">
      <c r="A122" s="26">
        <v>4</v>
      </c>
      <c r="B122" s="36">
        <f>S6</f>
        <v>1.6259999999999999E-12</v>
      </c>
      <c r="C122" s="36">
        <f>S15</f>
        <v>1.6529E-12</v>
      </c>
      <c r="D122" s="36">
        <f>S24</f>
        <v>1.6564000000000001E-12</v>
      </c>
      <c r="E122" s="36">
        <f>S33</f>
        <v>1.6446000000000001E-12</v>
      </c>
      <c r="F122" s="36">
        <f>S42</f>
        <v>1.6765E-12</v>
      </c>
      <c r="G122" s="36">
        <f t="shared" si="49"/>
        <v>1.6435E-12</v>
      </c>
      <c r="H122" s="36">
        <f t="shared" si="50"/>
        <v>1.6507E-12</v>
      </c>
      <c r="I122" s="36">
        <f t="shared" si="51"/>
        <v>1.6521E-12</v>
      </c>
      <c r="J122" s="37">
        <f t="shared" si="52"/>
        <v>1.6763E-12</v>
      </c>
      <c r="K122" s="36">
        <f t="shared" si="53"/>
        <v>1.6808000000000001E-12</v>
      </c>
      <c r="L122" s="36">
        <f t="shared" si="54"/>
        <v>1.6943E-12</v>
      </c>
      <c r="M122" s="25"/>
      <c r="N122" s="25"/>
    </row>
    <row r="123" spans="1:14" x14ac:dyDescent="0.35">
      <c r="A123" s="26">
        <v>5</v>
      </c>
      <c r="B123" s="36">
        <f>S7</f>
        <v>1.6368000000000001E-12</v>
      </c>
      <c r="C123" s="36">
        <f>S16</f>
        <v>1.6475E-12</v>
      </c>
      <c r="D123" s="36">
        <f>S25</f>
        <v>1.6534E-12</v>
      </c>
      <c r="E123" s="36">
        <f>S34</f>
        <v>1.6387000000000001E-12</v>
      </c>
      <c r="F123" s="36">
        <f>S43</f>
        <v>1.6646E-12</v>
      </c>
      <c r="G123" s="36">
        <f t="shared" si="49"/>
        <v>1.643E-12</v>
      </c>
      <c r="H123" s="36">
        <f t="shared" si="50"/>
        <v>1.6544000000000001E-12</v>
      </c>
      <c r="I123" s="36">
        <f t="shared" si="51"/>
        <v>1.6575999999999999E-12</v>
      </c>
      <c r="J123" s="37">
        <f t="shared" si="52"/>
        <v>1.6857E-12</v>
      </c>
      <c r="K123" s="36">
        <f t="shared" si="53"/>
        <v>1.6694999999999999E-12</v>
      </c>
      <c r="L123" s="36">
        <f t="shared" si="54"/>
        <v>1.7077000000000001E-12</v>
      </c>
      <c r="M123" s="25"/>
      <c r="N123" s="25"/>
    </row>
    <row r="124" spans="1:14" x14ac:dyDescent="0.35">
      <c r="A124" s="26" t="s">
        <v>22</v>
      </c>
      <c r="B124" s="27">
        <f t="shared" ref="B124:L124" si="55">AVERAGE(B119:B123)</f>
        <v>1.6193000000000002E-12</v>
      </c>
      <c r="C124" s="27">
        <f t="shared" si="55"/>
        <v>1.6397E-12</v>
      </c>
      <c r="D124" s="27">
        <f t="shared" si="55"/>
        <v>1.6614999999999999E-12</v>
      </c>
      <c r="E124" s="27">
        <f t="shared" si="55"/>
        <v>1.6397599999999997E-12</v>
      </c>
      <c r="F124" s="27">
        <f t="shared" si="55"/>
        <v>1.65656E-12</v>
      </c>
      <c r="G124" s="27">
        <f t="shared" si="55"/>
        <v>1.6311000000000002E-12</v>
      </c>
      <c r="H124" s="27">
        <f t="shared" si="55"/>
        <v>1.6442399999999999E-12</v>
      </c>
      <c r="I124" s="27">
        <f t="shared" si="55"/>
        <v>1.6483000000000002E-12</v>
      </c>
      <c r="J124" s="27">
        <f t="shared" si="55"/>
        <v>1.6764E-12</v>
      </c>
      <c r="K124" s="27">
        <f t="shared" si="55"/>
        <v>1.6684599999999999E-12</v>
      </c>
      <c r="L124" s="27">
        <f t="shared" si="55"/>
        <v>1.6879200000000001E-12</v>
      </c>
      <c r="M124" s="25"/>
      <c r="N124" s="25"/>
    </row>
    <row r="125" spans="1:14" x14ac:dyDescent="0.35">
      <c r="A125" s="26" t="s">
        <v>23</v>
      </c>
      <c r="B125" s="27">
        <f t="shared" ref="B125:L125" si="56">STDEV(B119:B123)</f>
        <v>2.9595945668283679E-14</v>
      </c>
      <c r="C125" s="27">
        <f t="shared" si="56"/>
        <v>2.0448960853793998E-14</v>
      </c>
      <c r="D125" s="27">
        <f t="shared" si="56"/>
        <v>1.2681876832708908E-14</v>
      </c>
      <c r="E125" s="27">
        <f t="shared" si="56"/>
        <v>1.539132872756602E-14</v>
      </c>
      <c r="F125" s="27">
        <f t="shared" si="56"/>
        <v>3.6491958018171618E-14</v>
      </c>
      <c r="G125" s="27">
        <f t="shared" si="56"/>
        <v>2.3553237569387321E-14</v>
      </c>
      <c r="H125" s="27">
        <f t="shared" si="56"/>
        <v>2.1071615979796141E-14</v>
      </c>
      <c r="I125" s="27">
        <f t="shared" si="56"/>
        <v>1.8453861384544936E-14</v>
      </c>
      <c r="J125" s="27">
        <f t="shared" si="56"/>
        <v>2.1925099771722867E-14</v>
      </c>
      <c r="K125" s="27">
        <f t="shared" si="56"/>
        <v>2.4148146926834788E-14</v>
      </c>
      <c r="L125" s="27">
        <f t="shared" si="56"/>
        <v>2.6903010983902866E-14</v>
      </c>
      <c r="M125" s="25"/>
      <c r="N125" s="25"/>
    </row>
    <row r="126" spans="1:14" x14ac:dyDescent="0.35">
      <c r="A126" s="26" t="s">
        <v>25</v>
      </c>
      <c r="B126" s="30">
        <f>(B124-$B124)/B124</f>
        <v>0</v>
      </c>
      <c r="C126" s="30">
        <f t="shared" ref="C126:L126" si="57">(C124-$B124)/C124</f>
        <v>1.2441300237848261E-2</v>
      </c>
      <c r="D126" s="30">
        <f>(D124-$B124)/D124</f>
        <v>2.5398736081853602E-2</v>
      </c>
      <c r="E126" s="30">
        <f t="shared" si="57"/>
        <v>1.2477435722300517E-2</v>
      </c>
      <c r="F126" s="30">
        <f t="shared" si="57"/>
        <v>2.2492393876466763E-2</v>
      </c>
      <c r="G126" s="30">
        <f t="shared" si="57"/>
        <v>7.2343817055974553E-3</v>
      </c>
      <c r="H126" s="30">
        <f t="shared" si="57"/>
        <v>1.5168101980246006E-2</v>
      </c>
      <c r="I126" s="30">
        <f t="shared" si="57"/>
        <v>1.7593884608384382E-2</v>
      </c>
      <c r="J126" s="30">
        <f t="shared" si="57"/>
        <v>3.4061083273681597E-2</v>
      </c>
      <c r="K126" s="30">
        <f t="shared" si="57"/>
        <v>2.9464296417055107E-2</v>
      </c>
      <c r="L126" s="30">
        <f t="shared" si="57"/>
        <v>4.0653585477984713E-2</v>
      </c>
      <c r="M126" s="25"/>
      <c r="N126" s="25"/>
    </row>
    <row r="127" spans="1:14" x14ac:dyDescent="0.35">
      <c r="D127" s="38">
        <f>(D124-$C124)/D124</f>
        <v>1.3120674089677983E-2</v>
      </c>
      <c r="E127" s="38">
        <f t="shared" ref="E127:L127" si="58">(E124-$C124)/E124</f>
        <v>3.6590720593073899E-5</v>
      </c>
      <c r="F127" s="38">
        <f t="shared" si="58"/>
        <v>1.0177717680011585E-2</v>
      </c>
      <c r="G127" s="38">
        <f t="shared" si="58"/>
        <v>-5.2725154803505495E-3</v>
      </c>
      <c r="H127" s="38">
        <f t="shared" si="58"/>
        <v>2.7611540894272725E-3</v>
      </c>
      <c r="I127" s="38">
        <f t="shared" si="58"/>
        <v>5.2174968149003124E-3</v>
      </c>
      <c r="J127" s="38">
        <f t="shared" si="58"/>
        <v>2.189214984490577E-2</v>
      </c>
      <c r="K127" s="38">
        <f t="shared" si="58"/>
        <v>1.723745250110879E-2</v>
      </c>
      <c r="L127" s="38">
        <f t="shared" si="58"/>
        <v>2.8567704630551312E-2</v>
      </c>
    </row>
  </sheetData>
  <mergeCells count="2">
    <mergeCell ref="A103:D103"/>
    <mergeCell ref="B116:N1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5319-3103-4806-B721-479C5558C7D5}">
  <dimension ref="A1:AC127"/>
  <sheetViews>
    <sheetView tabSelected="1" topLeftCell="A112" workbookViewId="0">
      <selection activeCell="U132" sqref="U132"/>
    </sheetView>
  </sheetViews>
  <sheetFormatPr defaultColWidth="9.1796875" defaultRowHeight="14.5" x14ac:dyDescent="0.35"/>
  <cols>
    <col min="1" max="1" width="18.7265625" style="10" customWidth="1"/>
    <col min="2" max="5" width="9.1796875" style="10"/>
    <col min="6" max="6" width="9.453125" style="10" customWidth="1"/>
    <col min="7" max="22" width="9.1796875" style="10"/>
    <col min="23" max="23" width="9.453125" style="10" customWidth="1"/>
    <col min="24" max="24" width="14.7265625" style="10" bestFit="1" customWidth="1"/>
    <col min="25" max="16384" width="9.1796875" style="10"/>
  </cols>
  <sheetData>
    <row r="1" spans="1:29" x14ac:dyDescent="0.35">
      <c r="A1" s="33">
        <v>1</v>
      </c>
    </row>
    <row r="2" spans="1:29" x14ac:dyDescent="0.35">
      <c r="A2" s="11" t="s">
        <v>56</v>
      </c>
      <c r="B2" s="11" t="s">
        <v>12</v>
      </c>
      <c r="C2" s="11" t="s">
        <v>13</v>
      </c>
      <c r="D2" s="11" t="s">
        <v>26</v>
      </c>
      <c r="E2" s="11" t="s">
        <v>14</v>
      </c>
      <c r="F2" s="11" t="s">
        <v>15</v>
      </c>
      <c r="G2" s="11" t="s">
        <v>16</v>
      </c>
      <c r="H2" s="11" t="s">
        <v>17</v>
      </c>
      <c r="I2" s="11" t="s">
        <v>18</v>
      </c>
      <c r="J2" s="11" t="s">
        <v>27</v>
      </c>
      <c r="K2" s="11" t="s">
        <v>28</v>
      </c>
      <c r="L2" s="11" t="s">
        <v>29</v>
      </c>
      <c r="M2" s="11" t="s">
        <v>30</v>
      </c>
      <c r="N2" s="11" t="s">
        <v>31</v>
      </c>
      <c r="O2" s="11" t="s">
        <v>32</v>
      </c>
      <c r="P2" s="11" t="s">
        <v>33</v>
      </c>
      <c r="Q2" s="11" t="s">
        <v>19</v>
      </c>
      <c r="R2" s="11" t="s">
        <v>20</v>
      </c>
      <c r="S2" s="12" t="s">
        <v>34</v>
      </c>
      <c r="T2" s="11" t="s">
        <v>35</v>
      </c>
      <c r="U2" s="11" t="s">
        <v>36</v>
      </c>
      <c r="V2" s="11" t="s">
        <v>37</v>
      </c>
      <c r="W2" s="11" t="s">
        <v>38</v>
      </c>
      <c r="X2" s="11" t="s">
        <v>39</v>
      </c>
      <c r="Z2" s="10" t="s">
        <v>43</v>
      </c>
      <c r="AA2" s="10" t="s">
        <v>42</v>
      </c>
      <c r="AB2" s="10" t="s">
        <v>44</v>
      </c>
      <c r="AC2" s="10" t="s">
        <v>45</v>
      </c>
    </row>
    <row r="3" spans="1:29" x14ac:dyDescent="0.35">
      <c r="A3" s="13" t="s">
        <v>170</v>
      </c>
      <c r="B3" s="14">
        <v>1.0828E-4</v>
      </c>
      <c r="C3" s="13">
        <v>2.7829E-2</v>
      </c>
      <c r="D3" s="14">
        <v>3.3253999999999999E-7</v>
      </c>
      <c r="E3" s="14">
        <v>1.1291999999999999E-8</v>
      </c>
      <c r="F3" s="14">
        <v>3.3957000000000002</v>
      </c>
      <c r="G3" s="13">
        <v>62.06</v>
      </c>
      <c r="H3" s="13">
        <v>8.3040000000000003</v>
      </c>
      <c r="I3" s="13">
        <v>13.381</v>
      </c>
      <c r="J3" s="14">
        <v>6.3583999999999995E-8</v>
      </c>
      <c r="K3" s="14">
        <v>1.2938E-8</v>
      </c>
      <c r="L3" s="14">
        <v>20.347999999999999</v>
      </c>
      <c r="M3" s="13">
        <v>0.81306999999999996</v>
      </c>
      <c r="N3" s="14">
        <v>1.5706000000000001E-2</v>
      </c>
      <c r="O3" s="14">
        <v>1.9317</v>
      </c>
      <c r="P3" s="13">
        <v>8532</v>
      </c>
      <c r="Q3" s="14">
        <v>12.023999999999999</v>
      </c>
      <c r="R3" s="14">
        <v>0.14093</v>
      </c>
      <c r="S3" s="15">
        <v>1.4109999999999999E-12</v>
      </c>
      <c r="T3" s="14">
        <v>2.5896999999999999E-14</v>
      </c>
      <c r="U3" s="14">
        <v>1.8353999999999999</v>
      </c>
      <c r="V3" s="13">
        <v>0.97070000000000001</v>
      </c>
      <c r="W3" s="14">
        <v>1.0693E-3</v>
      </c>
      <c r="X3" s="14">
        <v>0.11015999999999999</v>
      </c>
      <c r="Z3" s="14"/>
      <c r="AA3" s="13"/>
      <c r="AB3" s="14"/>
      <c r="AC3" s="14"/>
    </row>
    <row r="4" spans="1:29" x14ac:dyDescent="0.35">
      <c r="A4" s="10" t="s">
        <v>171</v>
      </c>
      <c r="B4" s="16">
        <v>1.0796E-4</v>
      </c>
      <c r="C4" s="10">
        <v>2.7744999999999999E-2</v>
      </c>
      <c r="D4" s="16">
        <v>3.3192999999999998E-7</v>
      </c>
      <c r="E4" s="16">
        <v>1.1278E-8</v>
      </c>
      <c r="F4" s="16">
        <v>3.3976999999999999</v>
      </c>
      <c r="G4" s="10">
        <v>62.28</v>
      </c>
      <c r="H4" s="10">
        <v>8.2973999999999997</v>
      </c>
      <c r="I4" s="10">
        <v>13.323</v>
      </c>
      <c r="J4" s="16">
        <v>6.4852000000000004E-8</v>
      </c>
      <c r="K4" s="16">
        <v>1.3184000000000001E-8</v>
      </c>
      <c r="L4" s="16">
        <v>20.329000000000001</v>
      </c>
      <c r="M4" s="10">
        <v>0.81154999999999999</v>
      </c>
      <c r="N4" s="16">
        <v>1.5695000000000001E-2</v>
      </c>
      <c r="O4" s="16">
        <v>1.9339999999999999</v>
      </c>
      <c r="P4" s="10">
        <v>8528</v>
      </c>
      <c r="Q4" s="16">
        <v>12.021000000000001</v>
      </c>
      <c r="R4" s="16">
        <v>0.14096</v>
      </c>
      <c r="S4" s="17">
        <v>1.4169999999999999E-12</v>
      </c>
      <c r="T4" s="16">
        <v>2.5996E-14</v>
      </c>
      <c r="U4" s="16">
        <v>1.8346</v>
      </c>
      <c r="V4" s="10">
        <v>0.97050000000000003</v>
      </c>
      <c r="W4" s="16">
        <v>1.0689E-3</v>
      </c>
      <c r="X4" s="16">
        <v>0.11014</v>
      </c>
      <c r="Z4" s="16"/>
      <c r="AB4" s="16"/>
      <c r="AC4" s="16"/>
    </row>
    <row r="5" spans="1:29" x14ac:dyDescent="0.35">
      <c r="A5" s="10" t="s">
        <v>172</v>
      </c>
      <c r="B5" s="16">
        <v>1.081E-4</v>
      </c>
      <c r="C5" s="10">
        <v>2.7782000000000001E-2</v>
      </c>
      <c r="D5" s="16">
        <v>3.3108999999999998E-7</v>
      </c>
      <c r="E5" s="16">
        <v>1.1291E-8</v>
      </c>
      <c r="F5" s="16">
        <v>3.4102999999999999</v>
      </c>
      <c r="G5" s="10">
        <v>63.46</v>
      </c>
      <c r="H5" s="10">
        <v>8.3034999999999997</v>
      </c>
      <c r="I5" s="10">
        <v>13.085000000000001</v>
      </c>
      <c r="J5" s="16">
        <v>6.3397999999999996E-8</v>
      </c>
      <c r="K5" s="16">
        <v>1.2825000000000001E-8</v>
      </c>
      <c r="L5" s="16">
        <v>20.228999999999999</v>
      </c>
      <c r="M5" s="10">
        <v>0.81289999999999996</v>
      </c>
      <c r="N5" s="16">
        <v>1.5613999999999999E-2</v>
      </c>
      <c r="O5" s="16">
        <v>1.9208000000000001</v>
      </c>
      <c r="P5" s="10">
        <v>8526</v>
      </c>
      <c r="Q5" s="16">
        <v>12.019</v>
      </c>
      <c r="R5" s="16">
        <v>0.14097000000000001</v>
      </c>
      <c r="S5" s="17">
        <v>1.4095E-12</v>
      </c>
      <c r="T5" s="16">
        <v>2.5871000000000001E-14</v>
      </c>
      <c r="U5" s="16">
        <v>1.8354999999999999</v>
      </c>
      <c r="V5" s="10">
        <v>0.97077000000000002</v>
      </c>
      <c r="W5" s="16">
        <v>1.0694999999999999E-3</v>
      </c>
      <c r="X5" s="16">
        <v>0.11017</v>
      </c>
      <c r="Z5" s="16"/>
      <c r="AB5" s="16"/>
      <c r="AC5" s="16"/>
    </row>
    <row r="6" spans="1:29" x14ac:dyDescent="0.35">
      <c r="A6" s="10" t="s">
        <v>173</v>
      </c>
      <c r="B6" s="16">
        <v>1.0874000000000001E-4</v>
      </c>
      <c r="C6" s="10">
        <v>2.7947E-2</v>
      </c>
      <c r="D6" s="16">
        <v>3.3275000000000001E-7</v>
      </c>
      <c r="E6" s="16">
        <v>1.1319E-8</v>
      </c>
      <c r="F6" s="16">
        <v>3.4016999999999999</v>
      </c>
      <c r="G6" s="10">
        <v>61.4</v>
      </c>
      <c r="H6" s="10">
        <v>8.3302999999999994</v>
      </c>
      <c r="I6" s="10">
        <v>13.567</v>
      </c>
      <c r="J6" s="16">
        <v>6.4289000000000001E-8</v>
      </c>
      <c r="K6" s="16">
        <v>1.3132999999999999E-8</v>
      </c>
      <c r="L6" s="16">
        <v>20.428000000000001</v>
      </c>
      <c r="M6" s="10">
        <v>0.81235000000000002</v>
      </c>
      <c r="N6" s="16">
        <v>1.5768999999999998E-2</v>
      </c>
      <c r="O6" s="16">
        <v>1.9412</v>
      </c>
      <c r="P6" s="10">
        <v>8528</v>
      </c>
      <c r="Q6" s="16">
        <v>12.061999999999999</v>
      </c>
      <c r="R6" s="16">
        <v>0.14144000000000001</v>
      </c>
      <c r="S6" s="17">
        <v>1.4194E-12</v>
      </c>
      <c r="T6" s="16">
        <v>2.6126999999999999E-14</v>
      </c>
      <c r="U6" s="16">
        <v>1.8407</v>
      </c>
      <c r="V6" s="10">
        <v>0.97040000000000004</v>
      </c>
      <c r="W6" s="16">
        <v>1.0725000000000001E-3</v>
      </c>
      <c r="X6" s="16">
        <v>0.11051999999999999</v>
      </c>
      <c r="Z6" s="16"/>
      <c r="AB6" s="16"/>
      <c r="AC6" s="16"/>
    </row>
    <row r="7" spans="1:29" x14ac:dyDescent="0.35">
      <c r="A7" s="10" t="s">
        <v>174</v>
      </c>
      <c r="B7" s="16">
        <v>1.0812E-4</v>
      </c>
      <c r="C7" s="10">
        <v>2.7786000000000002E-2</v>
      </c>
      <c r="D7" s="16">
        <v>3.3179999999999999E-7</v>
      </c>
      <c r="E7" s="16">
        <v>1.1315000000000001E-8</v>
      </c>
      <c r="F7" s="16">
        <v>3.4102000000000001</v>
      </c>
      <c r="G7" s="10">
        <v>61.12</v>
      </c>
      <c r="H7" s="10">
        <v>8.3208000000000002</v>
      </c>
      <c r="I7" s="10">
        <v>13.614000000000001</v>
      </c>
      <c r="J7" s="16">
        <v>6.5281000000000001E-8</v>
      </c>
      <c r="K7" s="16">
        <v>1.3219000000000001E-8</v>
      </c>
      <c r="L7" s="16">
        <v>20.248999999999999</v>
      </c>
      <c r="M7" s="10">
        <v>0.81059000000000003</v>
      </c>
      <c r="N7" s="16">
        <v>1.5633000000000001E-2</v>
      </c>
      <c r="O7" s="16">
        <v>1.9286000000000001</v>
      </c>
      <c r="P7" s="10">
        <v>8540</v>
      </c>
      <c r="Q7" s="16">
        <v>12.051</v>
      </c>
      <c r="R7" s="16">
        <v>0.14111000000000001</v>
      </c>
      <c r="S7" s="17">
        <v>1.3974000000000001E-12</v>
      </c>
      <c r="T7" s="16">
        <v>2.5651E-14</v>
      </c>
      <c r="U7" s="16">
        <v>1.8355999999999999</v>
      </c>
      <c r="V7" s="10">
        <v>0.97106999999999999</v>
      </c>
      <c r="W7" s="16">
        <v>1.0694999999999999E-3</v>
      </c>
      <c r="X7" s="16">
        <v>0.11014</v>
      </c>
      <c r="Z7" s="18"/>
      <c r="AA7" s="11"/>
      <c r="AB7" s="18"/>
      <c r="AC7" s="18"/>
    </row>
    <row r="8" spans="1:29" x14ac:dyDescent="0.35">
      <c r="A8" s="13" t="s">
        <v>24</v>
      </c>
      <c r="B8" s="13">
        <f t="shared" ref="B8:X8" si="0">AVERAGE(B3:B7)</f>
        <v>1.0824000000000001E-4</v>
      </c>
      <c r="C8" s="13">
        <f t="shared" si="0"/>
        <v>2.7817799999999997E-2</v>
      </c>
      <c r="D8" s="13">
        <f t="shared" si="0"/>
        <v>3.3202199999999998E-7</v>
      </c>
      <c r="E8" s="13">
        <f t="shared" si="0"/>
        <v>1.1298999999999999E-8</v>
      </c>
      <c r="F8" s="13">
        <f t="shared" si="0"/>
        <v>3.4031199999999999</v>
      </c>
      <c r="G8" s="13">
        <f t="shared" si="0"/>
        <v>62.064</v>
      </c>
      <c r="H8" s="13">
        <f t="shared" si="0"/>
        <v>8.3111999999999995</v>
      </c>
      <c r="I8" s="13">
        <f t="shared" si="0"/>
        <v>13.394</v>
      </c>
      <c r="J8" s="13">
        <f t="shared" si="0"/>
        <v>6.4280799999999994E-8</v>
      </c>
      <c r="K8" s="13">
        <f t="shared" si="0"/>
        <v>1.3059800000000002E-8</v>
      </c>
      <c r="L8" s="13">
        <f t="shared" si="0"/>
        <v>20.316600000000001</v>
      </c>
      <c r="M8" s="13">
        <f t="shared" si="0"/>
        <v>0.81209200000000004</v>
      </c>
      <c r="N8" s="13">
        <f t="shared" si="0"/>
        <v>1.5683400000000004E-2</v>
      </c>
      <c r="O8" s="13">
        <f t="shared" si="0"/>
        <v>1.93126</v>
      </c>
      <c r="P8" s="13">
        <f t="shared" si="0"/>
        <v>8530.7999999999993</v>
      </c>
      <c r="Q8" s="13">
        <f t="shared" si="0"/>
        <v>12.035399999999999</v>
      </c>
      <c r="R8" s="13">
        <f t="shared" si="0"/>
        <v>0.14108200000000001</v>
      </c>
      <c r="S8" s="19">
        <f t="shared" si="0"/>
        <v>1.4108599999999999E-12</v>
      </c>
      <c r="T8" s="13">
        <f t="shared" si="0"/>
        <v>2.5908399999999998E-14</v>
      </c>
      <c r="U8" s="13">
        <f t="shared" si="0"/>
        <v>1.8363599999999998</v>
      </c>
      <c r="V8" s="13">
        <f t="shared" si="0"/>
        <v>0.970688</v>
      </c>
      <c r="W8" s="13">
        <f t="shared" si="0"/>
        <v>1.0699399999999999E-3</v>
      </c>
      <c r="X8" s="13">
        <f t="shared" si="0"/>
        <v>0.110226</v>
      </c>
      <c r="Z8" s="10" t="e">
        <f>AVERAGE(Z3:Z7)</f>
        <v>#DIV/0!</v>
      </c>
      <c r="AA8" s="10" t="e">
        <f>AVERAGE(AA3:AA7)</f>
        <v>#DIV/0!</v>
      </c>
      <c r="AB8" s="10" t="e">
        <f>AVERAGE(AB3:AB7)</f>
        <v>#DIV/0!</v>
      </c>
      <c r="AC8" s="10" t="e">
        <f>AVERAGE(AC3:AC7)</f>
        <v>#DIV/0!</v>
      </c>
    </row>
    <row r="10" spans="1:29" x14ac:dyDescent="0.35">
      <c r="A10" s="9">
        <v>2</v>
      </c>
    </row>
    <row r="11" spans="1:29" x14ac:dyDescent="0.35">
      <c r="A11" s="21" t="s">
        <v>56</v>
      </c>
      <c r="B11" s="21" t="s">
        <v>12</v>
      </c>
      <c r="C11" s="21" t="s">
        <v>13</v>
      </c>
      <c r="D11" s="21" t="s">
        <v>26</v>
      </c>
      <c r="E11" s="21" t="s">
        <v>14</v>
      </c>
      <c r="F11" s="21" t="s">
        <v>15</v>
      </c>
      <c r="G11" s="21" t="s">
        <v>16</v>
      </c>
      <c r="H11" s="21" t="s">
        <v>17</v>
      </c>
      <c r="I11" s="21" t="s">
        <v>18</v>
      </c>
      <c r="J11" s="21" t="s">
        <v>27</v>
      </c>
      <c r="K11" s="21" t="s">
        <v>28</v>
      </c>
      <c r="L11" s="21" t="s">
        <v>29</v>
      </c>
      <c r="M11" s="21" t="s">
        <v>30</v>
      </c>
      <c r="N11" s="21" t="s">
        <v>31</v>
      </c>
      <c r="O11" s="21" t="s">
        <v>32</v>
      </c>
      <c r="P11" s="21" t="s">
        <v>33</v>
      </c>
      <c r="Q11" s="21" t="s">
        <v>19</v>
      </c>
      <c r="R11" s="21" t="s">
        <v>20</v>
      </c>
      <c r="S11" s="21" t="s">
        <v>34</v>
      </c>
      <c r="T11" s="21" t="s">
        <v>35</v>
      </c>
      <c r="U11" s="21" t="s">
        <v>36</v>
      </c>
      <c r="V11" s="21" t="s">
        <v>37</v>
      </c>
      <c r="W11" s="21" t="s">
        <v>38</v>
      </c>
      <c r="X11" s="21" t="s">
        <v>39</v>
      </c>
      <c r="Z11" s="10" t="s">
        <v>43</v>
      </c>
      <c r="AA11" s="10" t="s">
        <v>42</v>
      </c>
      <c r="AB11" s="10" t="s">
        <v>44</v>
      </c>
      <c r="AC11" s="10" t="s">
        <v>45</v>
      </c>
    </row>
    <row r="12" spans="1:29" x14ac:dyDescent="0.35">
      <c r="A12" s="13" t="s">
        <v>175</v>
      </c>
      <c r="B12" s="14">
        <v>1.0844E-4</v>
      </c>
      <c r="C12" s="13">
        <v>2.7868E-2</v>
      </c>
      <c r="D12" s="14">
        <v>3.3467999999999998E-7</v>
      </c>
      <c r="E12" s="14">
        <v>1.1311E-8</v>
      </c>
      <c r="F12" s="14">
        <v>3.3795999999999999</v>
      </c>
      <c r="G12" s="13">
        <v>58.97</v>
      </c>
      <c r="H12" s="13">
        <v>8.3230000000000004</v>
      </c>
      <c r="I12" s="13">
        <v>14.114000000000001</v>
      </c>
      <c r="J12" s="14">
        <v>6.3060999999999998E-8</v>
      </c>
      <c r="K12" s="14">
        <v>1.2876000000000001E-8</v>
      </c>
      <c r="L12" s="14">
        <v>20.417999999999999</v>
      </c>
      <c r="M12" s="13">
        <v>0.81359000000000004</v>
      </c>
      <c r="N12" s="14">
        <v>1.5761000000000001E-2</v>
      </c>
      <c r="O12" s="14">
        <v>1.9372</v>
      </c>
      <c r="P12" s="13">
        <v>8559</v>
      </c>
      <c r="Q12" s="14">
        <v>12.067</v>
      </c>
      <c r="R12" s="14">
        <v>0.14099</v>
      </c>
      <c r="S12" s="15">
        <v>1.4336000000000001E-12</v>
      </c>
      <c r="T12" s="14">
        <v>2.6340000000000001E-14</v>
      </c>
      <c r="U12" s="14">
        <v>1.8372999999999999</v>
      </c>
      <c r="V12" s="13">
        <v>0.96984000000000004</v>
      </c>
      <c r="W12" s="14">
        <v>1.0704E-3</v>
      </c>
      <c r="X12" s="14">
        <v>0.11037</v>
      </c>
      <c r="Z12" s="14"/>
      <c r="AA12" s="13"/>
      <c r="AB12" s="14"/>
      <c r="AC12" s="14"/>
    </row>
    <row r="13" spans="1:29" x14ac:dyDescent="0.35">
      <c r="A13" s="10" t="s">
        <v>176</v>
      </c>
      <c r="B13" s="16">
        <v>1.0818E-4</v>
      </c>
      <c r="C13" s="10">
        <v>2.7800999999999999E-2</v>
      </c>
      <c r="D13" s="16">
        <v>3.3350000000000002E-7</v>
      </c>
      <c r="E13" s="16">
        <v>1.1284E-8</v>
      </c>
      <c r="F13" s="16">
        <v>3.3835000000000002</v>
      </c>
      <c r="G13" s="10">
        <v>60.54</v>
      </c>
      <c r="H13" s="10">
        <v>8.2967999999999993</v>
      </c>
      <c r="I13" s="10">
        <v>13.705</v>
      </c>
      <c r="J13" s="16">
        <v>6.2417999999999997E-8</v>
      </c>
      <c r="K13" s="16">
        <v>1.2722E-8</v>
      </c>
      <c r="L13" s="16">
        <v>20.382000000000001</v>
      </c>
      <c r="M13" s="10">
        <v>0.81455</v>
      </c>
      <c r="N13" s="16">
        <v>1.5730000000000001E-2</v>
      </c>
      <c r="O13" s="16">
        <v>1.9311</v>
      </c>
      <c r="P13" s="10">
        <v>8547</v>
      </c>
      <c r="Q13" s="16">
        <v>12.016999999999999</v>
      </c>
      <c r="R13" s="16">
        <v>0.1406</v>
      </c>
      <c r="S13" s="17">
        <v>1.4191000000000001E-12</v>
      </c>
      <c r="T13" s="16">
        <v>2.6012000000000001E-14</v>
      </c>
      <c r="U13" s="16">
        <v>1.833</v>
      </c>
      <c r="V13" s="10">
        <v>0.97038999999999997</v>
      </c>
      <c r="W13" s="16">
        <v>1.0679000000000001E-3</v>
      </c>
      <c r="X13" s="16">
        <v>0.11005</v>
      </c>
      <c r="Z13" s="16"/>
      <c r="AB13" s="16"/>
      <c r="AC13" s="16"/>
    </row>
    <row r="14" spans="1:29" x14ac:dyDescent="0.35">
      <c r="A14" s="10" t="s">
        <v>177</v>
      </c>
      <c r="B14" s="16">
        <v>1.0863E-4</v>
      </c>
      <c r="C14" s="10">
        <v>2.7918999999999999E-2</v>
      </c>
      <c r="D14" s="16">
        <v>3.3383999999999998E-7</v>
      </c>
      <c r="E14" s="16">
        <v>1.1304E-8</v>
      </c>
      <c r="F14" s="16">
        <v>3.3860999999999999</v>
      </c>
      <c r="G14" s="10">
        <v>59.94</v>
      </c>
      <c r="H14" s="10">
        <v>8.3125999999999998</v>
      </c>
      <c r="I14" s="10">
        <v>13.868</v>
      </c>
      <c r="J14" s="16">
        <v>6.2613999999999994E-8</v>
      </c>
      <c r="K14" s="16">
        <v>1.2838000000000001E-8</v>
      </c>
      <c r="L14" s="16">
        <v>20.503</v>
      </c>
      <c r="M14" s="10">
        <v>0.81457000000000002</v>
      </c>
      <c r="N14" s="16">
        <v>1.5824000000000001E-2</v>
      </c>
      <c r="O14" s="16">
        <v>1.9426000000000001</v>
      </c>
      <c r="P14" s="10">
        <v>8551</v>
      </c>
      <c r="Q14" s="16">
        <v>12.044</v>
      </c>
      <c r="R14" s="16">
        <v>0.14085</v>
      </c>
      <c r="S14" s="17">
        <v>1.4253E-12</v>
      </c>
      <c r="T14" s="16">
        <v>2.6173E-14</v>
      </c>
      <c r="U14" s="16">
        <v>1.8363</v>
      </c>
      <c r="V14" s="10">
        <v>0.97016999999999998</v>
      </c>
      <c r="W14" s="16">
        <v>1.0698000000000001E-3</v>
      </c>
      <c r="X14" s="16">
        <v>0.11027000000000001</v>
      </c>
      <c r="Z14" s="16"/>
      <c r="AB14" s="16"/>
      <c r="AC14" s="16"/>
    </row>
    <row r="15" spans="1:29" x14ac:dyDescent="0.35">
      <c r="A15" s="10" t="s">
        <v>178</v>
      </c>
      <c r="B15" s="16">
        <v>1.0802999999999999E-4</v>
      </c>
      <c r="C15" s="10">
        <v>2.7765000000000001E-2</v>
      </c>
      <c r="D15" s="16">
        <v>3.3313000000000002E-7</v>
      </c>
      <c r="E15" s="16">
        <v>1.1268E-8</v>
      </c>
      <c r="F15" s="16">
        <v>3.3824999999999998</v>
      </c>
      <c r="G15" s="10">
        <v>60.87</v>
      </c>
      <c r="H15" s="10">
        <v>8.2828999999999997</v>
      </c>
      <c r="I15" s="10">
        <v>13.608000000000001</v>
      </c>
      <c r="J15" s="16">
        <v>6.1958000000000005E-8</v>
      </c>
      <c r="K15" s="16">
        <v>1.2652999999999999E-8</v>
      </c>
      <c r="L15" s="16">
        <v>20.422000000000001</v>
      </c>
      <c r="M15" s="10">
        <v>0.81535999999999997</v>
      </c>
      <c r="N15" s="16">
        <v>1.5761000000000001E-2</v>
      </c>
      <c r="O15" s="16">
        <v>1.9330000000000001</v>
      </c>
      <c r="P15" s="10">
        <v>8548</v>
      </c>
      <c r="Q15" s="16">
        <v>11.996</v>
      </c>
      <c r="R15" s="16">
        <v>0.14033999999999999</v>
      </c>
      <c r="S15" s="17">
        <v>1.4207E-12</v>
      </c>
      <c r="T15" s="16">
        <v>2.6003999999999999E-14</v>
      </c>
      <c r="U15" s="16">
        <v>1.8304</v>
      </c>
      <c r="V15" s="10">
        <v>0.97036</v>
      </c>
      <c r="W15" s="16">
        <v>1.0663999999999999E-3</v>
      </c>
      <c r="X15" s="16">
        <v>0.1099</v>
      </c>
      <c r="Z15" s="16"/>
      <c r="AB15" s="16"/>
      <c r="AC15" s="16"/>
    </row>
    <row r="16" spans="1:29" x14ac:dyDescent="0.35">
      <c r="A16" s="10" t="s">
        <v>179</v>
      </c>
      <c r="B16" s="16">
        <v>1.0859E-4</v>
      </c>
      <c r="C16" s="10">
        <v>2.7907999999999999E-2</v>
      </c>
      <c r="D16" s="16">
        <v>3.3199E-7</v>
      </c>
      <c r="E16" s="16">
        <v>1.131E-8</v>
      </c>
      <c r="F16" s="16">
        <v>3.4066999999999998</v>
      </c>
      <c r="G16" s="10">
        <v>61.87</v>
      </c>
      <c r="H16" s="10">
        <v>8.3079999999999998</v>
      </c>
      <c r="I16" s="10">
        <v>13.428000000000001</v>
      </c>
      <c r="J16" s="16">
        <v>6.2283000000000003E-8</v>
      </c>
      <c r="K16" s="16">
        <v>1.2685000000000001E-8</v>
      </c>
      <c r="L16" s="16">
        <v>20.367000000000001</v>
      </c>
      <c r="M16" s="10">
        <v>0.81432000000000004</v>
      </c>
      <c r="N16" s="16">
        <v>1.5720000000000001E-2</v>
      </c>
      <c r="O16" s="16">
        <v>1.9303999999999999</v>
      </c>
      <c r="P16" s="10">
        <v>8560</v>
      </c>
      <c r="Q16" s="16">
        <v>12.047000000000001</v>
      </c>
      <c r="R16" s="16">
        <v>0.14074</v>
      </c>
      <c r="S16" s="17">
        <v>1.4162E-12</v>
      </c>
      <c r="T16" s="16">
        <v>2.6004999999999999E-14</v>
      </c>
      <c r="U16" s="16">
        <v>1.8363</v>
      </c>
      <c r="V16" s="10">
        <v>0.97050000000000003</v>
      </c>
      <c r="W16" s="16">
        <v>1.0697E-3</v>
      </c>
      <c r="X16" s="16">
        <v>0.11022</v>
      </c>
      <c r="Z16" s="18"/>
      <c r="AA16" s="11"/>
      <c r="AB16" s="18"/>
      <c r="AC16" s="18"/>
    </row>
    <row r="17" spans="1:29" x14ac:dyDescent="0.35">
      <c r="A17" s="13" t="s">
        <v>24</v>
      </c>
      <c r="B17" s="13">
        <f t="shared" ref="B17:X17" si="1">AVERAGE(B12:B16)</f>
        <v>1.0837400000000002E-4</v>
      </c>
      <c r="C17" s="13">
        <f t="shared" si="1"/>
        <v>2.7852200000000001E-2</v>
      </c>
      <c r="D17" s="13">
        <f t="shared" si="1"/>
        <v>3.3342799999999999E-7</v>
      </c>
      <c r="E17" s="13">
        <f t="shared" si="1"/>
        <v>1.12954E-8</v>
      </c>
      <c r="F17" s="13">
        <f t="shared" si="1"/>
        <v>3.3876800000000005</v>
      </c>
      <c r="G17" s="13">
        <f t="shared" si="1"/>
        <v>60.438000000000002</v>
      </c>
      <c r="H17" s="13">
        <f t="shared" si="1"/>
        <v>8.3046600000000002</v>
      </c>
      <c r="I17" s="13">
        <f t="shared" si="1"/>
        <v>13.7446</v>
      </c>
      <c r="J17" s="13">
        <f t="shared" si="1"/>
        <v>6.2466800000000015E-8</v>
      </c>
      <c r="K17" s="13">
        <f t="shared" si="1"/>
        <v>1.27548E-8</v>
      </c>
      <c r="L17" s="13">
        <f t="shared" si="1"/>
        <v>20.418399999999998</v>
      </c>
      <c r="M17" s="13">
        <f t="shared" si="1"/>
        <v>0.81447800000000004</v>
      </c>
      <c r="N17" s="13">
        <f t="shared" si="1"/>
        <v>1.5759200000000001E-2</v>
      </c>
      <c r="O17" s="13">
        <f t="shared" si="1"/>
        <v>1.93486</v>
      </c>
      <c r="P17" s="13">
        <f t="shared" si="1"/>
        <v>8553</v>
      </c>
      <c r="Q17" s="13">
        <f t="shared" si="1"/>
        <v>12.034200000000002</v>
      </c>
      <c r="R17" s="13">
        <f t="shared" si="1"/>
        <v>0.140704</v>
      </c>
      <c r="S17" s="19">
        <f t="shared" si="1"/>
        <v>1.4229800000000001E-12</v>
      </c>
      <c r="T17" s="13">
        <f t="shared" si="1"/>
        <v>2.6106800000000004E-14</v>
      </c>
      <c r="U17" s="13">
        <f t="shared" si="1"/>
        <v>1.8346600000000002</v>
      </c>
      <c r="V17" s="13">
        <f t="shared" si="1"/>
        <v>0.970252</v>
      </c>
      <c r="W17" s="13">
        <f t="shared" si="1"/>
        <v>1.0688400000000002E-3</v>
      </c>
      <c r="X17" s="13">
        <f t="shared" si="1"/>
        <v>0.11016200000000001</v>
      </c>
      <c r="Z17" s="10" t="e">
        <f>AVERAGE(Z12:Z16)</f>
        <v>#DIV/0!</v>
      </c>
      <c r="AA17" s="10" t="e">
        <f>AVERAGE(AA12:AA16)</f>
        <v>#DIV/0!</v>
      </c>
      <c r="AB17" s="10" t="e">
        <f>AVERAGE(AB12:AB16)</f>
        <v>#DIV/0!</v>
      </c>
      <c r="AC17" s="10" t="e">
        <f>AVERAGE(AC12:AC16)</f>
        <v>#DIV/0!</v>
      </c>
    </row>
    <row r="19" spans="1:29" x14ac:dyDescent="0.35">
      <c r="A19" s="20">
        <v>0.03</v>
      </c>
    </row>
    <row r="20" spans="1:29" x14ac:dyDescent="0.35">
      <c r="A20" s="11" t="s">
        <v>56</v>
      </c>
      <c r="B20" s="11" t="s">
        <v>12</v>
      </c>
      <c r="C20" s="11" t="s">
        <v>13</v>
      </c>
      <c r="D20" s="11" t="s">
        <v>26</v>
      </c>
      <c r="E20" s="11" t="s">
        <v>14</v>
      </c>
      <c r="F20" s="11" t="s">
        <v>15</v>
      </c>
      <c r="G20" s="11" t="s">
        <v>16</v>
      </c>
      <c r="H20" s="11" t="s">
        <v>17</v>
      </c>
      <c r="I20" s="11" t="s">
        <v>18</v>
      </c>
      <c r="J20" s="11" t="s">
        <v>27</v>
      </c>
      <c r="K20" s="11" t="s">
        <v>28</v>
      </c>
      <c r="L20" s="11" t="s">
        <v>29</v>
      </c>
      <c r="M20" s="11" t="s">
        <v>30</v>
      </c>
      <c r="N20" s="11" t="s">
        <v>31</v>
      </c>
      <c r="O20" s="11" t="s">
        <v>32</v>
      </c>
      <c r="P20" s="11" t="s">
        <v>33</v>
      </c>
      <c r="Q20" s="11" t="s">
        <v>19</v>
      </c>
      <c r="R20" s="11" t="s">
        <v>20</v>
      </c>
      <c r="S20" s="12" t="s">
        <v>34</v>
      </c>
      <c r="T20" s="11" t="s">
        <v>35</v>
      </c>
      <c r="U20" s="11" t="s">
        <v>36</v>
      </c>
      <c r="V20" s="11" t="s">
        <v>37</v>
      </c>
      <c r="W20" s="11" t="s">
        <v>38</v>
      </c>
      <c r="X20" s="11" t="s">
        <v>39</v>
      </c>
      <c r="Z20" s="10" t="s">
        <v>43</v>
      </c>
      <c r="AA20" s="10" t="s">
        <v>42</v>
      </c>
      <c r="AB20" s="10" t="s">
        <v>44</v>
      </c>
      <c r="AC20" s="10" t="s">
        <v>45</v>
      </c>
    </row>
    <row r="21" spans="1:29" x14ac:dyDescent="0.35">
      <c r="A21" s="10" t="s">
        <v>180</v>
      </c>
      <c r="B21" s="16">
        <v>1.0836E-4</v>
      </c>
      <c r="C21" s="10">
        <v>2.785E-2</v>
      </c>
      <c r="D21" s="16">
        <v>3.3351999999999998E-7</v>
      </c>
      <c r="E21" s="16">
        <v>1.1303E-8</v>
      </c>
      <c r="F21" s="10">
        <v>3.3889999999999998</v>
      </c>
      <c r="G21" s="10">
        <v>60.46</v>
      </c>
      <c r="H21" s="10">
        <v>8.3299000000000003</v>
      </c>
      <c r="I21" s="10">
        <v>13.778</v>
      </c>
      <c r="J21" s="16">
        <v>5.9481000000000002E-8</v>
      </c>
      <c r="K21" s="16">
        <v>1.1996E-8</v>
      </c>
      <c r="L21" s="10">
        <v>20.167999999999999</v>
      </c>
      <c r="M21" s="10">
        <v>0.81786999999999999</v>
      </c>
      <c r="N21" s="10">
        <v>1.5559999999999999E-2</v>
      </c>
      <c r="O21" s="10">
        <v>1.9025000000000001</v>
      </c>
      <c r="P21" s="10">
        <v>8501</v>
      </c>
      <c r="Q21" s="10">
        <v>12.009</v>
      </c>
      <c r="R21" s="10">
        <v>0.14127000000000001</v>
      </c>
      <c r="S21" s="17">
        <v>1.4284000000000001E-12</v>
      </c>
      <c r="T21" s="16">
        <v>2.626E-14</v>
      </c>
      <c r="U21" s="10">
        <v>1.8384</v>
      </c>
      <c r="V21" s="10">
        <v>0.97009999999999996</v>
      </c>
      <c r="W21" s="10">
        <v>1.0715E-3</v>
      </c>
      <c r="X21" s="10">
        <v>0.11045000000000001</v>
      </c>
      <c r="Z21" s="14">
        <f>D21</f>
        <v>3.3351999999999998E-7</v>
      </c>
      <c r="AA21" s="13">
        <f>G21+P21</f>
        <v>8561.4599999999991</v>
      </c>
      <c r="AB21" s="14">
        <f>J21</f>
        <v>5.9481000000000002E-8</v>
      </c>
      <c r="AC21" s="14">
        <f>S21</f>
        <v>1.4284000000000001E-12</v>
      </c>
    </row>
    <row r="22" spans="1:29" x14ac:dyDescent="0.35">
      <c r="A22" s="10" t="s">
        <v>181</v>
      </c>
      <c r="B22" s="16">
        <v>1.0809E-4</v>
      </c>
      <c r="C22" s="10">
        <v>2.7778000000000001E-2</v>
      </c>
      <c r="D22" s="16">
        <v>3.3542999999999998E-7</v>
      </c>
      <c r="E22" s="16">
        <v>1.1294E-8</v>
      </c>
      <c r="F22" s="10">
        <v>3.367</v>
      </c>
      <c r="G22" s="10">
        <v>58.31</v>
      </c>
      <c r="H22" s="10">
        <v>8.3286999999999995</v>
      </c>
      <c r="I22" s="10">
        <v>14.282999999999999</v>
      </c>
      <c r="J22" s="16">
        <v>6.0477000000000006E-8</v>
      </c>
      <c r="K22" s="16">
        <v>1.2245999999999999E-8</v>
      </c>
      <c r="L22" s="10">
        <v>20.248999999999999</v>
      </c>
      <c r="M22" s="10">
        <v>0.81691000000000003</v>
      </c>
      <c r="N22" s="10">
        <v>1.5624000000000001E-2</v>
      </c>
      <c r="O22" s="10">
        <v>1.9126000000000001</v>
      </c>
      <c r="P22" s="10">
        <v>8511</v>
      </c>
      <c r="Q22" s="10">
        <v>12.013999999999999</v>
      </c>
      <c r="R22" s="10">
        <v>0.14116000000000001</v>
      </c>
      <c r="S22" s="17">
        <v>1.4345E-12</v>
      </c>
      <c r="T22" s="16">
        <v>2.6340000000000001E-14</v>
      </c>
      <c r="U22" s="10">
        <v>1.8362000000000001</v>
      </c>
      <c r="V22" s="10">
        <v>0.96982000000000002</v>
      </c>
      <c r="W22" s="10">
        <v>1.0702000000000001E-3</v>
      </c>
      <c r="X22" s="10">
        <v>0.11035</v>
      </c>
      <c r="Z22" s="16">
        <f t="shared" ref="Z22:Z25" si="2">D22</f>
        <v>3.3542999999999998E-7</v>
      </c>
      <c r="AA22" s="10">
        <f t="shared" ref="AA22:AA25" si="3">G22+P22</f>
        <v>8569.31</v>
      </c>
      <c r="AB22" s="16">
        <f t="shared" ref="AB22:AB25" si="4">J22</f>
        <v>6.0477000000000006E-8</v>
      </c>
      <c r="AC22" s="16">
        <f t="shared" ref="AC22:AC25" si="5">S22</f>
        <v>1.4345E-12</v>
      </c>
    </row>
    <row r="23" spans="1:29" x14ac:dyDescent="0.35">
      <c r="A23" s="10" t="s">
        <v>182</v>
      </c>
      <c r="B23" s="16">
        <v>1.081E-4</v>
      </c>
      <c r="C23" s="10">
        <v>2.7782000000000001E-2</v>
      </c>
      <c r="D23" s="16">
        <v>3.3346000000000002E-7</v>
      </c>
      <c r="E23" s="16">
        <v>1.1285999999999999E-8</v>
      </c>
      <c r="F23" s="10">
        <v>3.3845000000000001</v>
      </c>
      <c r="G23" s="10">
        <v>60.96</v>
      </c>
      <c r="H23" s="10">
        <v>8.3140000000000001</v>
      </c>
      <c r="I23" s="10">
        <v>13.638</v>
      </c>
      <c r="J23" s="16">
        <v>5.9960000000000002E-8</v>
      </c>
      <c r="K23" s="16">
        <v>1.2118999999999999E-8</v>
      </c>
      <c r="L23" s="10">
        <v>20.212</v>
      </c>
      <c r="M23" s="10">
        <v>0.81755</v>
      </c>
      <c r="N23" s="10">
        <v>1.5594999999999999E-2</v>
      </c>
      <c r="O23" s="10">
        <v>1.9075</v>
      </c>
      <c r="P23" s="10">
        <v>8505</v>
      </c>
      <c r="Q23" s="10">
        <v>11.987</v>
      </c>
      <c r="R23" s="10">
        <v>0.14094000000000001</v>
      </c>
      <c r="S23" s="17">
        <v>1.4195999999999999E-12</v>
      </c>
      <c r="T23" s="16">
        <v>2.6043000000000001E-14</v>
      </c>
      <c r="U23" s="10">
        <v>1.8345</v>
      </c>
      <c r="V23" s="10">
        <v>0.97038999999999997</v>
      </c>
      <c r="W23" s="10">
        <v>1.0692E-3</v>
      </c>
      <c r="X23" s="10">
        <v>0.11018</v>
      </c>
      <c r="Z23" s="16">
        <f t="shared" si="2"/>
        <v>3.3346000000000002E-7</v>
      </c>
      <c r="AA23" s="10">
        <f t="shared" si="3"/>
        <v>8565.9599999999991</v>
      </c>
      <c r="AB23" s="16">
        <f t="shared" si="4"/>
        <v>5.9960000000000002E-8</v>
      </c>
      <c r="AC23" s="16">
        <f t="shared" si="5"/>
        <v>1.4195999999999999E-12</v>
      </c>
    </row>
    <row r="24" spans="1:29" x14ac:dyDescent="0.35">
      <c r="A24" s="10" t="s">
        <v>183</v>
      </c>
      <c r="B24" s="16">
        <v>1.0842E-4</v>
      </c>
      <c r="C24" s="10">
        <v>2.7862999999999999E-2</v>
      </c>
      <c r="D24" s="16">
        <v>3.3160999999999999E-7</v>
      </c>
      <c r="E24" s="16">
        <v>1.1307E-8</v>
      </c>
      <c r="F24" s="10">
        <v>3.4097</v>
      </c>
      <c r="G24" s="10">
        <v>62.76</v>
      </c>
      <c r="H24" s="10">
        <v>8.3292999999999999</v>
      </c>
      <c r="I24" s="10">
        <v>13.272</v>
      </c>
      <c r="J24" s="16">
        <v>5.9676999999999999E-8</v>
      </c>
      <c r="K24" s="16">
        <v>1.2026E-8</v>
      </c>
      <c r="L24" s="10">
        <v>20.152000000000001</v>
      </c>
      <c r="M24" s="10">
        <v>0.81764000000000003</v>
      </c>
      <c r="N24" s="10">
        <v>1.5547999999999999E-2</v>
      </c>
      <c r="O24" s="10">
        <v>1.9016</v>
      </c>
      <c r="P24" s="10">
        <v>8494</v>
      </c>
      <c r="Q24" s="10">
        <v>12.002000000000001</v>
      </c>
      <c r="R24" s="10">
        <v>0.14130000000000001</v>
      </c>
      <c r="S24" s="17">
        <v>1.4162E-12</v>
      </c>
      <c r="T24" s="16">
        <v>2.6036999999999999E-14</v>
      </c>
      <c r="U24" s="10">
        <v>1.8385</v>
      </c>
      <c r="V24" s="10">
        <v>0.97053999999999996</v>
      </c>
      <c r="W24" s="10">
        <v>1.0716E-3</v>
      </c>
      <c r="X24" s="10">
        <v>0.11040999999999999</v>
      </c>
      <c r="Z24" s="16">
        <f t="shared" si="2"/>
        <v>3.3160999999999999E-7</v>
      </c>
      <c r="AA24" s="10">
        <f t="shared" si="3"/>
        <v>8556.76</v>
      </c>
      <c r="AB24" s="16">
        <f t="shared" si="4"/>
        <v>5.9676999999999999E-8</v>
      </c>
      <c r="AC24" s="16">
        <f t="shared" si="5"/>
        <v>1.4162E-12</v>
      </c>
    </row>
    <row r="25" spans="1:29" x14ac:dyDescent="0.35">
      <c r="A25" s="10" t="s">
        <v>184</v>
      </c>
      <c r="B25" s="16">
        <v>1.0759E-4</v>
      </c>
      <c r="C25" s="10">
        <v>2.7650999999999998E-2</v>
      </c>
      <c r="D25" s="16">
        <v>3.3552999999999999E-7</v>
      </c>
      <c r="E25" s="16">
        <v>1.1276E-8</v>
      </c>
      <c r="F25" s="10">
        <v>3.3607</v>
      </c>
      <c r="G25" s="10">
        <v>58.33</v>
      </c>
      <c r="H25" s="10">
        <v>8.3175000000000008</v>
      </c>
      <c r="I25" s="10">
        <v>14.259</v>
      </c>
      <c r="J25" s="16">
        <v>6.2251000000000006E-8</v>
      </c>
      <c r="K25" s="16">
        <v>1.2563E-8</v>
      </c>
      <c r="L25" s="10">
        <v>20.181000000000001</v>
      </c>
      <c r="M25" s="10">
        <v>0.81445000000000001</v>
      </c>
      <c r="N25" s="10">
        <v>1.5576E-2</v>
      </c>
      <c r="O25" s="10">
        <v>1.9125000000000001</v>
      </c>
      <c r="P25" s="10">
        <v>8512</v>
      </c>
      <c r="Q25" s="10">
        <v>12.013999999999999</v>
      </c>
      <c r="R25" s="10">
        <v>0.14113999999999999</v>
      </c>
      <c r="S25" s="17">
        <v>1.4396E-12</v>
      </c>
      <c r="T25" s="16">
        <v>2.6411000000000001E-14</v>
      </c>
      <c r="U25" s="10">
        <v>1.8346</v>
      </c>
      <c r="V25" s="10">
        <v>0.96965000000000001</v>
      </c>
      <c r="W25" s="10">
        <v>1.0693E-3</v>
      </c>
      <c r="X25" s="10">
        <v>0.11028</v>
      </c>
      <c r="Z25" s="18">
        <f t="shared" si="2"/>
        <v>3.3552999999999999E-7</v>
      </c>
      <c r="AA25" s="11">
        <f t="shared" si="3"/>
        <v>8570.33</v>
      </c>
      <c r="AB25" s="18">
        <f t="shared" si="4"/>
        <v>6.2251000000000006E-8</v>
      </c>
      <c r="AC25" s="18">
        <f t="shared" si="5"/>
        <v>1.4396E-12</v>
      </c>
    </row>
    <row r="26" spans="1:29" x14ac:dyDescent="0.35">
      <c r="A26" s="13" t="s">
        <v>24</v>
      </c>
      <c r="B26" s="13">
        <f t="shared" ref="B26:X26" si="6">AVERAGE(B21:B25)</f>
        <v>1.0811199999999998E-4</v>
      </c>
      <c r="C26" s="13">
        <f t="shared" si="6"/>
        <v>2.7784799999999998E-2</v>
      </c>
      <c r="D26" s="13">
        <f t="shared" si="6"/>
        <v>3.3391E-7</v>
      </c>
      <c r="E26" s="13">
        <f t="shared" si="6"/>
        <v>1.12932E-8</v>
      </c>
      <c r="F26" s="13">
        <f t="shared" si="6"/>
        <v>3.3821800000000004</v>
      </c>
      <c r="G26" s="13">
        <f t="shared" si="6"/>
        <v>60.164000000000001</v>
      </c>
      <c r="H26" s="13">
        <f t="shared" si="6"/>
        <v>8.3238800000000008</v>
      </c>
      <c r="I26" s="13">
        <f t="shared" si="6"/>
        <v>13.845999999999998</v>
      </c>
      <c r="J26" s="13">
        <f t="shared" si="6"/>
        <v>6.03692E-8</v>
      </c>
      <c r="K26" s="13">
        <f t="shared" si="6"/>
        <v>1.219E-8</v>
      </c>
      <c r="L26" s="13">
        <f t="shared" si="6"/>
        <v>20.192399999999999</v>
      </c>
      <c r="M26" s="13">
        <f t="shared" si="6"/>
        <v>0.81688399999999994</v>
      </c>
      <c r="N26" s="13">
        <f t="shared" si="6"/>
        <v>1.55806E-2</v>
      </c>
      <c r="O26" s="13">
        <f t="shared" si="6"/>
        <v>1.90734</v>
      </c>
      <c r="P26" s="13">
        <f t="shared" si="6"/>
        <v>8504.6</v>
      </c>
      <c r="Q26" s="13">
        <f t="shared" si="6"/>
        <v>12.005199999999999</v>
      </c>
      <c r="R26" s="13">
        <f t="shared" si="6"/>
        <v>0.14116200000000001</v>
      </c>
      <c r="S26" s="19">
        <f t="shared" si="6"/>
        <v>1.42766E-12</v>
      </c>
      <c r="T26" s="13">
        <f t="shared" si="6"/>
        <v>2.62182E-14</v>
      </c>
      <c r="U26" s="13">
        <f t="shared" si="6"/>
        <v>1.8364400000000001</v>
      </c>
      <c r="V26" s="13">
        <f t="shared" si="6"/>
        <v>0.97009999999999985</v>
      </c>
      <c r="W26" s="13">
        <f t="shared" si="6"/>
        <v>1.07036E-3</v>
      </c>
      <c r="X26" s="13">
        <f t="shared" si="6"/>
        <v>0.110334</v>
      </c>
      <c r="Z26" s="10">
        <f>AVERAGE(Z21:Z25)</f>
        <v>3.3391E-7</v>
      </c>
      <c r="AA26" s="10">
        <f>AVERAGE(AA21:AA25)</f>
        <v>8564.7639999999992</v>
      </c>
      <c r="AB26" s="10">
        <f>AVERAGE(AB21:AB25)</f>
        <v>6.03692E-8</v>
      </c>
      <c r="AC26" s="10">
        <f>AVERAGE(AC21:AC25)</f>
        <v>1.42766E-12</v>
      </c>
    </row>
    <row r="28" spans="1:29" x14ac:dyDescent="0.35">
      <c r="A28" s="22">
        <v>4</v>
      </c>
    </row>
    <row r="29" spans="1:29" x14ac:dyDescent="0.35">
      <c r="A29" s="12" t="s">
        <v>56</v>
      </c>
      <c r="B29" s="12" t="s">
        <v>12</v>
      </c>
      <c r="C29" s="12" t="s">
        <v>13</v>
      </c>
      <c r="D29" s="12" t="s">
        <v>26</v>
      </c>
      <c r="E29" s="12" t="s">
        <v>14</v>
      </c>
      <c r="F29" s="12" t="s">
        <v>15</v>
      </c>
      <c r="G29" s="12" t="s">
        <v>16</v>
      </c>
      <c r="H29" s="12" t="s">
        <v>17</v>
      </c>
      <c r="I29" s="12" t="s">
        <v>18</v>
      </c>
      <c r="J29" s="12" t="s">
        <v>27</v>
      </c>
      <c r="K29" s="12" t="s">
        <v>28</v>
      </c>
      <c r="L29" s="12" t="s">
        <v>29</v>
      </c>
      <c r="M29" s="12" t="s">
        <v>30</v>
      </c>
      <c r="N29" s="12" t="s">
        <v>31</v>
      </c>
      <c r="O29" s="12" t="s">
        <v>32</v>
      </c>
      <c r="P29" s="12" t="s">
        <v>33</v>
      </c>
      <c r="Q29" s="12" t="s">
        <v>19</v>
      </c>
      <c r="R29" s="12" t="s">
        <v>20</v>
      </c>
      <c r="S29" s="12" t="s">
        <v>34</v>
      </c>
      <c r="T29" s="12" t="s">
        <v>35</v>
      </c>
      <c r="U29" s="12" t="s">
        <v>36</v>
      </c>
      <c r="V29" s="12" t="s">
        <v>37</v>
      </c>
      <c r="W29" s="12" t="s">
        <v>38</v>
      </c>
      <c r="X29" s="12" t="s">
        <v>39</v>
      </c>
      <c r="Z29" s="10" t="s">
        <v>43</v>
      </c>
      <c r="AA29" s="10" t="s">
        <v>42</v>
      </c>
      <c r="AB29" s="10" t="s">
        <v>44</v>
      </c>
      <c r="AC29" s="10" t="s">
        <v>45</v>
      </c>
    </row>
    <row r="30" spans="1:29" x14ac:dyDescent="0.35">
      <c r="A30" s="10" t="s">
        <v>185</v>
      </c>
      <c r="B30" s="16">
        <v>1.0813E-4</v>
      </c>
      <c r="C30" s="10">
        <v>2.7789000000000001E-2</v>
      </c>
      <c r="D30" s="16">
        <v>3.3279E-7</v>
      </c>
      <c r="E30" s="16">
        <v>1.1296000000000001E-8</v>
      </c>
      <c r="F30" s="16">
        <v>3.3942999999999999</v>
      </c>
      <c r="G30" s="10">
        <v>61.52</v>
      </c>
      <c r="H30" s="10">
        <v>8.3207000000000004</v>
      </c>
      <c r="I30" s="10">
        <v>13.525</v>
      </c>
      <c r="J30" s="16">
        <v>5.8943E-8</v>
      </c>
      <c r="K30" s="16">
        <v>1.184E-8</v>
      </c>
      <c r="L30" s="16">
        <v>20.087</v>
      </c>
      <c r="M30" s="10">
        <v>0.81832000000000005</v>
      </c>
      <c r="N30" s="16">
        <v>1.5497E-2</v>
      </c>
      <c r="O30" s="16">
        <v>1.8937999999999999</v>
      </c>
      <c r="P30" s="10">
        <v>8504</v>
      </c>
      <c r="Q30" s="16">
        <v>11.994999999999999</v>
      </c>
      <c r="R30" s="16">
        <v>0.14105000000000001</v>
      </c>
      <c r="S30" s="17">
        <v>1.4227E-12</v>
      </c>
      <c r="T30" s="16">
        <v>2.6124999999999999E-14</v>
      </c>
      <c r="U30" s="16">
        <v>1.8363</v>
      </c>
      <c r="V30" s="10">
        <v>0.97028999999999999</v>
      </c>
      <c r="W30" s="16">
        <v>1.0702000000000001E-3</v>
      </c>
      <c r="X30" s="16">
        <v>0.1103</v>
      </c>
      <c r="Z30" s="14">
        <f>D30</f>
        <v>3.3279E-7</v>
      </c>
      <c r="AA30" s="13">
        <f>G30+P30</f>
        <v>8565.52</v>
      </c>
      <c r="AB30" s="14">
        <f>J30</f>
        <v>5.8943E-8</v>
      </c>
      <c r="AC30" s="14">
        <f>S30</f>
        <v>1.4227E-12</v>
      </c>
    </row>
    <row r="31" spans="1:29" x14ac:dyDescent="0.35">
      <c r="A31" s="10" t="s">
        <v>186</v>
      </c>
      <c r="B31" s="16">
        <v>1.0755999999999999E-4</v>
      </c>
      <c r="C31" s="10">
        <v>2.7642E-2</v>
      </c>
      <c r="D31" s="16">
        <v>3.3512E-7</v>
      </c>
      <c r="E31" s="16">
        <v>1.1278E-8</v>
      </c>
      <c r="F31" s="16">
        <v>3.3654000000000002</v>
      </c>
      <c r="G31" s="10">
        <v>58.84</v>
      </c>
      <c r="H31" s="10">
        <v>8.3187999999999995</v>
      </c>
      <c r="I31" s="10">
        <v>14.138</v>
      </c>
      <c r="J31" s="16">
        <v>5.9672000000000007E-8</v>
      </c>
      <c r="K31" s="16">
        <v>1.1970000000000001E-8</v>
      </c>
      <c r="L31" s="16">
        <v>20.059999999999999</v>
      </c>
      <c r="M31" s="10">
        <v>0.81737000000000004</v>
      </c>
      <c r="N31" s="16">
        <v>1.5478E-2</v>
      </c>
      <c r="O31" s="16">
        <v>1.8935999999999999</v>
      </c>
      <c r="P31" s="10">
        <v>8508</v>
      </c>
      <c r="Q31" s="16">
        <v>11.994999999999999</v>
      </c>
      <c r="R31" s="16">
        <v>0.14097999999999999</v>
      </c>
      <c r="S31" s="17">
        <v>1.4372E-12</v>
      </c>
      <c r="T31" s="16">
        <v>2.6353999999999999E-14</v>
      </c>
      <c r="U31" s="16">
        <v>1.8337000000000001</v>
      </c>
      <c r="V31" s="10">
        <v>0.96972999999999998</v>
      </c>
      <c r="W31" s="16">
        <v>1.0688E-3</v>
      </c>
      <c r="X31" s="16">
        <v>0.11022</v>
      </c>
      <c r="Z31" s="16">
        <f t="shared" ref="Z31:Z34" si="7">D31</f>
        <v>3.3512E-7</v>
      </c>
      <c r="AA31" s="10">
        <f t="shared" ref="AA31:AA34" si="8">G31+P31</f>
        <v>8566.84</v>
      </c>
      <c r="AB31" s="16">
        <f t="shared" ref="AB31:AB34" si="9">J31</f>
        <v>5.9672000000000007E-8</v>
      </c>
      <c r="AC31" s="16">
        <f t="shared" ref="AC31:AC34" si="10">S31</f>
        <v>1.4372E-12</v>
      </c>
    </row>
    <row r="32" spans="1:29" x14ac:dyDescent="0.35">
      <c r="A32" s="10" t="s">
        <v>187</v>
      </c>
      <c r="B32" s="16">
        <v>1.0843E-4</v>
      </c>
      <c r="C32" s="10">
        <v>2.7865999999999998E-2</v>
      </c>
      <c r="D32" s="16">
        <v>3.3435999999999998E-7</v>
      </c>
      <c r="E32" s="16">
        <v>1.1307E-8</v>
      </c>
      <c r="F32" s="16">
        <v>3.3816999999999999</v>
      </c>
      <c r="G32" s="10">
        <v>59.94</v>
      </c>
      <c r="H32" s="10">
        <v>8.3291000000000004</v>
      </c>
      <c r="I32" s="10">
        <v>13.896000000000001</v>
      </c>
      <c r="J32" s="16">
        <v>5.9985000000000004E-8</v>
      </c>
      <c r="K32" s="16">
        <v>1.2148000000000001E-8</v>
      </c>
      <c r="L32" s="16">
        <v>20.251999999999999</v>
      </c>
      <c r="M32" s="10">
        <v>0.81735999999999998</v>
      </c>
      <c r="N32" s="16">
        <v>1.5626000000000001E-2</v>
      </c>
      <c r="O32" s="16">
        <v>1.9117999999999999</v>
      </c>
      <c r="P32" s="10">
        <v>8518</v>
      </c>
      <c r="Q32" s="16">
        <v>12.021000000000001</v>
      </c>
      <c r="R32" s="16">
        <v>0.14112</v>
      </c>
      <c r="S32" s="17">
        <v>1.428E-12</v>
      </c>
      <c r="T32" s="16">
        <v>2.6242E-14</v>
      </c>
      <c r="U32" s="16">
        <v>1.8376999999999999</v>
      </c>
      <c r="V32" s="10">
        <v>0.97008000000000005</v>
      </c>
      <c r="W32" s="16">
        <v>1.0709999999999999E-3</v>
      </c>
      <c r="X32" s="16">
        <v>0.1104</v>
      </c>
      <c r="Z32" s="16">
        <f t="shared" si="7"/>
        <v>3.3435999999999998E-7</v>
      </c>
      <c r="AA32" s="10">
        <f t="shared" si="8"/>
        <v>8577.94</v>
      </c>
      <c r="AB32" s="16">
        <f t="shared" si="9"/>
        <v>5.9985000000000004E-8</v>
      </c>
      <c r="AC32" s="16">
        <f t="shared" si="10"/>
        <v>1.428E-12</v>
      </c>
    </row>
    <row r="33" spans="1:29" x14ac:dyDescent="0.35">
      <c r="A33" s="10" t="s">
        <v>188</v>
      </c>
      <c r="B33" s="16">
        <v>1.0778E-4</v>
      </c>
      <c r="C33" s="10">
        <v>2.7699999999999999E-2</v>
      </c>
      <c r="D33" s="16">
        <v>3.3365999999999998E-7</v>
      </c>
      <c r="E33" s="16">
        <v>1.1271E-8</v>
      </c>
      <c r="F33" s="16">
        <v>3.3780000000000001</v>
      </c>
      <c r="G33" s="10">
        <v>60.58</v>
      </c>
      <c r="H33" s="10">
        <v>8.3017000000000003</v>
      </c>
      <c r="I33" s="10">
        <v>13.704000000000001</v>
      </c>
      <c r="J33" s="16">
        <v>6.1162000000000002E-8</v>
      </c>
      <c r="K33" s="16">
        <v>1.2336E-8</v>
      </c>
      <c r="L33" s="16">
        <v>20.169</v>
      </c>
      <c r="M33" s="10">
        <v>0.81577999999999995</v>
      </c>
      <c r="N33" s="16">
        <v>1.5565000000000001E-2</v>
      </c>
      <c r="O33" s="16">
        <v>1.9079999999999999</v>
      </c>
      <c r="P33" s="10">
        <v>8511</v>
      </c>
      <c r="Q33" s="16">
        <v>11.989000000000001</v>
      </c>
      <c r="R33" s="16">
        <v>0.14086000000000001</v>
      </c>
      <c r="S33" s="17">
        <v>1.4251000000000001E-12</v>
      </c>
      <c r="T33" s="16">
        <v>2.6126999999999999E-14</v>
      </c>
      <c r="U33" s="16">
        <v>1.8332999999999999</v>
      </c>
      <c r="V33" s="10">
        <v>0.97021999999999997</v>
      </c>
      <c r="W33" s="16">
        <v>1.0685E-3</v>
      </c>
      <c r="X33" s="16">
        <v>0.11013000000000001</v>
      </c>
      <c r="Z33" s="16">
        <f t="shared" si="7"/>
        <v>3.3365999999999998E-7</v>
      </c>
      <c r="AA33" s="10">
        <f t="shared" si="8"/>
        <v>8571.58</v>
      </c>
      <c r="AB33" s="16">
        <f t="shared" si="9"/>
        <v>6.1162000000000002E-8</v>
      </c>
      <c r="AC33" s="16">
        <f t="shared" si="10"/>
        <v>1.4251000000000001E-12</v>
      </c>
    </row>
    <row r="34" spans="1:29" x14ac:dyDescent="0.35">
      <c r="A34" s="10" t="s">
        <v>189</v>
      </c>
      <c r="B34" s="16">
        <v>1.069E-4</v>
      </c>
      <c r="C34" s="10">
        <v>2.7473999999999998E-2</v>
      </c>
      <c r="D34" s="16">
        <v>3.3984E-7</v>
      </c>
      <c r="E34" s="16">
        <v>1.1242000000000001E-8</v>
      </c>
      <c r="F34" s="10">
        <v>3.3079999999999998</v>
      </c>
      <c r="G34" s="10">
        <v>54.52</v>
      </c>
      <c r="H34" s="10">
        <v>8.2981999999999996</v>
      </c>
      <c r="I34" s="10">
        <v>15.22</v>
      </c>
      <c r="J34" s="16">
        <v>6.3286000000000002E-8</v>
      </c>
      <c r="K34" s="16">
        <v>1.2725999999999999E-8</v>
      </c>
      <c r="L34" s="10">
        <v>20.109000000000002</v>
      </c>
      <c r="M34" s="10">
        <v>0.81308000000000002</v>
      </c>
      <c r="N34" s="10">
        <v>1.5523E-2</v>
      </c>
      <c r="O34" s="10">
        <v>1.9092</v>
      </c>
      <c r="P34" s="10">
        <v>8516</v>
      </c>
      <c r="Q34" s="10">
        <v>11.993</v>
      </c>
      <c r="R34" s="10">
        <v>0.14083000000000001</v>
      </c>
      <c r="S34" s="17">
        <v>1.4437E-12</v>
      </c>
      <c r="T34" s="16">
        <v>2.6415E-14</v>
      </c>
      <c r="U34" s="10">
        <v>1.8297000000000001</v>
      </c>
      <c r="V34" s="10">
        <v>0.96947000000000005</v>
      </c>
      <c r="W34" s="10">
        <v>1.0665E-3</v>
      </c>
      <c r="X34" s="10">
        <v>0.11001</v>
      </c>
      <c r="Z34" s="18">
        <f t="shared" si="7"/>
        <v>3.3984E-7</v>
      </c>
      <c r="AA34" s="11">
        <f t="shared" si="8"/>
        <v>8570.52</v>
      </c>
      <c r="AB34" s="18">
        <f t="shared" si="9"/>
        <v>6.3286000000000002E-8</v>
      </c>
      <c r="AC34" s="18">
        <f t="shared" si="10"/>
        <v>1.4437E-12</v>
      </c>
    </row>
    <row r="35" spans="1:29" x14ac:dyDescent="0.35">
      <c r="A35" s="13" t="s">
        <v>24</v>
      </c>
      <c r="B35" s="13">
        <f t="shared" ref="B35:X35" si="11">AVERAGE(B30:B34)</f>
        <v>1.0776000000000001E-4</v>
      </c>
      <c r="C35" s="13">
        <f t="shared" si="11"/>
        <v>2.7694200000000002E-2</v>
      </c>
      <c r="D35" s="13">
        <f t="shared" si="11"/>
        <v>3.3515400000000004E-7</v>
      </c>
      <c r="E35" s="13">
        <f t="shared" si="11"/>
        <v>1.12788E-8</v>
      </c>
      <c r="F35" s="13">
        <f t="shared" si="11"/>
        <v>3.3654800000000002</v>
      </c>
      <c r="G35" s="13">
        <f t="shared" si="11"/>
        <v>59.08</v>
      </c>
      <c r="H35" s="13">
        <f t="shared" si="11"/>
        <v>8.3137000000000008</v>
      </c>
      <c r="I35" s="13">
        <f t="shared" si="11"/>
        <v>14.0966</v>
      </c>
      <c r="J35" s="13">
        <f t="shared" si="11"/>
        <v>6.0609600000000016E-8</v>
      </c>
      <c r="K35" s="13">
        <f t="shared" si="11"/>
        <v>1.2204E-8</v>
      </c>
      <c r="L35" s="13">
        <f t="shared" si="11"/>
        <v>20.135399999999997</v>
      </c>
      <c r="M35" s="13">
        <f t="shared" si="11"/>
        <v>0.81638200000000016</v>
      </c>
      <c r="N35" s="13">
        <f t="shared" si="11"/>
        <v>1.5537800000000001E-2</v>
      </c>
      <c r="O35" s="13">
        <f t="shared" si="11"/>
        <v>1.9032799999999999</v>
      </c>
      <c r="P35" s="13">
        <f t="shared" si="11"/>
        <v>8511.4</v>
      </c>
      <c r="Q35" s="13">
        <f t="shared" si="11"/>
        <v>11.9986</v>
      </c>
      <c r="R35" s="13">
        <f t="shared" si="11"/>
        <v>0.14096800000000001</v>
      </c>
      <c r="S35" s="19">
        <f t="shared" si="11"/>
        <v>1.4313400000000002E-12</v>
      </c>
      <c r="T35" s="13">
        <f t="shared" si="11"/>
        <v>2.6252600000000001E-14</v>
      </c>
      <c r="U35" s="13">
        <f t="shared" si="11"/>
        <v>1.8341400000000001</v>
      </c>
      <c r="V35" s="13">
        <f t="shared" si="11"/>
        <v>0.96995799999999988</v>
      </c>
      <c r="W35" s="13">
        <f t="shared" si="11"/>
        <v>1.0690000000000001E-3</v>
      </c>
      <c r="X35" s="13">
        <f t="shared" si="11"/>
        <v>0.110212</v>
      </c>
      <c r="Z35" s="10">
        <f>AVERAGE(Z30:Z34)</f>
        <v>3.3515400000000004E-7</v>
      </c>
      <c r="AA35" s="10">
        <f>AVERAGE(AA30:AA34)</f>
        <v>8570.4800000000014</v>
      </c>
      <c r="AB35" s="10">
        <f>AVERAGE(AB30:AB34)</f>
        <v>6.0609600000000016E-8</v>
      </c>
      <c r="AC35" s="10">
        <f>AVERAGE(AC30:AC34)</f>
        <v>1.4313400000000002E-12</v>
      </c>
    </row>
    <row r="37" spans="1:29" x14ac:dyDescent="0.35">
      <c r="A37" s="23">
        <v>0.05</v>
      </c>
    </row>
    <row r="38" spans="1:29" x14ac:dyDescent="0.35">
      <c r="A38" s="12" t="s">
        <v>56</v>
      </c>
      <c r="B38" s="12" t="s">
        <v>12</v>
      </c>
      <c r="C38" s="12" t="s">
        <v>13</v>
      </c>
      <c r="D38" s="12" t="s">
        <v>26</v>
      </c>
      <c r="E38" s="12" t="s">
        <v>14</v>
      </c>
      <c r="F38" s="12" t="s">
        <v>15</v>
      </c>
      <c r="G38" s="12" t="s">
        <v>16</v>
      </c>
      <c r="H38" s="12" t="s">
        <v>17</v>
      </c>
      <c r="I38" s="12" t="s">
        <v>18</v>
      </c>
      <c r="J38" s="12" t="s">
        <v>27</v>
      </c>
      <c r="K38" s="12" t="s">
        <v>28</v>
      </c>
      <c r="L38" s="12" t="s">
        <v>29</v>
      </c>
      <c r="M38" s="12" t="s">
        <v>30</v>
      </c>
      <c r="N38" s="12" t="s">
        <v>31</v>
      </c>
      <c r="O38" s="12" t="s">
        <v>32</v>
      </c>
      <c r="P38" s="12" t="s">
        <v>33</v>
      </c>
      <c r="Q38" s="12" t="s">
        <v>19</v>
      </c>
      <c r="R38" s="12" t="s">
        <v>20</v>
      </c>
      <c r="S38" s="12" t="s">
        <v>34</v>
      </c>
      <c r="T38" s="12" t="s">
        <v>35</v>
      </c>
      <c r="U38" s="12" t="s">
        <v>36</v>
      </c>
      <c r="V38" s="12" t="s">
        <v>37</v>
      </c>
      <c r="W38" s="12" t="s">
        <v>38</v>
      </c>
      <c r="X38" s="12" t="s">
        <v>39</v>
      </c>
      <c r="Z38" s="10" t="s">
        <v>43</v>
      </c>
      <c r="AA38" s="10" t="s">
        <v>42</v>
      </c>
      <c r="AB38" s="10" t="s">
        <v>44</v>
      </c>
      <c r="AC38" s="10" t="s">
        <v>45</v>
      </c>
    </row>
    <row r="39" spans="1:29" x14ac:dyDescent="0.35">
      <c r="A39" s="10" t="s">
        <v>190</v>
      </c>
      <c r="B39" s="16">
        <v>1.065E-4</v>
      </c>
      <c r="C39" s="10">
        <v>2.7369999999999998E-2</v>
      </c>
      <c r="D39" s="16">
        <v>3.3593999999999998E-7</v>
      </c>
      <c r="E39" s="16">
        <v>1.1241E-8</v>
      </c>
      <c r="F39" s="16">
        <v>3.3460999999999999</v>
      </c>
      <c r="G39" s="10">
        <v>57.25</v>
      </c>
      <c r="H39" s="10">
        <v>8.2962000000000007</v>
      </c>
      <c r="I39" s="10">
        <v>14.491</v>
      </c>
      <c r="J39" s="16">
        <v>6.0299000000000003E-8</v>
      </c>
      <c r="K39" s="16">
        <v>1.1943999999999999E-8</v>
      </c>
      <c r="L39" s="16">
        <v>19.808</v>
      </c>
      <c r="M39" s="10">
        <v>0.81566000000000005</v>
      </c>
      <c r="N39" s="16">
        <v>1.5287E-2</v>
      </c>
      <c r="O39" s="16">
        <v>1.8742000000000001</v>
      </c>
      <c r="P39" s="10">
        <v>8515</v>
      </c>
      <c r="Q39" s="16">
        <v>11.981</v>
      </c>
      <c r="R39" s="16">
        <v>0.14069999999999999</v>
      </c>
      <c r="S39" s="17">
        <v>1.4537999999999999E-12</v>
      </c>
      <c r="T39" s="16">
        <v>2.6594999999999999E-14</v>
      </c>
      <c r="U39" s="16">
        <v>1.8292999999999999</v>
      </c>
      <c r="V39" s="10">
        <v>0.96916000000000002</v>
      </c>
      <c r="W39" s="16">
        <v>1.0663000000000001E-3</v>
      </c>
      <c r="X39" s="16">
        <v>0.11002000000000001</v>
      </c>
      <c r="Z39" s="14">
        <f>D39</f>
        <v>3.3593999999999998E-7</v>
      </c>
      <c r="AA39" s="13">
        <f>G39+P39</f>
        <v>8572.25</v>
      </c>
      <c r="AB39" s="14">
        <f>J39</f>
        <v>6.0299000000000003E-8</v>
      </c>
      <c r="AC39" s="14">
        <f>S39</f>
        <v>1.4537999999999999E-12</v>
      </c>
    </row>
    <row r="40" spans="1:29" x14ac:dyDescent="0.35">
      <c r="A40" s="10" t="s">
        <v>191</v>
      </c>
      <c r="B40" s="16">
        <v>1.0697E-4</v>
      </c>
      <c r="C40" s="10">
        <v>2.7490000000000001E-2</v>
      </c>
      <c r="D40" s="16">
        <v>3.4307000000000001E-7</v>
      </c>
      <c r="E40" s="16">
        <v>1.1279E-8</v>
      </c>
      <c r="F40" s="16">
        <v>3.2877000000000001</v>
      </c>
      <c r="G40" s="10">
        <v>50.47</v>
      </c>
      <c r="H40" s="10">
        <v>8.3370999999999995</v>
      </c>
      <c r="I40" s="10">
        <v>16.518999999999998</v>
      </c>
      <c r="J40" s="16">
        <v>6.2380999999999995E-8</v>
      </c>
      <c r="K40" s="16">
        <v>1.2450000000000001E-8</v>
      </c>
      <c r="L40" s="16">
        <v>19.957999999999998</v>
      </c>
      <c r="M40" s="10">
        <v>0.81323999999999996</v>
      </c>
      <c r="N40" s="16">
        <v>1.5407000000000001E-2</v>
      </c>
      <c r="O40" s="16">
        <v>1.8945000000000001</v>
      </c>
      <c r="P40" s="10">
        <v>8534</v>
      </c>
      <c r="Q40" s="16">
        <v>12.055</v>
      </c>
      <c r="R40" s="16">
        <v>0.14126</v>
      </c>
      <c r="S40" s="17">
        <v>1.4674E-12</v>
      </c>
      <c r="T40" s="16">
        <v>2.6921E-14</v>
      </c>
      <c r="U40" s="16">
        <v>1.8346</v>
      </c>
      <c r="V40" s="10">
        <v>0.96855999999999998</v>
      </c>
      <c r="W40" s="16">
        <v>1.0694000000000001E-3</v>
      </c>
      <c r="X40" s="16">
        <v>0.11040999999999999</v>
      </c>
      <c r="Z40" s="16">
        <f t="shared" ref="Z40:Z43" si="12">D40</f>
        <v>3.4307000000000001E-7</v>
      </c>
      <c r="AA40" s="10">
        <f t="shared" ref="AA40:AA43" si="13">G40+P40</f>
        <v>8584.4699999999993</v>
      </c>
      <c r="AB40" s="16">
        <f t="shared" ref="AB40:AB43" si="14">J40</f>
        <v>6.2380999999999995E-8</v>
      </c>
      <c r="AC40" s="16">
        <f t="shared" ref="AC40:AC43" si="15">S40</f>
        <v>1.4674E-12</v>
      </c>
    </row>
    <row r="41" spans="1:29" x14ac:dyDescent="0.35">
      <c r="A41" s="10" t="s">
        <v>192</v>
      </c>
      <c r="B41" s="16">
        <v>1.0644E-4</v>
      </c>
      <c r="C41" s="10">
        <v>2.7355999999999998E-2</v>
      </c>
      <c r="D41" s="16">
        <v>3.4154999999999998E-7</v>
      </c>
      <c r="E41" s="16">
        <v>1.1237E-8</v>
      </c>
      <c r="F41" s="16">
        <v>3.29</v>
      </c>
      <c r="G41" s="10">
        <v>52.41</v>
      </c>
      <c r="H41" s="10">
        <v>8.2987000000000002</v>
      </c>
      <c r="I41" s="10">
        <v>15.834</v>
      </c>
      <c r="J41" s="16">
        <v>6.3263000000000002E-8</v>
      </c>
      <c r="K41" s="16">
        <v>1.2646E-8</v>
      </c>
      <c r="L41" s="16">
        <v>19.989999999999998</v>
      </c>
      <c r="M41" s="10">
        <v>0.81250999999999995</v>
      </c>
      <c r="N41" s="16">
        <v>1.5432E-2</v>
      </c>
      <c r="O41" s="16">
        <v>1.8993</v>
      </c>
      <c r="P41" s="10">
        <v>8533</v>
      </c>
      <c r="Q41" s="16">
        <v>12.007999999999999</v>
      </c>
      <c r="R41" s="16">
        <v>0.14072000000000001</v>
      </c>
      <c r="S41" s="17">
        <v>1.4569E-12</v>
      </c>
      <c r="T41" s="16">
        <v>2.6632999999999999E-14</v>
      </c>
      <c r="U41" s="16">
        <v>1.8281000000000001</v>
      </c>
      <c r="V41" s="10">
        <v>0.96896000000000004</v>
      </c>
      <c r="W41" s="16">
        <v>1.0656000000000001E-3</v>
      </c>
      <c r="X41" s="16">
        <v>0.10997</v>
      </c>
      <c r="Z41" s="16">
        <f t="shared" si="12"/>
        <v>3.4154999999999998E-7</v>
      </c>
      <c r="AA41" s="10">
        <f t="shared" si="13"/>
        <v>8585.41</v>
      </c>
      <c r="AB41" s="16">
        <f t="shared" si="14"/>
        <v>6.3263000000000002E-8</v>
      </c>
      <c r="AC41" s="16">
        <f t="shared" si="15"/>
        <v>1.4569E-12</v>
      </c>
    </row>
    <row r="42" spans="1:29" x14ac:dyDescent="0.35">
      <c r="A42" s="10" t="s">
        <v>193</v>
      </c>
      <c r="B42" s="16">
        <v>1.0616E-4</v>
      </c>
      <c r="C42" s="10">
        <v>2.7282000000000001E-2</v>
      </c>
      <c r="D42" s="16">
        <v>3.4458999999999999E-7</v>
      </c>
      <c r="E42" s="16">
        <v>1.1223000000000001E-8</v>
      </c>
      <c r="F42" s="16">
        <v>3.2568999999999999</v>
      </c>
      <c r="G42" s="10">
        <v>48.84</v>
      </c>
      <c r="H42" s="10">
        <v>8.2896999999999998</v>
      </c>
      <c r="I42" s="10">
        <v>16.972999999999999</v>
      </c>
      <c r="J42" s="16">
        <v>6.367E-8</v>
      </c>
      <c r="K42" s="16">
        <v>1.2766E-8</v>
      </c>
      <c r="L42" s="16">
        <v>20.05</v>
      </c>
      <c r="M42" s="10">
        <v>0.81208999999999998</v>
      </c>
      <c r="N42" s="16">
        <v>1.5480000000000001E-2</v>
      </c>
      <c r="O42" s="16">
        <v>1.9061999999999999</v>
      </c>
      <c r="P42" s="10">
        <v>8557</v>
      </c>
      <c r="Q42" s="16">
        <v>12.013999999999999</v>
      </c>
      <c r="R42" s="16">
        <v>0.1404</v>
      </c>
      <c r="S42" s="17">
        <v>1.4698000000000001E-12</v>
      </c>
      <c r="T42" s="16">
        <v>2.6823999999999999E-14</v>
      </c>
      <c r="U42" s="16">
        <v>1.825</v>
      </c>
      <c r="V42" s="10">
        <v>0.96845999999999999</v>
      </c>
      <c r="W42" s="16">
        <v>1.0637000000000001E-3</v>
      </c>
      <c r="X42" s="16">
        <v>0.10983</v>
      </c>
      <c r="Z42" s="16">
        <f t="shared" si="12"/>
        <v>3.4458999999999999E-7</v>
      </c>
      <c r="AA42" s="10">
        <f t="shared" si="13"/>
        <v>8605.84</v>
      </c>
      <c r="AB42" s="16">
        <f t="shared" si="14"/>
        <v>6.367E-8</v>
      </c>
      <c r="AC42" s="16">
        <f t="shared" si="15"/>
        <v>1.4698000000000001E-12</v>
      </c>
    </row>
    <row r="43" spans="1:29" x14ac:dyDescent="0.35">
      <c r="A43" s="11" t="s">
        <v>194</v>
      </c>
      <c r="B43" s="18">
        <v>1.0958E-4</v>
      </c>
      <c r="C43" s="11">
        <v>2.8163000000000001E-2</v>
      </c>
      <c r="D43" s="18">
        <v>3.3178000000000002E-7</v>
      </c>
      <c r="E43" s="18">
        <v>1.1379000000000001E-8</v>
      </c>
      <c r="F43" s="18">
        <v>3.4297</v>
      </c>
      <c r="G43" s="11">
        <v>62.1</v>
      </c>
      <c r="H43" s="11">
        <v>8.3824000000000005</v>
      </c>
      <c r="I43" s="11">
        <v>13.497999999999999</v>
      </c>
      <c r="J43" s="18">
        <v>5.9067000000000002E-8</v>
      </c>
      <c r="K43" s="18">
        <v>1.1900000000000001E-8</v>
      </c>
      <c r="L43" s="18">
        <v>20.146999999999998</v>
      </c>
      <c r="M43" s="11">
        <v>0.81777999999999995</v>
      </c>
      <c r="N43" s="18">
        <v>1.5543E-2</v>
      </c>
      <c r="O43" s="18">
        <v>1.9006000000000001</v>
      </c>
      <c r="P43" s="11">
        <v>8504</v>
      </c>
      <c r="Q43" s="18">
        <v>12.087999999999999</v>
      </c>
      <c r="R43" s="18">
        <v>0.14213999999999999</v>
      </c>
      <c r="S43" s="24">
        <v>1.4253E-12</v>
      </c>
      <c r="T43" s="18">
        <v>2.6371999999999999E-14</v>
      </c>
      <c r="U43" s="18">
        <v>1.8503000000000001</v>
      </c>
      <c r="V43" s="11">
        <v>0.97021999999999997</v>
      </c>
      <c r="W43" s="18">
        <v>1.0784E-3</v>
      </c>
      <c r="X43" s="18">
        <v>0.11115</v>
      </c>
      <c r="Z43" s="18">
        <f t="shared" si="12"/>
        <v>3.3178000000000002E-7</v>
      </c>
      <c r="AA43" s="11">
        <f t="shared" si="13"/>
        <v>8566.1</v>
      </c>
      <c r="AB43" s="18">
        <f t="shared" si="14"/>
        <v>5.9067000000000002E-8</v>
      </c>
      <c r="AC43" s="18">
        <f t="shared" si="15"/>
        <v>1.4253E-12</v>
      </c>
    </row>
    <row r="44" spans="1:29" x14ac:dyDescent="0.35">
      <c r="A44" s="10" t="s">
        <v>24</v>
      </c>
      <c r="B44" s="10">
        <f t="shared" ref="B44:X44" si="16">AVERAGE(B39:B43)</f>
        <v>1.0713000000000001E-4</v>
      </c>
      <c r="C44" s="10">
        <f t="shared" si="16"/>
        <v>2.75322E-2</v>
      </c>
      <c r="D44" s="10">
        <f t="shared" si="16"/>
        <v>3.3938600000000002E-7</v>
      </c>
      <c r="E44" s="10">
        <f t="shared" si="16"/>
        <v>1.1271800000000001E-8</v>
      </c>
      <c r="F44" s="10">
        <f t="shared" si="16"/>
        <v>3.3220799999999997</v>
      </c>
      <c r="G44" s="10">
        <f t="shared" si="16"/>
        <v>54.213999999999999</v>
      </c>
      <c r="H44" s="10">
        <f t="shared" si="16"/>
        <v>8.3208200000000012</v>
      </c>
      <c r="I44" s="10">
        <f t="shared" si="16"/>
        <v>15.462999999999999</v>
      </c>
      <c r="J44" s="10">
        <f t="shared" si="16"/>
        <v>6.1735999999999991E-8</v>
      </c>
      <c r="K44" s="10">
        <f t="shared" si="16"/>
        <v>1.2341200000000002E-8</v>
      </c>
      <c r="L44" s="10">
        <f t="shared" si="16"/>
        <v>19.990600000000001</v>
      </c>
      <c r="M44" s="10">
        <f t="shared" si="16"/>
        <v>0.81425599999999998</v>
      </c>
      <c r="N44" s="10">
        <f t="shared" si="16"/>
        <v>1.5429799999999999E-2</v>
      </c>
      <c r="O44" s="10">
        <f t="shared" si="16"/>
        <v>1.89496</v>
      </c>
      <c r="P44" s="10">
        <f t="shared" si="16"/>
        <v>8528.6</v>
      </c>
      <c r="Q44" s="10">
        <f t="shared" si="16"/>
        <v>12.029199999999999</v>
      </c>
      <c r="R44" s="10">
        <f t="shared" si="16"/>
        <v>0.141044</v>
      </c>
      <c r="S44" s="21">
        <f t="shared" si="16"/>
        <v>1.4546399999999999E-12</v>
      </c>
      <c r="T44" s="10">
        <f t="shared" si="16"/>
        <v>2.6668999999999995E-14</v>
      </c>
      <c r="U44" s="10">
        <f t="shared" si="16"/>
        <v>1.8334600000000001</v>
      </c>
      <c r="V44" s="10">
        <f t="shared" si="16"/>
        <v>0.96907200000000004</v>
      </c>
      <c r="W44" s="10">
        <f t="shared" si="16"/>
        <v>1.06868E-3</v>
      </c>
      <c r="X44" s="10">
        <f t="shared" si="16"/>
        <v>0.110276</v>
      </c>
      <c r="Z44" s="10">
        <f>AVERAGE(Z39:Z43)</f>
        <v>3.3938600000000002E-7</v>
      </c>
      <c r="AA44" s="10">
        <f>AVERAGE(AA39:AA43)</f>
        <v>8582.8140000000003</v>
      </c>
      <c r="AB44" s="10">
        <f>AVERAGE(AB39:AB43)</f>
        <v>6.1735999999999991E-8</v>
      </c>
      <c r="AC44" s="10">
        <f>AVERAGE(AC39:AC43)</f>
        <v>1.4546399999999999E-12</v>
      </c>
    </row>
    <row r="46" spans="1:29" x14ac:dyDescent="0.35">
      <c r="A46" s="23">
        <v>0.06</v>
      </c>
    </row>
    <row r="47" spans="1:29" x14ac:dyDescent="0.35">
      <c r="A47" s="12" t="s">
        <v>56</v>
      </c>
      <c r="B47" s="12" t="s">
        <v>12</v>
      </c>
      <c r="C47" s="12" t="s">
        <v>13</v>
      </c>
      <c r="D47" s="12" t="s">
        <v>26</v>
      </c>
      <c r="E47" s="12" t="s">
        <v>14</v>
      </c>
      <c r="F47" s="12" t="s">
        <v>15</v>
      </c>
      <c r="G47" s="12" t="s">
        <v>16</v>
      </c>
      <c r="H47" s="12" t="s">
        <v>17</v>
      </c>
      <c r="I47" s="12" t="s">
        <v>18</v>
      </c>
      <c r="J47" s="12" t="s">
        <v>27</v>
      </c>
      <c r="K47" s="12" t="s">
        <v>28</v>
      </c>
      <c r="L47" s="12" t="s">
        <v>29</v>
      </c>
      <c r="M47" s="12" t="s">
        <v>30</v>
      </c>
      <c r="N47" s="12" t="s">
        <v>31</v>
      </c>
      <c r="O47" s="12" t="s">
        <v>32</v>
      </c>
      <c r="P47" s="12" t="s">
        <v>33</v>
      </c>
      <c r="Q47" s="12" t="s">
        <v>19</v>
      </c>
      <c r="R47" s="12" t="s">
        <v>20</v>
      </c>
      <c r="S47" s="12" t="s">
        <v>34</v>
      </c>
      <c r="T47" s="12" t="s">
        <v>35</v>
      </c>
      <c r="U47" s="12" t="s">
        <v>36</v>
      </c>
      <c r="V47" s="12" t="s">
        <v>37</v>
      </c>
      <c r="W47" s="12" t="s">
        <v>38</v>
      </c>
      <c r="X47" s="12" t="s">
        <v>39</v>
      </c>
      <c r="Z47" s="10" t="s">
        <v>43</v>
      </c>
      <c r="AA47" s="10" t="s">
        <v>42</v>
      </c>
      <c r="AB47" s="10" t="s">
        <v>44</v>
      </c>
      <c r="AC47" s="10" t="s">
        <v>45</v>
      </c>
    </row>
    <row r="48" spans="1:29" x14ac:dyDescent="0.35">
      <c r="A48" s="10" t="s">
        <v>195</v>
      </c>
      <c r="B48" s="16">
        <v>1.0548E-4</v>
      </c>
      <c r="C48" s="10">
        <v>2.7109000000000001E-2</v>
      </c>
      <c r="D48" s="16">
        <v>3.4201999999999999E-7</v>
      </c>
      <c r="E48" s="16">
        <v>1.1183999999999999E-8</v>
      </c>
      <c r="F48" s="16">
        <v>3.27</v>
      </c>
      <c r="G48" s="10">
        <v>51.63</v>
      </c>
      <c r="H48" s="10">
        <v>8.2637</v>
      </c>
      <c r="I48" s="10">
        <v>16.006</v>
      </c>
      <c r="J48" s="16">
        <v>6.2304E-8</v>
      </c>
      <c r="K48" s="16">
        <v>1.2355E-8</v>
      </c>
      <c r="L48" s="16">
        <v>19.829999999999998</v>
      </c>
      <c r="M48" s="10">
        <v>0.81347999999999998</v>
      </c>
      <c r="N48" s="16">
        <v>1.5306999999999999E-2</v>
      </c>
      <c r="O48" s="16">
        <v>1.8816999999999999</v>
      </c>
      <c r="P48" s="10">
        <v>8525</v>
      </c>
      <c r="Q48" s="16">
        <v>11.949</v>
      </c>
      <c r="R48" s="16">
        <v>0.14016000000000001</v>
      </c>
      <c r="S48" s="17">
        <v>1.4635E-12</v>
      </c>
      <c r="T48" s="16">
        <v>2.6647999999999999E-14</v>
      </c>
      <c r="U48" s="16">
        <v>1.8208</v>
      </c>
      <c r="V48" s="10">
        <v>0.96875999999999995</v>
      </c>
      <c r="W48" s="16">
        <v>1.0614000000000001E-3</v>
      </c>
      <c r="X48" s="16">
        <v>0.10956</v>
      </c>
      <c r="Z48" s="14">
        <f>D48</f>
        <v>3.4201999999999999E-7</v>
      </c>
      <c r="AA48" s="13">
        <f>G48+P48</f>
        <v>8576.6299999999992</v>
      </c>
      <c r="AB48" s="14">
        <f>J48</f>
        <v>6.2304E-8</v>
      </c>
      <c r="AC48" s="14">
        <f>S48</f>
        <v>1.4635E-12</v>
      </c>
    </row>
    <row r="49" spans="1:29" x14ac:dyDescent="0.35">
      <c r="A49" s="10" t="s">
        <v>196</v>
      </c>
      <c r="B49" s="16">
        <v>1.0671999999999999E-4</v>
      </c>
      <c r="C49" s="10">
        <v>2.7427E-2</v>
      </c>
      <c r="D49" s="16">
        <v>3.4637E-7</v>
      </c>
      <c r="E49" s="16">
        <v>1.1241E-8</v>
      </c>
      <c r="F49" s="16">
        <v>3.2454000000000001</v>
      </c>
      <c r="G49" s="10">
        <v>50.55</v>
      </c>
      <c r="H49" s="10">
        <v>8.2964000000000002</v>
      </c>
      <c r="I49" s="10">
        <v>16.411999999999999</v>
      </c>
      <c r="J49" s="16">
        <v>6.3442999999999994E-8</v>
      </c>
      <c r="K49" s="16">
        <v>1.2636E-8</v>
      </c>
      <c r="L49" s="16">
        <v>19.917000000000002</v>
      </c>
      <c r="M49" s="10">
        <v>0.81196000000000002</v>
      </c>
      <c r="N49" s="16">
        <v>1.5376000000000001E-2</v>
      </c>
      <c r="O49" s="16">
        <v>1.8936999999999999</v>
      </c>
      <c r="P49" s="10">
        <v>8533</v>
      </c>
      <c r="Q49" s="16">
        <v>12.006</v>
      </c>
      <c r="R49" s="16">
        <v>0.14069999999999999</v>
      </c>
      <c r="S49" s="17">
        <v>1.4366E-12</v>
      </c>
      <c r="T49" s="16">
        <v>2.6271000000000001E-14</v>
      </c>
      <c r="U49" s="16">
        <v>1.8287</v>
      </c>
      <c r="V49" s="10">
        <v>0.96963999999999995</v>
      </c>
      <c r="W49" s="16">
        <v>1.0656999999999999E-3</v>
      </c>
      <c r="X49" s="16">
        <v>0.10990999999999999</v>
      </c>
      <c r="Z49" s="16">
        <f t="shared" ref="Z49:Z52" si="17">D49</f>
        <v>3.4637E-7</v>
      </c>
      <c r="AA49" s="10">
        <f t="shared" ref="AA49:AA52" si="18">G49+P49</f>
        <v>8583.5499999999993</v>
      </c>
      <c r="AB49" s="16">
        <f t="shared" ref="AB49:AB52" si="19">J49</f>
        <v>6.3442999999999994E-8</v>
      </c>
      <c r="AC49" s="16">
        <f t="shared" ref="AC49:AC52" si="20">S49</f>
        <v>1.4366E-12</v>
      </c>
    </row>
    <row r="50" spans="1:29" x14ac:dyDescent="0.35">
      <c r="A50" s="10" t="s">
        <v>197</v>
      </c>
      <c r="B50" s="16">
        <v>1.0881E-4</v>
      </c>
      <c r="C50" s="10">
        <v>2.7962999999999998E-2</v>
      </c>
      <c r="D50" s="16">
        <v>3.3349E-7</v>
      </c>
      <c r="E50" s="16">
        <v>1.1338E-8</v>
      </c>
      <c r="F50" s="16">
        <v>3.3997999999999999</v>
      </c>
      <c r="G50" s="10">
        <v>60.41</v>
      </c>
      <c r="H50" s="10">
        <v>8.3613999999999997</v>
      </c>
      <c r="I50" s="10">
        <v>13.840999999999999</v>
      </c>
      <c r="J50" s="16">
        <v>5.7735E-8</v>
      </c>
      <c r="K50" s="16">
        <v>1.1581E-8</v>
      </c>
      <c r="L50" s="16">
        <v>20.059000000000001</v>
      </c>
      <c r="M50" s="10">
        <v>0.81962999999999997</v>
      </c>
      <c r="N50" s="16">
        <v>1.5473000000000001E-2</v>
      </c>
      <c r="O50" s="16">
        <v>1.8877999999999999</v>
      </c>
      <c r="P50" s="10">
        <v>8494</v>
      </c>
      <c r="Q50" s="16">
        <v>12.039</v>
      </c>
      <c r="R50" s="16">
        <v>0.14174</v>
      </c>
      <c r="S50" s="17">
        <v>1.4352E-12</v>
      </c>
      <c r="T50" s="16">
        <v>2.6469E-14</v>
      </c>
      <c r="U50" s="16">
        <v>1.8443000000000001</v>
      </c>
      <c r="V50" s="10">
        <v>0.96986000000000006</v>
      </c>
      <c r="W50" s="16">
        <v>1.075E-3</v>
      </c>
      <c r="X50" s="16">
        <v>0.11083999999999999</v>
      </c>
      <c r="Z50" s="16">
        <f t="shared" si="17"/>
        <v>3.3349E-7</v>
      </c>
      <c r="AA50" s="10">
        <f t="shared" si="18"/>
        <v>8554.41</v>
      </c>
      <c r="AB50" s="16">
        <f t="shared" si="19"/>
        <v>5.7735E-8</v>
      </c>
      <c r="AC50" s="16">
        <f t="shared" si="20"/>
        <v>1.4352E-12</v>
      </c>
    </row>
    <row r="51" spans="1:29" x14ac:dyDescent="0.35">
      <c r="A51" s="10" t="s">
        <v>198</v>
      </c>
      <c r="B51" s="16">
        <v>1.0704000000000001E-4</v>
      </c>
      <c r="C51" s="10">
        <v>2.7508999999999999E-2</v>
      </c>
      <c r="D51" s="16">
        <v>3.3822000000000002E-7</v>
      </c>
      <c r="E51" s="16">
        <v>1.1266999999999999E-8</v>
      </c>
      <c r="F51" s="16">
        <v>3.3313000000000001</v>
      </c>
      <c r="G51" s="10">
        <v>55.01</v>
      </c>
      <c r="H51" s="10">
        <v>8.3257999999999992</v>
      </c>
      <c r="I51" s="10">
        <v>15.135</v>
      </c>
      <c r="J51" s="16">
        <v>6.1106000000000005E-8</v>
      </c>
      <c r="K51" s="16">
        <v>1.2202000000000001E-8</v>
      </c>
      <c r="L51" s="16">
        <v>19.969000000000001</v>
      </c>
      <c r="M51" s="10">
        <v>0.81520000000000004</v>
      </c>
      <c r="N51" s="16">
        <v>1.5410999999999999E-2</v>
      </c>
      <c r="O51" s="16">
        <v>1.8905000000000001</v>
      </c>
      <c r="P51" s="10">
        <v>8508</v>
      </c>
      <c r="Q51" s="16">
        <v>12.015000000000001</v>
      </c>
      <c r="R51" s="16">
        <v>0.14122000000000001</v>
      </c>
      <c r="S51" s="17">
        <v>1.4601E-12</v>
      </c>
      <c r="T51" s="16">
        <v>2.6782E-14</v>
      </c>
      <c r="U51" s="16">
        <v>1.8343</v>
      </c>
      <c r="V51" s="10">
        <v>0.96891000000000005</v>
      </c>
      <c r="W51" s="16">
        <v>1.0693E-3</v>
      </c>
      <c r="X51" s="16">
        <v>0.11036</v>
      </c>
      <c r="Z51" s="16">
        <f t="shared" si="17"/>
        <v>3.3822000000000002E-7</v>
      </c>
      <c r="AA51" s="10">
        <f t="shared" si="18"/>
        <v>8563.01</v>
      </c>
      <c r="AB51" s="16">
        <f t="shared" si="19"/>
        <v>6.1106000000000005E-8</v>
      </c>
      <c r="AC51" s="16">
        <f t="shared" si="20"/>
        <v>1.4601E-12</v>
      </c>
    </row>
    <row r="52" spans="1:29" x14ac:dyDescent="0.35">
      <c r="A52" s="11" t="s">
        <v>199</v>
      </c>
      <c r="B52" s="18">
        <v>1.0658999999999999E-4</v>
      </c>
      <c r="C52" s="11">
        <v>2.7394000000000002E-2</v>
      </c>
      <c r="D52" s="18">
        <v>3.4236E-7</v>
      </c>
      <c r="E52" s="18">
        <v>1.1246E-8</v>
      </c>
      <c r="F52" s="18">
        <v>3.2848000000000002</v>
      </c>
      <c r="G52" s="11">
        <v>50.9</v>
      </c>
      <c r="H52" s="11">
        <v>8.3142999999999994</v>
      </c>
      <c r="I52" s="11">
        <v>16.335000000000001</v>
      </c>
      <c r="J52" s="18">
        <v>6.3056000000000006E-8</v>
      </c>
      <c r="K52" s="18">
        <v>1.2575E-8</v>
      </c>
      <c r="L52" s="18">
        <v>19.943000000000001</v>
      </c>
      <c r="M52" s="11">
        <v>0.81262999999999996</v>
      </c>
      <c r="N52" s="18">
        <v>1.5395000000000001E-2</v>
      </c>
      <c r="O52" s="18">
        <v>1.8945000000000001</v>
      </c>
      <c r="P52" s="11">
        <v>8519</v>
      </c>
      <c r="Q52" s="18">
        <v>12.02</v>
      </c>
      <c r="R52" s="18">
        <v>0.1411</v>
      </c>
      <c r="S52" s="24">
        <v>1.4653E-12</v>
      </c>
      <c r="T52" s="18">
        <v>2.6837999999999999E-14</v>
      </c>
      <c r="U52" s="18">
        <v>1.8315999999999999</v>
      </c>
      <c r="V52" s="11">
        <v>0.96867999999999999</v>
      </c>
      <c r="W52" s="18">
        <v>1.0677E-3</v>
      </c>
      <c r="X52" s="18">
        <v>0.11022</v>
      </c>
      <c r="Z52" s="18">
        <f t="shared" si="17"/>
        <v>3.4236E-7</v>
      </c>
      <c r="AA52" s="11">
        <f t="shared" si="18"/>
        <v>8569.9</v>
      </c>
      <c r="AB52" s="18">
        <f t="shared" si="19"/>
        <v>6.3056000000000006E-8</v>
      </c>
      <c r="AC52" s="18">
        <f t="shared" si="20"/>
        <v>1.4653E-12</v>
      </c>
    </row>
    <row r="53" spans="1:29" x14ac:dyDescent="0.35">
      <c r="A53" s="10" t="s">
        <v>24</v>
      </c>
      <c r="B53" s="10">
        <f t="shared" ref="B53:X53" si="21">AVERAGE(B48:B52)</f>
        <v>1.0692800000000002E-4</v>
      </c>
      <c r="C53" s="10">
        <f t="shared" si="21"/>
        <v>2.7480399999999999E-2</v>
      </c>
      <c r="D53" s="10">
        <f t="shared" si="21"/>
        <v>3.40492E-7</v>
      </c>
      <c r="E53" s="10">
        <f t="shared" si="21"/>
        <v>1.1255199999999998E-8</v>
      </c>
      <c r="F53" s="10">
        <f t="shared" si="21"/>
        <v>3.3062599999999995</v>
      </c>
      <c r="G53" s="10">
        <f t="shared" si="21"/>
        <v>53.7</v>
      </c>
      <c r="H53" s="10">
        <f t="shared" si="21"/>
        <v>8.3123199999999997</v>
      </c>
      <c r="I53" s="10">
        <f t="shared" si="21"/>
        <v>15.5458</v>
      </c>
      <c r="J53" s="10">
        <f t="shared" si="21"/>
        <v>6.1528799999999997E-8</v>
      </c>
      <c r="K53" s="10">
        <f t="shared" si="21"/>
        <v>1.2269800000000001E-8</v>
      </c>
      <c r="L53" s="10">
        <f t="shared" si="21"/>
        <v>19.9436</v>
      </c>
      <c r="M53" s="10">
        <f t="shared" si="21"/>
        <v>0.81457999999999997</v>
      </c>
      <c r="N53" s="10">
        <f t="shared" si="21"/>
        <v>1.5392400000000001E-2</v>
      </c>
      <c r="O53" s="10">
        <f t="shared" si="21"/>
        <v>1.88964</v>
      </c>
      <c r="P53" s="10">
        <f t="shared" si="21"/>
        <v>8515.7999999999993</v>
      </c>
      <c r="Q53" s="10">
        <f t="shared" si="21"/>
        <v>12.005799999999999</v>
      </c>
      <c r="R53" s="10">
        <f t="shared" si="21"/>
        <v>0.140984</v>
      </c>
      <c r="S53" s="21">
        <f t="shared" si="21"/>
        <v>1.4521400000000001E-12</v>
      </c>
      <c r="T53" s="10">
        <f t="shared" si="21"/>
        <v>2.6601599999999997E-14</v>
      </c>
      <c r="U53" s="10">
        <f t="shared" si="21"/>
        <v>1.8319400000000001</v>
      </c>
      <c r="V53" s="10">
        <f t="shared" si="21"/>
        <v>0.96917000000000009</v>
      </c>
      <c r="W53" s="10">
        <f t="shared" si="21"/>
        <v>1.0678199999999999E-3</v>
      </c>
      <c r="X53" s="10">
        <f t="shared" si="21"/>
        <v>0.110178</v>
      </c>
      <c r="Z53" s="10">
        <f>AVERAGE(Z48:Z52)</f>
        <v>3.40492E-7</v>
      </c>
      <c r="AA53" s="10">
        <f>AVERAGE(AA48:AA52)</f>
        <v>8569.5</v>
      </c>
      <c r="AB53" s="10">
        <f>AVERAGE(AB48:AB52)</f>
        <v>6.1528799999999997E-8</v>
      </c>
      <c r="AC53" s="10">
        <f>AVERAGE(AC48:AC52)</f>
        <v>1.4521400000000001E-12</v>
      </c>
    </row>
    <row r="55" spans="1:29" x14ac:dyDescent="0.35">
      <c r="A55" s="23">
        <v>7.0000000000000007E-2</v>
      </c>
    </row>
    <row r="56" spans="1:29" x14ac:dyDescent="0.35">
      <c r="A56" s="12" t="s">
        <v>56</v>
      </c>
      <c r="B56" s="12" t="s">
        <v>12</v>
      </c>
      <c r="C56" s="12" t="s">
        <v>13</v>
      </c>
      <c r="D56" s="12" t="s">
        <v>26</v>
      </c>
      <c r="E56" s="12" t="s">
        <v>14</v>
      </c>
      <c r="F56" s="12" t="s">
        <v>15</v>
      </c>
      <c r="G56" s="12" t="s">
        <v>16</v>
      </c>
      <c r="H56" s="12" t="s">
        <v>17</v>
      </c>
      <c r="I56" s="12" t="s">
        <v>18</v>
      </c>
      <c r="J56" s="12" t="s">
        <v>27</v>
      </c>
      <c r="K56" s="12" t="s">
        <v>28</v>
      </c>
      <c r="L56" s="12" t="s">
        <v>29</v>
      </c>
      <c r="M56" s="12" t="s">
        <v>30</v>
      </c>
      <c r="N56" s="12" t="s">
        <v>31</v>
      </c>
      <c r="O56" s="12" t="s">
        <v>32</v>
      </c>
      <c r="P56" s="12" t="s">
        <v>33</v>
      </c>
      <c r="Q56" s="12" t="s">
        <v>19</v>
      </c>
      <c r="R56" s="12" t="s">
        <v>20</v>
      </c>
      <c r="S56" s="12" t="s">
        <v>34</v>
      </c>
      <c r="T56" s="12" t="s">
        <v>35</v>
      </c>
      <c r="U56" s="12" t="s">
        <v>36</v>
      </c>
      <c r="V56" s="12" t="s">
        <v>37</v>
      </c>
      <c r="W56" s="12" t="s">
        <v>38</v>
      </c>
      <c r="X56" s="12" t="s">
        <v>39</v>
      </c>
      <c r="Z56" s="10" t="s">
        <v>43</v>
      </c>
      <c r="AA56" s="10" t="s">
        <v>42</v>
      </c>
      <c r="AB56" s="10" t="s">
        <v>44</v>
      </c>
      <c r="AC56" s="10" t="s">
        <v>45</v>
      </c>
    </row>
    <row r="57" spans="1:29" x14ac:dyDescent="0.35">
      <c r="A57" s="10" t="s">
        <v>200</v>
      </c>
      <c r="B57" s="16">
        <v>1.065E-4</v>
      </c>
      <c r="C57" s="10">
        <v>2.7370999999999999E-2</v>
      </c>
      <c r="D57" s="16">
        <v>3.3317000000000001E-7</v>
      </c>
      <c r="E57" s="16">
        <v>1.1233E-8</v>
      </c>
      <c r="F57" s="16">
        <v>3.3715999999999999</v>
      </c>
      <c r="G57" s="10">
        <v>61.55</v>
      </c>
      <c r="H57" s="10">
        <v>8.3024000000000004</v>
      </c>
      <c r="I57" s="10">
        <v>13.489000000000001</v>
      </c>
      <c r="J57" s="16">
        <v>5.7247999999999998E-8</v>
      </c>
      <c r="K57" s="16">
        <v>1.1242000000000001E-8</v>
      </c>
      <c r="L57" s="16">
        <v>19.637</v>
      </c>
      <c r="M57" s="10">
        <v>0.81988000000000005</v>
      </c>
      <c r="N57" s="16">
        <v>1.5148E-2</v>
      </c>
      <c r="O57" s="16">
        <v>1.8475999999999999</v>
      </c>
      <c r="P57" s="10">
        <v>8448</v>
      </c>
      <c r="Q57" s="16">
        <v>11.913</v>
      </c>
      <c r="R57" s="16">
        <v>0.14102000000000001</v>
      </c>
      <c r="S57" s="17">
        <v>1.4359999999999999E-12</v>
      </c>
      <c r="T57" s="16">
        <v>2.6279E-14</v>
      </c>
      <c r="U57" s="16">
        <v>1.83</v>
      </c>
      <c r="V57" s="10">
        <v>0.96984999999999999</v>
      </c>
      <c r="W57" s="16">
        <v>1.0671000000000001E-3</v>
      </c>
      <c r="X57" s="16">
        <v>0.11003</v>
      </c>
      <c r="Z57" s="14">
        <f>D57</f>
        <v>3.3317000000000001E-7</v>
      </c>
      <c r="AA57" s="13">
        <f>G57+P57</f>
        <v>8509.5499999999993</v>
      </c>
      <c r="AB57" s="14">
        <f>J57</f>
        <v>5.7247999999999998E-8</v>
      </c>
      <c r="AC57" s="14">
        <f>S57</f>
        <v>1.4359999999999999E-12</v>
      </c>
    </row>
    <row r="58" spans="1:29" x14ac:dyDescent="0.35">
      <c r="A58" s="10" t="s">
        <v>201</v>
      </c>
      <c r="B58" s="16">
        <v>1.0674E-4</v>
      </c>
      <c r="C58" s="10">
        <v>2.7432000000000002E-2</v>
      </c>
      <c r="D58" s="16">
        <v>3.3458000000000002E-7</v>
      </c>
      <c r="E58" s="16">
        <v>1.1244E-8</v>
      </c>
      <c r="F58" s="16">
        <v>3.3605999999999998</v>
      </c>
      <c r="G58" s="10">
        <v>59.78</v>
      </c>
      <c r="H58" s="10">
        <v>8.3124000000000002</v>
      </c>
      <c r="I58" s="10">
        <v>13.904999999999999</v>
      </c>
      <c r="J58" s="16">
        <v>5.9155999999999997E-8</v>
      </c>
      <c r="K58" s="16">
        <v>1.1678E-8</v>
      </c>
      <c r="L58" s="16">
        <v>19.741</v>
      </c>
      <c r="M58" s="10">
        <v>0.81755999999999995</v>
      </c>
      <c r="N58" s="16">
        <v>1.5231E-2</v>
      </c>
      <c r="O58" s="16">
        <v>1.863</v>
      </c>
      <c r="P58" s="10">
        <v>8454</v>
      </c>
      <c r="Q58" s="16">
        <v>11.945</v>
      </c>
      <c r="R58" s="16">
        <v>0.14129</v>
      </c>
      <c r="S58" s="17">
        <v>1.4405E-12</v>
      </c>
      <c r="T58" s="16">
        <v>2.6401999999999999E-14</v>
      </c>
      <c r="U58" s="16">
        <v>1.8328</v>
      </c>
      <c r="V58" s="10">
        <v>0.96967999999999999</v>
      </c>
      <c r="W58" s="16">
        <v>1.0686999999999999E-3</v>
      </c>
      <c r="X58" s="16">
        <v>0.11021</v>
      </c>
      <c r="Z58" s="16">
        <f t="shared" ref="Z58:Z61" si="22">D58</f>
        <v>3.3458000000000002E-7</v>
      </c>
      <c r="AA58" s="10">
        <f t="shared" ref="AA58:AA61" si="23">G58+P58</f>
        <v>8513.7800000000007</v>
      </c>
      <c r="AB58" s="16">
        <f t="shared" ref="AB58:AB61" si="24">J58</f>
        <v>5.9155999999999997E-8</v>
      </c>
      <c r="AC58" s="16">
        <f t="shared" ref="AC58:AC61" si="25">S58</f>
        <v>1.4405E-12</v>
      </c>
    </row>
    <row r="59" spans="1:29" x14ac:dyDescent="0.35">
      <c r="A59" s="10" t="s">
        <v>202</v>
      </c>
      <c r="B59" s="16">
        <v>1.0628000000000001E-4</v>
      </c>
      <c r="C59" s="10">
        <v>2.7313E-2</v>
      </c>
      <c r="D59" s="16">
        <v>3.3691999999999998E-7</v>
      </c>
      <c r="E59" s="16">
        <v>1.1222E-8</v>
      </c>
      <c r="F59" s="16">
        <v>3.3308</v>
      </c>
      <c r="G59" s="10">
        <v>57.1</v>
      </c>
      <c r="H59" s="10">
        <v>8.3027999999999995</v>
      </c>
      <c r="I59" s="10">
        <v>14.541</v>
      </c>
      <c r="J59" s="16">
        <v>5.9470999999999997E-8</v>
      </c>
      <c r="K59" s="16">
        <v>1.174E-8</v>
      </c>
      <c r="L59" s="16">
        <v>19.741</v>
      </c>
      <c r="M59" s="10">
        <v>0.81725999999999999</v>
      </c>
      <c r="N59" s="16">
        <v>1.5232000000000001E-2</v>
      </c>
      <c r="O59" s="16">
        <v>1.8637999999999999</v>
      </c>
      <c r="P59" s="10">
        <v>8458</v>
      </c>
      <c r="Q59" s="16">
        <v>11.933999999999999</v>
      </c>
      <c r="R59" s="16">
        <v>0.1411</v>
      </c>
      <c r="S59" s="17">
        <v>1.4517E-12</v>
      </c>
      <c r="T59" s="16">
        <v>2.6558E-14</v>
      </c>
      <c r="U59" s="16">
        <v>1.8293999999999999</v>
      </c>
      <c r="V59" s="10">
        <v>0.96926999999999996</v>
      </c>
      <c r="W59" s="16">
        <v>1.0669E-3</v>
      </c>
      <c r="X59" s="16">
        <v>0.11007</v>
      </c>
      <c r="Z59" s="16">
        <f t="shared" si="22"/>
        <v>3.3691999999999998E-7</v>
      </c>
      <c r="AA59" s="10">
        <f t="shared" si="23"/>
        <v>8515.1</v>
      </c>
      <c r="AB59" s="16">
        <f t="shared" si="24"/>
        <v>5.9470999999999997E-8</v>
      </c>
      <c r="AC59" s="16">
        <f t="shared" si="25"/>
        <v>1.4517E-12</v>
      </c>
    </row>
    <row r="60" spans="1:29" x14ac:dyDescent="0.35">
      <c r="A60" s="10" t="s">
        <v>203</v>
      </c>
      <c r="B60" s="16">
        <v>1.0428E-4</v>
      </c>
      <c r="C60" s="10">
        <v>2.6800999999999998E-2</v>
      </c>
      <c r="D60" s="16">
        <v>3.4443999999999998E-7</v>
      </c>
      <c r="E60" s="16">
        <v>1.1142999999999999E-8</v>
      </c>
      <c r="F60" s="16">
        <v>3.2351000000000001</v>
      </c>
      <c r="G60" s="10">
        <v>49.36</v>
      </c>
      <c r="H60" s="10">
        <v>8.2614999999999998</v>
      </c>
      <c r="I60" s="10">
        <v>16.736999999999998</v>
      </c>
      <c r="J60" s="16">
        <v>6.1313000000000001E-8</v>
      </c>
      <c r="K60" s="16">
        <v>1.2003E-8</v>
      </c>
      <c r="L60" s="16">
        <v>19.577000000000002</v>
      </c>
      <c r="M60" s="10">
        <v>0.81466000000000005</v>
      </c>
      <c r="N60" s="16">
        <v>1.511E-2</v>
      </c>
      <c r="O60" s="16">
        <v>1.8548</v>
      </c>
      <c r="P60" s="10">
        <v>8480</v>
      </c>
      <c r="Q60" s="16">
        <v>11.89</v>
      </c>
      <c r="R60" s="16">
        <v>0.14021</v>
      </c>
      <c r="S60" s="17">
        <v>1.4727999999999999E-12</v>
      </c>
      <c r="T60" s="16">
        <v>2.6738999999999998E-14</v>
      </c>
      <c r="U60" s="16">
        <v>1.8154999999999999</v>
      </c>
      <c r="V60" s="10">
        <v>0.96838000000000002</v>
      </c>
      <c r="W60" s="16">
        <v>1.0589E-3</v>
      </c>
      <c r="X60" s="16">
        <v>0.10935</v>
      </c>
      <c r="Z60" s="16">
        <f t="shared" si="22"/>
        <v>3.4443999999999998E-7</v>
      </c>
      <c r="AA60" s="10">
        <f t="shared" si="23"/>
        <v>8529.36</v>
      </c>
      <c r="AB60" s="16">
        <f t="shared" si="24"/>
        <v>6.1313000000000001E-8</v>
      </c>
      <c r="AC60" s="16">
        <f t="shared" si="25"/>
        <v>1.4727999999999999E-12</v>
      </c>
    </row>
    <row r="61" spans="1:29" x14ac:dyDescent="0.35">
      <c r="A61" s="11" t="s">
        <v>204</v>
      </c>
      <c r="B61" s="18">
        <v>1.0882000000000001E-4</v>
      </c>
      <c r="C61" s="11">
        <v>2.7966999999999999E-2</v>
      </c>
      <c r="D61" s="18">
        <v>3.2845000000000001E-7</v>
      </c>
      <c r="E61" s="18">
        <v>1.1328000000000001E-8</v>
      </c>
      <c r="F61" s="18">
        <v>3.4489000000000001</v>
      </c>
      <c r="G61" s="11">
        <v>66.47</v>
      </c>
      <c r="H61" s="11">
        <v>8.3521000000000001</v>
      </c>
      <c r="I61" s="11">
        <v>12.565</v>
      </c>
      <c r="J61" s="18">
        <v>5.5589999999999997E-8</v>
      </c>
      <c r="K61" s="18">
        <v>1.1045000000000001E-8</v>
      </c>
      <c r="L61" s="18">
        <v>19.869</v>
      </c>
      <c r="M61" s="11">
        <v>0.82245999999999997</v>
      </c>
      <c r="N61" s="18">
        <v>1.5321E-2</v>
      </c>
      <c r="O61" s="18">
        <v>1.8628</v>
      </c>
      <c r="P61" s="11">
        <v>8442</v>
      </c>
      <c r="Q61" s="18">
        <v>11.974</v>
      </c>
      <c r="R61" s="18">
        <v>0.14183999999999999</v>
      </c>
      <c r="S61" s="24">
        <v>1.4092000000000001E-12</v>
      </c>
      <c r="T61" s="18">
        <v>2.5987999999999999E-14</v>
      </c>
      <c r="U61" s="18">
        <v>1.8442000000000001</v>
      </c>
      <c r="V61" s="11">
        <v>0.97089000000000003</v>
      </c>
      <c r="W61" s="18">
        <v>1.0751000000000001E-3</v>
      </c>
      <c r="X61" s="18">
        <v>0.11073</v>
      </c>
      <c r="Z61" s="18">
        <f t="shared" si="22"/>
        <v>3.2845000000000001E-7</v>
      </c>
      <c r="AA61" s="11">
        <f t="shared" si="23"/>
        <v>8508.4699999999993</v>
      </c>
      <c r="AB61" s="18">
        <f t="shared" si="24"/>
        <v>5.5589999999999997E-8</v>
      </c>
      <c r="AC61" s="18">
        <f t="shared" si="25"/>
        <v>1.4092000000000001E-12</v>
      </c>
    </row>
    <row r="62" spans="1:29" x14ac:dyDescent="0.35">
      <c r="A62" s="10" t="s">
        <v>24</v>
      </c>
      <c r="B62" s="10">
        <f t="shared" ref="B62:X62" si="26">AVERAGE(B57:B61)</f>
        <v>1.0652400000000001E-4</v>
      </c>
      <c r="C62" s="10">
        <f t="shared" si="26"/>
        <v>2.73768E-2</v>
      </c>
      <c r="D62" s="10">
        <f t="shared" si="26"/>
        <v>3.3551200000000002E-7</v>
      </c>
      <c r="E62" s="10">
        <f t="shared" si="26"/>
        <v>1.1234E-8</v>
      </c>
      <c r="F62" s="10">
        <f t="shared" si="26"/>
        <v>3.3494000000000002</v>
      </c>
      <c r="G62" s="10">
        <f t="shared" si="26"/>
        <v>58.851999999999997</v>
      </c>
      <c r="H62" s="10">
        <f t="shared" si="26"/>
        <v>8.306239999999999</v>
      </c>
      <c r="I62" s="10">
        <f t="shared" si="26"/>
        <v>14.247399999999999</v>
      </c>
      <c r="J62" s="10">
        <f t="shared" si="26"/>
        <v>5.855559999999999E-8</v>
      </c>
      <c r="K62" s="10">
        <f t="shared" si="26"/>
        <v>1.15416E-8</v>
      </c>
      <c r="L62" s="10">
        <f t="shared" si="26"/>
        <v>19.713000000000001</v>
      </c>
      <c r="M62" s="10">
        <f t="shared" si="26"/>
        <v>0.81836400000000009</v>
      </c>
      <c r="N62" s="10">
        <f t="shared" si="26"/>
        <v>1.52084E-2</v>
      </c>
      <c r="O62" s="10">
        <f t="shared" si="26"/>
        <v>1.8584000000000001</v>
      </c>
      <c r="P62" s="10">
        <f t="shared" si="26"/>
        <v>8456.4</v>
      </c>
      <c r="Q62" s="10">
        <f t="shared" si="26"/>
        <v>11.9312</v>
      </c>
      <c r="R62" s="10">
        <f t="shared" si="26"/>
        <v>0.141092</v>
      </c>
      <c r="S62" s="21">
        <f t="shared" si="26"/>
        <v>1.4420399999999998E-12</v>
      </c>
      <c r="T62" s="10">
        <f t="shared" si="26"/>
        <v>2.63932E-14</v>
      </c>
      <c r="U62" s="10">
        <f t="shared" si="26"/>
        <v>1.8303799999999999</v>
      </c>
      <c r="V62" s="10">
        <f t="shared" si="26"/>
        <v>0.96961399999999998</v>
      </c>
      <c r="W62" s="10">
        <f t="shared" si="26"/>
        <v>1.06734E-3</v>
      </c>
      <c r="X62" s="10">
        <f t="shared" si="26"/>
        <v>0.11007799999999998</v>
      </c>
      <c r="Z62" s="10">
        <f>AVERAGE(Z57:Z61)</f>
        <v>3.3551200000000002E-7</v>
      </c>
      <c r="AA62" s="10">
        <f>AVERAGE(AA57:AA61)</f>
        <v>8515.2520000000004</v>
      </c>
      <c r="AB62" s="10">
        <f>AVERAGE(AB57:AB61)</f>
        <v>5.855559999999999E-8</v>
      </c>
      <c r="AC62" s="10">
        <f>AVERAGE(AC57:AC61)</f>
        <v>1.4420399999999998E-12</v>
      </c>
    </row>
    <row r="64" spans="1:29" x14ac:dyDescent="0.35">
      <c r="A64" s="23">
        <v>0.08</v>
      </c>
    </row>
    <row r="65" spans="1:29" x14ac:dyDescent="0.35">
      <c r="A65" s="12" t="s">
        <v>56</v>
      </c>
      <c r="B65" s="12" t="s">
        <v>12</v>
      </c>
      <c r="C65" s="12" t="s">
        <v>13</v>
      </c>
      <c r="D65" s="12" t="s">
        <v>26</v>
      </c>
      <c r="E65" s="12" t="s">
        <v>14</v>
      </c>
      <c r="F65" s="12" t="s">
        <v>15</v>
      </c>
      <c r="G65" s="12" t="s">
        <v>16</v>
      </c>
      <c r="H65" s="12" t="s">
        <v>17</v>
      </c>
      <c r="I65" s="12" t="s">
        <v>18</v>
      </c>
      <c r="J65" s="12" t="s">
        <v>27</v>
      </c>
      <c r="K65" s="12" t="s">
        <v>28</v>
      </c>
      <c r="L65" s="12" t="s">
        <v>29</v>
      </c>
      <c r="M65" s="12" t="s">
        <v>30</v>
      </c>
      <c r="N65" s="12" t="s">
        <v>31</v>
      </c>
      <c r="O65" s="12" t="s">
        <v>32</v>
      </c>
      <c r="P65" s="12" t="s">
        <v>33</v>
      </c>
      <c r="Q65" s="12" t="s">
        <v>19</v>
      </c>
      <c r="R65" s="12" t="s">
        <v>20</v>
      </c>
      <c r="S65" s="12" t="s">
        <v>34</v>
      </c>
      <c r="T65" s="12" t="s">
        <v>35</v>
      </c>
      <c r="U65" s="12" t="s">
        <v>36</v>
      </c>
      <c r="V65" s="12" t="s">
        <v>37</v>
      </c>
      <c r="W65" s="12" t="s">
        <v>38</v>
      </c>
      <c r="X65" s="12" t="s">
        <v>39</v>
      </c>
      <c r="Z65" s="10" t="s">
        <v>43</v>
      </c>
      <c r="AA65" s="10" t="s">
        <v>42</v>
      </c>
      <c r="AB65" s="10" t="s">
        <v>44</v>
      </c>
      <c r="AC65" s="10" t="s">
        <v>45</v>
      </c>
    </row>
    <row r="66" spans="1:29" x14ac:dyDescent="0.35">
      <c r="A66" s="10" t="s">
        <v>205</v>
      </c>
      <c r="B66" s="16">
        <v>1.0247E-4</v>
      </c>
      <c r="C66" s="10">
        <v>2.6334E-2</v>
      </c>
      <c r="D66" s="16">
        <v>3.5115000000000002E-7</v>
      </c>
      <c r="E66" s="16">
        <v>1.11E-8</v>
      </c>
      <c r="F66" s="16">
        <v>3.161</v>
      </c>
      <c r="G66" s="10">
        <v>43.15</v>
      </c>
      <c r="H66" s="10">
        <v>8.2833000000000006</v>
      </c>
      <c r="I66" s="10">
        <v>19.196999999999999</v>
      </c>
      <c r="J66" s="16">
        <v>6.7399999999999995E-8</v>
      </c>
      <c r="K66" s="16">
        <v>1.2954999999999999E-8</v>
      </c>
      <c r="L66" s="16">
        <v>19.221</v>
      </c>
      <c r="M66" s="10">
        <v>0.80683000000000005</v>
      </c>
      <c r="N66" s="16">
        <v>1.4847000000000001E-2</v>
      </c>
      <c r="O66" s="16">
        <v>1.8402000000000001</v>
      </c>
      <c r="P66" s="10">
        <v>8421</v>
      </c>
      <c r="Q66" s="16">
        <v>11.9</v>
      </c>
      <c r="R66" s="16">
        <v>0.14130999999999999</v>
      </c>
      <c r="S66" s="17">
        <v>1.5023999999999999E-12</v>
      </c>
      <c r="T66" s="16">
        <v>2.7275999999999999E-14</v>
      </c>
      <c r="U66" s="16">
        <v>1.8154999999999999</v>
      </c>
      <c r="V66" s="10">
        <v>0.96726999999999996</v>
      </c>
      <c r="W66" s="16">
        <v>1.0597E-3</v>
      </c>
      <c r="X66" s="16">
        <v>0.10956</v>
      </c>
      <c r="Z66" s="14">
        <f>D66</f>
        <v>3.5115000000000002E-7</v>
      </c>
      <c r="AA66" s="13">
        <f>G66+P66</f>
        <v>8464.15</v>
      </c>
      <c r="AB66" s="14">
        <f>J66</f>
        <v>6.7399999999999995E-8</v>
      </c>
      <c r="AC66" s="14">
        <f>S66</f>
        <v>1.5023999999999999E-12</v>
      </c>
    </row>
    <row r="67" spans="1:29" x14ac:dyDescent="0.35">
      <c r="A67" s="10" t="s">
        <v>206</v>
      </c>
      <c r="B67" s="16">
        <v>1.0391999999999999E-4</v>
      </c>
      <c r="C67" s="10">
        <v>2.6707999999999999E-2</v>
      </c>
      <c r="D67" s="16">
        <v>3.4886000000000001E-7</v>
      </c>
      <c r="E67" s="16">
        <v>1.1237999999999999E-8</v>
      </c>
      <c r="F67" s="16">
        <v>3.2212999999999998</v>
      </c>
      <c r="G67" s="10">
        <v>47.18</v>
      </c>
      <c r="H67" s="10">
        <v>8.3983000000000008</v>
      </c>
      <c r="I67" s="10">
        <v>17.800999999999998</v>
      </c>
      <c r="J67" s="16">
        <v>6.5309000000000006E-8</v>
      </c>
      <c r="K67" s="16">
        <v>1.2585E-8</v>
      </c>
      <c r="L67" s="16">
        <v>19.27</v>
      </c>
      <c r="M67" s="10">
        <v>0.80913000000000002</v>
      </c>
      <c r="N67" s="16">
        <v>1.4881E-2</v>
      </c>
      <c r="O67" s="16">
        <v>1.8391</v>
      </c>
      <c r="P67" s="10">
        <v>8416</v>
      </c>
      <c r="Q67" s="16">
        <v>12.012</v>
      </c>
      <c r="R67" s="16">
        <v>0.14273</v>
      </c>
      <c r="S67" s="17">
        <v>1.4868000000000001E-12</v>
      </c>
      <c r="T67" s="16">
        <v>2.7208999999999999E-14</v>
      </c>
      <c r="U67" s="16">
        <v>1.83</v>
      </c>
      <c r="V67" s="10">
        <v>0.96758999999999995</v>
      </c>
      <c r="W67" s="16">
        <v>1.0685E-3</v>
      </c>
      <c r="X67" s="16">
        <v>0.11043</v>
      </c>
      <c r="Z67" s="16">
        <f t="shared" ref="Z67:Z70" si="27">D67</f>
        <v>3.4886000000000001E-7</v>
      </c>
      <c r="AA67" s="10">
        <f t="shared" ref="AA67:AA70" si="28">G67+P67</f>
        <v>8463.18</v>
      </c>
      <c r="AB67" s="16">
        <f t="shared" ref="AB67:AB70" si="29">J67</f>
        <v>6.5309000000000006E-8</v>
      </c>
      <c r="AC67" s="16">
        <f t="shared" ref="AC67:AC70" si="30">S67</f>
        <v>1.4868000000000001E-12</v>
      </c>
    </row>
    <row r="68" spans="1:29" x14ac:dyDescent="0.35">
      <c r="A68" s="10" t="s">
        <v>207</v>
      </c>
      <c r="B68" s="16">
        <v>1.0676E-4</v>
      </c>
      <c r="C68" s="10">
        <v>2.7439000000000002E-2</v>
      </c>
      <c r="D68" s="16">
        <v>3.3349E-7</v>
      </c>
      <c r="E68" s="16">
        <v>1.1258000000000001E-8</v>
      </c>
      <c r="F68" s="16">
        <v>3.3757999999999999</v>
      </c>
      <c r="G68" s="10">
        <v>62.21</v>
      </c>
      <c r="H68" s="10">
        <v>8.3451000000000004</v>
      </c>
      <c r="I68" s="10">
        <v>13.414</v>
      </c>
      <c r="J68" s="16">
        <v>5.8731999999999999E-8</v>
      </c>
      <c r="K68" s="16">
        <v>1.143E-8</v>
      </c>
      <c r="L68" s="16">
        <v>19.460999999999999</v>
      </c>
      <c r="M68" s="10">
        <v>0.81777</v>
      </c>
      <c r="N68" s="16">
        <v>1.5014E-2</v>
      </c>
      <c r="O68" s="16">
        <v>1.8360000000000001</v>
      </c>
      <c r="P68" s="10">
        <v>8378</v>
      </c>
      <c r="Q68" s="16">
        <v>11.927</v>
      </c>
      <c r="R68" s="16">
        <v>0.14235999999999999</v>
      </c>
      <c r="S68" s="17">
        <v>1.4281999999999999E-12</v>
      </c>
      <c r="T68" s="16">
        <v>2.6267999999999998E-14</v>
      </c>
      <c r="U68" s="16">
        <v>1.8391999999999999</v>
      </c>
      <c r="V68" s="10">
        <v>0.97016999999999998</v>
      </c>
      <c r="W68" s="16">
        <v>1.073E-3</v>
      </c>
      <c r="X68" s="16">
        <v>0.1106</v>
      </c>
      <c r="Z68" s="16">
        <f t="shared" si="27"/>
        <v>3.3349E-7</v>
      </c>
      <c r="AA68" s="10">
        <f t="shared" si="28"/>
        <v>8440.2099999999991</v>
      </c>
      <c r="AB68" s="16">
        <f t="shared" si="29"/>
        <v>5.8731999999999999E-8</v>
      </c>
      <c r="AC68" s="16">
        <f t="shared" si="30"/>
        <v>1.4281999999999999E-12</v>
      </c>
    </row>
    <row r="69" spans="1:29" x14ac:dyDescent="0.35">
      <c r="A69" s="10" t="s">
        <v>208</v>
      </c>
      <c r="B69" s="16">
        <v>1.0521E-4</v>
      </c>
      <c r="C69" s="10">
        <v>2.7039000000000001E-2</v>
      </c>
      <c r="D69" s="16">
        <v>3.3652E-7</v>
      </c>
      <c r="E69" s="16">
        <v>1.1191000000000001E-8</v>
      </c>
      <c r="F69" s="16">
        <v>3.3254999999999999</v>
      </c>
      <c r="G69" s="10">
        <v>57.95</v>
      </c>
      <c r="H69" s="10">
        <v>8.3099000000000007</v>
      </c>
      <c r="I69" s="10">
        <v>14.34</v>
      </c>
      <c r="J69" s="16">
        <v>6.0104999999999995E-8</v>
      </c>
      <c r="K69" s="16">
        <v>1.1653E-8</v>
      </c>
      <c r="L69" s="16">
        <v>19.388000000000002</v>
      </c>
      <c r="M69" s="10">
        <v>0.81599999999999995</v>
      </c>
      <c r="N69" s="16">
        <v>1.4959999999999999E-2</v>
      </c>
      <c r="O69" s="16">
        <v>1.8332999999999999</v>
      </c>
      <c r="P69" s="10">
        <v>8390</v>
      </c>
      <c r="Q69" s="16">
        <v>11.891999999999999</v>
      </c>
      <c r="R69" s="16">
        <v>0.14174</v>
      </c>
      <c r="S69" s="17">
        <v>1.4559000000000001E-12</v>
      </c>
      <c r="T69" s="16">
        <v>2.6632999999999999E-14</v>
      </c>
      <c r="U69" s="16">
        <v>1.8292999999999999</v>
      </c>
      <c r="V69" s="10">
        <v>0.96914</v>
      </c>
      <c r="W69" s="16">
        <v>1.0673E-3</v>
      </c>
      <c r="X69" s="16">
        <v>0.11013000000000001</v>
      </c>
      <c r="Z69" s="16">
        <f t="shared" si="27"/>
        <v>3.3652E-7</v>
      </c>
      <c r="AA69" s="10">
        <f t="shared" si="28"/>
        <v>8447.9500000000007</v>
      </c>
      <c r="AB69" s="16">
        <f t="shared" si="29"/>
        <v>6.0104999999999995E-8</v>
      </c>
      <c r="AC69" s="16">
        <f t="shared" si="30"/>
        <v>1.4559000000000001E-12</v>
      </c>
    </row>
    <row r="70" spans="1:29" x14ac:dyDescent="0.35">
      <c r="A70" s="11" t="s">
        <v>209</v>
      </c>
      <c r="B70" s="18">
        <v>1.0351E-4</v>
      </c>
      <c r="C70" s="11">
        <v>2.6603000000000002E-2</v>
      </c>
      <c r="D70" s="18">
        <v>3.4750000000000001E-7</v>
      </c>
      <c r="E70" s="18">
        <v>1.1138E-8</v>
      </c>
      <c r="F70" s="18">
        <v>3.2052</v>
      </c>
      <c r="G70" s="11">
        <v>47.28</v>
      </c>
      <c r="H70" s="11">
        <v>8.3003999999999998</v>
      </c>
      <c r="I70" s="11">
        <v>17.556000000000001</v>
      </c>
      <c r="J70" s="18">
        <v>6.6279999999999995E-8</v>
      </c>
      <c r="K70" s="18">
        <v>1.2808E-8</v>
      </c>
      <c r="L70" s="18">
        <v>19.324000000000002</v>
      </c>
      <c r="M70" s="11">
        <v>0.80839000000000005</v>
      </c>
      <c r="N70" s="18">
        <v>1.4923000000000001E-2</v>
      </c>
      <c r="O70" s="18">
        <v>1.8460000000000001</v>
      </c>
      <c r="P70" s="11">
        <v>8408</v>
      </c>
      <c r="Q70" s="18">
        <v>11.912000000000001</v>
      </c>
      <c r="R70" s="18">
        <v>0.14166999999999999</v>
      </c>
      <c r="S70" s="24">
        <v>1.4831E-12</v>
      </c>
      <c r="T70" s="18">
        <v>2.7016999999999999E-14</v>
      </c>
      <c r="U70" s="18">
        <v>1.8217000000000001</v>
      </c>
      <c r="V70" s="11">
        <v>0.96799999999999997</v>
      </c>
      <c r="W70" s="18">
        <v>1.0631E-3</v>
      </c>
      <c r="X70" s="18">
        <v>0.10982</v>
      </c>
      <c r="Z70" s="18">
        <f t="shared" si="27"/>
        <v>3.4750000000000001E-7</v>
      </c>
      <c r="AA70" s="11">
        <f t="shared" si="28"/>
        <v>8455.2800000000007</v>
      </c>
      <c r="AB70" s="18">
        <f t="shared" si="29"/>
        <v>6.6279999999999995E-8</v>
      </c>
      <c r="AC70" s="18">
        <f t="shared" si="30"/>
        <v>1.4831E-12</v>
      </c>
    </row>
    <row r="71" spans="1:29" x14ac:dyDescent="0.35">
      <c r="A71" s="10" t="s">
        <v>24</v>
      </c>
      <c r="B71" s="10">
        <f t="shared" ref="B71:X71" si="31">AVERAGE(B66:B70)</f>
        <v>1.04374E-4</v>
      </c>
      <c r="C71" s="10">
        <f t="shared" si="31"/>
        <v>2.6824599999999997E-2</v>
      </c>
      <c r="D71" s="10">
        <f t="shared" si="31"/>
        <v>3.4350399999999998E-7</v>
      </c>
      <c r="E71" s="10">
        <f t="shared" si="31"/>
        <v>1.1185000000000001E-8</v>
      </c>
      <c r="F71" s="10">
        <f t="shared" si="31"/>
        <v>3.2577599999999998</v>
      </c>
      <c r="G71" s="10">
        <f t="shared" si="31"/>
        <v>51.553999999999995</v>
      </c>
      <c r="H71" s="10">
        <f t="shared" si="31"/>
        <v>8.3274000000000008</v>
      </c>
      <c r="I71" s="10">
        <f t="shared" si="31"/>
        <v>16.461599999999997</v>
      </c>
      <c r="J71" s="10">
        <f t="shared" si="31"/>
        <v>6.3565199999999998E-8</v>
      </c>
      <c r="K71" s="10">
        <f t="shared" si="31"/>
        <v>1.2286200000000001E-8</v>
      </c>
      <c r="L71" s="10">
        <f t="shared" si="31"/>
        <v>19.332799999999999</v>
      </c>
      <c r="M71" s="10">
        <f t="shared" si="31"/>
        <v>0.8116239999999999</v>
      </c>
      <c r="N71" s="10">
        <f t="shared" si="31"/>
        <v>1.4925000000000003E-2</v>
      </c>
      <c r="O71" s="10">
        <f t="shared" si="31"/>
        <v>1.8389199999999999</v>
      </c>
      <c r="P71" s="10">
        <f t="shared" si="31"/>
        <v>8402.6</v>
      </c>
      <c r="Q71" s="10">
        <f t="shared" si="31"/>
        <v>11.928599999999999</v>
      </c>
      <c r="R71" s="10">
        <f t="shared" si="31"/>
        <v>0.14196199999999998</v>
      </c>
      <c r="S71" s="21">
        <f t="shared" si="31"/>
        <v>1.4712800000000002E-12</v>
      </c>
      <c r="T71" s="10">
        <f t="shared" si="31"/>
        <v>2.6880600000000001E-14</v>
      </c>
      <c r="U71" s="10">
        <f t="shared" si="31"/>
        <v>1.82714</v>
      </c>
      <c r="V71" s="10">
        <f t="shared" si="31"/>
        <v>0.96843399999999991</v>
      </c>
      <c r="W71" s="10">
        <f t="shared" si="31"/>
        <v>1.0663200000000002E-3</v>
      </c>
      <c r="X71" s="10">
        <f t="shared" si="31"/>
        <v>0.11010800000000001</v>
      </c>
      <c r="Z71" s="10">
        <f>AVERAGE(Z66:Z70)</f>
        <v>3.4350399999999998E-7</v>
      </c>
      <c r="AA71" s="10">
        <f>AVERAGE(AA66:AA70)</f>
        <v>8454.1540000000005</v>
      </c>
      <c r="AB71" s="10">
        <f>AVERAGE(AB66:AB70)</f>
        <v>6.3565199999999998E-8</v>
      </c>
      <c r="AC71" s="10">
        <f>AVERAGE(AC66:AC70)</f>
        <v>1.4712800000000002E-12</v>
      </c>
    </row>
    <row r="73" spans="1:29" x14ac:dyDescent="0.35">
      <c r="A73" s="23">
        <v>0.09</v>
      </c>
    </row>
    <row r="74" spans="1:29" x14ac:dyDescent="0.35">
      <c r="A74" s="12" t="s">
        <v>56</v>
      </c>
      <c r="B74" s="12" t="s">
        <v>12</v>
      </c>
      <c r="C74" s="12" t="s">
        <v>13</v>
      </c>
      <c r="D74" s="12" t="s">
        <v>26</v>
      </c>
      <c r="E74" s="12" t="s">
        <v>14</v>
      </c>
      <c r="F74" s="12" t="s">
        <v>15</v>
      </c>
      <c r="G74" s="12" t="s">
        <v>16</v>
      </c>
      <c r="H74" s="12" t="s">
        <v>17</v>
      </c>
      <c r="I74" s="12" t="s">
        <v>18</v>
      </c>
      <c r="J74" s="12" t="s">
        <v>27</v>
      </c>
      <c r="K74" s="12" t="s">
        <v>28</v>
      </c>
      <c r="L74" s="12" t="s">
        <v>29</v>
      </c>
      <c r="M74" s="12" t="s">
        <v>30</v>
      </c>
      <c r="N74" s="12" t="s">
        <v>31</v>
      </c>
      <c r="O74" s="12" t="s">
        <v>32</v>
      </c>
      <c r="P74" s="12" t="s">
        <v>33</v>
      </c>
      <c r="Q74" s="12" t="s">
        <v>19</v>
      </c>
      <c r="R74" s="12" t="s">
        <v>20</v>
      </c>
      <c r="S74" s="12" t="s">
        <v>34</v>
      </c>
      <c r="T74" s="12" t="s">
        <v>35</v>
      </c>
      <c r="U74" s="12" t="s">
        <v>36</v>
      </c>
      <c r="V74" s="12" t="s">
        <v>37</v>
      </c>
      <c r="W74" s="12" t="s">
        <v>38</v>
      </c>
      <c r="X74" s="12" t="s">
        <v>39</v>
      </c>
      <c r="Z74" s="10" t="s">
        <v>43</v>
      </c>
      <c r="AA74" s="10" t="s">
        <v>42</v>
      </c>
      <c r="AB74" s="10" t="s">
        <v>44</v>
      </c>
      <c r="AC74" s="10" t="s">
        <v>45</v>
      </c>
    </row>
    <row r="75" spans="1:29" x14ac:dyDescent="0.35">
      <c r="A75" s="10" t="s">
        <v>210</v>
      </c>
      <c r="B75" s="16">
        <v>1.0342E-4</v>
      </c>
      <c r="C75" s="10">
        <v>2.6579999999999999E-2</v>
      </c>
      <c r="D75" s="16">
        <v>3.4547999999999999E-7</v>
      </c>
      <c r="E75" s="16">
        <v>1.1185000000000001E-8</v>
      </c>
      <c r="F75" s="16">
        <v>3.2374999999999998</v>
      </c>
      <c r="G75" s="10">
        <v>52.88</v>
      </c>
      <c r="H75" s="10">
        <v>8.3851999999999993</v>
      </c>
      <c r="I75" s="10">
        <v>15.856999999999999</v>
      </c>
      <c r="J75" s="16">
        <v>6.2859999999999995E-8</v>
      </c>
      <c r="K75" s="16">
        <v>1.2019E-8</v>
      </c>
      <c r="L75" s="16">
        <v>19.12</v>
      </c>
      <c r="M75" s="10">
        <v>0.81330999999999998</v>
      </c>
      <c r="N75" s="16">
        <v>1.4756999999999999E-2</v>
      </c>
      <c r="O75" s="16">
        <v>1.8144</v>
      </c>
      <c r="P75" s="10">
        <v>8291</v>
      </c>
      <c r="Q75" s="16">
        <v>11.872</v>
      </c>
      <c r="R75" s="16">
        <v>0.14319000000000001</v>
      </c>
      <c r="S75" s="17">
        <v>1.4570999999999999E-12</v>
      </c>
      <c r="T75" s="16">
        <v>2.6619000000000001E-14</v>
      </c>
      <c r="U75" s="16">
        <v>1.8268</v>
      </c>
      <c r="V75" s="10">
        <v>0.96874000000000005</v>
      </c>
      <c r="W75" s="16">
        <v>1.0675000000000001E-3</v>
      </c>
      <c r="X75" s="16">
        <v>0.11019</v>
      </c>
      <c r="Z75" s="14">
        <f>D75</f>
        <v>3.4547999999999999E-7</v>
      </c>
      <c r="AA75" s="13">
        <f>G75+P75</f>
        <v>8343.8799999999992</v>
      </c>
      <c r="AB75" s="14">
        <f>J75</f>
        <v>6.2859999999999995E-8</v>
      </c>
      <c r="AC75" s="14">
        <f>S75</f>
        <v>1.4570999999999999E-12</v>
      </c>
    </row>
    <row r="76" spans="1:29" x14ac:dyDescent="0.35">
      <c r="A76" s="10" t="s">
        <v>211</v>
      </c>
      <c r="B76" s="16">
        <v>1.0423E-4</v>
      </c>
      <c r="C76" s="10">
        <v>2.6786999999999998E-2</v>
      </c>
      <c r="D76" s="16">
        <v>3.4190000000000001E-7</v>
      </c>
      <c r="E76" s="16">
        <v>1.1220000000000001E-8</v>
      </c>
      <c r="F76" s="16">
        <v>3.2816999999999998</v>
      </c>
      <c r="G76" s="10">
        <v>55.6</v>
      </c>
      <c r="H76" s="10">
        <v>8.4044000000000008</v>
      </c>
      <c r="I76" s="10">
        <v>15.116</v>
      </c>
      <c r="J76" s="16">
        <v>6.2495000000000005E-8</v>
      </c>
      <c r="K76" s="16">
        <v>1.2026E-8</v>
      </c>
      <c r="L76" s="16">
        <v>19.242999999999999</v>
      </c>
      <c r="M76" s="10">
        <v>0.81386999999999998</v>
      </c>
      <c r="N76" s="16">
        <v>1.4851E-2</v>
      </c>
      <c r="O76" s="16">
        <v>1.8247</v>
      </c>
      <c r="P76" s="10">
        <v>8296</v>
      </c>
      <c r="Q76" s="16">
        <v>11.91</v>
      </c>
      <c r="R76" s="16">
        <v>0.14355999999999999</v>
      </c>
      <c r="S76" s="17">
        <v>1.4622E-12</v>
      </c>
      <c r="T76" s="16">
        <v>2.6806999999999999E-14</v>
      </c>
      <c r="U76" s="16">
        <v>1.8332999999999999</v>
      </c>
      <c r="V76" s="10">
        <v>0.96862999999999999</v>
      </c>
      <c r="W76" s="16">
        <v>1.0712E-3</v>
      </c>
      <c r="X76" s="16">
        <v>0.11058999999999999</v>
      </c>
      <c r="Z76" s="16">
        <f t="shared" ref="Z76:Z79" si="32">D76</f>
        <v>3.4190000000000001E-7</v>
      </c>
      <c r="AA76" s="10">
        <f t="shared" ref="AA76:AA79" si="33">G76+P76</f>
        <v>8351.6</v>
      </c>
      <c r="AB76" s="16">
        <f t="shared" ref="AB76:AB79" si="34">J76</f>
        <v>6.2495000000000005E-8</v>
      </c>
      <c r="AC76" s="16">
        <f t="shared" ref="AC76:AC79" si="35">S76</f>
        <v>1.4622E-12</v>
      </c>
    </row>
    <row r="77" spans="1:29" x14ac:dyDescent="0.35">
      <c r="A77" s="10" t="s">
        <v>212</v>
      </c>
      <c r="B77" s="16">
        <v>1.0469E-4</v>
      </c>
      <c r="C77" s="10">
        <v>2.6904999999999998E-2</v>
      </c>
      <c r="D77" s="16">
        <v>3.4219999999999998E-7</v>
      </c>
      <c r="E77" s="16">
        <v>1.1255000000000001E-8</v>
      </c>
      <c r="F77" s="16">
        <v>3.2890000000000001</v>
      </c>
      <c r="G77" s="10">
        <v>54.57</v>
      </c>
      <c r="H77" s="10">
        <v>8.4337</v>
      </c>
      <c r="I77" s="10">
        <v>15.455</v>
      </c>
      <c r="J77" s="16">
        <v>6.1223000000000005E-8</v>
      </c>
      <c r="K77" s="16">
        <v>1.1743E-8</v>
      </c>
      <c r="L77" s="16">
        <v>19.181000000000001</v>
      </c>
      <c r="M77" s="10">
        <v>0.81493000000000004</v>
      </c>
      <c r="N77" s="16">
        <v>1.4801999999999999E-2</v>
      </c>
      <c r="O77" s="16">
        <v>1.8164</v>
      </c>
      <c r="P77" s="10">
        <v>8301</v>
      </c>
      <c r="Q77" s="16">
        <v>11.949</v>
      </c>
      <c r="R77" s="16">
        <v>0.14394999999999999</v>
      </c>
      <c r="S77" s="17">
        <v>1.4718E-12</v>
      </c>
      <c r="T77" s="16">
        <v>2.7064999999999999E-14</v>
      </c>
      <c r="U77" s="16">
        <v>1.8389</v>
      </c>
      <c r="V77" s="10">
        <v>0.96828999999999998</v>
      </c>
      <c r="W77" s="16">
        <v>1.0744999999999999E-3</v>
      </c>
      <c r="X77" s="16">
        <v>0.11097</v>
      </c>
      <c r="Z77" s="16">
        <f t="shared" si="32"/>
        <v>3.4219999999999998E-7</v>
      </c>
      <c r="AA77" s="10">
        <f t="shared" si="33"/>
        <v>8355.57</v>
      </c>
      <c r="AB77" s="16">
        <f t="shared" si="34"/>
        <v>6.1223000000000005E-8</v>
      </c>
      <c r="AC77" s="16">
        <f t="shared" si="35"/>
        <v>1.4718E-12</v>
      </c>
    </row>
    <row r="78" spans="1:29" x14ac:dyDescent="0.35">
      <c r="A78" s="10" t="s">
        <v>213</v>
      </c>
      <c r="B78" s="16">
        <v>1.059E-4</v>
      </c>
      <c r="C78" s="10">
        <v>2.7217000000000002E-2</v>
      </c>
      <c r="D78" s="16">
        <v>3.3232E-7</v>
      </c>
      <c r="E78" s="16">
        <v>1.1285E-8</v>
      </c>
      <c r="F78" s="16">
        <v>3.3957999999999999</v>
      </c>
      <c r="G78" s="10">
        <v>65.849999999999994</v>
      </c>
      <c r="H78" s="10">
        <v>8.4176000000000002</v>
      </c>
      <c r="I78" s="10">
        <v>12.782999999999999</v>
      </c>
      <c r="J78" s="16">
        <v>5.8038E-8</v>
      </c>
      <c r="K78" s="16">
        <v>1.1150000000000001E-8</v>
      </c>
      <c r="L78" s="16">
        <v>19.212</v>
      </c>
      <c r="M78" s="10">
        <v>0.81908000000000003</v>
      </c>
      <c r="N78" s="16">
        <v>1.4818E-2</v>
      </c>
      <c r="O78" s="16">
        <v>1.8090999999999999</v>
      </c>
      <c r="P78" s="10">
        <v>8290</v>
      </c>
      <c r="Q78" s="16">
        <v>11.91</v>
      </c>
      <c r="R78" s="16">
        <v>0.14366999999999999</v>
      </c>
      <c r="S78" s="17">
        <v>1.4209999999999999E-12</v>
      </c>
      <c r="T78" s="16">
        <v>2.6168000000000001E-14</v>
      </c>
      <c r="U78" s="16">
        <v>1.8414999999999999</v>
      </c>
      <c r="V78" s="10">
        <v>0.97023000000000004</v>
      </c>
      <c r="W78" s="16">
        <v>1.0755000000000001E-3</v>
      </c>
      <c r="X78" s="16">
        <v>0.11085</v>
      </c>
      <c r="Z78" s="16">
        <f t="shared" si="32"/>
        <v>3.3232E-7</v>
      </c>
      <c r="AA78" s="10">
        <f t="shared" si="33"/>
        <v>8355.85</v>
      </c>
      <c r="AB78" s="16">
        <f t="shared" si="34"/>
        <v>5.8038E-8</v>
      </c>
      <c r="AC78" s="16">
        <f t="shared" si="35"/>
        <v>1.4209999999999999E-12</v>
      </c>
    </row>
    <row r="79" spans="1:29" x14ac:dyDescent="0.35">
      <c r="A79" s="11" t="s">
        <v>214</v>
      </c>
      <c r="B79" s="18">
        <v>1.0547E-4</v>
      </c>
      <c r="C79" s="11">
        <v>2.7106000000000002E-2</v>
      </c>
      <c r="D79" s="18">
        <v>3.3409E-7</v>
      </c>
      <c r="E79" s="18">
        <v>1.1266999999999999E-8</v>
      </c>
      <c r="F79" s="18">
        <v>3.3723999999999998</v>
      </c>
      <c r="G79" s="11">
        <v>64.12</v>
      </c>
      <c r="H79" s="11">
        <v>8.4160000000000004</v>
      </c>
      <c r="I79" s="11">
        <v>13.125</v>
      </c>
      <c r="J79" s="18">
        <v>5.8857999999999997E-8</v>
      </c>
      <c r="K79" s="18">
        <v>1.1304E-8</v>
      </c>
      <c r="L79" s="18">
        <v>19.206</v>
      </c>
      <c r="M79" s="11">
        <v>0.81823999999999997</v>
      </c>
      <c r="N79" s="18">
        <v>1.4815E-2</v>
      </c>
      <c r="O79" s="18">
        <v>1.8106</v>
      </c>
      <c r="P79" s="11">
        <v>8278</v>
      </c>
      <c r="Q79" s="18">
        <v>11.9</v>
      </c>
      <c r="R79" s="18">
        <v>0.14374999999999999</v>
      </c>
      <c r="S79" s="24">
        <v>1.4294999999999999E-12</v>
      </c>
      <c r="T79" s="18">
        <v>2.6297999999999999E-14</v>
      </c>
      <c r="U79" s="18">
        <v>1.8396999999999999</v>
      </c>
      <c r="V79" s="11">
        <v>0.96989999999999998</v>
      </c>
      <c r="W79" s="18">
        <v>1.0747E-3</v>
      </c>
      <c r="X79" s="18">
        <v>0.11081000000000001</v>
      </c>
      <c r="Z79" s="18">
        <f t="shared" si="32"/>
        <v>3.3409E-7</v>
      </c>
      <c r="AA79" s="11">
        <f t="shared" si="33"/>
        <v>8342.1200000000008</v>
      </c>
      <c r="AB79" s="18">
        <f t="shared" si="34"/>
        <v>5.8857999999999997E-8</v>
      </c>
      <c r="AC79" s="18">
        <f t="shared" si="35"/>
        <v>1.4294999999999999E-12</v>
      </c>
    </row>
    <row r="80" spans="1:29" x14ac:dyDescent="0.35">
      <c r="A80" s="10" t="s">
        <v>24</v>
      </c>
      <c r="B80" s="10">
        <f t="shared" ref="B80:X80" si="36">AVERAGE(B75:B79)</f>
        <v>1.0474199999999998E-4</v>
      </c>
      <c r="C80" s="10">
        <f t="shared" si="36"/>
        <v>2.6918999999999998E-2</v>
      </c>
      <c r="D80" s="10">
        <f t="shared" si="36"/>
        <v>3.3919800000000002E-7</v>
      </c>
      <c r="E80" s="10">
        <f t="shared" si="36"/>
        <v>1.1242399999999999E-8</v>
      </c>
      <c r="F80" s="10">
        <f t="shared" si="36"/>
        <v>3.31528</v>
      </c>
      <c r="G80" s="10">
        <f t="shared" si="36"/>
        <v>58.603999999999999</v>
      </c>
      <c r="H80" s="10">
        <f t="shared" si="36"/>
        <v>8.4113799999999994</v>
      </c>
      <c r="I80" s="10">
        <f t="shared" si="36"/>
        <v>14.4672</v>
      </c>
      <c r="J80" s="10">
        <f t="shared" si="36"/>
        <v>6.0694800000000004E-8</v>
      </c>
      <c r="K80" s="10">
        <f t="shared" si="36"/>
        <v>1.1648400000000001E-8</v>
      </c>
      <c r="L80" s="10">
        <f t="shared" si="36"/>
        <v>19.192399999999999</v>
      </c>
      <c r="M80" s="10">
        <f t="shared" si="36"/>
        <v>0.81588600000000011</v>
      </c>
      <c r="N80" s="10">
        <f t="shared" si="36"/>
        <v>1.48086E-2</v>
      </c>
      <c r="O80" s="10">
        <f t="shared" si="36"/>
        <v>1.8150399999999998</v>
      </c>
      <c r="P80" s="10">
        <f t="shared" si="36"/>
        <v>8291.2000000000007</v>
      </c>
      <c r="Q80" s="10">
        <f t="shared" si="36"/>
        <v>11.908200000000001</v>
      </c>
      <c r="R80" s="10">
        <f t="shared" si="36"/>
        <v>0.14362399999999997</v>
      </c>
      <c r="S80" s="21">
        <f t="shared" si="36"/>
        <v>1.4483199999999998E-12</v>
      </c>
      <c r="T80" s="10">
        <f t="shared" si="36"/>
        <v>2.6591400000000001E-14</v>
      </c>
      <c r="U80" s="10">
        <f t="shared" si="36"/>
        <v>1.8360399999999999</v>
      </c>
      <c r="V80" s="10">
        <f t="shared" si="36"/>
        <v>0.96915799999999996</v>
      </c>
      <c r="W80" s="10">
        <f t="shared" si="36"/>
        <v>1.0726800000000001E-3</v>
      </c>
      <c r="X80" s="10">
        <f t="shared" si="36"/>
        <v>0.11068199999999999</v>
      </c>
      <c r="Z80" s="10">
        <f>AVERAGE(Z75:Z79)</f>
        <v>3.3919800000000002E-7</v>
      </c>
      <c r="AA80" s="10">
        <f>AVERAGE(AA75:AA79)</f>
        <v>8349.8040000000001</v>
      </c>
      <c r="AB80" s="10">
        <f>AVERAGE(AB75:AB79)</f>
        <v>6.0694800000000004E-8</v>
      </c>
      <c r="AC80" s="10">
        <f>AVERAGE(AC75:AC79)</f>
        <v>1.4483199999999998E-12</v>
      </c>
    </row>
    <row r="82" spans="1:29" x14ac:dyDescent="0.35">
      <c r="A82" s="23">
        <v>0.1</v>
      </c>
    </row>
    <row r="83" spans="1:29" x14ac:dyDescent="0.35">
      <c r="A83" s="12" t="s">
        <v>56</v>
      </c>
      <c r="B83" s="12" t="s">
        <v>12</v>
      </c>
      <c r="C83" s="12" t="s">
        <v>13</v>
      </c>
      <c r="D83" s="12" t="s">
        <v>26</v>
      </c>
      <c r="E83" s="12" t="s">
        <v>14</v>
      </c>
      <c r="F83" s="12" t="s">
        <v>15</v>
      </c>
      <c r="G83" s="12" t="s">
        <v>16</v>
      </c>
      <c r="H83" s="12" t="s">
        <v>17</v>
      </c>
      <c r="I83" s="12" t="s">
        <v>18</v>
      </c>
      <c r="J83" s="12" t="s">
        <v>27</v>
      </c>
      <c r="K83" s="12" t="s">
        <v>28</v>
      </c>
      <c r="L83" s="12" t="s">
        <v>29</v>
      </c>
      <c r="M83" s="12" t="s">
        <v>30</v>
      </c>
      <c r="N83" s="12" t="s">
        <v>31</v>
      </c>
      <c r="O83" s="12" t="s">
        <v>32</v>
      </c>
      <c r="P83" s="12" t="s">
        <v>33</v>
      </c>
      <c r="Q83" s="12" t="s">
        <v>19</v>
      </c>
      <c r="R83" s="12" t="s">
        <v>20</v>
      </c>
      <c r="S83" s="12" t="s">
        <v>34</v>
      </c>
      <c r="T83" s="12" t="s">
        <v>35</v>
      </c>
      <c r="U83" s="12" t="s">
        <v>36</v>
      </c>
      <c r="V83" s="12" t="s">
        <v>37</v>
      </c>
      <c r="W83" s="12" t="s">
        <v>38</v>
      </c>
      <c r="X83" s="12" t="s">
        <v>39</v>
      </c>
      <c r="Z83" s="10" t="s">
        <v>43</v>
      </c>
      <c r="AA83" s="10" t="s">
        <v>42</v>
      </c>
      <c r="AB83" s="10" t="s">
        <v>44</v>
      </c>
      <c r="AC83" s="10" t="s">
        <v>45</v>
      </c>
    </row>
    <row r="84" spans="1:29" x14ac:dyDescent="0.35">
      <c r="A84" s="10" t="s">
        <v>215</v>
      </c>
      <c r="B84" s="16">
        <v>1.0472E-4</v>
      </c>
      <c r="C84" s="10">
        <v>2.6911999999999998E-2</v>
      </c>
      <c r="D84" s="16">
        <v>3.3800999999999999E-7</v>
      </c>
      <c r="E84" s="16">
        <v>1.1187E-8</v>
      </c>
      <c r="F84" s="16">
        <v>3.3096999999999999</v>
      </c>
      <c r="G84" s="10">
        <v>58.66</v>
      </c>
      <c r="H84" s="10">
        <v>8.3679000000000006</v>
      </c>
      <c r="I84" s="10">
        <v>14.265000000000001</v>
      </c>
      <c r="J84" s="16">
        <v>6.0185000000000006E-8</v>
      </c>
      <c r="K84" s="16">
        <v>1.1582000000000001E-8</v>
      </c>
      <c r="L84" s="16">
        <v>19.244</v>
      </c>
      <c r="M84" s="10">
        <v>0.81701999999999997</v>
      </c>
      <c r="N84" s="16">
        <v>1.4847000000000001E-2</v>
      </c>
      <c r="O84" s="16">
        <v>1.8171999999999999</v>
      </c>
      <c r="P84" s="10">
        <v>8262</v>
      </c>
      <c r="Q84" s="16">
        <v>11.847</v>
      </c>
      <c r="R84" s="16">
        <v>0.14338999999999999</v>
      </c>
      <c r="S84" s="17">
        <v>1.4583999999999999E-12</v>
      </c>
      <c r="T84" s="16">
        <v>2.6752999999999999E-14</v>
      </c>
      <c r="U84" s="16">
        <v>1.8344</v>
      </c>
      <c r="V84" s="10">
        <v>0.96901999999999999</v>
      </c>
      <c r="W84" s="16">
        <v>1.0717000000000001E-3</v>
      </c>
      <c r="X84" s="16">
        <v>0.1106</v>
      </c>
      <c r="Z84" s="14">
        <f>D84</f>
        <v>3.3800999999999999E-7</v>
      </c>
      <c r="AA84" s="13">
        <f>G84+P84</f>
        <v>8320.66</v>
      </c>
      <c r="AB84" s="14">
        <f>J84</f>
        <v>6.0185000000000006E-8</v>
      </c>
      <c r="AC84" s="14">
        <f>S84</f>
        <v>1.4583999999999999E-12</v>
      </c>
    </row>
    <row r="85" spans="1:29" x14ac:dyDescent="0.35">
      <c r="A85" s="10" t="s">
        <v>216</v>
      </c>
      <c r="B85" s="16">
        <v>1.0349E-4</v>
      </c>
      <c r="C85" s="10">
        <v>2.6596000000000002E-2</v>
      </c>
      <c r="D85" s="16">
        <v>3.4360999999999999E-7</v>
      </c>
      <c r="E85" s="16">
        <v>1.1148999999999999E-8</v>
      </c>
      <c r="F85" s="16">
        <v>3.2446999999999999</v>
      </c>
      <c r="G85" s="10">
        <v>52.46</v>
      </c>
      <c r="H85" s="10">
        <v>8.3651999999999997</v>
      </c>
      <c r="I85" s="10">
        <v>15.946</v>
      </c>
      <c r="J85" s="16">
        <v>6.3593999999999994E-8</v>
      </c>
      <c r="K85" s="16">
        <v>1.2167000000000001E-8</v>
      </c>
      <c r="L85" s="16">
        <v>19.132000000000001</v>
      </c>
      <c r="M85" s="10">
        <v>0.81259000000000003</v>
      </c>
      <c r="N85" s="16">
        <v>1.4768E-2</v>
      </c>
      <c r="O85" s="16">
        <v>1.8173999999999999</v>
      </c>
      <c r="P85" s="10">
        <v>8261</v>
      </c>
      <c r="Q85" s="16">
        <v>11.855</v>
      </c>
      <c r="R85" s="16">
        <v>0.14351</v>
      </c>
      <c r="S85" s="17">
        <v>1.4839999999999999E-12</v>
      </c>
      <c r="T85" s="16">
        <v>2.7164E-14</v>
      </c>
      <c r="U85" s="16">
        <v>1.8305</v>
      </c>
      <c r="V85" s="10">
        <v>0.96804000000000001</v>
      </c>
      <c r="W85" s="16">
        <v>1.0697E-3</v>
      </c>
      <c r="X85" s="16">
        <v>0.1105</v>
      </c>
      <c r="Z85" s="16">
        <f t="shared" ref="Z85:Z88" si="37">D85</f>
        <v>3.4360999999999999E-7</v>
      </c>
      <c r="AA85" s="10">
        <f t="shared" ref="AA85:AA88" si="38">G85+P85</f>
        <v>8313.4599999999991</v>
      </c>
      <c r="AB85" s="16">
        <f t="shared" ref="AB85:AB88" si="39">J85</f>
        <v>6.3593999999999994E-8</v>
      </c>
      <c r="AC85" s="16">
        <f t="shared" ref="AC85:AC88" si="40">S85</f>
        <v>1.4839999999999999E-12</v>
      </c>
    </row>
    <row r="86" spans="1:29" x14ac:dyDescent="0.35">
      <c r="A86" s="10" t="s">
        <v>217</v>
      </c>
      <c r="B86" s="16">
        <v>1.0357E-4</v>
      </c>
      <c r="C86" s="10">
        <v>2.6617999999999999E-2</v>
      </c>
      <c r="D86" s="16">
        <v>3.4420999999999998E-7</v>
      </c>
      <c r="E86" s="16">
        <v>1.1155E-8</v>
      </c>
      <c r="F86" s="16">
        <v>3.2408000000000001</v>
      </c>
      <c r="G86" s="10">
        <v>51.45</v>
      </c>
      <c r="H86" s="10">
        <v>8.3712</v>
      </c>
      <c r="I86" s="10">
        <v>16.271000000000001</v>
      </c>
      <c r="J86" s="16">
        <v>6.1484999999999998E-8</v>
      </c>
      <c r="K86" s="16">
        <v>1.1738000000000001E-8</v>
      </c>
      <c r="L86" s="16">
        <v>19.091000000000001</v>
      </c>
      <c r="M86" s="10">
        <v>0.81501000000000001</v>
      </c>
      <c r="N86" s="16">
        <v>1.4733E-2</v>
      </c>
      <c r="O86" s="16">
        <v>1.8077000000000001</v>
      </c>
      <c r="P86" s="10">
        <v>8263</v>
      </c>
      <c r="Q86" s="16">
        <v>11.853</v>
      </c>
      <c r="R86" s="16">
        <v>0.14344999999999999</v>
      </c>
      <c r="S86" s="17">
        <v>1.4912999999999999E-12</v>
      </c>
      <c r="T86" s="16">
        <v>2.7301000000000001E-14</v>
      </c>
      <c r="U86" s="16">
        <v>1.8307</v>
      </c>
      <c r="V86" s="10">
        <v>0.96779000000000004</v>
      </c>
      <c r="W86" s="16">
        <v>1.0698000000000001E-3</v>
      </c>
      <c r="X86" s="16">
        <v>0.11054</v>
      </c>
      <c r="Z86" s="16">
        <f t="shared" si="37"/>
        <v>3.4420999999999998E-7</v>
      </c>
      <c r="AA86" s="10">
        <f t="shared" si="38"/>
        <v>8314.4500000000007</v>
      </c>
      <c r="AB86" s="16">
        <f t="shared" si="39"/>
        <v>6.1484999999999998E-8</v>
      </c>
      <c r="AC86" s="16">
        <f t="shared" si="40"/>
        <v>1.4912999999999999E-12</v>
      </c>
    </row>
    <row r="87" spans="1:29" x14ac:dyDescent="0.35">
      <c r="A87" s="10" t="s">
        <v>218</v>
      </c>
      <c r="B87" s="16">
        <v>1.0383E-4</v>
      </c>
      <c r="C87" s="10">
        <v>2.6685E-2</v>
      </c>
      <c r="D87" s="16">
        <v>3.4368000000000002E-7</v>
      </c>
      <c r="E87" s="16">
        <v>1.1148999999999999E-8</v>
      </c>
      <c r="F87" s="16">
        <v>3.2440000000000002</v>
      </c>
      <c r="G87" s="10">
        <v>51.63</v>
      </c>
      <c r="H87" s="10">
        <v>8.3625000000000007</v>
      </c>
      <c r="I87" s="10">
        <v>16.196999999999999</v>
      </c>
      <c r="J87" s="16">
        <v>6.2049000000000002E-8</v>
      </c>
      <c r="K87" s="16">
        <v>1.199E-8</v>
      </c>
      <c r="L87" s="16">
        <v>19.323</v>
      </c>
      <c r="M87" s="10">
        <v>0.81516</v>
      </c>
      <c r="N87" s="16">
        <v>1.4912999999999999E-2</v>
      </c>
      <c r="O87" s="16">
        <v>1.8294999999999999</v>
      </c>
      <c r="P87" s="10">
        <v>8271</v>
      </c>
      <c r="Q87" s="16">
        <v>11.849</v>
      </c>
      <c r="R87" s="16">
        <v>0.14326</v>
      </c>
      <c r="S87" s="17">
        <v>1.4928000000000001E-12</v>
      </c>
      <c r="T87" s="16">
        <v>2.7313999999999999E-14</v>
      </c>
      <c r="U87" s="16">
        <v>1.8297000000000001</v>
      </c>
      <c r="V87" s="10">
        <v>0.96775999999999995</v>
      </c>
      <c r="W87" s="16">
        <v>1.0690999999999999E-3</v>
      </c>
      <c r="X87" s="16">
        <v>0.11047</v>
      </c>
      <c r="Z87" s="16">
        <f t="shared" si="37"/>
        <v>3.4368000000000002E-7</v>
      </c>
      <c r="AA87" s="10">
        <f t="shared" si="38"/>
        <v>8322.6299999999992</v>
      </c>
      <c r="AB87" s="16">
        <f t="shared" si="39"/>
        <v>6.2049000000000002E-8</v>
      </c>
      <c r="AC87" s="16">
        <f t="shared" si="40"/>
        <v>1.4928000000000001E-12</v>
      </c>
    </row>
    <row r="88" spans="1:29" x14ac:dyDescent="0.35">
      <c r="A88" s="11" t="s">
        <v>219</v>
      </c>
      <c r="B88" s="18">
        <v>1.0582E-4</v>
      </c>
      <c r="C88" s="11">
        <v>2.7195E-2</v>
      </c>
      <c r="D88" s="18">
        <v>3.3182999999999997E-7</v>
      </c>
      <c r="E88" s="18">
        <v>1.1234999999999999E-8</v>
      </c>
      <c r="F88" s="18">
        <v>3.3858000000000001</v>
      </c>
      <c r="G88" s="11">
        <v>65.400000000000006</v>
      </c>
      <c r="H88" s="11">
        <v>8.3809000000000005</v>
      </c>
      <c r="I88" s="11">
        <v>12.815</v>
      </c>
      <c r="J88" s="18">
        <v>5.6960000000000002E-8</v>
      </c>
      <c r="K88" s="18">
        <v>1.0921000000000001E-8</v>
      </c>
      <c r="L88" s="18">
        <v>19.172999999999998</v>
      </c>
      <c r="M88" s="11">
        <v>0.82072999999999996</v>
      </c>
      <c r="N88" s="18">
        <v>1.4787E-2</v>
      </c>
      <c r="O88" s="18">
        <v>1.8017000000000001</v>
      </c>
      <c r="P88" s="11">
        <v>8257</v>
      </c>
      <c r="Q88" s="18">
        <v>11.851000000000001</v>
      </c>
      <c r="R88" s="18">
        <v>0.14352999999999999</v>
      </c>
      <c r="S88" s="24">
        <v>1.4300999999999999E-12</v>
      </c>
      <c r="T88" s="18">
        <v>2.6315999999999999E-14</v>
      </c>
      <c r="U88" s="18">
        <v>1.8402000000000001</v>
      </c>
      <c r="V88" s="11">
        <v>0.97011000000000003</v>
      </c>
      <c r="W88" s="18">
        <v>1.0748000000000001E-3</v>
      </c>
      <c r="X88" s="18">
        <v>0.11079</v>
      </c>
      <c r="Z88" s="18">
        <f t="shared" si="37"/>
        <v>3.3182999999999997E-7</v>
      </c>
      <c r="AA88" s="11">
        <f t="shared" si="38"/>
        <v>8322.4</v>
      </c>
      <c r="AB88" s="18">
        <f t="shared" si="39"/>
        <v>5.6960000000000002E-8</v>
      </c>
      <c r="AC88" s="18">
        <f t="shared" si="40"/>
        <v>1.4300999999999999E-12</v>
      </c>
    </row>
    <row r="89" spans="1:29" x14ac:dyDescent="0.35">
      <c r="A89" s="10" t="s">
        <v>24</v>
      </c>
      <c r="B89" s="10">
        <f t="shared" ref="B89:X89" si="41">AVERAGE(B84:B88)</f>
        <v>1.0428600000000001E-4</v>
      </c>
      <c r="C89" s="10">
        <f t="shared" si="41"/>
        <v>2.6801200000000004E-2</v>
      </c>
      <c r="D89" s="10">
        <f t="shared" si="41"/>
        <v>3.4026800000000001E-7</v>
      </c>
      <c r="E89" s="10">
        <f t="shared" si="41"/>
        <v>1.1174999999999999E-8</v>
      </c>
      <c r="F89" s="10">
        <f t="shared" si="41"/>
        <v>3.2850000000000001</v>
      </c>
      <c r="G89" s="10">
        <f t="shared" si="41"/>
        <v>55.92</v>
      </c>
      <c r="H89" s="10">
        <f t="shared" si="41"/>
        <v>8.3695400000000006</v>
      </c>
      <c r="I89" s="10">
        <f t="shared" si="41"/>
        <v>15.098800000000001</v>
      </c>
      <c r="J89" s="10">
        <f t="shared" si="41"/>
        <v>6.0854600000000003E-8</v>
      </c>
      <c r="K89" s="10">
        <f t="shared" si="41"/>
        <v>1.1679600000000003E-8</v>
      </c>
      <c r="L89" s="10">
        <f t="shared" si="41"/>
        <v>19.192600000000002</v>
      </c>
      <c r="M89" s="10">
        <f t="shared" si="41"/>
        <v>0.81610200000000011</v>
      </c>
      <c r="N89" s="10">
        <f t="shared" si="41"/>
        <v>1.4809599999999997E-2</v>
      </c>
      <c r="O89" s="10">
        <f t="shared" si="41"/>
        <v>1.8146999999999998</v>
      </c>
      <c r="P89" s="10">
        <f t="shared" si="41"/>
        <v>8262.7999999999993</v>
      </c>
      <c r="Q89" s="10">
        <f t="shared" si="41"/>
        <v>11.850999999999999</v>
      </c>
      <c r="R89" s="10">
        <f t="shared" si="41"/>
        <v>0.14342799999999997</v>
      </c>
      <c r="S89" s="21">
        <f t="shared" si="41"/>
        <v>1.4713199999999998E-12</v>
      </c>
      <c r="T89" s="10">
        <f t="shared" si="41"/>
        <v>2.69696E-14</v>
      </c>
      <c r="U89" s="10">
        <f t="shared" si="41"/>
        <v>1.8331</v>
      </c>
      <c r="V89" s="10">
        <f t="shared" si="41"/>
        <v>0.96854399999999996</v>
      </c>
      <c r="W89" s="10">
        <f t="shared" si="41"/>
        <v>1.07102E-3</v>
      </c>
      <c r="X89" s="10">
        <f t="shared" si="41"/>
        <v>0.11058000000000001</v>
      </c>
      <c r="Z89" s="10">
        <f>AVERAGE(Z84:Z88)</f>
        <v>3.4026800000000001E-7</v>
      </c>
      <c r="AA89" s="10">
        <f>AVERAGE(AA84:AA88)</f>
        <v>8318.7199999999993</v>
      </c>
      <c r="AB89" s="10">
        <f>AVERAGE(AB84:AB88)</f>
        <v>6.0854600000000003E-8</v>
      </c>
      <c r="AC89" s="10">
        <f>AVERAGE(AC84:AC88)</f>
        <v>1.4713199999999998E-12</v>
      </c>
    </row>
    <row r="91" spans="1:29" x14ac:dyDescent="0.35">
      <c r="A91" s="23">
        <v>0.11</v>
      </c>
    </row>
    <row r="92" spans="1:29" x14ac:dyDescent="0.35">
      <c r="A92" s="12" t="s">
        <v>56</v>
      </c>
      <c r="B92" s="12" t="s">
        <v>12</v>
      </c>
      <c r="C92" s="12" t="s">
        <v>13</v>
      </c>
      <c r="D92" s="12" t="s">
        <v>26</v>
      </c>
      <c r="E92" s="12" t="s">
        <v>14</v>
      </c>
      <c r="F92" s="12" t="s">
        <v>15</v>
      </c>
      <c r="G92" s="12" t="s">
        <v>16</v>
      </c>
      <c r="H92" s="12" t="s">
        <v>17</v>
      </c>
      <c r="I92" s="12" t="s">
        <v>18</v>
      </c>
      <c r="J92" s="12" t="s">
        <v>27</v>
      </c>
      <c r="K92" s="12" t="s">
        <v>28</v>
      </c>
      <c r="L92" s="12" t="s">
        <v>29</v>
      </c>
      <c r="M92" s="12" t="s">
        <v>30</v>
      </c>
      <c r="N92" s="12" t="s">
        <v>31</v>
      </c>
      <c r="O92" s="12" t="s">
        <v>32</v>
      </c>
      <c r="P92" s="12" t="s">
        <v>33</v>
      </c>
      <c r="Q92" s="12" t="s">
        <v>19</v>
      </c>
      <c r="R92" s="12" t="s">
        <v>20</v>
      </c>
      <c r="S92" s="12" t="s">
        <v>34</v>
      </c>
      <c r="T92" s="12" t="s">
        <v>35</v>
      </c>
      <c r="U92" s="12" t="s">
        <v>36</v>
      </c>
      <c r="V92" s="12" t="s">
        <v>37</v>
      </c>
      <c r="W92" s="12" t="s">
        <v>38</v>
      </c>
      <c r="X92" s="12" t="s">
        <v>39</v>
      </c>
      <c r="Z92" s="10" t="s">
        <v>43</v>
      </c>
      <c r="AA92" s="10" t="s">
        <v>42</v>
      </c>
      <c r="AB92" s="10" t="s">
        <v>44</v>
      </c>
      <c r="AC92" s="10" t="s">
        <v>45</v>
      </c>
    </row>
    <row r="93" spans="1:29" x14ac:dyDescent="0.35">
      <c r="A93" s="10" t="s">
        <v>220</v>
      </c>
      <c r="B93" s="16">
        <v>1.0152E-4</v>
      </c>
      <c r="C93" s="10">
        <v>2.6091E-2</v>
      </c>
      <c r="D93" s="16">
        <v>3.5531999999999998E-7</v>
      </c>
      <c r="E93" s="16">
        <v>1.1078999999999999E-8</v>
      </c>
      <c r="F93" s="16">
        <v>3.1179999999999999</v>
      </c>
      <c r="G93" s="10">
        <v>39.74</v>
      </c>
      <c r="H93" s="10">
        <v>8.36</v>
      </c>
      <c r="I93" s="10">
        <v>21.036999999999999</v>
      </c>
      <c r="J93" s="16">
        <v>6.8686999999999998E-8</v>
      </c>
      <c r="K93" s="16">
        <v>1.3095000000000001E-8</v>
      </c>
      <c r="L93" s="16">
        <v>19.065000000000001</v>
      </c>
      <c r="M93" s="10">
        <v>0.80691000000000002</v>
      </c>
      <c r="N93" s="16">
        <v>1.4726E-2</v>
      </c>
      <c r="O93" s="16">
        <v>1.825</v>
      </c>
      <c r="P93" s="10">
        <v>8259</v>
      </c>
      <c r="Q93" s="16">
        <v>11.856999999999999</v>
      </c>
      <c r="R93" s="16">
        <v>0.14355999999999999</v>
      </c>
      <c r="S93" s="17">
        <v>1.5342000000000001E-12</v>
      </c>
      <c r="T93" s="16">
        <v>2.7954999999999999E-14</v>
      </c>
      <c r="U93" s="16">
        <v>1.8221000000000001</v>
      </c>
      <c r="V93" s="10">
        <v>0.96616999999999997</v>
      </c>
      <c r="W93" s="16">
        <v>1.0652999999999999E-3</v>
      </c>
      <c r="X93" s="16">
        <v>0.11026</v>
      </c>
      <c r="Z93" s="14">
        <f>D93</f>
        <v>3.5531999999999998E-7</v>
      </c>
      <c r="AA93" s="13">
        <f>G93+P93</f>
        <v>8298.74</v>
      </c>
      <c r="AB93" s="14">
        <f>J93</f>
        <v>6.8686999999999998E-8</v>
      </c>
      <c r="AC93" s="14">
        <f>S93</f>
        <v>1.5342000000000001E-12</v>
      </c>
    </row>
    <row r="94" spans="1:29" x14ac:dyDescent="0.35">
      <c r="A94" s="10" t="s">
        <v>221</v>
      </c>
      <c r="B94" s="16">
        <v>1.0170000000000001E-4</v>
      </c>
      <c r="C94" s="10">
        <v>2.6137000000000001E-2</v>
      </c>
      <c r="D94" s="16">
        <v>3.4681999999999998E-7</v>
      </c>
      <c r="E94" s="16">
        <v>1.1082E-8</v>
      </c>
      <c r="F94" s="16">
        <v>3.1953</v>
      </c>
      <c r="G94" s="10">
        <v>48.47</v>
      </c>
      <c r="H94" s="10">
        <v>8.3415999999999997</v>
      </c>
      <c r="I94" s="10">
        <v>17.21</v>
      </c>
      <c r="J94" s="16">
        <v>6.7992000000000004E-8</v>
      </c>
      <c r="K94" s="16">
        <v>1.2868999999999999E-8</v>
      </c>
      <c r="L94" s="16">
        <v>18.927</v>
      </c>
      <c r="M94" s="10">
        <v>0.80710999999999999</v>
      </c>
      <c r="N94" s="16">
        <v>1.4618000000000001E-2</v>
      </c>
      <c r="O94" s="16">
        <v>1.8111999999999999</v>
      </c>
      <c r="P94" s="10">
        <v>8247</v>
      </c>
      <c r="Q94" s="16">
        <v>11.834</v>
      </c>
      <c r="R94" s="16">
        <v>0.14349000000000001</v>
      </c>
      <c r="S94" s="17">
        <v>1.5107E-12</v>
      </c>
      <c r="T94" s="16">
        <v>2.755E-14</v>
      </c>
      <c r="U94" s="16">
        <v>1.8237000000000001</v>
      </c>
      <c r="V94" s="10">
        <v>0.96709999999999996</v>
      </c>
      <c r="W94" s="16">
        <v>1.0660000000000001E-3</v>
      </c>
      <c r="X94" s="16">
        <v>0.11022999999999999</v>
      </c>
      <c r="Z94" s="16">
        <f t="shared" ref="Z94:Z97" si="42">D94</f>
        <v>3.4681999999999998E-7</v>
      </c>
      <c r="AA94" s="10">
        <f t="shared" ref="AA94:AA97" si="43">G94+P94</f>
        <v>8295.4699999999993</v>
      </c>
      <c r="AB94" s="16">
        <f t="shared" ref="AB94:AB97" si="44">J94</f>
        <v>6.7992000000000004E-8</v>
      </c>
      <c r="AC94" s="16">
        <f t="shared" ref="AC94:AC97" si="45">S94</f>
        <v>1.5107E-12</v>
      </c>
    </row>
    <row r="95" spans="1:29" x14ac:dyDescent="0.35">
      <c r="A95" s="10" t="s">
        <v>222</v>
      </c>
      <c r="B95" s="16">
        <v>1.0221E-4</v>
      </c>
      <c r="C95" s="10">
        <v>2.6268E-2</v>
      </c>
      <c r="D95" s="16">
        <v>3.4653000000000002E-7</v>
      </c>
      <c r="E95" s="16">
        <v>1.1101E-8</v>
      </c>
      <c r="F95" s="16">
        <v>3.2035</v>
      </c>
      <c r="G95" s="10">
        <v>47.66</v>
      </c>
      <c r="H95" s="10">
        <v>8.3597000000000001</v>
      </c>
      <c r="I95" s="10">
        <v>17.54</v>
      </c>
      <c r="J95" s="16">
        <v>6.8171999999999997E-8</v>
      </c>
      <c r="K95" s="16">
        <v>1.3018E-8</v>
      </c>
      <c r="L95" s="16">
        <v>19.096</v>
      </c>
      <c r="M95" s="10">
        <v>0.80737999999999999</v>
      </c>
      <c r="N95" s="16">
        <v>1.4748000000000001E-2</v>
      </c>
      <c r="O95" s="16">
        <v>1.8266</v>
      </c>
      <c r="P95" s="10">
        <v>8250</v>
      </c>
      <c r="Q95" s="16">
        <v>11.864000000000001</v>
      </c>
      <c r="R95" s="16">
        <v>0.14380999999999999</v>
      </c>
      <c r="S95" s="17">
        <v>1.5251E-12</v>
      </c>
      <c r="T95" s="16">
        <v>2.7876000000000001E-14</v>
      </c>
      <c r="U95" s="16">
        <v>1.8278000000000001</v>
      </c>
      <c r="V95" s="10">
        <v>0.96664000000000005</v>
      </c>
      <c r="W95" s="16">
        <v>1.0685E-3</v>
      </c>
      <c r="X95" s="16">
        <v>0.11054</v>
      </c>
      <c r="Z95" s="16">
        <f t="shared" si="42"/>
        <v>3.4653000000000002E-7</v>
      </c>
      <c r="AA95" s="10">
        <f t="shared" si="43"/>
        <v>8297.66</v>
      </c>
      <c r="AB95" s="16">
        <f t="shared" si="44"/>
        <v>6.8171999999999997E-8</v>
      </c>
      <c r="AC95" s="16">
        <f t="shared" si="45"/>
        <v>1.5251E-12</v>
      </c>
    </row>
    <row r="96" spans="1:29" x14ac:dyDescent="0.35">
      <c r="A96" s="10" t="s">
        <v>223</v>
      </c>
      <c r="B96" s="16">
        <v>1.0334E-4</v>
      </c>
      <c r="C96" s="10">
        <v>2.6557999999999998E-2</v>
      </c>
      <c r="D96" s="16">
        <v>3.4037000000000002E-7</v>
      </c>
      <c r="E96" s="16">
        <v>1.1139E-8</v>
      </c>
      <c r="F96" s="16">
        <v>3.2726000000000002</v>
      </c>
      <c r="G96" s="10">
        <v>55.28</v>
      </c>
      <c r="H96" s="10">
        <v>8.3575999999999997</v>
      </c>
      <c r="I96" s="10">
        <v>15.119</v>
      </c>
      <c r="J96" s="16">
        <v>6.3162999999999995E-8</v>
      </c>
      <c r="K96" s="16">
        <v>1.2016E-8</v>
      </c>
      <c r="L96" s="16">
        <v>19.024000000000001</v>
      </c>
      <c r="M96" s="10">
        <v>0.81286000000000003</v>
      </c>
      <c r="N96" s="16">
        <v>1.4683999999999999E-2</v>
      </c>
      <c r="O96" s="16">
        <v>1.8065</v>
      </c>
      <c r="P96" s="10">
        <v>8242</v>
      </c>
      <c r="Q96" s="16">
        <v>11.836</v>
      </c>
      <c r="R96" s="16">
        <v>0.14360999999999999</v>
      </c>
      <c r="S96" s="17">
        <v>1.4837E-12</v>
      </c>
      <c r="T96" s="16">
        <v>2.7167E-14</v>
      </c>
      <c r="U96" s="16">
        <v>1.831</v>
      </c>
      <c r="V96" s="10">
        <v>0.96814</v>
      </c>
      <c r="W96" s="16">
        <v>1.0701E-3</v>
      </c>
      <c r="X96" s="16">
        <v>0.11053</v>
      </c>
      <c r="Z96" s="16">
        <f t="shared" si="42"/>
        <v>3.4037000000000002E-7</v>
      </c>
      <c r="AA96" s="10">
        <f t="shared" si="43"/>
        <v>8297.2800000000007</v>
      </c>
      <c r="AB96" s="16">
        <f t="shared" si="44"/>
        <v>6.3162999999999995E-8</v>
      </c>
      <c r="AC96" s="16">
        <f t="shared" si="45"/>
        <v>1.4837E-12</v>
      </c>
    </row>
    <row r="97" spans="1:29" x14ac:dyDescent="0.35">
      <c r="A97" s="11" t="s">
        <v>224</v>
      </c>
      <c r="B97" s="18">
        <v>1.0219E-4</v>
      </c>
      <c r="C97" s="11">
        <v>2.6263000000000002E-2</v>
      </c>
      <c r="D97" s="18">
        <v>3.4765000000000002E-7</v>
      </c>
      <c r="E97" s="18">
        <v>1.1101E-8</v>
      </c>
      <c r="F97" s="18">
        <v>3.1932</v>
      </c>
      <c r="G97" s="11">
        <v>46.99</v>
      </c>
      <c r="H97" s="11">
        <v>8.3560999999999996</v>
      </c>
      <c r="I97" s="11">
        <v>17.783000000000001</v>
      </c>
      <c r="J97" s="18">
        <v>6.6083999999999998E-8</v>
      </c>
      <c r="K97" s="18">
        <v>1.2571000000000001E-8</v>
      </c>
      <c r="L97" s="18">
        <v>19.023</v>
      </c>
      <c r="M97" s="11">
        <v>0.80954000000000004</v>
      </c>
      <c r="N97" s="18">
        <v>1.4689000000000001E-2</v>
      </c>
      <c r="O97" s="18">
        <v>1.8145</v>
      </c>
      <c r="P97" s="11">
        <v>8253</v>
      </c>
      <c r="Q97" s="18">
        <v>11.848000000000001</v>
      </c>
      <c r="R97" s="18">
        <v>0.14355999999999999</v>
      </c>
      <c r="S97" s="24">
        <v>1.5186E-12</v>
      </c>
      <c r="T97" s="18">
        <v>2.7727E-14</v>
      </c>
      <c r="U97" s="18">
        <v>1.8258000000000001</v>
      </c>
      <c r="V97" s="11">
        <v>0.96682999999999997</v>
      </c>
      <c r="W97" s="18">
        <v>1.0673E-3</v>
      </c>
      <c r="X97" s="18">
        <v>0.11039</v>
      </c>
      <c r="Z97" s="18">
        <f t="shared" si="42"/>
        <v>3.4765000000000002E-7</v>
      </c>
      <c r="AA97" s="11">
        <f t="shared" si="43"/>
        <v>8299.99</v>
      </c>
      <c r="AB97" s="18">
        <f t="shared" si="44"/>
        <v>6.6083999999999998E-8</v>
      </c>
      <c r="AC97" s="18">
        <f t="shared" si="45"/>
        <v>1.5186E-12</v>
      </c>
    </row>
    <row r="98" spans="1:29" x14ac:dyDescent="0.35">
      <c r="A98" s="10" t="s">
        <v>24</v>
      </c>
      <c r="B98" s="10">
        <f t="shared" ref="B98:X98" si="46">AVERAGE(B93:B97)</f>
        <v>1.02192E-4</v>
      </c>
      <c r="C98" s="10">
        <f t="shared" si="46"/>
        <v>2.6263399999999999E-2</v>
      </c>
      <c r="D98" s="10">
        <f t="shared" si="46"/>
        <v>3.4733799999999998E-7</v>
      </c>
      <c r="E98" s="10">
        <f t="shared" si="46"/>
        <v>1.1100399999999999E-8</v>
      </c>
      <c r="F98" s="10">
        <f t="shared" si="46"/>
        <v>3.1965200000000005</v>
      </c>
      <c r="G98" s="10">
        <f t="shared" si="46"/>
        <v>47.628</v>
      </c>
      <c r="H98" s="10">
        <f t="shared" si="46"/>
        <v>8.3550000000000004</v>
      </c>
      <c r="I98" s="10">
        <f t="shared" si="46"/>
        <v>17.7378</v>
      </c>
      <c r="J98" s="10">
        <f t="shared" si="46"/>
        <v>6.681959999999999E-8</v>
      </c>
      <c r="K98" s="10">
        <f t="shared" si="46"/>
        <v>1.2713800000000001E-8</v>
      </c>
      <c r="L98" s="10">
        <f t="shared" si="46"/>
        <v>19.027000000000001</v>
      </c>
      <c r="M98" s="10">
        <f t="shared" si="46"/>
        <v>0.80876000000000003</v>
      </c>
      <c r="N98" s="10">
        <f t="shared" si="46"/>
        <v>1.4693000000000001E-2</v>
      </c>
      <c r="O98" s="10">
        <f t="shared" si="46"/>
        <v>1.8167599999999999</v>
      </c>
      <c r="P98" s="10">
        <f t="shared" si="46"/>
        <v>8250.2000000000007</v>
      </c>
      <c r="Q98" s="10">
        <f t="shared" si="46"/>
        <v>11.847799999999999</v>
      </c>
      <c r="R98" s="10">
        <f t="shared" si="46"/>
        <v>0.14360600000000001</v>
      </c>
      <c r="S98" s="21">
        <f t="shared" si="46"/>
        <v>1.5144600000000002E-12</v>
      </c>
      <c r="T98" s="10">
        <f t="shared" si="46"/>
        <v>2.7655000000000003E-14</v>
      </c>
      <c r="U98" s="10">
        <f t="shared" si="46"/>
        <v>1.8260800000000004</v>
      </c>
      <c r="V98" s="10">
        <f t="shared" si="46"/>
        <v>0.96697600000000006</v>
      </c>
      <c r="W98" s="10">
        <f t="shared" si="46"/>
        <v>1.06744E-3</v>
      </c>
      <c r="X98" s="10">
        <f t="shared" si="46"/>
        <v>0.11039000000000002</v>
      </c>
      <c r="Z98" s="10">
        <f>AVERAGE(Z93:Z97)</f>
        <v>3.4733799999999998E-7</v>
      </c>
      <c r="AA98" s="10">
        <f>AVERAGE(AA93:AA97)</f>
        <v>8297.8279999999995</v>
      </c>
      <c r="AB98" s="10">
        <f>AVERAGE(AB93:AB97)</f>
        <v>6.681959999999999E-8</v>
      </c>
      <c r="AC98" s="10">
        <f>AVERAGE(AC93:AC97)</f>
        <v>1.5144600000000002E-12</v>
      </c>
    </row>
    <row r="103" spans="1:29" x14ac:dyDescent="0.35">
      <c r="A103" s="44" t="s">
        <v>47</v>
      </c>
      <c r="B103" s="44"/>
      <c r="C103" s="44"/>
      <c r="D103" s="44"/>
    </row>
    <row r="104" spans="1:29" x14ac:dyDescent="0.35">
      <c r="A104" s="1" t="s">
        <v>50</v>
      </c>
      <c r="B104" s="26">
        <v>1</v>
      </c>
      <c r="C104" s="26">
        <v>2</v>
      </c>
      <c r="D104" s="26">
        <v>3</v>
      </c>
      <c r="E104" s="26">
        <v>4</v>
      </c>
      <c r="F104" s="26">
        <v>5</v>
      </c>
      <c r="G104" s="26">
        <v>6</v>
      </c>
      <c r="H104" s="26">
        <v>7</v>
      </c>
      <c r="I104" s="26">
        <v>8</v>
      </c>
      <c r="J104" s="26">
        <v>9</v>
      </c>
      <c r="K104" s="26">
        <v>10</v>
      </c>
      <c r="L104" s="26">
        <v>11</v>
      </c>
      <c r="M104" s="25"/>
      <c r="N104" s="25"/>
    </row>
    <row r="105" spans="1:29" x14ac:dyDescent="0.35">
      <c r="A105" s="1" t="s">
        <v>46</v>
      </c>
      <c r="B105" s="34">
        <f>(B104-1)*40/60</f>
        <v>0</v>
      </c>
      <c r="C105" s="34">
        <f t="shared" ref="C105:L105" si="47">(C104-1)*40/60</f>
        <v>0.66666666666666663</v>
      </c>
      <c r="D105" s="34">
        <f t="shared" si="47"/>
        <v>1.3333333333333333</v>
      </c>
      <c r="E105" s="34">
        <f t="shared" si="47"/>
        <v>2</v>
      </c>
      <c r="F105" s="34">
        <f t="shared" si="47"/>
        <v>2.6666666666666665</v>
      </c>
      <c r="G105" s="34">
        <f t="shared" si="47"/>
        <v>3.3333333333333335</v>
      </c>
      <c r="H105" s="34">
        <f t="shared" si="47"/>
        <v>4</v>
      </c>
      <c r="I105" s="34">
        <f t="shared" si="47"/>
        <v>4.666666666666667</v>
      </c>
      <c r="J105" s="34">
        <f t="shared" si="47"/>
        <v>5.333333333333333</v>
      </c>
      <c r="K105" s="34">
        <f t="shared" si="47"/>
        <v>6</v>
      </c>
      <c r="L105" s="34">
        <f t="shared" si="47"/>
        <v>6.666666666666667</v>
      </c>
      <c r="M105" s="25"/>
      <c r="N105" s="25"/>
    </row>
    <row r="106" spans="1:29" x14ac:dyDescent="0.35">
      <c r="A106" s="1" t="s">
        <v>51</v>
      </c>
      <c r="B106" s="27"/>
      <c r="C106" s="27"/>
      <c r="D106" s="27"/>
      <c r="E106" s="27"/>
      <c r="F106" s="27"/>
      <c r="G106" s="27"/>
      <c r="H106" s="27"/>
      <c r="I106" s="27"/>
      <c r="J106" s="39"/>
      <c r="K106" s="27"/>
      <c r="L106" s="27"/>
      <c r="M106" s="25"/>
      <c r="N106" s="25"/>
    </row>
    <row r="107" spans="1:29" x14ac:dyDescent="0.35">
      <c r="A107" s="1" t="s">
        <v>52</v>
      </c>
      <c r="B107" s="27"/>
      <c r="C107" s="27"/>
      <c r="D107" s="27"/>
      <c r="E107" s="27"/>
      <c r="F107" s="27"/>
      <c r="G107" s="27"/>
      <c r="H107" s="27"/>
      <c r="I107" s="27"/>
      <c r="J107" s="39"/>
      <c r="K107" s="27"/>
      <c r="L107" s="27"/>
      <c r="M107" s="25"/>
      <c r="N107" s="25"/>
    </row>
    <row r="108" spans="1:29" x14ac:dyDescent="0.35">
      <c r="A108" s="1" t="s">
        <v>53</v>
      </c>
      <c r="B108" s="27"/>
      <c r="C108" s="27"/>
      <c r="D108" s="27"/>
      <c r="E108" s="27"/>
      <c r="F108" s="27"/>
      <c r="G108" s="27"/>
      <c r="H108" s="27"/>
      <c r="I108" s="27"/>
      <c r="J108" s="39"/>
      <c r="K108" s="27"/>
      <c r="L108" s="27"/>
      <c r="M108" s="25"/>
      <c r="N108" s="25"/>
    </row>
    <row r="109" spans="1:29" x14ac:dyDescent="0.35">
      <c r="A109" s="1" t="s">
        <v>54</v>
      </c>
      <c r="B109" s="27"/>
      <c r="C109" s="27"/>
      <c r="D109" s="27"/>
      <c r="E109" s="27"/>
      <c r="F109" s="27"/>
      <c r="G109" s="27"/>
      <c r="H109" s="27"/>
      <c r="I109" s="27"/>
      <c r="J109" s="39"/>
      <c r="K109" s="27"/>
      <c r="L109" s="27"/>
      <c r="M109" s="25"/>
      <c r="N109" s="25"/>
    </row>
    <row r="110" spans="1:29" x14ac:dyDescent="0.35">
      <c r="A110" s="1" t="s">
        <v>55</v>
      </c>
      <c r="B110" s="27"/>
      <c r="C110" s="27"/>
      <c r="D110" s="27"/>
      <c r="E110" s="27"/>
      <c r="F110" s="27"/>
      <c r="G110" s="27"/>
      <c r="H110" s="27"/>
      <c r="I110" s="27"/>
      <c r="J110" s="39"/>
      <c r="K110" s="27"/>
      <c r="L110" s="27"/>
      <c r="M110" s="25"/>
      <c r="N110" s="25"/>
    </row>
    <row r="111" spans="1:29" x14ac:dyDescent="0.35">
      <c r="A111" s="25" t="s">
        <v>48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5"/>
      <c r="N111" s="25"/>
    </row>
    <row r="112" spans="1:29" x14ac:dyDescent="0.35">
      <c r="B112" s="16"/>
      <c r="C112" s="16"/>
      <c r="D112" s="16"/>
      <c r="E112" s="16"/>
      <c r="F112" s="16"/>
    </row>
    <row r="113" spans="1:14" x14ac:dyDescent="0.35">
      <c r="B113" s="16"/>
      <c r="C113" s="16"/>
      <c r="D113" s="16"/>
      <c r="E113" s="16"/>
      <c r="F113" s="16"/>
    </row>
    <row r="115" spans="1:14" x14ac:dyDescent="0.35">
      <c r="A115" s="28" t="s">
        <v>40</v>
      </c>
    </row>
    <row r="116" spans="1:14" x14ac:dyDescent="0.35">
      <c r="A116" s="29"/>
      <c r="B116" s="45" t="s">
        <v>21</v>
      </c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6"/>
    </row>
    <row r="117" spans="1:14" x14ac:dyDescent="0.35">
      <c r="A117" s="35" t="s">
        <v>50</v>
      </c>
      <c r="B117" s="26">
        <v>1</v>
      </c>
      <c r="C117" s="26">
        <v>2</v>
      </c>
      <c r="D117" s="26">
        <v>3</v>
      </c>
      <c r="E117" s="26">
        <v>4</v>
      </c>
      <c r="F117" s="26">
        <v>5</v>
      </c>
      <c r="G117" s="26">
        <v>6</v>
      </c>
      <c r="H117" s="26">
        <v>7</v>
      </c>
      <c r="I117" s="26">
        <v>8</v>
      </c>
      <c r="J117" s="26">
        <v>9</v>
      </c>
      <c r="K117" s="26">
        <v>10</v>
      </c>
      <c r="L117" s="26">
        <v>11</v>
      </c>
      <c r="M117" s="31"/>
      <c r="N117" s="32"/>
    </row>
    <row r="118" spans="1:14" x14ac:dyDescent="0.35">
      <c r="A118" s="1" t="s">
        <v>46</v>
      </c>
      <c r="B118" s="34">
        <f>(B117-1)*40/60</f>
        <v>0</v>
      </c>
      <c r="C118" s="34">
        <f t="shared" ref="C118:L118" si="48">(C117-1)*40/60</f>
        <v>0.66666666666666663</v>
      </c>
      <c r="D118" s="34">
        <f t="shared" si="48"/>
        <v>1.3333333333333333</v>
      </c>
      <c r="E118" s="34">
        <f t="shared" si="48"/>
        <v>2</v>
      </c>
      <c r="F118" s="34">
        <f t="shared" si="48"/>
        <v>2.6666666666666665</v>
      </c>
      <c r="G118" s="34">
        <f t="shared" si="48"/>
        <v>3.3333333333333335</v>
      </c>
      <c r="H118" s="34">
        <f t="shared" si="48"/>
        <v>4</v>
      </c>
      <c r="I118" s="34">
        <f t="shared" si="48"/>
        <v>4.666666666666667</v>
      </c>
      <c r="J118" s="34">
        <f t="shared" si="48"/>
        <v>5.333333333333333</v>
      </c>
      <c r="K118" s="34">
        <f t="shared" si="48"/>
        <v>6</v>
      </c>
      <c r="L118" s="34">
        <f t="shared" si="48"/>
        <v>6.666666666666667</v>
      </c>
      <c r="M118" s="25"/>
      <c r="N118" s="25"/>
    </row>
    <row r="119" spans="1:14" x14ac:dyDescent="0.35">
      <c r="A119" s="26">
        <v>1</v>
      </c>
      <c r="B119" s="36">
        <f>S3</f>
        <v>1.4109999999999999E-12</v>
      </c>
      <c r="C119" s="36">
        <f>S12</f>
        <v>1.4336000000000001E-12</v>
      </c>
      <c r="D119" s="36">
        <f>S21</f>
        <v>1.4284000000000001E-12</v>
      </c>
      <c r="E119" s="36">
        <f>S30</f>
        <v>1.4227E-12</v>
      </c>
      <c r="F119" s="36">
        <f>S39</f>
        <v>1.4537999999999999E-12</v>
      </c>
      <c r="G119" s="36">
        <f>S48</f>
        <v>1.4635E-12</v>
      </c>
      <c r="H119" s="36">
        <f>S57</f>
        <v>1.4359999999999999E-12</v>
      </c>
      <c r="I119" s="36">
        <f>S66</f>
        <v>1.5023999999999999E-12</v>
      </c>
      <c r="J119" s="37">
        <f>S75</f>
        <v>1.4570999999999999E-12</v>
      </c>
      <c r="K119" s="36">
        <f>S84</f>
        <v>1.4583999999999999E-12</v>
      </c>
      <c r="L119" s="36">
        <f>S93</f>
        <v>1.5342000000000001E-12</v>
      </c>
      <c r="M119" s="25"/>
      <c r="N119" s="25"/>
    </row>
    <row r="120" spans="1:14" x14ac:dyDescent="0.35">
      <c r="A120" s="26">
        <v>2</v>
      </c>
      <c r="B120" s="36">
        <f>S4</f>
        <v>1.4169999999999999E-12</v>
      </c>
      <c r="C120" s="36">
        <f>S13</f>
        <v>1.4191000000000001E-12</v>
      </c>
      <c r="D120" s="36">
        <f>S22</f>
        <v>1.4345E-12</v>
      </c>
      <c r="E120" s="36">
        <f>S31</f>
        <v>1.4372E-12</v>
      </c>
      <c r="F120" s="36">
        <f>S40</f>
        <v>1.4674E-12</v>
      </c>
      <c r="G120" s="36">
        <f t="shared" ref="G120:G123" si="49">S49</f>
        <v>1.4366E-12</v>
      </c>
      <c r="H120" s="36">
        <f t="shared" ref="H120:H123" si="50">S58</f>
        <v>1.4405E-12</v>
      </c>
      <c r="I120" s="36">
        <f t="shared" ref="I120:I123" si="51">S67</f>
        <v>1.4868000000000001E-12</v>
      </c>
      <c r="J120" s="37">
        <f t="shared" ref="J120:J123" si="52">S76</f>
        <v>1.4622E-12</v>
      </c>
      <c r="K120" s="36">
        <f t="shared" ref="K120:K123" si="53">S85</f>
        <v>1.4839999999999999E-12</v>
      </c>
      <c r="L120" s="36">
        <f t="shared" ref="L120:L123" si="54">S94</f>
        <v>1.5107E-12</v>
      </c>
      <c r="M120" s="25"/>
      <c r="N120" s="25"/>
    </row>
    <row r="121" spans="1:14" x14ac:dyDescent="0.35">
      <c r="A121" s="26">
        <v>3</v>
      </c>
      <c r="B121" s="36">
        <f>S5</f>
        <v>1.4095E-12</v>
      </c>
      <c r="C121" s="36">
        <f>S14</f>
        <v>1.4253E-12</v>
      </c>
      <c r="D121" s="36">
        <f>S23</f>
        <v>1.4195999999999999E-12</v>
      </c>
      <c r="E121" s="36">
        <f>S32</f>
        <v>1.428E-12</v>
      </c>
      <c r="F121" s="36">
        <f>S41</f>
        <v>1.4569E-12</v>
      </c>
      <c r="G121" s="36">
        <f t="shared" si="49"/>
        <v>1.4352E-12</v>
      </c>
      <c r="H121" s="36">
        <f t="shared" si="50"/>
        <v>1.4517E-12</v>
      </c>
      <c r="I121" s="36">
        <f t="shared" si="51"/>
        <v>1.4281999999999999E-12</v>
      </c>
      <c r="J121" s="37">
        <f t="shared" si="52"/>
        <v>1.4718E-12</v>
      </c>
      <c r="K121" s="36">
        <f t="shared" si="53"/>
        <v>1.4912999999999999E-12</v>
      </c>
      <c r="L121" s="36">
        <f t="shared" si="54"/>
        <v>1.5251E-12</v>
      </c>
      <c r="M121" s="25"/>
      <c r="N121" s="25"/>
    </row>
    <row r="122" spans="1:14" x14ac:dyDescent="0.35">
      <c r="A122" s="26">
        <v>4</v>
      </c>
      <c r="B122" s="36">
        <f>S6</f>
        <v>1.4194E-12</v>
      </c>
      <c r="C122" s="36">
        <f>S15</f>
        <v>1.4207E-12</v>
      </c>
      <c r="D122" s="36">
        <f>S24</f>
        <v>1.4162E-12</v>
      </c>
      <c r="E122" s="36">
        <f>S33</f>
        <v>1.4251000000000001E-12</v>
      </c>
      <c r="F122" s="36">
        <f>S42</f>
        <v>1.4698000000000001E-12</v>
      </c>
      <c r="G122" s="36">
        <f t="shared" si="49"/>
        <v>1.4601E-12</v>
      </c>
      <c r="H122" s="36">
        <f t="shared" si="50"/>
        <v>1.4727999999999999E-12</v>
      </c>
      <c r="I122" s="36">
        <f t="shared" si="51"/>
        <v>1.4559000000000001E-12</v>
      </c>
      <c r="J122" s="37">
        <f t="shared" si="52"/>
        <v>1.4209999999999999E-12</v>
      </c>
      <c r="K122" s="36">
        <f t="shared" si="53"/>
        <v>1.4928000000000001E-12</v>
      </c>
      <c r="L122" s="36">
        <f t="shared" si="54"/>
        <v>1.4837E-12</v>
      </c>
      <c r="M122" s="25"/>
      <c r="N122" s="25"/>
    </row>
    <row r="123" spans="1:14" x14ac:dyDescent="0.35">
      <c r="A123" s="26">
        <v>5</v>
      </c>
      <c r="B123" s="36">
        <f>S7</f>
        <v>1.3974000000000001E-12</v>
      </c>
      <c r="C123" s="36">
        <f>S16</f>
        <v>1.4162E-12</v>
      </c>
      <c r="D123" s="36">
        <f>S25</f>
        <v>1.4396E-12</v>
      </c>
      <c r="E123" s="36">
        <f>S34</f>
        <v>1.4437E-12</v>
      </c>
      <c r="F123" s="36">
        <f>S43</f>
        <v>1.4253E-12</v>
      </c>
      <c r="G123" s="36">
        <f t="shared" si="49"/>
        <v>1.4653E-12</v>
      </c>
      <c r="H123" s="36">
        <f t="shared" si="50"/>
        <v>1.4092000000000001E-12</v>
      </c>
      <c r="I123" s="36">
        <f t="shared" si="51"/>
        <v>1.4831E-12</v>
      </c>
      <c r="J123" s="37">
        <f t="shared" si="52"/>
        <v>1.4294999999999999E-12</v>
      </c>
      <c r="K123" s="36">
        <f t="shared" si="53"/>
        <v>1.4300999999999999E-12</v>
      </c>
      <c r="L123" s="36">
        <f t="shared" si="54"/>
        <v>1.5186E-12</v>
      </c>
      <c r="M123" s="25"/>
      <c r="N123" s="25"/>
    </row>
    <row r="124" spans="1:14" x14ac:dyDescent="0.35">
      <c r="A124" s="26" t="s">
        <v>22</v>
      </c>
      <c r="B124" s="27">
        <f t="shared" ref="B124:L124" si="55">AVERAGE(B119:B123)</f>
        <v>1.4108599999999999E-12</v>
      </c>
      <c r="C124" s="27">
        <f t="shared" si="55"/>
        <v>1.4229800000000001E-12</v>
      </c>
      <c r="D124" s="27">
        <f t="shared" si="55"/>
        <v>1.42766E-12</v>
      </c>
      <c r="E124" s="27">
        <f t="shared" si="55"/>
        <v>1.4313400000000002E-12</v>
      </c>
      <c r="F124" s="27">
        <f t="shared" si="55"/>
        <v>1.4546399999999999E-12</v>
      </c>
      <c r="G124" s="27">
        <f t="shared" si="55"/>
        <v>1.4521400000000001E-12</v>
      </c>
      <c r="H124" s="27">
        <f t="shared" si="55"/>
        <v>1.4420399999999998E-12</v>
      </c>
      <c r="I124" s="27">
        <f t="shared" si="55"/>
        <v>1.4712800000000002E-12</v>
      </c>
      <c r="J124" s="27">
        <f t="shared" si="55"/>
        <v>1.4483199999999998E-12</v>
      </c>
      <c r="K124" s="27">
        <f t="shared" si="55"/>
        <v>1.4713199999999998E-12</v>
      </c>
      <c r="L124" s="27">
        <f t="shared" si="55"/>
        <v>1.5144600000000002E-12</v>
      </c>
      <c r="M124" s="25"/>
      <c r="N124" s="25"/>
    </row>
    <row r="125" spans="1:14" x14ac:dyDescent="0.35">
      <c r="A125" s="26" t="s">
        <v>23</v>
      </c>
      <c r="B125" s="27">
        <f t="shared" ref="B125:L125" si="56">STDEV(B119:B123)</f>
        <v>8.5684304280305111E-15</v>
      </c>
      <c r="C125" s="27">
        <f t="shared" si="56"/>
        <v>6.7894771521819228E-15</v>
      </c>
      <c r="D125" s="27">
        <f t="shared" si="56"/>
        <v>9.8258841841332922E-15</v>
      </c>
      <c r="E125" s="27">
        <f t="shared" si="56"/>
        <v>8.8296659053443154E-15</v>
      </c>
      <c r="F125" s="27">
        <f t="shared" si="56"/>
        <v>1.7743252238527197E-14</v>
      </c>
      <c r="G125" s="27">
        <f t="shared" si="56"/>
        <v>1.4950351166444235E-14</v>
      </c>
      <c r="H125" s="27">
        <f t="shared" si="56"/>
        <v>2.3220745035420324E-14</v>
      </c>
      <c r="I125" s="27">
        <f t="shared" si="56"/>
        <v>2.9332013227871027E-14</v>
      </c>
      <c r="J125" s="27">
        <f t="shared" si="56"/>
        <v>2.1918188793784995E-14</v>
      </c>
      <c r="K125" s="27">
        <f t="shared" si="56"/>
        <v>2.6867210499045138E-14</v>
      </c>
      <c r="L125" s="27">
        <f t="shared" si="56"/>
        <v>1.923754142295736E-14</v>
      </c>
      <c r="M125" s="25"/>
      <c r="N125" s="25"/>
    </row>
    <row r="126" spans="1:14" x14ac:dyDescent="0.35">
      <c r="A126" s="26" t="s">
        <v>25</v>
      </c>
      <c r="B126" s="30">
        <f>(B124-$B124)/B124</f>
        <v>0</v>
      </c>
      <c r="C126" s="30">
        <f t="shared" ref="C126:L126" si="57">(C124-$B124)/C124</f>
        <v>8.5173368564562778E-3</v>
      </c>
      <c r="D126" s="30">
        <f>(D124-$B124)/D124</f>
        <v>1.1767507669893455E-2</v>
      </c>
      <c r="E126" s="30">
        <f t="shared" si="57"/>
        <v>1.4308270571632408E-2</v>
      </c>
      <c r="F126" s="30">
        <f t="shared" si="57"/>
        <v>3.0096793708408984E-2</v>
      </c>
      <c r="G126" s="30">
        <f t="shared" si="57"/>
        <v>2.8427011169722065E-2</v>
      </c>
      <c r="H126" s="30">
        <f t="shared" si="57"/>
        <v>2.1622146403705775E-2</v>
      </c>
      <c r="I126" s="30">
        <f t="shared" si="57"/>
        <v>4.1066282420749452E-2</v>
      </c>
      <c r="J126" s="30">
        <f t="shared" si="57"/>
        <v>2.5864449845337995E-2</v>
      </c>
      <c r="K126" s="30">
        <f t="shared" si="57"/>
        <v>4.1092352445423114E-2</v>
      </c>
      <c r="L126" s="30">
        <f t="shared" si="57"/>
        <v>6.8407221055689998E-2</v>
      </c>
      <c r="M126" s="25"/>
      <c r="N126" s="25"/>
    </row>
    <row r="127" spans="1:14" x14ac:dyDescent="0.35">
      <c r="D127" s="38">
        <f>(D124-$C124)/D124</f>
        <v>3.2780914223274E-3</v>
      </c>
      <c r="E127" s="38">
        <f t="shared" ref="E127:L127" si="58">(E124-$C124)/E124</f>
        <v>5.8406807606859144E-3</v>
      </c>
      <c r="F127" s="38">
        <f t="shared" si="58"/>
        <v>2.1764835285706351E-2</v>
      </c>
      <c r="G127" s="38">
        <f t="shared" si="58"/>
        <v>2.0080708471634998E-2</v>
      </c>
      <c r="H127" s="38">
        <f t="shared" si="58"/>
        <v>1.3217386480263877E-2</v>
      </c>
      <c r="I127" s="38">
        <f t="shared" si="58"/>
        <v>3.28285574465772E-2</v>
      </c>
      <c r="J127" s="38">
        <f t="shared" si="58"/>
        <v>1.7496133451170855E-2</v>
      </c>
      <c r="K127" s="38">
        <f t="shared" si="58"/>
        <v>3.2854851425930302E-2</v>
      </c>
      <c r="L127" s="38">
        <f t="shared" si="58"/>
        <v>6.0404368553808034E-2</v>
      </c>
    </row>
  </sheetData>
  <mergeCells count="2">
    <mergeCell ref="A103:D103"/>
    <mergeCell ref="B116:N1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information</vt:lpstr>
      <vt:lpstr>channel 1</vt:lpstr>
      <vt:lpstr>channel 2</vt:lpstr>
      <vt:lpstr>channel3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2025-05-13T01:06:32Z</dcterms:modified>
</cp:coreProperties>
</file>