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defaultThemeVersion="124226"/>
  <xr:revisionPtr revIDLastSave="0" documentId="13_ncr:1_{A0C4B000-CFAA-48FF-B5DC-2EBD7B9C7A37}" xr6:coauthVersionLast="47" xr6:coauthVersionMax="47" xr10:uidLastSave="{00000000-0000-0000-0000-000000000000}"/>
  <bookViews>
    <workbookView xWindow="-28920" yWindow="7470" windowWidth="29040" windowHeight="15720" xr2:uid="{00000000-000D-0000-FFFF-FFFF00000000}"/>
  </bookViews>
  <sheets>
    <sheet name="Experiment information" sheetId="1" r:id="rId1"/>
    <sheet name="channel 1" sheetId="26" r:id="rId2"/>
    <sheet name="channel 2" sheetId="24" r:id="rId3"/>
    <sheet name="channel 3" sheetId="2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3" i="26" l="1"/>
  <c r="L119" i="24"/>
  <c r="K122" i="24"/>
  <c r="J120" i="24"/>
  <c r="I120" i="24"/>
  <c r="H120" i="24"/>
  <c r="G120" i="24"/>
  <c r="F120" i="24"/>
  <c r="E120" i="24"/>
  <c r="C122" i="24"/>
  <c r="C121" i="24"/>
  <c r="D122" i="24"/>
  <c r="D123" i="24"/>
  <c r="C120" i="24"/>
  <c r="L123" i="27" l="1"/>
  <c r="K123" i="27"/>
  <c r="J123" i="27"/>
  <c r="I123" i="27"/>
  <c r="H123" i="27"/>
  <c r="G123" i="27"/>
  <c r="F123" i="27"/>
  <c r="E123" i="27"/>
  <c r="D123" i="27"/>
  <c r="C123" i="27"/>
  <c r="B123" i="27"/>
  <c r="L122" i="27"/>
  <c r="K122" i="27"/>
  <c r="J122" i="27"/>
  <c r="I122" i="27"/>
  <c r="H122" i="27"/>
  <c r="G122" i="27"/>
  <c r="F122" i="27"/>
  <c r="E122" i="27"/>
  <c r="D122" i="27"/>
  <c r="C122" i="27"/>
  <c r="B122" i="27"/>
  <c r="L121" i="27"/>
  <c r="K121" i="27"/>
  <c r="J121" i="27"/>
  <c r="I121" i="27"/>
  <c r="H121" i="27"/>
  <c r="G121" i="27"/>
  <c r="F121" i="27"/>
  <c r="E121" i="27"/>
  <c r="D121" i="27"/>
  <c r="C121" i="27"/>
  <c r="B121" i="27"/>
  <c r="L120" i="27"/>
  <c r="K120" i="27"/>
  <c r="J120" i="27"/>
  <c r="I120" i="27"/>
  <c r="H120" i="27"/>
  <c r="G120" i="27"/>
  <c r="F120" i="27"/>
  <c r="E120" i="27"/>
  <c r="D120" i="27"/>
  <c r="C120" i="27"/>
  <c r="B120" i="27"/>
  <c r="L119" i="27"/>
  <c r="K119" i="27"/>
  <c r="J119" i="27"/>
  <c r="J124" i="27" s="1"/>
  <c r="I119" i="27"/>
  <c r="H119" i="27"/>
  <c r="G119" i="27"/>
  <c r="F119" i="27"/>
  <c r="F124" i="27" s="1"/>
  <c r="E119" i="27"/>
  <c r="D119" i="27"/>
  <c r="C119" i="27"/>
  <c r="B119" i="27"/>
  <c r="B124" i="27" s="1"/>
  <c r="E124" i="27" l="1"/>
  <c r="C124" i="27"/>
  <c r="L124" i="27"/>
  <c r="K124" i="27"/>
  <c r="I124" i="27"/>
  <c r="H124" i="27"/>
  <c r="G124" i="27"/>
  <c r="D124" i="27"/>
  <c r="AC97" i="27"/>
  <c r="AB97" i="27"/>
  <c r="AA97" i="27"/>
  <c r="Z97" i="27"/>
  <c r="AC96" i="27"/>
  <c r="AB96" i="27"/>
  <c r="AA96" i="27"/>
  <c r="Z96" i="27"/>
  <c r="AC95" i="27"/>
  <c r="AB95" i="27"/>
  <c r="AA95" i="27"/>
  <c r="Z95" i="27"/>
  <c r="AC94" i="27"/>
  <c r="AB94" i="27"/>
  <c r="AA94" i="27"/>
  <c r="Z94" i="27"/>
  <c r="AC93" i="27"/>
  <c r="AB93" i="27"/>
  <c r="AA93" i="27"/>
  <c r="Z93" i="27"/>
  <c r="AC88" i="27"/>
  <c r="AB88" i="27"/>
  <c r="AA88" i="27"/>
  <c r="Z88" i="27"/>
  <c r="AC87" i="27"/>
  <c r="AB87" i="27"/>
  <c r="AA87" i="27"/>
  <c r="Z87" i="27"/>
  <c r="AC86" i="27"/>
  <c r="AB86" i="27"/>
  <c r="AA86" i="27"/>
  <c r="Z86" i="27"/>
  <c r="AC85" i="27"/>
  <c r="AB85" i="27"/>
  <c r="AA85" i="27"/>
  <c r="Z85" i="27"/>
  <c r="AC84" i="27"/>
  <c r="AC89" i="27" s="1"/>
  <c r="AB84" i="27"/>
  <c r="AB89" i="27" s="1"/>
  <c r="AA84" i="27"/>
  <c r="AA89" i="27" s="1"/>
  <c r="Z84" i="27"/>
  <c r="Z89" i="27" s="1"/>
  <c r="AC79" i="27"/>
  <c r="AB79" i="27"/>
  <c r="AA79" i="27"/>
  <c r="Z79" i="27"/>
  <c r="AC78" i="27"/>
  <c r="AB78" i="27"/>
  <c r="AA78" i="27"/>
  <c r="Z78" i="27"/>
  <c r="AC77" i="27"/>
  <c r="AB77" i="27"/>
  <c r="AA77" i="27"/>
  <c r="Z77" i="27"/>
  <c r="AC76" i="27"/>
  <c r="AB76" i="27"/>
  <c r="AA76" i="27"/>
  <c r="Z76" i="27"/>
  <c r="AC75" i="27"/>
  <c r="AB75" i="27"/>
  <c r="AA75" i="27"/>
  <c r="Z75" i="27"/>
  <c r="AC70" i="27"/>
  <c r="AB70" i="27"/>
  <c r="AA70" i="27"/>
  <c r="Z70" i="27"/>
  <c r="AC69" i="27"/>
  <c r="AB69" i="27"/>
  <c r="AA69" i="27"/>
  <c r="Z69" i="27"/>
  <c r="AC68" i="27"/>
  <c r="AB68" i="27"/>
  <c r="AA68" i="27"/>
  <c r="Z68" i="27"/>
  <c r="AC67" i="27"/>
  <c r="AB67" i="27"/>
  <c r="AA67" i="27"/>
  <c r="Z67" i="27"/>
  <c r="AC66" i="27"/>
  <c r="AB66" i="27"/>
  <c r="AA66" i="27"/>
  <c r="Z66" i="27"/>
  <c r="AC61" i="27"/>
  <c r="AB61" i="27"/>
  <c r="AA61" i="27"/>
  <c r="Z61" i="27"/>
  <c r="AC60" i="27"/>
  <c r="AB60" i="27"/>
  <c r="AA60" i="27"/>
  <c r="Z60" i="27"/>
  <c r="AC59" i="27"/>
  <c r="AB59" i="27"/>
  <c r="AA59" i="27"/>
  <c r="Z59" i="27"/>
  <c r="AC58" i="27"/>
  <c r="AB58" i="27"/>
  <c r="AA58" i="27"/>
  <c r="Z58" i="27"/>
  <c r="AC57" i="27"/>
  <c r="AB57" i="27"/>
  <c r="AB62" i="27" s="1"/>
  <c r="AA57" i="27"/>
  <c r="Z57" i="27"/>
  <c r="AC52" i="27"/>
  <c r="AB52" i="27"/>
  <c r="AA52" i="27"/>
  <c r="Z52" i="27"/>
  <c r="AC51" i="27"/>
  <c r="AB51" i="27"/>
  <c r="AA51" i="27"/>
  <c r="Z51" i="27"/>
  <c r="AC50" i="27"/>
  <c r="AB50" i="27"/>
  <c r="AA50" i="27"/>
  <c r="Z50" i="27"/>
  <c r="AC49" i="27"/>
  <c r="AB49" i="27"/>
  <c r="AA49" i="27"/>
  <c r="Z49" i="27"/>
  <c r="AC48" i="27"/>
  <c r="AC53" i="27" s="1"/>
  <c r="AB48" i="27"/>
  <c r="AA48" i="27"/>
  <c r="Z48" i="27"/>
  <c r="Z53" i="27" s="1"/>
  <c r="AC43" i="27"/>
  <c r="AB43" i="27"/>
  <c r="AA43" i="27"/>
  <c r="Z43" i="27"/>
  <c r="AC42" i="27"/>
  <c r="AB42" i="27"/>
  <c r="AA42" i="27"/>
  <c r="Z42" i="27"/>
  <c r="AC41" i="27"/>
  <c r="AB41" i="27"/>
  <c r="AA41" i="27"/>
  <c r="Z41" i="27"/>
  <c r="AC40" i="27"/>
  <c r="AB40" i="27"/>
  <c r="AA40" i="27"/>
  <c r="Z40" i="27"/>
  <c r="AC39" i="27"/>
  <c r="AB39" i="27"/>
  <c r="AA39" i="27"/>
  <c r="Z39" i="27"/>
  <c r="AC34" i="27"/>
  <c r="AB34" i="27"/>
  <c r="AA34" i="27"/>
  <c r="Z34" i="27"/>
  <c r="AC33" i="27"/>
  <c r="AB33" i="27"/>
  <c r="AA33" i="27"/>
  <c r="Z33" i="27"/>
  <c r="AC32" i="27"/>
  <c r="AB32" i="27"/>
  <c r="AA32" i="27"/>
  <c r="Z32" i="27"/>
  <c r="AC31" i="27"/>
  <c r="AB31" i="27"/>
  <c r="AA31" i="27"/>
  <c r="Z31" i="27"/>
  <c r="AC30" i="27"/>
  <c r="AB30" i="27"/>
  <c r="AA30" i="27"/>
  <c r="Z30" i="27"/>
  <c r="AC25" i="27"/>
  <c r="AB25" i="27"/>
  <c r="AA25" i="27"/>
  <c r="Z25" i="27"/>
  <c r="AC24" i="27"/>
  <c r="AB24" i="27"/>
  <c r="AA24" i="27"/>
  <c r="Z24" i="27"/>
  <c r="AC23" i="27"/>
  <c r="AB23" i="27"/>
  <c r="AA23" i="27"/>
  <c r="Z23" i="27"/>
  <c r="AC22" i="27"/>
  <c r="AB22" i="27"/>
  <c r="AA22" i="27"/>
  <c r="Z22" i="27"/>
  <c r="AC21" i="27"/>
  <c r="AB21" i="27"/>
  <c r="AA21" i="27"/>
  <c r="Z21" i="27"/>
  <c r="AC16" i="27"/>
  <c r="AB16" i="27"/>
  <c r="AA16" i="27"/>
  <c r="Z16" i="27"/>
  <c r="AC15" i="27"/>
  <c r="AB15" i="27"/>
  <c r="AA15" i="27"/>
  <c r="Z15" i="27"/>
  <c r="AC14" i="27"/>
  <c r="AB14" i="27"/>
  <c r="AA14" i="27"/>
  <c r="Z14" i="27"/>
  <c r="AC13" i="27"/>
  <c r="AB13" i="27"/>
  <c r="AA13" i="27"/>
  <c r="Z13" i="27"/>
  <c r="AC12" i="27"/>
  <c r="AC17" i="27" s="1"/>
  <c r="AB12" i="27"/>
  <c r="AB17" i="27" s="1"/>
  <c r="AA12" i="27"/>
  <c r="AA17" i="27" s="1"/>
  <c r="Z12" i="27"/>
  <c r="Z17" i="27" s="1"/>
  <c r="AC7" i="27"/>
  <c r="AB7" i="27"/>
  <c r="AA7" i="27"/>
  <c r="Z7" i="27"/>
  <c r="AC6" i="27"/>
  <c r="AB6" i="27"/>
  <c r="AA6" i="27"/>
  <c r="Z6" i="27"/>
  <c r="AC5" i="27"/>
  <c r="AB5" i="27"/>
  <c r="AA5" i="27"/>
  <c r="Z5" i="27"/>
  <c r="AC4" i="27"/>
  <c r="AB4" i="27"/>
  <c r="AA4" i="27"/>
  <c r="Z4" i="27"/>
  <c r="AC3" i="27"/>
  <c r="AB3" i="27"/>
  <c r="AA3" i="27"/>
  <c r="Z3" i="27"/>
  <c r="AC97" i="26"/>
  <c r="AB97" i="26"/>
  <c r="AA97" i="26"/>
  <c r="Z97" i="26"/>
  <c r="AC96" i="26"/>
  <c r="AB96" i="26"/>
  <c r="AA96" i="26"/>
  <c r="Z96" i="26"/>
  <c r="AC95" i="26"/>
  <c r="AB95" i="26"/>
  <c r="AA95" i="26"/>
  <c r="Z95" i="26"/>
  <c r="AC94" i="26"/>
  <c r="AB94" i="26"/>
  <c r="AA94" i="26"/>
  <c r="Z94" i="26"/>
  <c r="AC93" i="26"/>
  <c r="AB93" i="26"/>
  <c r="AA93" i="26"/>
  <c r="Z93" i="26"/>
  <c r="AC88" i="26"/>
  <c r="AB88" i="26"/>
  <c r="AA88" i="26"/>
  <c r="Z88" i="26"/>
  <c r="AC87" i="26"/>
  <c r="AB87" i="26"/>
  <c r="AA87" i="26"/>
  <c r="Z87" i="26"/>
  <c r="AC86" i="26"/>
  <c r="AB86" i="26"/>
  <c r="AA86" i="26"/>
  <c r="Z86" i="26"/>
  <c r="AC85" i="26"/>
  <c r="AB85" i="26"/>
  <c r="AA85" i="26"/>
  <c r="Z85" i="26"/>
  <c r="AC84" i="26"/>
  <c r="AB84" i="26"/>
  <c r="AB89" i="26" s="1"/>
  <c r="AA84" i="26"/>
  <c r="Z84" i="26"/>
  <c r="AC79" i="26"/>
  <c r="AB79" i="26"/>
  <c r="AA79" i="26"/>
  <c r="Z79" i="26"/>
  <c r="AC78" i="26"/>
  <c r="AB78" i="26"/>
  <c r="AA78" i="26"/>
  <c r="Z78" i="26"/>
  <c r="AC77" i="26"/>
  <c r="AB77" i="26"/>
  <c r="AA77" i="26"/>
  <c r="Z77" i="26"/>
  <c r="AC76" i="26"/>
  <c r="AB76" i="26"/>
  <c r="AA76" i="26"/>
  <c r="Z76" i="26"/>
  <c r="AC75" i="26"/>
  <c r="AC80" i="26" s="1"/>
  <c r="AB75" i="26"/>
  <c r="AA75" i="26"/>
  <c r="AA80" i="26" s="1"/>
  <c r="Z75" i="26"/>
  <c r="Z80" i="26" s="1"/>
  <c r="AC70" i="26"/>
  <c r="AB70" i="26"/>
  <c r="AA70" i="26"/>
  <c r="Z70" i="26"/>
  <c r="AC69" i="26"/>
  <c r="AB69" i="26"/>
  <c r="AA69" i="26"/>
  <c r="Z69" i="26"/>
  <c r="AC68" i="26"/>
  <c r="AB68" i="26"/>
  <c r="AA68" i="26"/>
  <c r="Z68" i="26"/>
  <c r="AC67" i="26"/>
  <c r="AB67" i="26"/>
  <c r="AA67" i="26"/>
  <c r="Z67" i="26"/>
  <c r="AC66" i="26"/>
  <c r="AB66" i="26"/>
  <c r="AA66" i="26"/>
  <c r="Z66" i="26"/>
  <c r="AC61" i="26"/>
  <c r="AB61" i="26"/>
  <c r="AA61" i="26"/>
  <c r="Z61" i="26"/>
  <c r="AC60" i="26"/>
  <c r="AB60" i="26"/>
  <c r="AA60" i="26"/>
  <c r="Z60" i="26"/>
  <c r="AC59" i="26"/>
  <c r="AB59" i="26"/>
  <c r="AA59" i="26"/>
  <c r="Z59" i="26"/>
  <c r="AC58" i="26"/>
  <c r="AB58" i="26"/>
  <c r="AA58" i="26"/>
  <c r="Z58" i="26"/>
  <c r="AC57" i="26"/>
  <c r="AB57" i="26"/>
  <c r="AA57" i="26"/>
  <c r="Z57" i="26"/>
  <c r="AC52" i="26"/>
  <c r="AB52" i="26"/>
  <c r="AA52" i="26"/>
  <c r="Z52" i="26"/>
  <c r="AC51" i="26"/>
  <c r="AB51" i="26"/>
  <c r="AA51" i="26"/>
  <c r="Z51" i="26"/>
  <c r="AC50" i="26"/>
  <c r="AB50" i="26"/>
  <c r="AA50" i="26"/>
  <c r="Z50" i="26"/>
  <c r="AC49" i="26"/>
  <c r="AB49" i="26"/>
  <c r="AA49" i="26"/>
  <c r="Z49" i="26"/>
  <c r="AC48" i="26"/>
  <c r="AB48" i="26"/>
  <c r="AA48" i="26"/>
  <c r="Z48" i="26"/>
  <c r="AC43" i="26"/>
  <c r="AB43" i="26"/>
  <c r="AA43" i="26"/>
  <c r="Z43" i="26"/>
  <c r="AC42" i="26"/>
  <c r="AB42" i="26"/>
  <c r="AA42" i="26"/>
  <c r="Z42" i="26"/>
  <c r="AC41" i="26"/>
  <c r="AB41" i="26"/>
  <c r="AA41" i="26"/>
  <c r="Z41" i="26"/>
  <c r="AC40" i="26"/>
  <c r="AB40" i="26"/>
  <c r="AA40" i="26"/>
  <c r="Z40" i="26"/>
  <c r="AC39" i="26"/>
  <c r="AC44" i="26" s="1"/>
  <c r="AB39" i="26"/>
  <c r="AA39" i="26"/>
  <c r="Z39" i="26"/>
  <c r="Z44" i="26" s="1"/>
  <c r="AC34" i="26"/>
  <c r="AB34" i="26"/>
  <c r="AA34" i="26"/>
  <c r="Z34" i="26"/>
  <c r="AC33" i="26"/>
  <c r="AB33" i="26"/>
  <c r="AA33" i="26"/>
  <c r="Z33" i="26"/>
  <c r="AC32" i="26"/>
  <c r="AB32" i="26"/>
  <c r="AA32" i="26"/>
  <c r="Z32" i="26"/>
  <c r="AC31" i="26"/>
  <c r="AB31" i="26"/>
  <c r="AA31" i="26"/>
  <c r="Z31" i="26"/>
  <c r="AC30" i="26"/>
  <c r="AB30" i="26"/>
  <c r="AA30" i="26"/>
  <c r="Z30" i="26"/>
  <c r="AC25" i="26"/>
  <c r="AB25" i="26"/>
  <c r="AA25" i="26"/>
  <c r="Z25" i="26"/>
  <c r="AC24" i="26"/>
  <c r="AB24" i="26"/>
  <c r="AA24" i="26"/>
  <c r="Z24" i="26"/>
  <c r="AC23" i="26"/>
  <c r="AB23" i="26"/>
  <c r="AA23" i="26"/>
  <c r="Z23" i="26"/>
  <c r="AC22" i="26"/>
  <c r="AB22" i="26"/>
  <c r="AA22" i="26"/>
  <c r="Z22" i="26"/>
  <c r="AC21" i="26"/>
  <c r="AB21" i="26"/>
  <c r="AA21" i="26"/>
  <c r="Z21" i="26"/>
  <c r="AC16" i="26"/>
  <c r="AB16" i="26"/>
  <c r="AA16" i="26"/>
  <c r="Z16" i="26"/>
  <c r="AC15" i="26"/>
  <c r="AB15" i="26"/>
  <c r="AA15" i="26"/>
  <c r="Z15" i="26"/>
  <c r="AC14" i="26"/>
  <c r="AB14" i="26"/>
  <c r="AA14" i="26"/>
  <c r="Z14" i="26"/>
  <c r="AC13" i="26"/>
  <c r="AB13" i="26"/>
  <c r="AA13" i="26"/>
  <c r="Z13" i="26"/>
  <c r="AC12" i="26"/>
  <c r="AB12" i="26"/>
  <c r="AA12" i="26"/>
  <c r="Z12" i="26"/>
  <c r="AC7" i="26"/>
  <c r="AB7" i="26"/>
  <c r="AA7" i="26"/>
  <c r="Z7" i="26"/>
  <c r="AC6" i="26"/>
  <c r="AB6" i="26"/>
  <c r="AA6" i="26"/>
  <c r="Z6" i="26"/>
  <c r="AC5" i="26"/>
  <c r="AB5" i="26"/>
  <c r="AA5" i="26"/>
  <c r="Z5" i="26"/>
  <c r="AC4" i="26"/>
  <c r="AB4" i="26"/>
  <c r="AA4" i="26"/>
  <c r="Z4" i="26"/>
  <c r="AC3" i="26"/>
  <c r="AC8" i="26" s="1"/>
  <c r="AB3" i="26"/>
  <c r="AB8" i="26" s="1"/>
  <c r="AA3" i="26"/>
  <c r="AA8" i="26" s="1"/>
  <c r="Z3" i="26"/>
  <c r="Z8" i="26" s="1"/>
  <c r="AC97" i="24"/>
  <c r="AB97" i="24"/>
  <c r="AA97" i="24"/>
  <c r="Z97" i="24"/>
  <c r="AC96" i="24"/>
  <c r="AB96" i="24"/>
  <c r="AA96" i="24"/>
  <c r="Z96" i="24"/>
  <c r="AC95" i="24"/>
  <c r="AB95" i="24"/>
  <c r="AA95" i="24"/>
  <c r="Z95" i="24"/>
  <c r="AC94" i="24"/>
  <c r="AB94" i="24"/>
  <c r="AA94" i="24"/>
  <c r="Z94" i="24"/>
  <c r="AC93" i="24"/>
  <c r="AC98" i="24" s="1"/>
  <c r="AB93" i="24"/>
  <c r="AA93" i="24"/>
  <c r="Z93" i="24"/>
  <c r="AC88" i="24"/>
  <c r="AB88" i="24"/>
  <c r="AA88" i="24"/>
  <c r="Z88" i="24"/>
  <c r="AC87" i="24"/>
  <c r="AB87" i="24"/>
  <c r="AA87" i="24"/>
  <c r="Z87" i="24"/>
  <c r="AC86" i="24"/>
  <c r="AB86" i="24"/>
  <c r="AA86" i="24"/>
  <c r="Z86" i="24"/>
  <c r="AC85" i="24"/>
  <c r="AB85" i="24"/>
  <c r="AA85" i="24"/>
  <c r="Z85" i="24"/>
  <c r="AC84" i="24"/>
  <c r="AB84" i="24"/>
  <c r="AA84" i="24"/>
  <c r="Z84" i="24"/>
  <c r="AC79" i="24"/>
  <c r="AB79" i="24"/>
  <c r="AA79" i="24"/>
  <c r="Z79" i="24"/>
  <c r="AC78" i="24"/>
  <c r="AB78" i="24"/>
  <c r="AA78" i="24"/>
  <c r="Z78" i="24"/>
  <c r="AC77" i="24"/>
  <c r="AB77" i="24"/>
  <c r="AA77" i="24"/>
  <c r="Z77" i="24"/>
  <c r="AC76" i="24"/>
  <c r="AB76" i="24"/>
  <c r="AA76" i="24"/>
  <c r="Z76" i="24"/>
  <c r="AC75" i="24"/>
  <c r="AB75" i="24"/>
  <c r="AA75" i="24"/>
  <c r="Z75" i="24"/>
  <c r="AC70" i="24"/>
  <c r="AB70" i="24"/>
  <c r="AA70" i="24"/>
  <c r="Z70" i="24"/>
  <c r="AC69" i="24"/>
  <c r="AB69" i="24"/>
  <c r="AA69" i="24"/>
  <c r="Z69" i="24"/>
  <c r="AC68" i="24"/>
  <c r="AB68" i="24"/>
  <c r="AA68" i="24"/>
  <c r="Z68" i="24"/>
  <c r="AC67" i="24"/>
  <c r="AB67" i="24"/>
  <c r="AA67" i="24"/>
  <c r="Z67" i="24"/>
  <c r="AC66" i="24"/>
  <c r="AB66" i="24"/>
  <c r="AA66" i="24"/>
  <c r="Z66" i="24"/>
  <c r="Z71" i="24" s="1"/>
  <c r="AC25" i="24"/>
  <c r="AB25" i="24"/>
  <c r="AA25" i="24"/>
  <c r="Z25" i="24"/>
  <c r="AC24" i="24"/>
  <c r="AB24" i="24"/>
  <c r="AA24" i="24"/>
  <c r="Z24" i="24"/>
  <c r="AC23" i="24"/>
  <c r="AB23" i="24"/>
  <c r="AA23" i="24"/>
  <c r="Z23" i="24"/>
  <c r="AC22" i="24"/>
  <c r="AB22" i="24"/>
  <c r="AA22" i="24"/>
  <c r="Z22" i="24"/>
  <c r="AC21" i="24"/>
  <c r="AC26" i="24" s="1"/>
  <c r="AB21" i="24"/>
  <c r="AA21" i="24"/>
  <c r="Z21" i="24"/>
  <c r="AC16" i="24"/>
  <c r="AB16" i="24"/>
  <c r="AA16" i="24"/>
  <c r="Z16" i="24"/>
  <c r="AC15" i="24"/>
  <c r="AB15" i="24"/>
  <c r="AA15" i="24"/>
  <c r="Z15" i="24"/>
  <c r="AC14" i="24"/>
  <c r="AB14" i="24"/>
  <c r="AA14" i="24"/>
  <c r="Z14" i="24"/>
  <c r="AC13" i="24"/>
  <c r="AB13" i="24"/>
  <c r="AA13" i="24"/>
  <c r="Z13" i="24"/>
  <c r="AC12" i="24"/>
  <c r="AB12" i="24"/>
  <c r="AA12" i="24"/>
  <c r="Z12" i="24"/>
  <c r="AC7" i="24"/>
  <c r="AB7" i="24"/>
  <c r="AA7" i="24"/>
  <c r="Z7" i="24"/>
  <c r="AC6" i="24"/>
  <c r="AB6" i="24"/>
  <c r="AA6" i="24"/>
  <c r="Z6" i="24"/>
  <c r="AC5" i="24"/>
  <c r="AB5" i="24"/>
  <c r="AA5" i="24"/>
  <c r="Z5" i="24"/>
  <c r="AC4" i="24"/>
  <c r="AB4" i="24"/>
  <c r="AA4" i="24"/>
  <c r="Z4" i="24"/>
  <c r="AC3" i="24"/>
  <c r="AB3" i="24"/>
  <c r="AA3" i="24"/>
  <c r="Z3" i="24"/>
  <c r="AA71" i="24" l="1"/>
  <c r="AB44" i="26"/>
  <c r="AB80" i="26"/>
  <c r="AB53" i="27"/>
  <c r="AC71" i="24"/>
  <c r="Z80" i="24"/>
  <c r="Z17" i="26"/>
  <c r="Z53" i="26"/>
  <c r="Z26" i="27"/>
  <c r="Z62" i="27"/>
  <c r="Z98" i="27"/>
  <c r="AA8" i="24"/>
  <c r="AA80" i="24"/>
  <c r="AA17" i="26"/>
  <c r="AA53" i="26"/>
  <c r="AA89" i="26"/>
  <c r="AA26" i="27"/>
  <c r="AA62" i="27"/>
  <c r="AA98" i="27"/>
  <c r="AC80" i="24"/>
  <c r="AC17" i="26"/>
  <c r="AC53" i="26"/>
  <c r="AC89" i="26"/>
  <c r="AC26" i="27"/>
  <c r="AC62" i="27"/>
  <c r="AC98" i="27"/>
  <c r="Z17" i="24"/>
  <c r="Z89" i="24"/>
  <c r="Z26" i="26"/>
  <c r="Z62" i="26"/>
  <c r="Z98" i="26"/>
  <c r="Z35" i="27"/>
  <c r="Z71" i="27"/>
  <c r="AA17" i="24"/>
  <c r="AA89" i="24"/>
  <c r="AA26" i="26"/>
  <c r="AA62" i="26"/>
  <c r="AA98" i="26"/>
  <c r="AA35" i="27"/>
  <c r="AA71" i="27"/>
  <c r="AB17" i="24"/>
  <c r="AB89" i="24"/>
  <c r="AB26" i="26"/>
  <c r="AB62" i="26"/>
  <c r="AB98" i="26"/>
  <c r="AB35" i="27"/>
  <c r="AB71" i="27"/>
  <c r="AA53" i="27"/>
  <c r="AB71" i="24"/>
  <c r="AC89" i="24"/>
  <c r="AC26" i="26"/>
  <c r="AC62" i="26"/>
  <c r="AC98" i="26"/>
  <c r="AC35" i="27"/>
  <c r="AC71" i="27"/>
  <c r="Z26" i="24"/>
  <c r="Z98" i="24"/>
  <c r="Z35" i="26"/>
  <c r="Z71" i="26"/>
  <c r="Z8" i="27"/>
  <c r="Z44" i="27"/>
  <c r="Z80" i="27"/>
  <c r="AA26" i="24"/>
  <c r="AA98" i="24"/>
  <c r="AA35" i="26"/>
  <c r="AA71" i="26"/>
  <c r="AA8" i="27"/>
  <c r="AA44" i="27"/>
  <c r="AA80" i="27"/>
  <c r="AB80" i="24"/>
  <c r="AB17" i="26"/>
  <c r="AB53" i="26"/>
  <c r="AB26" i="27"/>
  <c r="AB98" i="27"/>
  <c r="AB26" i="24"/>
  <c r="AB98" i="24"/>
  <c r="AB35" i="26"/>
  <c r="AB71" i="26"/>
  <c r="AB8" i="27"/>
  <c r="AB44" i="27"/>
  <c r="AB80" i="27"/>
  <c r="AC35" i="26"/>
  <c r="AC71" i="26"/>
  <c r="AC8" i="27"/>
  <c r="AC44" i="27"/>
  <c r="AC80" i="27"/>
  <c r="Z89" i="26"/>
  <c r="AB8" i="24"/>
  <c r="AC8" i="24"/>
  <c r="AC17" i="24"/>
  <c r="Z8" i="24"/>
  <c r="AA44" i="26"/>
  <c r="L111" i="27"/>
  <c r="K111" i="27"/>
  <c r="J111" i="27"/>
  <c r="I111" i="27"/>
  <c r="H111" i="27"/>
  <c r="G111" i="27"/>
  <c r="F111" i="27"/>
  <c r="E111" i="27"/>
  <c r="D111" i="27"/>
  <c r="C111" i="27"/>
  <c r="B111" i="27"/>
  <c r="L111" i="24"/>
  <c r="K111" i="24"/>
  <c r="J111" i="24"/>
  <c r="I111" i="24"/>
  <c r="H111" i="24"/>
  <c r="G111" i="24"/>
  <c r="F111" i="24"/>
  <c r="E111" i="24"/>
  <c r="D111" i="24"/>
  <c r="C111" i="24"/>
  <c r="B111" i="24"/>
  <c r="C111" i="26"/>
  <c r="D111" i="26"/>
  <c r="E111" i="26"/>
  <c r="F111" i="26"/>
  <c r="G111" i="26"/>
  <c r="H111" i="26"/>
  <c r="I111" i="26"/>
  <c r="J111" i="26"/>
  <c r="K111" i="26"/>
  <c r="L111" i="26"/>
  <c r="B111" i="26"/>
  <c r="B105" i="26" l="1"/>
  <c r="C105" i="26"/>
  <c r="D105" i="26"/>
  <c r="E105" i="26"/>
  <c r="F105" i="26"/>
  <c r="G105" i="26"/>
  <c r="H105" i="26"/>
  <c r="I105" i="26"/>
  <c r="J105" i="26"/>
  <c r="K105" i="26"/>
  <c r="L105" i="26"/>
  <c r="B118" i="26"/>
  <c r="C118" i="26"/>
  <c r="D118" i="26"/>
  <c r="E118" i="26"/>
  <c r="F118" i="26"/>
  <c r="G118" i="26"/>
  <c r="H118" i="26"/>
  <c r="I118" i="26"/>
  <c r="J118" i="26"/>
  <c r="K118" i="26"/>
  <c r="L118" i="26"/>
  <c r="L118" i="27" l="1"/>
  <c r="K118" i="27"/>
  <c r="J118" i="27"/>
  <c r="I118" i="27"/>
  <c r="H118" i="27"/>
  <c r="G118" i="27"/>
  <c r="F118" i="27"/>
  <c r="E118" i="27"/>
  <c r="D118" i="27"/>
  <c r="C118" i="27"/>
  <c r="B118" i="27"/>
  <c r="L105" i="27"/>
  <c r="K105" i="27"/>
  <c r="J105" i="27"/>
  <c r="I105" i="27"/>
  <c r="H105" i="27"/>
  <c r="G105" i="27"/>
  <c r="F105" i="27"/>
  <c r="E105" i="27"/>
  <c r="D105" i="27"/>
  <c r="C105" i="27"/>
  <c r="B105" i="27"/>
  <c r="L118" i="24"/>
  <c r="K118" i="24"/>
  <c r="J118" i="24"/>
  <c r="I118" i="24"/>
  <c r="H118" i="24"/>
  <c r="G118" i="24"/>
  <c r="F118" i="24"/>
  <c r="E118" i="24"/>
  <c r="D118" i="24"/>
  <c r="C118" i="24"/>
  <c r="B118" i="24"/>
  <c r="L105" i="24"/>
  <c r="K105" i="24"/>
  <c r="J105" i="24"/>
  <c r="I105" i="24"/>
  <c r="H105" i="24"/>
  <c r="G105" i="24"/>
  <c r="F105" i="24"/>
  <c r="E105" i="24"/>
  <c r="D105" i="24"/>
  <c r="C105" i="24"/>
  <c r="B105" i="24"/>
  <c r="X98" i="27" l="1"/>
  <c r="W98" i="27"/>
  <c r="V98" i="27"/>
  <c r="U98" i="27"/>
  <c r="T98" i="27"/>
  <c r="S98" i="27"/>
  <c r="R98" i="27"/>
  <c r="Q98" i="27"/>
  <c r="P98" i="27"/>
  <c r="O98" i="27"/>
  <c r="N98" i="27"/>
  <c r="M98" i="27"/>
  <c r="L98" i="27"/>
  <c r="K98" i="27"/>
  <c r="J98" i="27"/>
  <c r="I98" i="27"/>
  <c r="H98" i="27"/>
  <c r="G98" i="27"/>
  <c r="F98" i="27"/>
  <c r="E98" i="27"/>
  <c r="D98" i="27"/>
  <c r="C98" i="27"/>
  <c r="B98" i="27"/>
  <c r="X89" i="27"/>
  <c r="W89" i="27"/>
  <c r="V89" i="27"/>
  <c r="U89" i="27"/>
  <c r="T89" i="27"/>
  <c r="S89" i="27"/>
  <c r="R89" i="27"/>
  <c r="Q89" i="27"/>
  <c r="P89" i="27"/>
  <c r="O89" i="27"/>
  <c r="N89" i="27"/>
  <c r="M89" i="27"/>
  <c r="L89" i="27"/>
  <c r="K89" i="27"/>
  <c r="J89" i="27"/>
  <c r="I89" i="27"/>
  <c r="H89" i="27"/>
  <c r="G89" i="27"/>
  <c r="F89" i="27"/>
  <c r="E89" i="27"/>
  <c r="D89" i="27"/>
  <c r="C89" i="27"/>
  <c r="B89" i="27"/>
  <c r="X80" i="27"/>
  <c r="W80" i="27"/>
  <c r="V80" i="27"/>
  <c r="U80" i="27"/>
  <c r="T80" i="27"/>
  <c r="S80" i="27"/>
  <c r="R80" i="27"/>
  <c r="Q80" i="27"/>
  <c r="P80" i="27"/>
  <c r="O80" i="27"/>
  <c r="N80" i="27"/>
  <c r="M80" i="27"/>
  <c r="L80" i="27"/>
  <c r="K80" i="27"/>
  <c r="J80" i="27"/>
  <c r="I80" i="27"/>
  <c r="H80" i="27"/>
  <c r="G80" i="27"/>
  <c r="F80" i="27"/>
  <c r="E80" i="27"/>
  <c r="D80" i="27"/>
  <c r="C80" i="27"/>
  <c r="B80" i="27"/>
  <c r="X71" i="27"/>
  <c r="W71" i="27"/>
  <c r="V71" i="27"/>
  <c r="U71" i="27"/>
  <c r="T71" i="27"/>
  <c r="S71" i="27"/>
  <c r="R71" i="27"/>
  <c r="Q71" i="27"/>
  <c r="P71" i="27"/>
  <c r="O71" i="27"/>
  <c r="N71" i="27"/>
  <c r="M71" i="27"/>
  <c r="L71" i="27"/>
  <c r="K71" i="27"/>
  <c r="J71" i="27"/>
  <c r="I71" i="27"/>
  <c r="H71" i="27"/>
  <c r="G71" i="27"/>
  <c r="F71" i="27"/>
  <c r="E71" i="27"/>
  <c r="D71" i="27"/>
  <c r="C71" i="27"/>
  <c r="B71" i="27"/>
  <c r="X62" i="27"/>
  <c r="W62" i="27"/>
  <c r="V62" i="27"/>
  <c r="U62" i="27"/>
  <c r="T62" i="27"/>
  <c r="S62" i="27"/>
  <c r="R62" i="27"/>
  <c r="Q62" i="27"/>
  <c r="P62" i="27"/>
  <c r="O62" i="27"/>
  <c r="N62" i="27"/>
  <c r="M62" i="27"/>
  <c r="L62" i="27"/>
  <c r="K62" i="27"/>
  <c r="J62" i="27"/>
  <c r="I62" i="27"/>
  <c r="H62" i="27"/>
  <c r="G62" i="27"/>
  <c r="F62" i="27"/>
  <c r="E62" i="27"/>
  <c r="D62" i="27"/>
  <c r="C62" i="27"/>
  <c r="B62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L121" i="24"/>
  <c r="I119" i="24"/>
  <c r="L123" i="26"/>
  <c r="K123" i="26"/>
  <c r="J123" i="26"/>
  <c r="I123" i="26"/>
  <c r="H123" i="26"/>
  <c r="F123" i="26"/>
  <c r="E123" i="26"/>
  <c r="D123" i="26"/>
  <c r="C123" i="26"/>
  <c r="B123" i="26"/>
  <c r="L122" i="26"/>
  <c r="K122" i="26"/>
  <c r="J122" i="26"/>
  <c r="I122" i="26"/>
  <c r="H122" i="26"/>
  <c r="G122" i="26"/>
  <c r="F122" i="26"/>
  <c r="E122" i="26"/>
  <c r="D122" i="26"/>
  <c r="C122" i="26"/>
  <c r="B122" i="26"/>
  <c r="L121" i="26"/>
  <c r="K121" i="26"/>
  <c r="J121" i="26"/>
  <c r="I121" i="26"/>
  <c r="H121" i="26"/>
  <c r="G121" i="26"/>
  <c r="F121" i="26"/>
  <c r="E121" i="26"/>
  <c r="D121" i="26"/>
  <c r="C121" i="26"/>
  <c r="B121" i="26"/>
  <c r="L120" i="26"/>
  <c r="K120" i="26"/>
  <c r="J120" i="26"/>
  <c r="I120" i="26"/>
  <c r="H120" i="26"/>
  <c r="G120" i="26"/>
  <c r="F120" i="26"/>
  <c r="E120" i="26"/>
  <c r="D120" i="26"/>
  <c r="C120" i="26"/>
  <c r="B120" i="26"/>
  <c r="L119" i="26"/>
  <c r="K119" i="26"/>
  <c r="J119" i="26"/>
  <c r="I119" i="26"/>
  <c r="H119" i="26"/>
  <c r="G119" i="26"/>
  <c r="F119" i="26"/>
  <c r="E119" i="26"/>
  <c r="D119" i="26"/>
  <c r="C119" i="26"/>
  <c r="B119" i="26"/>
  <c r="X98" i="26"/>
  <c r="W98" i="26"/>
  <c r="V98" i="26"/>
  <c r="U98" i="26"/>
  <c r="T98" i="26"/>
  <c r="S98" i="26"/>
  <c r="R98" i="26"/>
  <c r="Q98" i="26"/>
  <c r="P98" i="26"/>
  <c r="O98" i="26"/>
  <c r="N98" i="26"/>
  <c r="M98" i="26"/>
  <c r="L98" i="26"/>
  <c r="K98" i="26"/>
  <c r="J98" i="26"/>
  <c r="I98" i="26"/>
  <c r="H98" i="26"/>
  <c r="G98" i="26"/>
  <c r="F98" i="26"/>
  <c r="E98" i="26"/>
  <c r="D98" i="26"/>
  <c r="C98" i="26"/>
  <c r="B98" i="26"/>
  <c r="X89" i="26"/>
  <c r="W89" i="26"/>
  <c r="V89" i="26"/>
  <c r="U89" i="26"/>
  <c r="T89" i="26"/>
  <c r="S89" i="26"/>
  <c r="R89" i="26"/>
  <c r="Q89" i="26"/>
  <c r="P89" i="26"/>
  <c r="O89" i="26"/>
  <c r="N89" i="26"/>
  <c r="M89" i="26"/>
  <c r="L89" i="26"/>
  <c r="K89" i="26"/>
  <c r="J89" i="26"/>
  <c r="I89" i="26"/>
  <c r="H89" i="26"/>
  <c r="G89" i="26"/>
  <c r="F89" i="26"/>
  <c r="E89" i="26"/>
  <c r="D89" i="26"/>
  <c r="C89" i="26"/>
  <c r="B89" i="26"/>
  <c r="X80" i="26"/>
  <c r="W80" i="26"/>
  <c r="V80" i="26"/>
  <c r="U80" i="26"/>
  <c r="T80" i="26"/>
  <c r="S80" i="26"/>
  <c r="R80" i="26"/>
  <c r="Q80" i="26"/>
  <c r="P80" i="26"/>
  <c r="O80" i="26"/>
  <c r="N80" i="26"/>
  <c r="M80" i="26"/>
  <c r="L80" i="26"/>
  <c r="K80" i="26"/>
  <c r="J80" i="26"/>
  <c r="I80" i="26"/>
  <c r="H80" i="26"/>
  <c r="G80" i="26"/>
  <c r="F80" i="26"/>
  <c r="E80" i="26"/>
  <c r="D80" i="26"/>
  <c r="C80" i="26"/>
  <c r="B80" i="26"/>
  <c r="X71" i="26"/>
  <c r="W71" i="26"/>
  <c r="V71" i="26"/>
  <c r="U71" i="26"/>
  <c r="T71" i="26"/>
  <c r="S71" i="26"/>
  <c r="R71" i="26"/>
  <c r="Q71" i="26"/>
  <c r="P71" i="26"/>
  <c r="O71" i="26"/>
  <c r="N71" i="26"/>
  <c r="M71" i="26"/>
  <c r="L71" i="26"/>
  <c r="K71" i="26"/>
  <c r="J71" i="26"/>
  <c r="I71" i="26"/>
  <c r="H71" i="26"/>
  <c r="G71" i="26"/>
  <c r="F71" i="26"/>
  <c r="E71" i="26"/>
  <c r="D71" i="26"/>
  <c r="C71" i="26"/>
  <c r="B71" i="26"/>
  <c r="X62" i="26"/>
  <c r="W62" i="26"/>
  <c r="V62" i="26"/>
  <c r="U62" i="26"/>
  <c r="T62" i="26"/>
  <c r="S62" i="26"/>
  <c r="R62" i="26"/>
  <c r="Q62" i="26"/>
  <c r="P62" i="26"/>
  <c r="O62" i="26"/>
  <c r="N62" i="26"/>
  <c r="M62" i="26"/>
  <c r="L62" i="26"/>
  <c r="K62" i="26"/>
  <c r="J62" i="26"/>
  <c r="I62" i="26"/>
  <c r="H62" i="26"/>
  <c r="G62" i="26"/>
  <c r="F62" i="26"/>
  <c r="E62" i="26"/>
  <c r="D62" i="26"/>
  <c r="C62" i="26"/>
  <c r="B62" i="26"/>
  <c r="X53" i="26"/>
  <c r="W53" i="26"/>
  <c r="V53" i="26"/>
  <c r="U53" i="26"/>
  <c r="T53" i="26"/>
  <c r="S53" i="26"/>
  <c r="R53" i="26"/>
  <c r="Q53" i="26"/>
  <c r="P53" i="26"/>
  <c r="O53" i="26"/>
  <c r="N53" i="26"/>
  <c r="M53" i="26"/>
  <c r="L53" i="26"/>
  <c r="K53" i="26"/>
  <c r="J53" i="26"/>
  <c r="I53" i="26"/>
  <c r="H53" i="26"/>
  <c r="G53" i="26"/>
  <c r="F53" i="26"/>
  <c r="E53" i="26"/>
  <c r="D53" i="26"/>
  <c r="C53" i="26"/>
  <c r="B53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B35" i="26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B26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H124" i="26" l="1"/>
  <c r="E124" i="26"/>
  <c r="J124" i="26"/>
  <c r="H125" i="26"/>
  <c r="J125" i="26"/>
  <c r="F125" i="26"/>
  <c r="C125" i="26"/>
  <c r="G124" i="26"/>
  <c r="K125" i="26"/>
  <c r="D125" i="26"/>
  <c r="L125" i="26"/>
  <c r="E125" i="26"/>
  <c r="B124" i="26"/>
  <c r="I124" i="26"/>
  <c r="L125" i="27"/>
  <c r="K125" i="27"/>
  <c r="J127" i="27"/>
  <c r="H125" i="27"/>
  <c r="G125" i="27"/>
  <c r="D125" i="27"/>
  <c r="C125" i="27"/>
  <c r="B126" i="27"/>
  <c r="I126" i="27"/>
  <c r="I127" i="27"/>
  <c r="E125" i="27"/>
  <c r="I125" i="27"/>
  <c r="B125" i="27"/>
  <c r="F125" i="27"/>
  <c r="J125" i="27"/>
  <c r="L124" i="26"/>
  <c r="L126" i="26" s="1"/>
  <c r="K124" i="26"/>
  <c r="I125" i="26"/>
  <c r="G125" i="26"/>
  <c r="F124" i="26"/>
  <c r="F126" i="26" s="1"/>
  <c r="D124" i="26"/>
  <c r="C124" i="26"/>
  <c r="B125" i="26"/>
  <c r="H126" i="26"/>
  <c r="L123" i="24"/>
  <c r="K123" i="24"/>
  <c r="J123" i="24"/>
  <c r="I123" i="24"/>
  <c r="H123" i="24"/>
  <c r="G123" i="24"/>
  <c r="F123" i="24"/>
  <c r="E123" i="24"/>
  <c r="C123" i="24"/>
  <c r="B123" i="24"/>
  <c r="L122" i="24"/>
  <c r="J122" i="24"/>
  <c r="I122" i="24"/>
  <c r="H122" i="24"/>
  <c r="G122" i="24"/>
  <c r="F122" i="24"/>
  <c r="F125" i="24" s="1"/>
  <c r="E122" i="24"/>
  <c r="B122" i="24"/>
  <c r="K121" i="24"/>
  <c r="J121" i="24"/>
  <c r="I121" i="24"/>
  <c r="H121" i="24"/>
  <c r="G121" i="24"/>
  <c r="F121" i="24"/>
  <c r="E121" i="24"/>
  <c r="D121" i="24"/>
  <c r="B121" i="24"/>
  <c r="L120" i="24"/>
  <c r="K120" i="24"/>
  <c r="D120" i="24"/>
  <c r="B120" i="24"/>
  <c r="B124" i="24" s="1"/>
  <c r="K119" i="24"/>
  <c r="J119" i="24"/>
  <c r="H119" i="24"/>
  <c r="G119" i="24"/>
  <c r="F119" i="24"/>
  <c r="E119" i="24"/>
  <c r="D119" i="24"/>
  <c r="C119" i="24"/>
  <c r="B119" i="24"/>
  <c r="X98" i="24"/>
  <c r="W98" i="24"/>
  <c r="V98" i="24"/>
  <c r="U98" i="24"/>
  <c r="T98" i="24"/>
  <c r="S98" i="24"/>
  <c r="R98" i="24"/>
  <c r="Q98" i="24"/>
  <c r="P98" i="24"/>
  <c r="O98" i="24"/>
  <c r="N98" i="24"/>
  <c r="M98" i="24"/>
  <c r="L98" i="24"/>
  <c r="K98" i="24"/>
  <c r="J98" i="24"/>
  <c r="I98" i="24"/>
  <c r="H98" i="24"/>
  <c r="G98" i="24"/>
  <c r="F98" i="24"/>
  <c r="E98" i="24"/>
  <c r="D98" i="24"/>
  <c r="C98" i="24"/>
  <c r="B98" i="24"/>
  <c r="X89" i="24"/>
  <c r="W89" i="24"/>
  <c r="V89" i="24"/>
  <c r="U89" i="24"/>
  <c r="T89" i="24"/>
  <c r="S89" i="24"/>
  <c r="R89" i="24"/>
  <c r="Q89" i="24"/>
  <c r="P89" i="24"/>
  <c r="O89" i="24"/>
  <c r="N89" i="24"/>
  <c r="M89" i="24"/>
  <c r="L89" i="24"/>
  <c r="K89" i="24"/>
  <c r="J89" i="24"/>
  <c r="I89" i="24"/>
  <c r="H89" i="24"/>
  <c r="G89" i="24"/>
  <c r="F89" i="24"/>
  <c r="E89" i="24"/>
  <c r="D89" i="24"/>
  <c r="C89" i="24"/>
  <c r="B89" i="24"/>
  <c r="X80" i="24"/>
  <c r="W80" i="24"/>
  <c r="V80" i="24"/>
  <c r="U80" i="24"/>
  <c r="T80" i="24"/>
  <c r="S80" i="24"/>
  <c r="R80" i="24"/>
  <c r="Q80" i="24"/>
  <c r="P80" i="24"/>
  <c r="O80" i="24"/>
  <c r="N80" i="24"/>
  <c r="M80" i="24"/>
  <c r="L80" i="24"/>
  <c r="K80" i="24"/>
  <c r="J80" i="24"/>
  <c r="I80" i="24"/>
  <c r="H80" i="24"/>
  <c r="G80" i="24"/>
  <c r="F80" i="24"/>
  <c r="E80" i="24"/>
  <c r="D80" i="24"/>
  <c r="C80" i="24"/>
  <c r="B80" i="24"/>
  <c r="X71" i="24"/>
  <c r="W71" i="24"/>
  <c r="V71" i="24"/>
  <c r="U71" i="24"/>
  <c r="T71" i="24"/>
  <c r="S71" i="24"/>
  <c r="R71" i="24"/>
  <c r="Q71" i="24"/>
  <c r="P71" i="24"/>
  <c r="O71" i="24"/>
  <c r="N71" i="24"/>
  <c r="M71" i="24"/>
  <c r="L71" i="24"/>
  <c r="K71" i="24"/>
  <c r="J71" i="24"/>
  <c r="I71" i="24"/>
  <c r="H71" i="24"/>
  <c r="G71" i="24"/>
  <c r="F71" i="24"/>
  <c r="E71" i="24"/>
  <c r="D71" i="24"/>
  <c r="C71" i="24"/>
  <c r="B71" i="24"/>
  <c r="X62" i="24"/>
  <c r="W62" i="24"/>
  <c r="V62" i="24"/>
  <c r="U62" i="24"/>
  <c r="T62" i="24"/>
  <c r="S62" i="24"/>
  <c r="R62" i="24"/>
  <c r="Q62" i="24"/>
  <c r="P62" i="24"/>
  <c r="O62" i="24"/>
  <c r="N62" i="24"/>
  <c r="M62" i="24"/>
  <c r="L62" i="24"/>
  <c r="K62" i="24"/>
  <c r="J62" i="24"/>
  <c r="I62" i="24"/>
  <c r="H62" i="24"/>
  <c r="G62" i="24"/>
  <c r="F62" i="24"/>
  <c r="E62" i="24"/>
  <c r="D62" i="24"/>
  <c r="C62" i="24"/>
  <c r="B62" i="24"/>
  <c r="AC61" i="24"/>
  <c r="AB61" i="24"/>
  <c r="AA61" i="24"/>
  <c r="Z61" i="24"/>
  <c r="AC60" i="24"/>
  <c r="AB60" i="24"/>
  <c r="AA60" i="24"/>
  <c r="Z60" i="24"/>
  <c r="AC59" i="24"/>
  <c r="AB59" i="24"/>
  <c r="AA59" i="24"/>
  <c r="Z59" i="24"/>
  <c r="AC58" i="24"/>
  <c r="AB58" i="24"/>
  <c r="AA58" i="24"/>
  <c r="Z58" i="24"/>
  <c r="AC57" i="24"/>
  <c r="AB57" i="24"/>
  <c r="AA57" i="24"/>
  <c r="Z57" i="24"/>
  <c r="Z62" i="24" s="1"/>
  <c r="X53" i="24"/>
  <c r="W53" i="24"/>
  <c r="V53" i="24"/>
  <c r="U53" i="24"/>
  <c r="T53" i="24"/>
  <c r="S53" i="24"/>
  <c r="R53" i="24"/>
  <c r="Q53" i="24"/>
  <c r="P53" i="24"/>
  <c r="O53" i="24"/>
  <c r="N53" i="24"/>
  <c r="M53" i="24"/>
  <c r="L53" i="24"/>
  <c r="K53" i="24"/>
  <c r="J53" i="24"/>
  <c r="I53" i="24"/>
  <c r="H53" i="24"/>
  <c r="G53" i="24"/>
  <c r="F53" i="24"/>
  <c r="E53" i="24"/>
  <c r="D53" i="24"/>
  <c r="C53" i="24"/>
  <c r="B53" i="24"/>
  <c r="AC52" i="24"/>
  <c r="AB52" i="24"/>
  <c r="AA52" i="24"/>
  <c r="Z52" i="24"/>
  <c r="AC51" i="24"/>
  <c r="AB51" i="24"/>
  <c r="AA51" i="24"/>
  <c r="Z51" i="24"/>
  <c r="AC50" i="24"/>
  <c r="AB50" i="24"/>
  <c r="AA50" i="24"/>
  <c r="Z50" i="24"/>
  <c r="AC49" i="24"/>
  <c r="AB49" i="24"/>
  <c r="AA49" i="24"/>
  <c r="Z49" i="24"/>
  <c r="AC48" i="24"/>
  <c r="AB48" i="24"/>
  <c r="AA48" i="24"/>
  <c r="Z48" i="24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J44" i="24"/>
  <c r="I44" i="24"/>
  <c r="H44" i="24"/>
  <c r="G44" i="24"/>
  <c r="F44" i="24"/>
  <c r="E44" i="24"/>
  <c r="D44" i="24"/>
  <c r="C44" i="24"/>
  <c r="B44" i="24"/>
  <c r="AC43" i="24"/>
  <c r="AB43" i="24"/>
  <c r="AA43" i="24"/>
  <c r="Z43" i="24"/>
  <c r="AC42" i="24"/>
  <c r="AB42" i="24"/>
  <c r="AA42" i="24"/>
  <c r="Z42" i="24"/>
  <c r="AC41" i="24"/>
  <c r="AB41" i="24"/>
  <c r="AA41" i="24"/>
  <c r="Z41" i="24"/>
  <c r="AC40" i="24"/>
  <c r="AB40" i="24"/>
  <c r="AA40" i="24"/>
  <c r="Z40" i="24"/>
  <c r="AC39" i="24"/>
  <c r="AC44" i="24" s="1"/>
  <c r="AB39" i="24"/>
  <c r="AA39" i="24"/>
  <c r="AA44" i="24" s="1"/>
  <c r="Z39" i="24"/>
  <c r="Z44" i="24" s="1"/>
  <c r="X35" i="24"/>
  <c r="W35" i="24"/>
  <c r="V35" i="24"/>
  <c r="U35" i="24"/>
  <c r="T35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B35" i="24"/>
  <c r="AC34" i="24"/>
  <c r="AB34" i="24"/>
  <c r="AA34" i="24"/>
  <c r="Z34" i="24"/>
  <c r="AC33" i="24"/>
  <c r="AB33" i="24"/>
  <c r="AA33" i="24"/>
  <c r="Z33" i="24"/>
  <c r="AC32" i="24"/>
  <c r="AC35" i="24" s="1"/>
  <c r="AB32" i="24"/>
  <c r="AA32" i="24"/>
  <c r="Z32" i="24"/>
  <c r="AC31" i="24"/>
  <c r="AB31" i="24"/>
  <c r="AA31" i="24"/>
  <c r="Z31" i="24"/>
  <c r="AC30" i="24"/>
  <c r="AB30" i="24"/>
  <c r="AB35" i="24" s="1"/>
  <c r="AA30" i="24"/>
  <c r="Z30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C17" i="24"/>
  <c r="B17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AA53" i="24" l="1"/>
  <c r="AB53" i="24"/>
  <c r="AC53" i="24"/>
  <c r="AB44" i="24"/>
  <c r="Z35" i="24"/>
  <c r="G126" i="26"/>
  <c r="AA35" i="24"/>
  <c r="E125" i="24"/>
  <c r="AA62" i="24"/>
  <c r="AB62" i="24"/>
  <c r="AC62" i="24"/>
  <c r="Z53" i="24"/>
  <c r="E124" i="24"/>
  <c r="E126" i="24" s="1"/>
  <c r="C124" i="24"/>
  <c r="C126" i="24" s="1"/>
  <c r="L127" i="27"/>
  <c r="K126" i="26"/>
  <c r="I126" i="26"/>
  <c r="J126" i="26"/>
  <c r="B126" i="26"/>
  <c r="L127" i="26"/>
  <c r="E126" i="26"/>
  <c r="D126" i="26"/>
  <c r="C126" i="27"/>
  <c r="L126" i="27"/>
  <c r="H126" i="27"/>
  <c r="J126" i="27"/>
  <c r="D127" i="27"/>
  <c r="E126" i="27"/>
  <c r="F126" i="27"/>
  <c r="D126" i="27"/>
  <c r="G127" i="27"/>
  <c r="G126" i="27"/>
  <c r="E127" i="27"/>
  <c r="H127" i="27"/>
  <c r="K127" i="27"/>
  <c r="K126" i="27"/>
  <c r="F127" i="27"/>
  <c r="I125" i="24"/>
  <c r="D127" i="26"/>
  <c r="C126" i="26"/>
  <c r="H127" i="26"/>
  <c r="K127" i="26"/>
  <c r="F127" i="26"/>
  <c r="I127" i="26"/>
  <c r="J127" i="26"/>
  <c r="E127" i="26"/>
  <c r="G127" i="26"/>
  <c r="I124" i="24"/>
  <c r="J125" i="24"/>
  <c r="J124" i="24"/>
  <c r="K125" i="24"/>
  <c r="K124" i="24"/>
  <c r="K126" i="24" s="1"/>
  <c r="L125" i="24"/>
  <c r="H125" i="24"/>
  <c r="G124" i="24"/>
  <c r="D125" i="24"/>
  <c r="C125" i="24"/>
  <c r="L124" i="24"/>
  <c r="H124" i="24"/>
  <c r="H126" i="24" s="1"/>
  <c r="G125" i="24"/>
  <c r="F124" i="24"/>
  <c r="F126" i="24" s="1"/>
  <c r="D124" i="24"/>
  <c r="D126" i="24" s="1"/>
  <c r="B126" i="24"/>
  <c r="B125" i="24"/>
  <c r="J127" i="24" l="1"/>
  <c r="L127" i="24"/>
  <c r="I127" i="24"/>
  <c r="E127" i="24"/>
  <c r="I126" i="24"/>
  <c r="G127" i="24"/>
  <c r="K127" i="24"/>
  <c r="G126" i="24"/>
  <c r="H127" i="24"/>
  <c r="L126" i="24"/>
  <c r="J126" i="24"/>
  <c r="F127" i="24"/>
  <c r="D127" i="24"/>
</calcChain>
</file>

<file path=xl/sharedStrings.xml><?xml version="1.0" encoding="utf-8"?>
<sst xmlns="http://schemas.openxmlformats.org/spreadsheetml/2006/main" count="1188" uniqueCount="225">
  <si>
    <t>Name of the person in charge:</t>
  </si>
  <si>
    <t>Experimental setup</t>
  </si>
  <si>
    <t>Medium used and volume of blood (if used):</t>
  </si>
  <si>
    <t>Initial load:</t>
  </si>
  <si>
    <t>Test Date (mm/dd/yyyy):</t>
  </si>
  <si>
    <t>Name of Microorganism (or cell):</t>
  </si>
  <si>
    <t xml:space="preserve"> cassette/channel information:</t>
  </si>
  <si>
    <t>Note (more experimental information)</t>
  </si>
  <si>
    <t xml:space="preserve">frequency range </t>
  </si>
  <si>
    <t>1k to 100M Hz</t>
  </si>
  <si>
    <t xml:space="preserve">equivalent circuit </t>
  </si>
  <si>
    <t>voltage</t>
  </si>
  <si>
    <t>Chi-Sqr</t>
  </si>
  <si>
    <t>Sum-Sqr</t>
  </si>
  <si>
    <t>Le(Error)</t>
  </si>
  <si>
    <t>Le(Error%)</t>
  </si>
  <si>
    <t>Re(±)</t>
  </si>
  <si>
    <t>Re(Error)</t>
  </si>
  <si>
    <t>Re(Error%)</t>
  </si>
  <si>
    <t>Rb(Error)</t>
  </si>
  <si>
    <t>Rb(Error%)</t>
  </si>
  <si>
    <t>Bulk Capacitance (CPEb-T)</t>
  </si>
  <si>
    <t>avrage</t>
  </si>
  <si>
    <t>Std</t>
  </si>
  <si>
    <t xml:space="preserve">average </t>
  </si>
  <si>
    <t>percentage</t>
  </si>
  <si>
    <t>Le(±)</t>
  </si>
  <si>
    <t>CPEe-T(±)</t>
  </si>
  <si>
    <t>CPEe-T(Error)</t>
  </si>
  <si>
    <t>CPEe-T(Error%)</t>
  </si>
  <si>
    <t>CPEe-P(±)</t>
  </si>
  <si>
    <t>CPEe-P(Error)</t>
  </si>
  <si>
    <t>CPEe-P(Error%)</t>
  </si>
  <si>
    <t>Rb(±)</t>
  </si>
  <si>
    <t>CPEb-T(±)</t>
  </si>
  <si>
    <t>CPEb-T(Error)</t>
  </si>
  <si>
    <t>CPEb-T(Error%)</t>
  </si>
  <si>
    <t>CPEb-P(±)</t>
  </si>
  <si>
    <t>CPEb-P(Error)</t>
  </si>
  <si>
    <t>CPEb-P(Error%)</t>
  </si>
  <si>
    <t>6 points</t>
  </si>
  <si>
    <t>yongqiang</t>
  </si>
  <si>
    <t>Re+Rb</t>
  </si>
  <si>
    <t>Le</t>
  </si>
  <si>
    <t>CPE-e</t>
  </si>
  <si>
    <t>CPE-b</t>
  </si>
  <si>
    <t>time</t>
  </si>
  <si>
    <t xml:space="preserve">CFU count </t>
  </si>
  <si>
    <t>CFU/ml</t>
  </si>
  <si>
    <t>new galss bottom (1,2,3)</t>
  </si>
  <si>
    <t>measurement</t>
  </si>
  <si>
    <t>2 dil</t>
  </si>
  <si>
    <t>3 dil</t>
  </si>
  <si>
    <t>4 dil</t>
  </si>
  <si>
    <t>5 dil</t>
  </si>
  <si>
    <t>Model: C:\Users\yangy\Desktop\mode1.mdl</t>
  </si>
  <si>
    <t>note:</t>
  </si>
  <si>
    <t>E. Coli</t>
  </si>
  <si>
    <t>Mueller Hinton Media</t>
  </si>
  <si>
    <t>30 minutes per reading (0-/0+, 4.5 hours, 11points)</t>
  </si>
  <si>
    <t xml:space="preserve">5x10^5/ml below MIC 1ug/ml ampicillin with MNPs (10mg/ml) </t>
  </si>
  <si>
    <t>D:\Google Drive\Research\data\Ecoli-below-MIC-ampicilin-8ug-ml-MNP 12082017\2\1-2-1.TXT</t>
  </si>
  <si>
    <t>D:\Google Drive\Research\data\Ecoli-below-MIC-ampicilin-8ug-ml-MNP 12082017\2\1-2-2.TXT</t>
  </si>
  <si>
    <t>D:\Google Drive\Research\data\Ecoli-below-MIC-ampicilin-8ug-ml-MNP 12082017\2\1-2-3.TXT</t>
  </si>
  <si>
    <t>D:\Google Drive\Research\data\Ecoli-below-MIC-ampicilin-8ug-ml-MNP 12082017\2\1-2-5.TXT</t>
  </si>
  <si>
    <t>D:\Google Drive\Research\data\Ecoli-below-MIC-ampicilin-8ug-ml-MNP 12082017\2\2-2-1.TXT</t>
  </si>
  <si>
    <t>D:\Google Drive\Research\data\Ecoli-below-MIC-ampicilin-8ug-ml-MNP 12082017\2\2-2-2.TXT</t>
  </si>
  <si>
    <t>D:\Google Drive\Research\data\Ecoli-below-MIC-ampicilin-8ug-ml-MNP 12082017\2\2-2-3.TXT</t>
  </si>
  <si>
    <t>D:\Google Drive\Research\data\Ecoli-below-MIC-ampicilin-8ug-ml-MNP 12082017\2\2-2-4.TXT</t>
  </si>
  <si>
    <t>D:\Google Drive\Research\data\Ecoli-below-MIC-ampicilin-8ug-ml-MNP 12082017\2\2-2-5.TXT</t>
  </si>
  <si>
    <t>D:\Google Drive\Research\data\Ecoli-below-MIC-ampicilin-8ug-ml-MNP 12082017\2\3-2-1.TXT</t>
  </si>
  <si>
    <t>D:\Google Drive\Research\data\Ecoli-below-MIC-ampicilin-8ug-ml-MNP 12082017\2\3-2-2.TXT</t>
  </si>
  <si>
    <t>D:\Google Drive\Research\data\Ecoli-below-MIC-ampicilin-8ug-ml-MNP 12082017\2\3-2-3.TXT</t>
  </si>
  <si>
    <t>D:\Google Drive\Research\data\Ecoli-below-MIC-ampicilin-8ug-ml-MNP 12082017\2\3-2-4.TXT</t>
  </si>
  <si>
    <t>D:\Google Drive\Research\data\Ecoli-below-MIC-ampicilin-8ug-ml-MNP 12082017\2\3-2-5.TXT</t>
  </si>
  <si>
    <t>D:\Google Drive\Research\data\Ecoli-below-MIC-ampicilin-8ug-ml-MNP 12082017\2\4-2-1.TXT</t>
  </si>
  <si>
    <t>D:\Google Drive\Research\data\Ecoli-below-MIC-ampicilin-8ug-ml-MNP 12082017\2\4-2-2.TXT</t>
  </si>
  <si>
    <t>D:\Google Drive\Research\data\Ecoli-below-MIC-ampicilin-8ug-ml-MNP 12082017\2\4-2-3.TXT</t>
  </si>
  <si>
    <t>D:\Google Drive\Research\data\Ecoli-below-MIC-ampicilin-8ug-ml-MNP 12082017\2\4-2-4.TXT</t>
  </si>
  <si>
    <t>D:\Google Drive\Research\data\Ecoli-below-MIC-ampicilin-8ug-ml-MNP 12082017\2\4-2-5.TXT</t>
  </si>
  <si>
    <t>D:\Google Drive\Research\data\Ecoli-below-MIC-ampicilin-8ug-ml-MNP 12082017\2\5-2-1.TXT</t>
  </si>
  <si>
    <t>D:\Google Drive\Research\data\Ecoli-below-MIC-ampicilin-8ug-ml-MNP 12082017\2\5-2-2.TXT</t>
  </si>
  <si>
    <t>D:\Google Drive\Research\data\Ecoli-below-MIC-ampicilin-8ug-ml-MNP 12082017\2\5-2-3.TXT</t>
  </si>
  <si>
    <t>D:\Google Drive\Research\data\Ecoli-below-MIC-ampicilin-8ug-ml-MNP 12082017\2\5-2-4.TXT</t>
  </si>
  <si>
    <t>D:\Google Drive\Research\data\Ecoli-below-MIC-ampicilin-8ug-ml-MNP 12082017\2\5-2-5.TXT</t>
  </si>
  <si>
    <t>D:\Google Drive\Research\data\Ecoli-below-MIC-ampicilin-8ug-ml-MNP 12082017\2\6-2-1.TXT</t>
  </si>
  <si>
    <t>D:\Google Drive\Research\data\Ecoli-below-MIC-ampicilin-8ug-ml-MNP 12082017\2\6-2-2.TXT</t>
  </si>
  <si>
    <t>D:\Google Drive\Research\data\Ecoli-below-MIC-ampicilin-8ug-ml-MNP 12082017\2\6-2-3.TXT</t>
  </si>
  <si>
    <t>D:\Google Drive\Research\data\Ecoli-below-MIC-ampicilin-8ug-ml-MNP 12082017\2\6-2-4.TXT</t>
  </si>
  <si>
    <t>D:\Google Drive\Research\data\Ecoli-below-MIC-ampicilin-8ug-ml-MNP 12082017\2\6-2-5.TXT</t>
  </si>
  <si>
    <t>D:\Google Drive\Research\data\Ecoli-below-MIC-ampicilin-8ug-ml-MNP 12082017\2\7-2-1.TXT</t>
  </si>
  <si>
    <t>D:\Google Drive\Research\data\Ecoli-below-MIC-ampicilin-8ug-ml-MNP 12082017\2\7-2-2.TXT</t>
  </si>
  <si>
    <t>D:\Google Drive\Research\data\Ecoli-below-MIC-ampicilin-8ug-ml-MNP 12082017\2\7-2-3.TXT</t>
  </si>
  <si>
    <t>D:\Google Drive\Research\data\Ecoli-below-MIC-ampicilin-8ug-ml-MNP 12082017\2\7-2-4.TXT</t>
  </si>
  <si>
    <t>D:\Google Drive\Research\data\Ecoli-below-MIC-ampicilin-8ug-ml-MNP 12082017\2\7-2-5.TXT</t>
  </si>
  <si>
    <t>D:\Google Drive\Research\data\Ecoli-below-MIC-ampicilin-8ug-ml-MNP 12082017\2\8-2-1.TXT</t>
  </si>
  <si>
    <t>D:\Google Drive\Research\data\Ecoli-below-MIC-ampicilin-8ug-ml-MNP 12082017\2\8-2-2.TXT</t>
  </si>
  <si>
    <t>D:\Google Drive\Research\data\Ecoli-below-MIC-ampicilin-8ug-ml-MNP 12082017\2\8-2-3.TXT</t>
  </si>
  <si>
    <t>D:\Google Drive\Research\data\Ecoli-below-MIC-ampicilin-8ug-ml-MNP 12082017\2\8-2-4.TXT</t>
  </si>
  <si>
    <t>D:\Google Drive\Research\data\Ecoli-below-MIC-ampicilin-8ug-ml-MNP 12082017\2\8-2-5.TXT</t>
  </si>
  <si>
    <t>D:\Google Drive\Research\data\Ecoli-below-MIC-ampicilin-8ug-ml-MNP 12082017\2\9-2-1.TXT</t>
  </si>
  <si>
    <t>D:\Google Drive\Research\data\Ecoli-below-MIC-ampicilin-8ug-ml-MNP 12082017\2\9-2-2.TXT</t>
  </si>
  <si>
    <t>D:\Google Drive\Research\data\Ecoli-below-MIC-ampicilin-8ug-ml-MNP 12082017\2\9-2-3.TXT</t>
  </si>
  <si>
    <t>D:\Google Drive\Research\data\Ecoli-below-MIC-ampicilin-8ug-ml-MNP 12082017\2\9-2-4.TXT</t>
  </si>
  <si>
    <t>D:\Google Drive\Research\data\Ecoli-below-MIC-ampicilin-8ug-ml-MNP 12082017\2\9-2-5.TXT</t>
  </si>
  <si>
    <t>D:\Google Drive\Research\data\Ecoli-below-MIC-ampicilin-8ug-ml-MNP 12082017\2\10-2-1.TXT</t>
  </si>
  <si>
    <t>D:\Google Drive\Research\data\Ecoli-below-MIC-ampicilin-8ug-ml-MNP 12082017\2\10-2-2.TXT</t>
  </si>
  <si>
    <t>D:\Google Drive\Research\data\Ecoli-below-MIC-ampicilin-8ug-ml-MNP 12082017\2\10-2-3.TXT</t>
  </si>
  <si>
    <t>D:\Google Drive\Research\data\Ecoli-below-MIC-ampicilin-8ug-ml-MNP 12082017\2\10-2-4.TXT</t>
  </si>
  <si>
    <t>D:\Google Drive\Research\data\Ecoli-below-MIC-ampicilin-8ug-ml-MNP 12082017\2\10-2-5.TXT</t>
  </si>
  <si>
    <t>D:\Google Drive\Research\data\Ecoli-below-MIC-ampicilin-8ug-ml-MNP 12082017\2\11-2-1.TXT</t>
  </si>
  <si>
    <t>D:\Google Drive\Research\data\Ecoli-below-MIC-ampicilin-8ug-ml-MNP 12082017\2\11-2-2.TXT</t>
  </si>
  <si>
    <t>D:\Google Drive\Research\data\Ecoli-below-MIC-ampicilin-8ug-ml-MNP 12082017\2\11-2-3.TXT</t>
  </si>
  <si>
    <t>D:\Google Drive\Research\data\Ecoli-below-MIC-ampicilin-8ug-ml-MNP 12082017\2\11-2-4.TXT</t>
  </si>
  <si>
    <t>D:\Google Drive\Research\data\Ecoli-below-MIC-ampicilin-8ug-ml-MNP 12082017\3\12082017\1-3- (1).txt</t>
  </si>
  <si>
    <t>D:\Google Drive\Research\data\Ecoli-below-MIC-ampicilin-8ug-ml-MNP 12082017\3\12082017\1-3- (2).txt</t>
  </si>
  <si>
    <t>D:\Google Drive\Research\data\Ecoli-below-MIC-ampicilin-8ug-ml-MNP 12082017\3\12082017\1-3- (3).txt</t>
  </si>
  <si>
    <t>D:\Google Drive\Research\data\Ecoli-below-MIC-ampicilin-8ug-ml-MNP 12082017\3\12082017\1-3- (4).txt</t>
  </si>
  <si>
    <t>D:\Google Drive\Research\data\Ecoli-below-MIC-ampicilin-8ug-ml-MNP 12082017\3\12082017\1-3- (5).txt</t>
  </si>
  <si>
    <t>D:\Google Drive\Research\data\Ecoli-below-MIC-ampicilin-8ug-ml-MNP 12082017\3\12082017\2-3- (1).txt</t>
  </si>
  <si>
    <t>D:\Google Drive\Research\data\Ecoli-below-MIC-ampicilin-8ug-ml-MNP 12082017\3\12082017\2-3- (2).txt</t>
  </si>
  <si>
    <t>D:\Google Drive\Research\data\Ecoli-below-MIC-ampicilin-8ug-ml-MNP 12082017\3\12082017\2-3- (3).txt</t>
  </si>
  <si>
    <t>D:\Google Drive\Research\data\Ecoli-below-MIC-ampicilin-8ug-ml-MNP 12082017\3\12082017\2-3- (4).txt</t>
  </si>
  <si>
    <t>D:\Google Drive\Research\data\Ecoli-below-MIC-ampicilin-8ug-ml-MNP 12082017\3\12082017\2-3- (5).txt</t>
  </si>
  <si>
    <t>D:\Google Drive\Research\data\Ecoli-below-MIC-ampicilin-8ug-ml-MNP 12082017\3\12082017\3-3- (1).txt</t>
  </si>
  <si>
    <t>D:\Google Drive\Research\data\Ecoli-below-MIC-ampicilin-8ug-ml-MNP 12082017\3\12082017\3-3- (2).txt</t>
  </si>
  <si>
    <t>D:\Google Drive\Research\data\Ecoli-below-MIC-ampicilin-8ug-ml-MNP 12082017\3\12082017\3-3- (3).txt</t>
  </si>
  <si>
    <t>D:\Google Drive\Research\data\Ecoli-below-MIC-ampicilin-8ug-ml-MNP 12082017\3\12082017\3-3- (4).txt</t>
  </si>
  <si>
    <t>D:\Google Drive\Research\data\Ecoli-below-MIC-ampicilin-8ug-ml-MNP 12082017\3\12082017\3-3- (5).txt</t>
  </si>
  <si>
    <t>D:\Google Drive\Research\data\Ecoli-below-MIC-ampicilin-8ug-ml-MNP 12082017\3\12082017\4-3- (1).txt</t>
  </si>
  <si>
    <t>D:\Google Drive\Research\data\Ecoli-below-MIC-ampicilin-8ug-ml-MNP 12082017\3\12082017\4-3- (2).txt</t>
  </si>
  <si>
    <t>D:\Google Drive\Research\data\Ecoli-below-MIC-ampicilin-8ug-ml-MNP 12082017\3\12082017\4-3- (3).txt</t>
  </si>
  <si>
    <t>D:\Google Drive\Research\data\Ecoli-below-MIC-ampicilin-8ug-ml-MNP 12082017\3\12082017\4-3- (4).txt</t>
  </si>
  <si>
    <t>D:\Google Drive\Research\data\Ecoli-below-MIC-ampicilin-8ug-ml-MNP 12082017\3\12082017\4-3- (5).txt</t>
  </si>
  <si>
    <t>D:\Google Drive\Research\data\Ecoli-below-MIC-ampicilin-8ug-ml-MNP 12082017\3\12082017\5-3- (1).txt</t>
  </si>
  <si>
    <t>D:\Google Drive\Research\data\Ecoli-below-MIC-ampicilin-8ug-ml-MNP 12082017\3\12082017\5-3- (2).txt</t>
  </si>
  <si>
    <t>D:\Google Drive\Research\data\Ecoli-below-MIC-ampicilin-8ug-ml-MNP 12082017\3\12082017\5-3- (3).txt</t>
  </si>
  <si>
    <t>D:\Google Drive\Research\data\Ecoli-below-MIC-ampicilin-8ug-ml-MNP 12082017\3\12082017\5-3- (4).txt</t>
  </si>
  <si>
    <t>D:\Google Drive\Research\data\Ecoli-below-MIC-ampicilin-8ug-ml-MNP 12082017\3\12082017\5-3- (5).txt</t>
  </si>
  <si>
    <t>D:\Google Drive\Research\data\Ecoli-below-MIC-ampicilin-8ug-ml-MNP 12082017\3\12082017\6-3- (1).txt</t>
  </si>
  <si>
    <t>D:\Google Drive\Research\data\Ecoli-below-MIC-ampicilin-8ug-ml-MNP 12082017\3\12082017\6-3- (2).txt</t>
  </si>
  <si>
    <t>D:\Google Drive\Research\data\Ecoli-below-MIC-ampicilin-8ug-ml-MNP 12082017\3\12082017\6-3- (3).txt</t>
  </si>
  <si>
    <t>D:\Google Drive\Research\data\Ecoli-below-MIC-ampicilin-8ug-ml-MNP 12082017\3\12082017\6-3- (4).txt</t>
  </si>
  <si>
    <t>D:\Google Drive\Research\data\Ecoli-below-MIC-ampicilin-8ug-ml-MNP 12082017\3\12082017\6-3- (5).txt</t>
  </si>
  <si>
    <t>D:\Google Drive\Research\data\Ecoli-below-MIC-ampicilin-8ug-ml-MNP 12082017\3\12082017\7-3- (1).txt</t>
  </si>
  <si>
    <t>D:\Google Drive\Research\data\Ecoli-below-MIC-ampicilin-8ug-ml-MNP 12082017\3\12082017\7-3- (2).txt</t>
  </si>
  <si>
    <t>D:\Google Drive\Research\data\Ecoli-below-MIC-ampicilin-8ug-ml-MNP 12082017\3\12082017\7-3- (3).txt</t>
  </si>
  <si>
    <t>D:\Google Drive\Research\data\Ecoli-below-MIC-ampicilin-8ug-ml-MNP 12082017\3\12082017\7-3- (4).txt</t>
  </si>
  <si>
    <t>D:\Google Drive\Research\data\Ecoli-below-MIC-ampicilin-8ug-ml-MNP 12082017\3\12082017\7-3- (5).txt</t>
  </si>
  <si>
    <t>D:\Google Drive\Research\data\Ecoli-below-MIC-ampicilin-8ug-ml-MNP 12082017\3\12082017\8-3- (1).txt</t>
  </si>
  <si>
    <t>D:\Google Drive\Research\data\Ecoli-below-MIC-ampicilin-8ug-ml-MNP 12082017\3\12082017\8-3- (2).txt</t>
  </si>
  <si>
    <t>D:\Google Drive\Research\data\Ecoli-below-MIC-ampicilin-8ug-ml-MNP 12082017\3\12082017\8-3- (3).txt</t>
  </si>
  <si>
    <t>D:\Google Drive\Research\data\Ecoli-below-MIC-ampicilin-8ug-ml-MNP 12082017\3\12082017\8-3- (4).txt</t>
  </si>
  <si>
    <t>D:\Google Drive\Research\data\Ecoli-below-MIC-ampicilin-8ug-ml-MNP 12082017\3\12082017\8-3- (5).txt</t>
  </si>
  <si>
    <t>D:\Google Drive\Research\data\Ecoli-below-MIC-ampicilin-8ug-ml-MNP 12082017\3\12082017\9-3- (1).txt</t>
  </si>
  <si>
    <t>D:\Google Drive\Research\data\Ecoli-below-MIC-ampicilin-8ug-ml-MNP 12082017\3\12082017\9-3- (2).txt</t>
  </si>
  <si>
    <t>D:\Google Drive\Research\data\Ecoli-below-MIC-ampicilin-8ug-ml-MNP 12082017\3\12082017\9-3- (3).txt</t>
  </si>
  <si>
    <t>D:\Google Drive\Research\data\Ecoli-below-MIC-ampicilin-8ug-ml-MNP 12082017\3\12082017\9-3- (4).txt</t>
  </si>
  <si>
    <t>D:\Google Drive\Research\data\Ecoli-below-MIC-ampicilin-8ug-ml-MNP 12082017\3\12082017\9-3- (5).txt</t>
  </si>
  <si>
    <t>D:\Google Drive\Research\data\Ecoli-below-MIC-ampicilin-8ug-ml-MNP 12082017\3\12082017\10-3- (1).txt</t>
  </si>
  <si>
    <t>D:\Google Drive\Research\data\Ecoli-below-MIC-ampicilin-8ug-ml-MNP 12082017\3\12082017\10-3- (2).txt</t>
  </si>
  <si>
    <t>D:\Google Drive\Research\data\Ecoli-below-MIC-ampicilin-8ug-ml-MNP 12082017\3\12082017\10-3- (3).txt</t>
  </si>
  <si>
    <t>D:\Google Drive\Research\data\Ecoli-below-MIC-ampicilin-8ug-ml-MNP 12082017\3\12082017\10-3- (4).txt</t>
  </si>
  <si>
    <t>D:\Google Drive\Research\data\Ecoli-below-MIC-ampicilin-8ug-ml-MNP 12082017\3\12082017\10-3- (5).txt</t>
  </si>
  <si>
    <t>D:\Google Drive\Research\data\Ecoli-below-MIC-ampicilin-8ug-ml-MNP 12082017\3\12082017\11-3- (1).txt</t>
  </si>
  <si>
    <t>D:\Google Drive\Research\data\Ecoli-below-MIC-ampicilin-8ug-ml-MNP 12082017\3\12082017\11-3- (2).txt</t>
  </si>
  <si>
    <t>D:\Google Drive\Research\data\Ecoli-below-MIC-ampicilin-8ug-ml-MNP 12082017\3\12082017\11-3- (3).txt</t>
  </si>
  <si>
    <t>D:\Google Drive\Research\data\Ecoli-below-MIC-ampicilin-8ug-ml-MNP 12082017\3\12082017\11-3- (4).txt</t>
  </si>
  <si>
    <t>D:\Google Drive\Research\data\Ecoli-below-MIC-ampicilin-8ug-ml-MNP 12082017\3\12082017\11-3- (5).txt</t>
  </si>
  <si>
    <t>D:\Google Drive\Research\data\Ecoli-below-MIC-ampicilin-8ug-ml-MNP 12082017\1\1-1-1.TXT</t>
  </si>
  <si>
    <t>D:\Google Drive\Research\data\Ecoli-below-MIC-ampicilin-8ug-ml-MNP 12082017\1\1-1-2.TXT</t>
  </si>
  <si>
    <t>D:\Google Drive\Research\data\Ecoli-below-MIC-ampicilin-8ug-ml-MNP 12082017\1\1-1-3.TXT</t>
  </si>
  <si>
    <t>D:\Google Drive\Research\data\Ecoli-below-MIC-ampicilin-8ug-ml-MNP 12082017\1\1-1-4.TXT</t>
  </si>
  <si>
    <t>D:\Google Drive\Research\data\Ecoli-below-MIC-ampicilin-8ug-ml-MNP 12082017\1\1-1-5.TXT</t>
  </si>
  <si>
    <t>D:\Google Drive\Research\data\Ecoli-below-MIC-ampicilin-8ug-ml-MNP 12082017\1\2-1-1.TXT</t>
  </si>
  <si>
    <t>D:\Google Drive\Research\data\Ecoli-below-MIC-ampicilin-8ug-ml-MNP 12082017\1\2-1-2.TXT</t>
  </si>
  <si>
    <t>D:\Google Drive\Research\data\Ecoli-below-MIC-ampicilin-8ug-ml-MNP 12082017\1\2-1-3.TXT</t>
  </si>
  <si>
    <t>D:\Google Drive\Research\data\Ecoli-below-MIC-ampicilin-8ug-ml-MNP 12082017\1\2-1-4.TXT</t>
  </si>
  <si>
    <t>D:\Google Drive\Research\data\Ecoli-below-MIC-ampicilin-8ug-ml-MNP 12082017\1\2-1-5.TXT</t>
  </si>
  <si>
    <t>D:\Google Drive\Research\data\Ecoli-below-MIC-ampicilin-8ug-ml-MNP 12082017\1\3-1-1.TXT</t>
  </si>
  <si>
    <t>D:\Google Drive\Research\data\Ecoli-below-MIC-ampicilin-8ug-ml-MNP 12082017\1\3-1-2.TXT</t>
  </si>
  <si>
    <t>D:\Google Drive\Research\data\Ecoli-below-MIC-ampicilin-8ug-ml-MNP 12082017\1\3-1-3.TXT</t>
  </si>
  <si>
    <t>D:\Google Drive\Research\data\Ecoli-below-MIC-ampicilin-8ug-ml-MNP 12082017\1\3-1-4.TXT</t>
  </si>
  <si>
    <t>D:\Google Drive\Research\data\Ecoli-below-MIC-ampicilin-8ug-ml-MNP 12082017\1\3-1-5.TXT</t>
  </si>
  <si>
    <t>D:\Google Drive\Research\data\Ecoli-below-MIC-ampicilin-8ug-ml-MNP 12082017\1\4-1-1.TXT</t>
  </si>
  <si>
    <t>D:\Google Drive\Research\data\Ecoli-below-MIC-ampicilin-8ug-ml-MNP 12082017\1\4-1-2.TXT</t>
  </si>
  <si>
    <t>D:\Google Drive\Research\data\Ecoli-below-MIC-ampicilin-8ug-ml-MNP 12082017\1\4-1-3.TXT</t>
  </si>
  <si>
    <t>D:\Google Drive\Research\data\Ecoli-below-MIC-ampicilin-8ug-ml-MNP 12082017\1\4-1-4.TXT</t>
  </si>
  <si>
    <t>D:\Google Drive\Research\data\Ecoli-below-MIC-ampicilin-8ug-ml-MNP 12082017\1\4-1-5.TXT</t>
  </si>
  <si>
    <t>D:\Google Drive\Research\data\Ecoli-below-MIC-ampicilin-8ug-ml-MNP 12082017\1\5-1-1.TXT</t>
  </si>
  <si>
    <t>D:\Google Drive\Research\data\Ecoli-below-MIC-ampicilin-8ug-ml-MNP 12082017\1\5-1-2.TXT</t>
  </si>
  <si>
    <t>D:\Google Drive\Research\data\Ecoli-below-MIC-ampicilin-8ug-ml-MNP 12082017\1\5-1-3.TXT</t>
  </si>
  <si>
    <t>D:\Google Drive\Research\data\Ecoli-below-MIC-ampicilin-8ug-ml-MNP 12082017\1\5-1-4.TXT</t>
  </si>
  <si>
    <t>D:\Google Drive\Research\data\Ecoli-below-MIC-ampicilin-8ug-ml-MNP 12082017\1\5-1-5.TXT</t>
  </si>
  <si>
    <t>D:\Google Drive\Research\data\Ecoli-below-MIC-ampicilin-8ug-ml-MNP 12082017\1\6-1-1.TXT</t>
  </si>
  <si>
    <t>D:\Google Drive\Research\data\Ecoli-below-MIC-ampicilin-8ug-ml-MNP 12082017\1\6-1-2.TXT</t>
  </si>
  <si>
    <t>D:\Google Drive\Research\data\Ecoli-below-MIC-ampicilin-8ug-ml-MNP 12082017\1\6-1-3.TXT</t>
  </si>
  <si>
    <t>D:\Google Drive\Research\data\Ecoli-below-MIC-ampicilin-8ug-ml-MNP 12082017\1\6-1-4.TXT</t>
  </si>
  <si>
    <t>D:\Google Drive\Research\data\Ecoli-below-MIC-ampicilin-8ug-ml-MNP 12082017\1\6-1-5.TXT</t>
  </si>
  <si>
    <t>D:\Google Drive\Research\data\Ecoli-below-MIC-ampicilin-8ug-ml-MNP 12082017\1\7-1-1.TXT</t>
  </si>
  <si>
    <t>D:\Google Drive\Research\data\Ecoli-below-MIC-ampicilin-8ug-ml-MNP 12082017\1\7-1-2.TXT</t>
  </si>
  <si>
    <t>D:\Google Drive\Research\data\Ecoli-below-MIC-ampicilin-8ug-ml-MNP 12082017\1\7-1-3.TXT</t>
  </si>
  <si>
    <t>D:\Google Drive\Research\data\Ecoli-below-MIC-ampicilin-8ug-ml-MNP 12082017\1\7-1-4.TXT</t>
  </si>
  <si>
    <t>D:\Google Drive\Research\data\Ecoli-below-MIC-ampicilin-8ug-ml-MNP 12082017\1\7-1-5.TXT</t>
  </si>
  <si>
    <t>D:\Google Drive\Research\data\Ecoli-below-MIC-ampicilin-8ug-ml-MNP 12082017\1\8-1-1.TXT</t>
  </si>
  <si>
    <t>D:\Google Drive\Research\data\Ecoli-below-MIC-ampicilin-8ug-ml-MNP 12082017\1\8-1-2.TXT</t>
  </si>
  <si>
    <t>D:\Google Drive\Research\data\Ecoli-below-MIC-ampicilin-8ug-ml-MNP 12082017\1\8-1-3.TXT</t>
  </si>
  <si>
    <t>D:\Google Drive\Research\data\Ecoli-below-MIC-ampicilin-8ug-ml-MNP 12082017\1\8-1-4.TXT</t>
  </si>
  <si>
    <t>D:\Google Drive\Research\data\Ecoli-below-MIC-ampicilin-8ug-ml-MNP 12082017\1\8-1-5.TXT</t>
  </si>
  <si>
    <t>D:\Google Drive\Research\data\Ecoli-below-MIC-ampicilin-8ug-ml-MNP 12082017\1\9-1-1.TXT</t>
  </si>
  <si>
    <t>D:\Google Drive\Research\data\Ecoli-below-MIC-ampicilin-8ug-ml-MNP 12082017\1\9-1-2.TXT</t>
  </si>
  <si>
    <t>D:\Google Drive\Research\data\Ecoli-below-MIC-ampicilin-8ug-ml-MNP 12082017\1\9-1-3.TXT</t>
  </si>
  <si>
    <t>D:\Google Drive\Research\data\Ecoli-below-MIC-ampicilin-8ug-ml-MNP 12082017\1\9-1-4.TXT</t>
  </si>
  <si>
    <t>D:\Google Drive\Research\data\Ecoli-below-MIC-ampicilin-8ug-ml-MNP 12082017\1\9-1-5.TXT</t>
  </si>
  <si>
    <t>D:\Google Drive\Research\data\Ecoli-below-MIC-ampicilin-8ug-ml-MNP 12082017\1\10-1-1.TXT</t>
  </si>
  <si>
    <t>D:\Google Drive\Research\data\Ecoli-below-MIC-ampicilin-8ug-ml-MNP 12082017\1\10-1-2.TXT</t>
  </si>
  <si>
    <t>D:\Google Drive\Research\data\Ecoli-below-MIC-ampicilin-8ug-ml-MNP 12082017\1\10-1-3.TXT</t>
  </si>
  <si>
    <t>D:\Google Drive\Research\data\Ecoli-below-MIC-ampicilin-8ug-ml-MNP 12082017\1\10-1-4.TXT</t>
  </si>
  <si>
    <t>D:\Google Drive\Research\data\Ecoli-below-MIC-ampicilin-8ug-ml-MNP 12082017\1\10-1-5.TXT</t>
  </si>
  <si>
    <t>D:\Google Drive\Research\data\Ecoli-below-MIC-ampicilin-8ug-ml-MNP 12082017\1\11-1-1.TXT</t>
  </si>
  <si>
    <t>D:\Google Drive\Research\data\Ecoli-below-MIC-ampicilin-8ug-ml-MNP 12082017\1\11-1-2.TXT</t>
  </si>
  <si>
    <t>D:\Google Drive\Research\data\Ecoli-below-MIC-ampicilin-8ug-ml-MNP 12082017\1\11-1-3.TXT</t>
  </si>
  <si>
    <t>D:\Google Drive\Research\data\Ecoli-below-MIC-ampicilin-8ug-ml-MNP 12082017\1\11-1-4.TXT</t>
  </si>
  <si>
    <t>D:\Google Drive\Research\data\Ecoli-below-MIC-ampicilin-8ug-ml-MNP 12082017\1\11-1-5.TXT</t>
  </si>
  <si>
    <t>0/1 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</si>
</sst>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11" fontId="0" fillId="0" borderId="1" xfId="0" applyNumberFormat="1" applyBorder="1"/>
    <xf numFmtId="14" fontId="0" fillId="0" borderId="1" xfId="0" applyNumberFormat="1" applyBorder="1"/>
    <xf numFmtId="2" fontId="1" fillId="3" borderId="0" xfId="0" applyNumberFormat="1" applyFont="1" applyFill="1"/>
    <xf numFmtId="0" fontId="1" fillId="0" borderId="0" xfId="0" applyFont="1"/>
    <xf numFmtId="0" fontId="1" fillId="0" borderId="8" xfId="0" applyFont="1" applyBorder="1"/>
    <xf numFmtId="0" fontId="1" fillId="2" borderId="8" xfId="0" applyFont="1" applyFill="1" applyBorder="1"/>
    <xf numFmtId="0" fontId="1" fillId="0" borderId="3" xfId="0" applyFont="1" applyBorder="1"/>
    <xf numFmtId="11" fontId="1" fillId="0" borderId="3" xfId="0" applyNumberFormat="1" applyFont="1" applyBorder="1"/>
    <xf numFmtId="11" fontId="1" fillId="2" borderId="3" xfId="0" applyNumberFormat="1" applyFont="1" applyFill="1" applyBorder="1"/>
    <xf numFmtId="11" fontId="1" fillId="0" borderId="0" xfId="0" applyNumberFormat="1" applyFont="1"/>
    <xf numFmtId="11" fontId="1" fillId="2" borderId="0" xfId="0" applyNumberFormat="1" applyFont="1" applyFill="1"/>
    <xf numFmtId="11" fontId="1" fillId="0" borderId="8" xfId="0" applyNumberFormat="1" applyFont="1" applyBorder="1"/>
    <xf numFmtId="0" fontId="1" fillId="2" borderId="3" xfId="0" applyFont="1" applyFill="1" applyBorder="1"/>
    <xf numFmtId="9" fontId="1" fillId="3" borderId="0" xfId="0" applyNumberFormat="1" applyFont="1" applyFill="1"/>
    <xf numFmtId="0" fontId="1" fillId="2" borderId="0" xfId="0" applyFont="1" applyFill="1"/>
    <xf numFmtId="1" fontId="1" fillId="3" borderId="8" xfId="0" applyNumberFormat="1" applyFont="1" applyFill="1" applyBorder="1"/>
    <xf numFmtId="9" fontId="1" fillId="3" borderId="8" xfId="0" applyNumberFormat="1" applyFont="1" applyFill="1" applyBorder="1"/>
    <xf numFmtId="11" fontId="1" fillId="2" borderId="8" xfId="0" applyNumberFormat="1" applyFont="1" applyFill="1" applyBorder="1"/>
    <xf numFmtId="0" fontId="1" fillId="0" borderId="1" xfId="0" applyFont="1" applyBorder="1"/>
    <xf numFmtId="1" fontId="1" fillId="0" borderId="1" xfId="0" applyNumberFormat="1" applyFont="1" applyBorder="1"/>
    <xf numFmtId="11" fontId="1" fillId="0" borderId="1" xfId="0" applyNumberFormat="1" applyFont="1" applyBorder="1"/>
    <xf numFmtId="0" fontId="1" fillId="3" borderId="0" xfId="0" applyFont="1" applyFill="1"/>
    <xf numFmtId="0" fontId="1" fillId="0" borderId="10" xfId="0" applyFont="1" applyBorder="1" applyAlignment="1">
      <alignment horizontal="center"/>
    </xf>
    <xf numFmtId="10" fontId="1" fillId="0" borderId="1" xfId="0" applyNumberFormat="1" applyFont="1" applyBorder="1"/>
    <xf numFmtId="1" fontId="1" fillId="3" borderId="0" xfId="0" applyNumberFormat="1" applyFont="1" applyFill="1"/>
    <xf numFmtId="164" fontId="1" fillId="0" borderId="1" xfId="0" applyNumberFormat="1" applyFont="1" applyBorder="1"/>
    <xf numFmtId="0" fontId="0" fillId="0" borderId="10" xfId="0" applyBorder="1" applyAlignment="1">
      <alignment horizontal="center"/>
    </xf>
    <xf numFmtId="11" fontId="1" fillId="2" borderId="1" xfId="0" applyNumberFormat="1" applyFont="1" applyFill="1" applyBorder="1"/>
    <xf numFmtId="11" fontId="1" fillId="2" borderId="10" xfId="0" applyNumberFormat="1" applyFont="1" applyFill="1" applyBorder="1"/>
    <xf numFmtId="10" fontId="1" fillId="0" borderId="0" xfId="0" applyNumberFormat="1" applyFont="1"/>
    <xf numFmtId="11" fontId="1" fillId="0" borderId="10" xfId="0" applyNumberFormat="1" applyFont="1" applyBorder="1"/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1" fillId="3" borderId="8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14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1'!$B$119:$N$119</c:f>
              <c:numCache>
                <c:formatCode>0.00E+00</c:formatCode>
                <c:ptCount val="13"/>
                <c:pt idx="0">
                  <c:v>1.5513000000000001E-12</c:v>
                </c:pt>
                <c:pt idx="1">
                  <c:v>1.6334000000000001E-12</c:v>
                </c:pt>
                <c:pt idx="2">
                  <c:v>1.6200999999999999E-12</c:v>
                </c:pt>
                <c:pt idx="3">
                  <c:v>1.6424999999999999E-12</c:v>
                </c:pt>
                <c:pt idx="4">
                  <c:v>1.6224E-12</c:v>
                </c:pt>
                <c:pt idx="5">
                  <c:v>1.6363E-12</c:v>
                </c:pt>
                <c:pt idx="6">
                  <c:v>1.6483999999999999E-12</c:v>
                </c:pt>
                <c:pt idx="7">
                  <c:v>1.6718E-12</c:v>
                </c:pt>
                <c:pt idx="8">
                  <c:v>1.6519000000000001E-12</c:v>
                </c:pt>
                <c:pt idx="9">
                  <c:v>1.6578000000000001E-12</c:v>
                </c:pt>
                <c:pt idx="10">
                  <c:v>1.6495E-12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E-45BB-8444-39C8021AC76C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1'!$B$120:$N$120</c:f>
              <c:numCache>
                <c:formatCode>0.00E+00</c:formatCode>
                <c:ptCount val="13"/>
                <c:pt idx="0">
                  <c:v>1.6062999999999999E-12</c:v>
                </c:pt>
                <c:pt idx="1">
                  <c:v>1.6435E-12</c:v>
                </c:pt>
                <c:pt idx="2">
                  <c:v>1.6364E-12</c:v>
                </c:pt>
                <c:pt idx="3">
                  <c:v>1.6488E-12</c:v>
                </c:pt>
                <c:pt idx="4">
                  <c:v>1.6371999999999999E-12</c:v>
                </c:pt>
                <c:pt idx="5">
                  <c:v>1.6292E-12</c:v>
                </c:pt>
                <c:pt idx="6">
                  <c:v>1.6685E-12</c:v>
                </c:pt>
                <c:pt idx="7">
                  <c:v>1.6568999999999999E-12</c:v>
                </c:pt>
                <c:pt idx="8">
                  <c:v>1.7061999999999999E-12</c:v>
                </c:pt>
                <c:pt idx="9">
                  <c:v>1.6548E-12</c:v>
                </c:pt>
                <c:pt idx="10">
                  <c:v>1.6556999999999999E-12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4E-45BB-8444-39C8021AC76C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1'!$B$121:$N$121</c:f>
              <c:numCache>
                <c:formatCode>0.00E+00</c:formatCode>
                <c:ptCount val="13"/>
                <c:pt idx="0">
                  <c:v>1.6025000000000001E-12</c:v>
                </c:pt>
                <c:pt idx="1">
                  <c:v>1.6196000000000001E-12</c:v>
                </c:pt>
                <c:pt idx="2">
                  <c:v>1.6385999999999999E-12</c:v>
                </c:pt>
                <c:pt idx="3">
                  <c:v>1.6528E-12</c:v>
                </c:pt>
                <c:pt idx="4">
                  <c:v>1.645E-12</c:v>
                </c:pt>
                <c:pt idx="5">
                  <c:v>1.6467E-12</c:v>
                </c:pt>
                <c:pt idx="6">
                  <c:v>1.6515E-12</c:v>
                </c:pt>
                <c:pt idx="7">
                  <c:v>1.6535E-12</c:v>
                </c:pt>
                <c:pt idx="8">
                  <c:v>1.6575999999999999E-12</c:v>
                </c:pt>
                <c:pt idx="9">
                  <c:v>1.6978000000000001E-12</c:v>
                </c:pt>
                <c:pt idx="10">
                  <c:v>1.6573E-12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4E-45BB-8444-39C8021AC76C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1'!$B$122:$N$122</c:f>
              <c:numCache>
                <c:formatCode>0.00E+00</c:formatCode>
                <c:ptCount val="13"/>
                <c:pt idx="0">
                  <c:v>1.6111000000000001E-12</c:v>
                </c:pt>
                <c:pt idx="1">
                  <c:v>1.6146E-12</c:v>
                </c:pt>
                <c:pt idx="2">
                  <c:v>1.6512000000000001E-12</c:v>
                </c:pt>
                <c:pt idx="3">
                  <c:v>1.6481E-12</c:v>
                </c:pt>
                <c:pt idx="4">
                  <c:v>1.6434E-12</c:v>
                </c:pt>
                <c:pt idx="5">
                  <c:v>1.6351E-12</c:v>
                </c:pt>
                <c:pt idx="6">
                  <c:v>1.664E-12</c:v>
                </c:pt>
                <c:pt idx="7">
                  <c:v>1.6461E-12</c:v>
                </c:pt>
                <c:pt idx="8">
                  <c:v>1.6611000000000001E-12</c:v>
                </c:pt>
                <c:pt idx="9">
                  <c:v>1.6569999999999999E-12</c:v>
                </c:pt>
                <c:pt idx="10">
                  <c:v>1.6514E-12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4E-45BB-8444-39C8021AC76C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1'!$B$123:$N$123</c:f>
              <c:numCache>
                <c:formatCode>0.00E+00</c:formatCode>
                <c:ptCount val="13"/>
                <c:pt idx="0">
                  <c:v>1.6193999999999999E-12</c:v>
                </c:pt>
                <c:pt idx="1">
                  <c:v>1.6170000000000001E-12</c:v>
                </c:pt>
                <c:pt idx="2">
                  <c:v>1.6394000000000001E-12</c:v>
                </c:pt>
                <c:pt idx="3">
                  <c:v>1.6337E-12</c:v>
                </c:pt>
                <c:pt idx="4">
                  <c:v>1.6292999999999999E-12</c:v>
                </c:pt>
                <c:pt idx="5">
                  <c:v>1.6347000000000001E-12</c:v>
                </c:pt>
                <c:pt idx="6">
                  <c:v>1.6434E-12</c:v>
                </c:pt>
                <c:pt idx="7">
                  <c:v>1.6456999999999999E-12</c:v>
                </c:pt>
                <c:pt idx="8">
                  <c:v>1.6317E-12</c:v>
                </c:pt>
                <c:pt idx="9">
                  <c:v>1.6959000000000001E-12</c:v>
                </c:pt>
                <c:pt idx="10">
                  <c:v>1.6884E-12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4E-45BB-8444-39C8021AC76C}"/>
            </c:ext>
          </c:extLst>
        </c:ser>
        <c:ser>
          <c:idx val="5"/>
          <c:order val="5"/>
          <c:spPr>
            <a:ln w="28575">
              <a:noFill/>
            </a:ln>
          </c:spPr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4E-45BB-8444-39C8021AC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9280"/>
        <c:axId val="275171200"/>
      </c:scatterChart>
      <c:valAx>
        <c:axId val="2751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55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75171200"/>
        <c:crosses val="autoZero"/>
        <c:crossBetween val="midCat"/>
      </c:valAx>
      <c:valAx>
        <c:axId val="275171200"/>
        <c:scaling>
          <c:orientation val="minMax"/>
          <c:max val="1.9000000000000012E-12"/>
          <c:min val="1.5000000000000009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275169280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17"/>
          <c:y val="5.6030183727034118E-2"/>
          <c:w val="0.62732005090272802"/>
          <c:h val="0.78169364246135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1'!$B$116:$N$116</c:f>
              <c:strCache>
                <c:ptCount val="13"/>
                <c:pt idx="0">
                  <c:v>Bulk Capacitance (CPEb-T)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'channel 1'!$B$125:$N$125</c:f>
                <c:numCache>
                  <c:formatCode>General</c:formatCode>
                  <c:ptCount val="13"/>
                  <c:pt idx="0">
                    <c:v>2.6923632741515367E-14</c:v>
                  </c:pt>
                  <c:pt idx="1">
                    <c:v>1.2371418673701082E-14</c:v>
                  </c:pt>
                  <c:pt idx="2">
                    <c:v>1.1133642710272371E-14</c:v>
                  </c:pt>
                  <c:pt idx="3">
                    <c:v>7.3937135459794562E-15</c:v>
                  </c:pt>
                  <c:pt idx="4">
                    <c:v>9.5602301227533158E-15</c:v>
                  </c:pt>
                  <c:pt idx="5">
                    <c:v>6.3741666121933368E-15</c:v>
                  </c:pt>
                  <c:pt idx="6">
                    <c:v>1.0647675802728029E-14</c:v>
                  </c:pt>
                  <c:pt idx="7">
                    <c:v>1.0648943609579316E-14</c:v>
                  </c:pt>
                  <c:pt idx="8">
                    <c:v>2.7356260709387868E-14</c:v>
                  </c:pt>
                  <c:pt idx="9">
                    <c:v>2.2119855334065875E-14</c:v>
                  </c:pt>
                  <c:pt idx="10">
                    <c:v>1.5933392607978993E-14</c:v>
                  </c:pt>
                </c:numCache>
              </c:numRef>
            </c:plus>
            <c:minus>
              <c:numRef>
                <c:f>'channel 1'!$B$125:$N$125</c:f>
                <c:numCache>
                  <c:formatCode>General</c:formatCode>
                  <c:ptCount val="13"/>
                  <c:pt idx="0">
                    <c:v>2.6923632741515367E-14</c:v>
                  </c:pt>
                  <c:pt idx="1">
                    <c:v>1.2371418673701082E-14</c:v>
                  </c:pt>
                  <c:pt idx="2">
                    <c:v>1.1133642710272371E-14</c:v>
                  </c:pt>
                  <c:pt idx="3">
                    <c:v>7.3937135459794562E-15</c:v>
                  </c:pt>
                  <c:pt idx="4">
                    <c:v>9.5602301227533158E-15</c:v>
                  </c:pt>
                  <c:pt idx="5">
                    <c:v>6.3741666121933368E-15</c:v>
                  </c:pt>
                  <c:pt idx="6">
                    <c:v>1.0647675802728029E-14</c:v>
                  </c:pt>
                  <c:pt idx="7">
                    <c:v>1.0648943609579316E-14</c:v>
                  </c:pt>
                  <c:pt idx="8">
                    <c:v>2.7356260709387868E-14</c:v>
                  </c:pt>
                  <c:pt idx="9">
                    <c:v>2.2119855334065875E-14</c:v>
                  </c:pt>
                  <c:pt idx="10">
                    <c:v>1.5933392607978993E-14</c:v>
                  </c:pt>
                </c:numCache>
              </c:numRef>
            </c:minus>
          </c:errBars>
          <c:xVal>
            <c:numRef>
              <c:f>'channel 1'!$B$118:$N$118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1'!$B$124:$N$124</c:f>
              <c:numCache>
                <c:formatCode>0.00E+00</c:formatCode>
                <c:ptCount val="13"/>
                <c:pt idx="0">
                  <c:v>1.5981200000000001E-12</c:v>
                </c:pt>
                <c:pt idx="1">
                  <c:v>1.6256200000000001E-12</c:v>
                </c:pt>
                <c:pt idx="2">
                  <c:v>1.63714E-12</c:v>
                </c:pt>
                <c:pt idx="3">
                  <c:v>1.6451799999999997E-12</c:v>
                </c:pt>
                <c:pt idx="4">
                  <c:v>1.63546E-12</c:v>
                </c:pt>
                <c:pt idx="5">
                  <c:v>1.6364000000000002E-12</c:v>
                </c:pt>
                <c:pt idx="6">
                  <c:v>1.6551600000000004E-12</c:v>
                </c:pt>
                <c:pt idx="7">
                  <c:v>1.6548E-12</c:v>
                </c:pt>
                <c:pt idx="8">
                  <c:v>1.6617000000000001E-12</c:v>
                </c:pt>
                <c:pt idx="9">
                  <c:v>1.6726600000000003E-12</c:v>
                </c:pt>
                <c:pt idx="10">
                  <c:v>1.66046E-12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4-4097-9475-B5EE55BDE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9280"/>
        <c:axId val="275171200"/>
      </c:scatterChart>
      <c:scatterChart>
        <c:scatterStyle val="lineMarker"/>
        <c:varyColors val="0"/>
        <c:ser>
          <c:idx val="1"/>
          <c:order val="1"/>
          <c:tx>
            <c:strRef>
              <c:f>'channel 1'!$A$103:$D$103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'channel 1'!$B$105:$L$105</c:f>
              <c:numCache>
                <c:formatCode>0.0</c:formatCode>
                <c:ptCount val="11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1'!$B$111:$L$111</c:f>
              <c:numCache>
                <c:formatCode>0.00E+00</c:formatCode>
                <c:ptCount val="11"/>
                <c:pt idx="0">
                  <c:v>540000</c:v>
                </c:pt>
                <c:pt idx="1">
                  <c:v>340000</c:v>
                </c:pt>
                <c:pt idx="2">
                  <c:v>580000</c:v>
                </c:pt>
                <c:pt idx="3">
                  <c:v>395000</c:v>
                </c:pt>
                <c:pt idx="4">
                  <c:v>36800</c:v>
                </c:pt>
                <c:pt idx="5">
                  <c:v>10000</c:v>
                </c:pt>
                <c:pt idx="6">
                  <c:v>5280</c:v>
                </c:pt>
                <c:pt idx="7">
                  <c:v>2320</c:v>
                </c:pt>
                <c:pt idx="8">
                  <c:v>1620</c:v>
                </c:pt>
                <c:pt idx="9">
                  <c:v>153</c:v>
                </c:pt>
                <c:pt idx="10">
                  <c:v>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4-4097-9475-B5EE55BDE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21040"/>
        <c:axId val="468127928"/>
      </c:scatterChart>
      <c:valAx>
        <c:axId val="2751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275171200"/>
        <c:crosses val="autoZero"/>
        <c:crossBetween val="midCat"/>
      </c:valAx>
      <c:valAx>
        <c:axId val="275171200"/>
        <c:scaling>
          <c:orientation val="minMax"/>
          <c:max val="1.9000000000000012E-12"/>
          <c:min val="1.5000000000000009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275169280"/>
        <c:crosses val="autoZero"/>
        <c:crossBetween val="midCat"/>
      </c:valAx>
      <c:valAx>
        <c:axId val="468127928"/>
        <c:scaling>
          <c:logBase val="10"/>
          <c:orientation val="minMax"/>
          <c:max val="10000000000"/>
          <c:min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3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468121040"/>
        <c:crosses val="max"/>
        <c:crossBetween val="midCat"/>
      </c:valAx>
      <c:valAx>
        <c:axId val="46812104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68127928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14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2'!$B$119:$N$119</c:f>
              <c:numCache>
                <c:formatCode>0.00E+00</c:formatCode>
                <c:ptCount val="13"/>
                <c:pt idx="0">
                  <c:v>1.5442E-12</c:v>
                </c:pt>
                <c:pt idx="1">
                  <c:v>1.6245E-12</c:v>
                </c:pt>
                <c:pt idx="2">
                  <c:v>1.6242000000000001E-12</c:v>
                </c:pt>
                <c:pt idx="3">
                  <c:v>1.6074E-12</c:v>
                </c:pt>
                <c:pt idx="4">
                  <c:v>1.5930999999999999E-12</c:v>
                </c:pt>
                <c:pt idx="5">
                  <c:v>1.6043999999999999E-12</c:v>
                </c:pt>
                <c:pt idx="6">
                  <c:v>1.6187E-12</c:v>
                </c:pt>
                <c:pt idx="7">
                  <c:v>1.6030999999999999E-12</c:v>
                </c:pt>
                <c:pt idx="8">
                  <c:v>1.6332999999999999E-12</c:v>
                </c:pt>
                <c:pt idx="9">
                  <c:v>1.6348000000000001E-12</c:v>
                </c:pt>
                <c:pt idx="10">
                  <c:v>1.6335000000000001E-12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4-4FEE-A761-E2DF920FBB4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2'!$B$120:$N$120</c:f>
              <c:numCache>
                <c:formatCode>0.00E+00</c:formatCode>
                <c:ptCount val="13"/>
                <c:pt idx="0">
                  <c:v>1.5973000000000001E-12</c:v>
                </c:pt>
                <c:pt idx="1">
                  <c:v>1.65E-12</c:v>
                </c:pt>
                <c:pt idx="2">
                  <c:v>1.6355E-12</c:v>
                </c:pt>
                <c:pt idx="3">
                  <c:v>1.5895E-12</c:v>
                </c:pt>
                <c:pt idx="4">
                  <c:v>1.6178E-12</c:v>
                </c:pt>
                <c:pt idx="5">
                  <c:v>1.6494E-12</c:v>
                </c:pt>
                <c:pt idx="6">
                  <c:v>1.6546E-12</c:v>
                </c:pt>
                <c:pt idx="7">
                  <c:v>1.6325E-12</c:v>
                </c:pt>
                <c:pt idx="8">
                  <c:v>1.6542999999999999E-12</c:v>
                </c:pt>
                <c:pt idx="9">
                  <c:v>1.6207999999999999E-12</c:v>
                </c:pt>
                <c:pt idx="10">
                  <c:v>1.6177000000000001E-12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64-4FEE-A761-E2DF920FBB46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2'!$B$121:$N$121</c:f>
              <c:numCache>
                <c:formatCode>0.00E+00</c:formatCode>
                <c:ptCount val="13"/>
                <c:pt idx="0">
                  <c:v>1.5838999999999999E-12</c:v>
                </c:pt>
                <c:pt idx="1">
                  <c:v>1.5791E-12</c:v>
                </c:pt>
                <c:pt idx="2">
                  <c:v>1.6272E-12</c:v>
                </c:pt>
                <c:pt idx="3">
                  <c:v>1.6291E-12</c:v>
                </c:pt>
                <c:pt idx="4">
                  <c:v>1.5976E-12</c:v>
                </c:pt>
                <c:pt idx="5">
                  <c:v>1.6143000000000001E-12</c:v>
                </c:pt>
                <c:pt idx="6">
                  <c:v>1.6133E-12</c:v>
                </c:pt>
                <c:pt idx="7">
                  <c:v>1.6022999999999999E-12</c:v>
                </c:pt>
                <c:pt idx="8">
                  <c:v>1.6138000000000001E-12</c:v>
                </c:pt>
                <c:pt idx="9">
                  <c:v>1.6268000000000001E-12</c:v>
                </c:pt>
                <c:pt idx="10">
                  <c:v>1.6383E-12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64-4FEE-A761-E2DF920FBB46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2'!$B$122:$N$122</c:f>
              <c:numCache>
                <c:formatCode>0.00E+00</c:formatCode>
                <c:ptCount val="13"/>
                <c:pt idx="0">
                  <c:v>1.6008E-12</c:v>
                </c:pt>
                <c:pt idx="1">
                  <c:v>1.5832E-12</c:v>
                </c:pt>
                <c:pt idx="2">
                  <c:v>1.5736000000000001E-12</c:v>
                </c:pt>
                <c:pt idx="3">
                  <c:v>1.6095999999999999E-12</c:v>
                </c:pt>
                <c:pt idx="4">
                  <c:v>1.6091000000000001E-12</c:v>
                </c:pt>
                <c:pt idx="5">
                  <c:v>1.5918999999999999E-12</c:v>
                </c:pt>
                <c:pt idx="6">
                  <c:v>1.6155999999999999E-12</c:v>
                </c:pt>
                <c:pt idx="7">
                  <c:v>1.5953000000000001E-12</c:v>
                </c:pt>
                <c:pt idx="8">
                  <c:v>1.6121E-12</c:v>
                </c:pt>
                <c:pt idx="9">
                  <c:v>1.6486000000000001E-12</c:v>
                </c:pt>
                <c:pt idx="10">
                  <c:v>1.6093E-12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64-4FEE-A761-E2DF920FBB46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2'!$B$123:$N$123</c:f>
              <c:numCache>
                <c:formatCode>0.00E+00</c:formatCode>
                <c:ptCount val="13"/>
                <c:pt idx="0">
                  <c:v>1.6008E-12</c:v>
                </c:pt>
                <c:pt idx="1">
                  <c:v>1.5963999999999999E-12</c:v>
                </c:pt>
                <c:pt idx="2">
                  <c:v>1.5668999999999999E-12</c:v>
                </c:pt>
                <c:pt idx="3">
                  <c:v>1.5994E-12</c:v>
                </c:pt>
                <c:pt idx="4">
                  <c:v>1.5792E-12</c:v>
                </c:pt>
                <c:pt idx="5">
                  <c:v>1.5851E-12</c:v>
                </c:pt>
                <c:pt idx="6">
                  <c:v>1.5917999999999999E-12</c:v>
                </c:pt>
                <c:pt idx="7">
                  <c:v>1.5924999999999999E-12</c:v>
                </c:pt>
                <c:pt idx="8">
                  <c:v>1.5964999999999999E-12</c:v>
                </c:pt>
                <c:pt idx="9">
                  <c:v>1.6045000000000001E-12</c:v>
                </c:pt>
                <c:pt idx="10">
                  <c:v>1.6093E-12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64-4FEE-A761-E2DF920FBB46}"/>
            </c:ext>
          </c:extLst>
        </c:ser>
        <c:ser>
          <c:idx val="5"/>
          <c:order val="5"/>
          <c:spPr>
            <a:ln w="28575">
              <a:noFill/>
            </a:ln>
          </c:spPr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64-4FEE-A761-E2DF920FB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9280"/>
        <c:axId val="275171200"/>
      </c:scatterChart>
      <c:valAx>
        <c:axId val="2751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55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75171200"/>
        <c:crosses val="autoZero"/>
        <c:crossBetween val="midCat"/>
      </c:valAx>
      <c:valAx>
        <c:axId val="275171200"/>
        <c:scaling>
          <c:orientation val="minMax"/>
          <c:max val="1.800000000000001E-12"/>
          <c:min val="1.4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275169280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17"/>
          <c:y val="5.6030183727034118E-2"/>
          <c:w val="0.62732005090272802"/>
          <c:h val="0.78169364246135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2'!$B$116:$N$116</c:f>
              <c:strCache>
                <c:ptCount val="13"/>
                <c:pt idx="0">
                  <c:v>Bulk Capacitance (CPEb-T)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'channel 2'!$B$125:$N$125</c:f>
                <c:numCache>
                  <c:formatCode>General</c:formatCode>
                  <c:ptCount val="13"/>
                  <c:pt idx="0">
                    <c:v>2.4060444717419503E-14</c:v>
                  </c:pt>
                  <c:pt idx="1">
                    <c:v>3.0049176361424637E-14</c:v>
                  </c:pt>
                  <c:pt idx="2">
                    <c:v>3.2512105437821177E-14</c:v>
                  </c:pt>
                  <c:pt idx="3">
                    <c:v>1.4657250765406156E-14</c:v>
                  </c:pt>
                  <c:pt idx="4">
                    <c:v>1.4862805926203879E-14</c:v>
                  </c:pt>
                  <c:pt idx="5">
                    <c:v>2.5224135267636072E-14</c:v>
                  </c:pt>
                  <c:pt idx="6">
                    <c:v>2.264475656747057E-14</c:v>
                  </c:pt>
                  <c:pt idx="7">
                    <c:v>1.5948291444540373E-14</c:v>
                  </c:pt>
                  <c:pt idx="8">
                    <c:v>2.2284972515127754E-14</c:v>
                  </c:pt>
                  <c:pt idx="9">
                    <c:v>1.6371316379570712E-14</c:v>
                  </c:pt>
                  <c:pt idx="10">
                    <c:v>1.3585727805310982E-14</c:v>
                  </c:pt>
                </c:numCache>
              </c:numRef>
            </c:plus>
            <c:minus>
              <c:numRef>
                <c:f>'channel 2'!$B$125:$N$125</c:f>
                <c:numCache>
                  <c:formatCode>General</c:formatCode>
                  <c:ptCount val="13"/>
                  <c:pt idx="0">
                    <c:v>2.4060444717419503E-14</c:v>
                  </c:pt>
                  <c:pt idx="1">
                    <c:v>3.0049176361424637E-14</c:v>
                  </c:pt>
                  <c:pt idx="2">
                    <c:v>3.2512105437821177E-14</c:v>
                  </c:pt>
                  <c:pt idx="3">
                    <c:v>1.4657250765406156E-14</c:v>
                  </c:pt>
                  <c:pt idx="4">
                    <c:v>1.4862805926203879E-14</c:v>
                  </c:pt>
                  <c:pt idx="5">
                    <c:v>2.5224135267636072E-14</c:v>
                  </c:pt>
                  <c:pt idx="6">
                    <c:v>2.264475656747057E-14</c:v>
                  </c:pt>
                  <c:pt idx="7">
                    <c:v>1.5948291444540373E-14</c:v>
                  </c:pt>
                  <c:pt idx="8">
                    <c:v>2.2284972515127754E-14</c:v>
                  </c:pt>
                  <c:pt idx="9">
                    <c:v>1.6371316379570712E-14</c:v>
                  </c:pt>
                  <c:pt idx="10">
                    <c:v>1.3585727805310982E-14</c:v>
                  </c:pt>
                </c:numCache>
              </c:numRef>
            </c:minus>
          </c:errBars>
          <c:xVal>
            <c:numRef>
              <c:f>'channel 2'!$B$118:$N$118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2'!$B$124:$N$124</c:f>
              <c:numCache>
                <c:formatCode>0.00E+00</c:formatCode>
                <c:ptCount val="13"/>
                <c:pt idx="0">
                  <c:v>1.5854000000000001E-12</c:v>
                </c:pt>
                <c:pt idx="1">
                  <c:v>1.6066399999999999E-12</c:v>
                </c:pt>
                <c:pt idx="2">
                  <c:v>1.6054800000000001E-12</c:v>
                </c:pt>
                <c:pt idx="3">
                  <c:v>1.6069999999999999E-12</c:v>
                </c:pt>
                <c:pt idx="4">
                  <c:v>1.5993599999999998E-12</c:v>
                </c:pt>
                <c:pt idx="5">
                  <c:v>1.6090200000000001E-12</c:v>
                </c:pt>
                <c:pt idx="6">
                  <c:v>1.6187999999999999E-12</c:v>
                </c:pt>
                <c:pt idx="7">
                  <c:v>1.60514E-12</c:v>
                </c:pt>
                <c:pt idx="8">
                  <c:v>1.622E-12</c:v>
                </c:pt>
                <c:pt idx="9">
                  <c:v>1.6271000000000002E-12</c:v>
                </c:pt>
                <c:pt idx="10">
                  <c:v>1.6216200000000001E-12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B-487A-901A-4AB7C289E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9280"/>
        <c:axId val="275171200"/>
      </c:scatterChart>
      <c:scatterChart>
        <c:scatterStyle val="lineMarker"/>
        <c:varyColors val="0"/>
        <c:ser>
          <c:idx val="1"/>
          <c:order val="1"/>
          <c:tx>
            <c:strRef>
              <c:f>'channel 2'!$A$103:$D$103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'channel 2'!$B$105:$L$105</c:f>
              <c:numCache>
                <c:formatCode>0.0</c:formatCode>
                <c:ptCount val="11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2'!$B$111:$L$111</c:f>
              <c:numCache>
                <c:formatCode>0.00E+00</c:formatCode>
                <c:ptCount val="11"/>
                <c:pt idx="0">
                  <c:v>540000</c:v>
                </c:pt>
                <c:pt idx="1">
                  <c:v>340000</c:v>
                </c:pt>
                <c:pt idx="2">
                  <c:v>580000</c:v>
                </c:pt>
                <c:pt idx="3">
                  <c:v>395000</c:v>
                </c:pt>
                <c:pt idx="4">
                  <c:v>36800</c:v>
                </c:pt>
                <c:pt idx="5">
                  <c:v>10000</c:v>
                </c:pt>
                <c:pt idx="6">
                  <c:v>5280</c:v>
                </c:pt>
                <c:pt idx="7">
                  <c:v>2320</c:v>
                </c:pt>
                <c:pt idx="8">
                  <c:v>1620</c:v>
                </c:pt>
                <c:pt idx="9">
                  <c:v>153</c:v>
                </c:pt>
                <c:pt idx="10">
                  <c:v>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B-487A-901A-4AB7C289E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21040"/>
        <c:axId val="468127928"/>
      </c:scatterChart>
      <c:valAx>
        <c:axId val="2751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275171200"/>
        <c:crosses val="autoZero"/>
        <c:crossBetween val="midCat"/>
      </c:valAx>
      <c:valAx>
        <c:axId val="275171200"/>
        <c:scaling>
          <c:orientation val="minMax"/>
          <c:max val="1.800000000000001E-12"/>
          <c:min val="1.4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275169280"/>
        <c:crosses val="autoZero"/>
        <c:crossBetween val="midCat"/>
      </c:valAx>
      <c:valAx>
        <c:axId val="468127928"/>
        <c:scaling>
          <c:logBase val="10"/>
          <c:orientation val="minMax"/>
          <c:max val="10000000000"/>
          <c:min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3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468121040"/>
        <c:crosses val="max"/>
        <c:crossBetween val="midCat"/>
      </c:valAx>
      <c:valAx>
        <c:axId val="46812104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68127928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14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'channel 3'!$B$118:$N$118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3'!$B$119:$N$119</c:f>
              <c:numCache>
                <c:formatCode>0.00E+00</c:formatCode>
                <c:ptCount val="13"/>
                <c:pt idx="0">
                  <c:v>1.4267999999999999E-12</c:v>
                </c:pt>
                <c:pt idx="1">
                  <c:v>1.4516E-12</c:v>
                </c:pt>
                <c:pt idx="2">
                  <c:v>1.4648999999999999E-12</c:v>
                </c:pt>
                <c:pt idx="3">
                  <c:v>1.4901000000000001E-12</c:v>
                </c:pt>
                <c:pt idx="4">
                  <c:v>1.4771E-12</c:v>
                </c:pt>
                <c:pt idx="5">
                  <c:v>1.5023999999999999E-12</c:v>
                </c:pt>
                <c:pt idx="6">
                  <c:v>1.4918999999999999E-12</c:v>
                </c:pt>
                <c:pt idx="7">
                  <c:v>1.4897E-12</c:v>
                </c:pt>
                <c:pt idx="8">
                  <c:v>1.5111000000000001E-12</c:v>
                </c:pt>
                <c:pt idx="9">
                  <c:v>1.4839E-12</c:v>
                </c:pt>
                <c:pt idx="10">
                  <c:v>1.5182999999999999E-12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4-4770-B0D6-74896FAF18F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'channel 3'!$B$118:$N$118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3'!$B$120:$N$120</c:f>
              <c:numCache>
                <c:formatCode>0.00E+00</c:formatCode>
                <c:ptCount val="13"/>
                <c:pt idx="0">
                  <c:v>1.5003E-12</c:v>
                </c:pt>
                <c:pt idx="1">
                  <c:v>1.4579000000000001E-12</c:v>
                </c:pt>
                <c:pt idx="2">
                  <c:v>1.5047E-12</c:v>
                </c:pt>
                <c:pt idx="3">
                  <c:v>1.5013000000000001E-12</c:v>
                </c:pt>
                <c:pt idx="4">
                  <c:v>1.476E-12</c:v>
                </c:pt>
                <c:pt idx="5">
                  <c:v>1.474E-12</c:v>
                </c:pt>
                <c:pt idx="6">
                  <c:v>1.4889E-12</c:v>
                </c:pt>
                <c:pt idx="7">
                  <c:v>1.4885999999999999E-12</c:v>
                </c:pt>
                <c:pt idx="8">
                  <c:v>1.4857E-12</c:v>
                </c:pt>
                <c:pt idx="9">
                  <c:v>1.5015E-12</c:v>
                </c:pt>
                <c:pt idx="10">
                  <c:v>1.5042E-12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4-4770-B0D6-74896FAF18FD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'channel 3'!$B$118:$N$118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3'!$B$121:$N$121</c:f>
              <c:numCache>
                <c:formatCode>0.00E+00</c:formatCode>
                <c:ptCount val="13"/>
                <c:pt idx="0">
                  <c:v>1.4721999999999999E-12</c:v>
                </c:pt>
                <c:pt idx="1">
                  <c:v>1.4437E-12</c:v>
                </c:pt>
                <c:pt idx="2">
                  <c:v>1.4570999999999999E-12</c:v>
                </c:pt>
                <c:pt idx="3">
                  <c:v>1.4449E-12</c:v>
                </c:pt>
                <c:pt idx="4">
                  <c:v>1.4421000000000001E-12</c:v>
                </c:pt>
                <c:pt idx="5">
                  <c:v>1.4642999999999999E-12</c:v>
                </c:pt>
                <c:pt idx="6">
                  <c:v>1.4766E-12</c:v>
                </c:pt>
                <c:pt idx="7">
                  <c:v>1.4789000000000001E-12</c:v>
                </c:pt>
                <c:pt idx="8">
                  <c:v>1.4769000000000001E-12</c:v>
                </c:pt>
                <c:pt idx="9">
                  <c:v>1.4894000000000001E-12</c:v>
                </c:pt>
                <c:pt idx="10">
                  <c:v>1.4794999999999999E-12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94-4770-B0D6-74896FAF18FD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'channel 3'!$B$118:$N$118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3'!$B$122:$N$122</c:f>
              <c:numCache>
                <c:formatCode>0.00E+00</c:formatCode>
                <c:ptCount val="13"/>
                <c:pt idx="0">
                  <c:v>1.4484E-12</c:v>
                </c:pt>
                <c:pt idx="1">
                  <c:v>1.4442E-12</c:v>
                </c:pt>
                <c:pt idx="2">
                  <c:v>1.4489E-12</c:v>
                </c:pt>
                <c:pt idx="3">
                  <c:v>1.4706E-12</c:v>
                </c:pt>
                <c:pt idx="4">
                  <c:v>1.4527000000000001E-12</c:v>
                </c:pt>
                <c:pt idx="5">
                  <c:v>1.4616E-12</c:v>
                </c:pt>
                <c:pt idx="6">
                  <c:v>1.4865999999999999E-12</c:v>
                </c:pt>
                <c:pt idx="7">
                  <c:v>1.4738E-12</c:v>
                </c:pt>
                <c:pt idx="8">
                  <c:v>1.4733E-12</c:v>
                </c:pt>
                <c:pt idx="9">
                  <c:v>1.5053000000000001E-12</c:v>
                </c:pt>
                <c:pt idx="10">
                  <c:v>1.4918E-12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94-4770-B0D6-74896FAF18FD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'channel 3'!$B$118:$N$118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3'!$B$123:$N$123</c:f>
              <c:numCache>
                <c:formatCode>0.00E+00</c:formatCode>
                <c:ptCount val="13"/>
                <c:pt idx="0">
                  <c:v>1.4482E-12</c:v>
                </c:pt>
                <c:pt idx="1">
                  <c:v>1.4409000000000001E-12</c:v>
                </c:pt>
                <c:pt idx="2">
                  <c:v>1.4539000000000001E-12</c:v>
                </c:pt>
                <c:pt idx="3">
                  <c:v>1.4694999999999999E-12</c:v>
                </c:pt>
                <c:pt idx="4">
                  <c:v>1.4478999999999999E-12</c:v>
                </c:pt>
                <c:pt idx="5">
                  <c:v>1.4682999999999999E-12</c:v>
                </c:pt>
                <c:pt idx="6">
                  <c:v>1.4541E-12</c:v>
                </c:pt>
                <c:pt idx="7">
                  <c:v>1.4664000000000001E-12</c:v>
                </c:pt>
                <c:pt idx="8">
                  <c:v>1.4754999999999999E-12</c:v>
                </c:pt>
                <c:pt idx="9">
                  <c:v>1.5082999999999999E-12</c:v>
                </c:pt>
                <c:pt idx="10">
                  <c:v>1.4861000000000001E-12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94-4770-B0D6-74896FAF18FD}"/>
            </c:ext>
          </c:extLst>
        </c:ser>
        <c:ser>
          <c:idx val="5"/>
          <c:order val="5"/>
          <c:spPr>
            <a:ln w="28575">
              <a:noFill/>
            </a:ln>
          </c:spPr>
          <c:xVal>
            <c:numRef>
              <c:f>'channel 3'!$B$118:$N$118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94-4770-B0D6-74896FAF1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9280"/>
        <c:axId val="275171200"/>
      </c:scatterChart>
      <c:valAx>
        <c:axId val="2751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55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75171200"/>
        <c:crosses val="autoZero"/>
        <c:crossBetween val="midCat"/>
      </c:valAx>
      <c:valAx>
        <c:axId val="275171200"/>
        <c:scaling>
          <c:orientation val="minMax"/>
          <c:max val="1.7000000000000012E-12"/>
          <c:min val="1.3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275169280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17"/>
          <c:y val="5.6030183727034118E-2"/>
          <c:w val="0.62732005090272802"/>
          <c:h val="0.78169364246135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'channel 3'!$B$116:$N$116</c:f>
              <c:strCache>
                <c:ptCount val="13"/>
                <c:pt idx="0">
                  <c:v>Bulk Capacitance (CPEb-T)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'channel 3'!$B$125:$N$125</c:f>
                <c:numCache>
                  <c:formatCode>General</c:formatCode>
                  <c:ptCount val="13"/>
                  <c:pt idx="0">
                    <c:v>2.8042860053853283E-14</c:v>
                  </c:pt>
                  <c:pt idx="1">
                    <c:v>6.9593821564848803E-15</c:v>
                  </c:pt>
                  <c:pt idx="2">
                    <c:v>2.2454843575496144E-14</c:v>
                  </c:pt>
                  <c:pt idx="3">
                    <c:v>2.1650219398426456E-14</c:v>
                  </c:pt>
                  <c:pt idx="4">
                    <c:v>1.6317107586824313E-14</c:v>
                  </c:pt>
                  <c:pt idx="5">
                    <c:v>1.6483537241745172E-14</c:v>
                  </c:pt>
                  <c:pt idx="6">
                    <c:v>1.5378784087176698E-14</c:v>
                  </c:pt>
                  <c:pt idx="7">
                    <c:v>9.8907532574621929E-15</c:v>
                  </c:pt>
                  <c:pt idx="8">
                    <c:v>1.5598076804529504E-14</c:v>
                  </c:pt>
                  <c:pt idx="9">
                    <c:v>1.0534324847848569E-14</c:v>
                  </c:pt>
                  <c:pt idx="10">
                    <c:v>1.5430716120776745E-14</c:v>
                  </c:pt>
                </c:numCache>
              </c:numRef>
            </c:plus>
            <c:minus>
              <c:numRef>
                <c:f>'channel 3'!$B$125:$N$125</c:f>
                <c:numCache>
                  <c:formatCode>General</c:formatCode>
                  <c:ptCount val="13"/>
                  <c:pt idx="0">
                    <c:v>2.8042860053853283E-14</c:v>
                  </c:pt>
                  <c:pt idx="1">
                    <c:v>6.9593821564848803E-15</c:v>
                  </c:pt>
                  <c:pt idx="2">
                    <c:v>2.2454843575496144E-14</c:v>
                  </c:pt>
                  <c:pt idx="3">
                    <c:v>2.1650219398426456E-14</c:v>
                  </c:pt>
                  <c:pt idx="4">
                    <c:v>1.6317107586824313E-14</c:v>
                  </c:pt>
                  <c:pt idx="5">
                    <c:v>1.6483537241745172E-14</c:v>
                  </c:pt>
                  <c:pt idx="6">
                    <c:v>1.5378784087176698E-14</c:v>
                  </c:pt>
                  <c:pt idx="7">
                    <c:v>9.8907532574621929E-15</c:v>
                  </c:pt>
                  <c:pt idx="8">
                    <c:v>1.5598076804529504E-14</c:v>
                  </c:pt>
                  <c:pt idx="9">
                    <c:v>1.0534324847848569E-14</c:v>
                  </c:pt>
                  <c:pt idx="10">
                    <c:v>1.5430716120776745E-14</c:v>
                  </c:pt>
                </c:numCache>
              </c:numRef>
            </c:minus>
          </c:errBars>
          <c:xVal>
            <c:numRef>
              <c:f>'channel 3'!$B$118:$N$118</c:f>
              <c:numCache>
                <c:formatCode>0.0</c:formatCode>
                <c:ptCount val="13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3'!$B$124:$N$124</c:f>
              <c:numCache>
                <c:formatCode>0.00E+00</c:formatCode>
                <c:ptCount val="13"/>
                <c:pt idx="0">
                  <c:v>1.45918E-12</c:v>
                </c:pt>
                <c:pt idx="1">
                  <c:v>1.4476599999999999E-12</c:v>
                </c:pt>
                <c:pt idx="2">
                  <c:v>1.4658999999999998E-12</c:v>
                </c:pt>
                <c:pt idx="3">
                  <c:v>1.4752800000000002E-12</c:v>
                </c:pt>
                <c:pt idx="4">
                  <c:v>1.45916E-12</c:v>
                </c:pt>
                <c:pt idx="5">
                  <c:v>1.47412E-12</c:v>
                </c:pt>
                <c:pt idx="6">
                  <c:v>1.4796200000000001E-12</c:v>
                </c:pt>
                <c:pt idx="7">
                  <c:v>1.4794800000000001E-12</c:v>
                </c:pt>
                <c:pt idx="8">
                  <c:v>1.4845000000000002E-12</c:v>
                </c:pt>
                <c:pt idx="9">
                  <c:v>1.4976800000000001E-12</c:v>
                </c:pt>
                <c:pt idx="10">
                  <c:v>1.4959800000000001E-12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40-4C32-AC74-0F856C907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9280"/>
        <c:axId val="275171200"/>
      </c:scatterChart>
      <c:scatterChart>
        <c:scatterStyle val="lineMarker"/>
        <c:varyColors val="0"/>
        <c:ser>
          <c:idx val="1"/>
          <c:order val="1"/>
          <c:tx>
            <c:strRef>
              <c:f>'channel 3'!$A$103:$D$103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'channel 3'!$B$105:$L$105</c:f>
              <c:numCache>
                <c:formatCode>0.0</c:formatCode>
                <c:ptCount val="11"/>
                <c:pt idx="0">
                  <c:v>0</c:v>
                </c:pt>
                <c:pt idx="1">
                  <c:v>8.3333333333333329E-2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'channel 3'!$B$111:$L$111</c:f>
              <c:numCache>
                <c:formatCode>0.00E+00</c:formatCode>
                <c:ptCount val="11"/>
                <c:pt idx="0">
                  <c:v>540000</c:v>
                </c:pt>
                <c:pt idx="1">
                  <c:v>340000</c:v>
                </c:pt>
                <c:pt idx="2">
                  <c:v>580000</c:v>
                </c:pt>
                <c:pt idx="3">
                  <c:v>395000</c:v>
                </c:pt>
                <c:pt idx="4">
                  <c:v>36800</c:v>
                </c:pt>
                <c:pt idx="5">
                  <c:v>10000</c:v>
                </c:pt>
                <c:pt idx="6">
                  <c:v>5280</c:v>
                </c:pt>
                <c:pt idx="7">
                  <c:v>2320</c:v>
                </c:pt>
                <c:pt idx="8">
                  <c:v>1620</c:v>
                </c:pt>
                <c:pt idx="9">
                  <c:v>153</c:v>
                </c:pt>
                <c:pt idx="10">
                  <c:v>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40-4C32-AC74-0F856C907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21040"/>
        <c:axId val="468127928"/>
      </c:scatterChart>
      <c:valAx>
        <c:axId val="2751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275171200"/>
        <c:crosses val="autoZero"/>
        <c:crossBetween val="midCat"/>
      </c:valAx>
      <c:valAx>
        <c:axId val="275171200"/>
        <c:scaling>
          <c:orientation val="minMax"/>
          <c:max val="1.7000000000000012E-12"/>
          <c:min val="1.3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275169280"/>
        <c:crosses val="autoZero"/>
        <c:crossBetween val="midCat"/>
      </c:valAx>
      <c:valAx>
        <c:axId val="468127928"/>
        <c:scaling>
          <c:logBase val="10"/>
          <c:orientation val="minMax"/>
          <c:max val="10000000000"/>
          <c:min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3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468121040"/>
        <c:crosses val="max"/>
        <c:crossBetween val="midCat"/>
      </c:valAx>
      <c:valAx>
        <c:axId val="46812104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68127928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128</xdr:row>
      <xdr:rowOff>0</xdr:rowOff>
    </xdr:from>
    <xdr:to>
      <xdr:col>9</xdr:col>
      <xdr:colOff>23812</xdr:colOff>
      <xdr:row>143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289DB-7A48-4634-AB90-8CEEC534A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128</xdr:row>
      <xdr:rowOff>9525</xdr:rowOff>
    </xdr:from>
    <xdr:to>
      <xdr:col>18</xdr:col>
      <xdr:colOff>33337</xdr:colOff>
      <xdr:row>143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2DB94-F3A6-4956-B8D1-6DAEFBC99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128</xdr:row>
      <xdr:rowOff>0</xdr:rowOff>
    </xdr:from>
    <xdr:to>
      <xdr:col>9</xdr:col>
      <xdr:colOff>23812</xdr:colOff>
      <xdr:row>143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38E67-1E48-437A-8DF9-190A4FD77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128</xdr:row>
      <xdr:rowOff>9525</xdr:rowOff>
    </xdr:from>
    <xdr:to>
      <xdr:col>18</xdr:col>
      <xdr:colOff>33337</xdr:colOff>
      <xdr:row>143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914D2-BC40-424A-BCF1-7BB4C8F43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128</xdr:row>
      <xdr:rowOff>0</xdr:rowOff>
    </xdr:from>
    <xdr:to>
      <xdr:col>9</xdr:col>
      <xdr:colOff>23812</xdr:colOff>
      <xdr:row>143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D777F-6EE8-4561-B3D9-481C33137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128</xdr:row>
      <xdr:rowOff>9525</xdr:rowOff>
    </xdr:from>
    <xdr:to>
      <xdr:col>18</xdr:col>
      <xdr:colOff>33337</xdr:colOff>
      <xdr:row>143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62BE5D-3B23-4B63-B2BD-4362339E1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B1" sqref="B1"/>
    </sheetView>
  </sheetViews>
  <sheetFormatPr defaultRowHeight="14.5" x14ac:dyDescent="0.35"/>
  <cols>
    <col min="1" max="1" width="41.26953125" bestFit="1" customWidth="1"/>
    <col min="2" max="2" width="80.54296875" customWidth="1"/>
    <col min="3" max="3" width="52.453125" bestFit="1" customWidth="1"/>
  </cols>
  <sheetData>
    <row r="1" spans="1:2" x14ac:dyDescent="0.35">
      <c r="A1" s="1" t="s">
        <v>4</v>
      </c>
      <c r="B1" s="8">
        <v>43075</v>
      </c>
    </row>
    <row r="2" spans="1:2" x14ac:dyDescent="0.35">
      <c r="A2" s="1" t="s">
        <v>0</v>
      </c>
      <c r="B2" s="1" t="s">
        <v>41</v>
      </c>
    </row>
    <row r="3" spans="1:2" x14ac:dyDescent="0.35">
      <c r="A3" s="1" t="s">
        <v>1</v>
      </c>
      <c r="B3" s="1" t="s">
        <v>59</v>
      </c>
    </row>
    <row r="4" spans="1:2" x14ac:dyDescent="0.35">
      <c r="A4" s="1" t="s">
        <v>2</v>
      </c>
      <c r="B4" s="1" t="s">
        <v>58</v>
      </c>
    </row>
    <row r="5" spans="1:2" x14ac:dyDescent="0.35">
      <c r="A5" s="1" t="s">
        <v>5</v>
      </c>
      <c r="B5" s="1" t="s">
        <v>57</v>
      </c>
    </row>
    <row r="6" spans="1:2" x14ac:dyDescent="0.35">
      <c r="A6" s="1" t="s">
        <v>3</v>
      </c>
      <c r="B6" s="7" t="s">
        <v>60</v>
      </c>
    </row>
    <row r="7" spans="1:2" x14ac:dyDescent="0.35">
      <c r="A7" s="1" t="s">
        <v>6</v>
      </c>
      <c r="B7" s="1" t="s">
        <v>49</v>
      </c>
    </row>
    <row r="9" spans="1:2" x14ac:dyDescent="0.35">
      <c r="A9" s="40" t="s">
        <v>7</v>
      </c>
      <c r="B9" s="41"/>
    </row>
    <row r="10" spans="1:2" x14ac:dyDescent="0.35">
      <c r="A10" s="2" t="s">
        <v>8</v>
      </c>
      <c r="B10" s="3" t="s">
        <v>9</v>
      </c>
    </row>
    <row r="11" spans="1:2" x14ac:dyDescent="0.35">
      <c r="A11" s="4" t="s">
        <v>11</v>
      </c>
      <c r="B11" s="5"/>
    </row>
    <row r="12" spans="1:2" x14ac:dyDescent="0.35">
      <c r="A12" s="4" t="s">
        <v>10</v>
      </c>
      <c r="B12" s="5"/>
    </row>
    <row r="13" spans="1:2" x14ac:dyDescent="0.35">
      <c r="A13" s="4" t="s">
        <v>56</v>
      </c>
      <c r="B13" s="42"/>
    </row>
    <row r="14" spans="1:2" x14ac:dyDescent="0.35">
      <c r="A14" s="4"/>
      <c r="B14" s="42"/>
    </row>
    <row r="15" spans="1:2" x14ac:dyDescent="0.35">
      <c r="A15" s="4"/>
      <c r="B15" s="42"/>
    </row>
    <row r="16" spans="1:2" x14ac:dyDescent="0.35">
      <c r="A16" s="4"/>
      <c r="B16" s="42"/>
    </row>
    <row r="17" spans="1:2" x14ac:dyDescent="0.35">
      <c r="A17" s="4"/>
      <c r="B17" s="42"/>
    </row>
    <row r="18" spans="1:2" x14ac:dyDescent="0.35">
      <c r="A18" s="4"/>
      <c r="B18" s="42"/>
    </row>
    <row r="19" spans="1:2" x14ac:dyDescent="0.35">
      <c r="A19" s="4"/>
      <c r="B19" s="42"/>
    </row>
    <row r="20" spans="1:2" x14ac:dyDescent="0.35">
      <c r="A20" s="4"/>
      <c r="B20" s="42"/>
    </row>
    <row r="21" spans="1:2" x14ac:dyDescent="0.35">
      <c r="A21" s="4"/>
      <c r="B21" s="42"/>
    </row>
    <row r="22" spans="1:2" x14ac:dyDescent="0.35">
      <c r="A22" s="6"/>
      <c r="B22" s="43"/>
    </row>
  </sheetData>
  <mergeCells count="2">
    <mergeCell ref="A9:B9"/>
    <mergeCell ref="B13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D101-E786-4506-AC0D-0439C02ACBB0}">
  <dimension ref="A1:AC127"/>
  <sheetViews>
    <sheetView topLeftCell="A122" workbookViewId="0">
      <selection activeCell="A106" sqref="A106"/>
    </sheetView>
  </sheetViews>
  <sheetFormatPr defaultColWidth="9.1796875" defaultRowHeight="14.5" x14ac:dyDescent="0.35"/>
  <cols>
    <col min="1" max="1" width="13.54296875" style="10" customWidth="1"/>
    <col min="2" max="5" width="9.1796875" style="10"/>
    <col min="6" max="6" width="9.453125" style="10" customWidth="1"/>
    <col min="7" max="22" width="9.1796875" style="10"/>
    <col min="23" max="23" width="9.453125" style="10" customWidth="1"/>
    <col min="24" max="24" width="14.7265625" style="10" bestFit="1" customWidth="1"/>
    <col min="25" max="16384" width="9.1796875" style="10"/>
  </cols>
  <sheetData>
    <row r="1" spans="1:29" x14ac:dyDescent="0.35">
      <c r="A1" s="31">
        <v>1</v>
      </c>
    </row>
    <row r="2" spans="1:29" x14ac:dyDescent="0.35">
      <c r="A2" s="11" t="s">
        <v>55</v>
      </c>
      <c r="B2" s="11" t="s">
        <v>12</v>
      </c>
      <c r="C2" s="11" t="s">
        <v>13</v>
      </c>
      <c r="D2" s="11" t="s">
        <v>26</v>
      </c>
      <c r="E2" s="11" t="s">
        <v>14</v>
      </c>
      <c r="F2" s="11" t="s">
        <v>15</v>
      </c>
      <c r="G2" s="11" t="s">
        <v>16</v>
      </c>
      <c r="H2" s="11" t="s">
        <v>17</v>
      </c>
      <c r="I2" s="11" t="s">
        <v>18</v>
      </c>
      <c r="J2" s="11" t="s">
        <v>27</v>
      </c>
      <c r="K2" s="11" t="s">
        <v>28</v>
      </c>
      <c r="L2" s="11" t="s">
        <v>29</v>
      </c>
      <c r="M2" s="11" t="s">
        <v>30</v>
      </c>
      <c r="N2" s="11" t="s">
        <v>31</v>
      </c>
      <c r="O2" s="11" t="s">
        <v>32</v>
      </c>
      <c r="P2" s="11" t="s">
        <v>33</v>
      </c>
      <c r="Q2" s="11" t="s">
        <v>19</v>
      </c>
      <c r="R2" s="11" t="s">
        <v>20</v>
      </c>
      <c r="S2" s="12" t="s">
        <v>34</v>
      </c>
      <c r="T2" s="11" t="s">
        <v>35</v>
      </c>
      <c r="U2" s="11" t="s">
        <v>36</v>
      </c>
      <c r="V2" s="11" t="s">
        <v>37</v>
      </c>
      <c r="W2" s="11" t="s">
        <v>38</v>
      </c>
      <c r="X2" s="11" t="s">
        <v>39</v>
      </c>
      <c r="Z2" s="10" t="s">
        <v>43</v>
      </c>
      <c r="AA2" s="10" t="s">
        <v>42</v>
      </c>
      <c r="AB2" s="10" t="s">
        <v>44</v>
      </c>
      <c r="AC2" s="10" t="s">
        <v>45</v>
      </c>
    </row>
    <row r="3" spans="1:29" x14ac:dyDescent="0.35">
      <c r="A3" s="13" t="s">
        <v>169</v>
      </c>
      <c r="B3" s="14">
        <v>1.2017E-4</v>
      </c>
      <c r="C3" s="13">
        <v>2.3674000000000001E-2</v>
      </c>
      <c r="D3" s="14">
        <v>2.0566999999999999E-7</v>
      </c>
      <c r="E3" s="14">
        <v>1.0461E-8</v>
      </c>
      <c r="F3" s="14">
        <v>5.0862999999999996</v>
      </c>
      <c r="G3" s="13">
        <v>-39.729999999999997</v>
      </c>
      <c r="H3" s="13">
        <v>8.1204999999999998</v>
      </c>
      <c r="I3" s="13">
        <v>20.439</v>
      </c>
      <c r="J3" s="14">
        <v>2.0347000000000001E-7</v>
      </c>
      <c r="K3" s="14">
        <v>1.7258000000000001E-8</v>
      </c>
      <c r="L3" s="14">
        <v>8.4817999999999998</v>
      </c>
      <c r="M3" s="13">
        <v>0.76685999999999999</v>
      </c>
      <c r="N3" s="14">
        <v>7.3726E-3</v>
      </c>
      <c r="O3" s="14">
        <v>0.96140000000000003</v>
      </c>
      <c r="P3" s="13">
        <v>7187</v>
      </c>
      <c r="Q3" s="14">
        <v>10.593</v>
      </c>
      <c r="R3" s="14">
        <v>0.14738999999999999</v>
      </c>
      <c r="S3" s="15">
        <v>1.5513000000000001E-12</v>
      </c>
      <c r="T3" s="14">
        <v>3.1552000000000002E-14</v>
      </c>
      <c r="U3" s="14">
        <v>2.0339</v>
      </c>
      <c r="V3" s="13">
        <v>0.97080999999999995</v>
      </c>
      <c r="W3" s="14">
        <v>1.1838E-3</v>
      </c>
      <c r="X3" s="14">
        <v>0.12194000000000001</v>
      </c>
      <c r="Z3" s="14">
        <f>D3</f>
        <v>2.0566999999999999E-7</v>
      </c>
      <c r="AA3" s="13">
        <f>G3+P3</f>
        <v>7147.27</v>
      </c>
      <c r="AB3" s="14">
        <f>J3</f>
        <v>2.0347000000000001E-7</v>
      </c>
      <c r="AC3" s="14">
        <f>S3</f>
        <v>1.5513000000000001E-12</v>
      </c>
    </row>
    <row r="4" spans="1:29" x14ac:dyDescent="0.35">
      <c r="A4" s="10" t="s">
        <v>170</v>
      </c>
      <c r="B4" s="16">
        <v>1.2052E-4</v>
      </c>
      <c r="C4" s="10">
        <v>2.3741999999999999E-2</v>
      </c>
      <c r="D4" s="16">
        <v>2.0975000000000001E-7</v>
      </c>
      <c r="E4" s="16">
        <v>1.0511000000000001E-8</v>
      </c>
      <c r="F4" s="16">
        <v>5.0111999999999997</v>
      </c>
      <c r="G4" s="10">
        <v>-46.2</v>
      </c>
      <c r="H4" s="10">
        <v>8.1715999999999998</v>
      </c>
      <c r="I4" s="10">
        <v>17.687000000000001</v>
      </c>
      <c r="J4" s="16">
        <v>2.0496999999999999E-7</v>
      </c>
      <c r="K4" s="16">
        <v>1.7339999999999998E-8</v>
      </c>
      <c r="L4" s="16">
        <v>8.4597999999999995</v>
      </c>
      <c r="M4" s="10">
        <v>0.76500999999999997</v>
      </c>
      <c r="N4" s="16">
        <v>7.3550000000000004E-3</v>
      </c>
      <c r="O4" s="16">
        <v>0.96143000000000001</v>
      </c>
      <c r="P4" s="10">
        <v>7223</v>
      </c>
      <c r="Q4" s="16">
        <v>10.686999999999999</v>
      </c>
      <c r="R4" s="16">
        <v>0.14796000000000001</v>
      </c>
      <c r="S4" s="17">
        <v>1.6062999999999999E-12</v>
      </c>
      <c r="T4" s="16">
        <v>3.2819000000000003E-14</v>
      </c>
      <c r="U4" s="16">
        <v>2.0430999999999999</v>
      </c>
      <c r="V4" s="10">
        <v>0.96897999999999995</v>
      </c>
      <c r="W4" s="16">
        <v>1.1892999999999999E-3</v>
      </c>
      <c r="X4" s="16">
        <v>0.12274</v>
      </c>
      <c r="Z4" s="16">
        <f t="shared" ref="Z4:Z7" si="0">D4</f>
        <v>2.0975000000000001E-7</v>
      </c>
      <c r="AA4" s="10">
        <f t="shared" ref="AA4:AA7" si="1">G4+P4</f>
        <v>7176.8</v>
      </c>
      <c r="AB4" s="16">
        <f t="shared" ref="AB4:AB7" si="2">J4</f>
        <v>2.0496999999999999E-7</v>
      </c>
      <c r="AC4" s="16">
        <f t="shared" ref="AC4:AC7" si="3">S4</f>
        <v>1.6062999999999999E-12</v>
      </c>
    </row>
    <row r="5" spans="1:29" x14ac:dyDescent="0.35">
      <c r="A5" s="10" t="s">
        <v>171</v>
      </c>
      <c r="B5" s="16">
        <v>1.1489000000000001E-4</v>
      </c>
      <c r="C5" s="10">
        <v>2.2633E-2</v>
      </c>
      <c r="D5" s="16">
        <v>2.118E-7</v>
      </c>
      <c r="E5" s="16">
        <v>1.028E-8</v>
      </c>
      <c r="F5" s="16">
        <v>4.8536000000000001</v>
      </c>
      <c r="G5" s="10">
        <v>-46.84</v>
      </c>
      <c r="H5" s="10">
        <v>7.9935999999999998</v>
      </c>
      <c r="I5" s="10">
        <v>17.065999999999999</v>
      </c>
      <c r="J5" s="16">
        <v>2.1108000000000001E-7</v>
      </c>
      <c r="K5" s="16">
        <v>1.7348000000000001E-8</v>
      </c>
      <c r="L5" s="16">
        <v>8.2187000000000001</v>
      </c>
      <c r="M5" s="10">
        <v>0.76178000000000001</v>
      </c>
      <c r="N5" s="16">
        <v>7.1468E-3</v>
      </c>
      <c r="O5" s="16">
        <v>0.93816999999999995</v>
      </c>
      <c r="P5" s="10">
        <v>7223</v>
      </c>
      <c r="Q5" s="16">
        <v>10.465</v>
      </c>
      <c r="R5" s="16">
        <v>0.14488000000000001</v>
      </c>
      <c r="S5" s="17">
        <v>1.6025000000000001E-12</v>
      </c>
      <c r="T5" s="16">
        <v>3.2038999999999999E-14</v>
      </c>
      <c r="U5" s="16">
        <v>1.9993000000000001</v>
      </c>
      <c r="V5" s="10">
        <v>0.96908000000000005</v>
      </c>
      <c r="W5" s="16">
        <v>1.1636999999999999E-3</v>
      </c>
      <c r="X5" s="16">
        <v>0.12008000000000001</v>
      </c>
      <c r="Z5" s="16">
        <f t="shared" si="0"/>
        <v>2.118E-7</v>
      </c>
      <c r="AA5" s="10">
        <f t="shared" si="1"/>
        <v>7176.16</v>
      </c>
      <c r="AB5" s="16">
        <f t="shared" si="2"/>
        <v>2.1108000000000001E-7</v>
      </c>
      <c r="AC5" s="16">
        <f t="shared" si="3"/>
        <v>1.6025000000000001E-12</v>
      </c>
    </row>
    <row r="6" spans="1:29" x14ac:dyDescent="0.35">
      <c r="A6" s="10" t="s">
        <v>172</v>
      </c>
      <c r="B6" s="16">
        <v>1.1501E-4</v>
      </c>
      <c r="C6" s="10">
        <v>2.2657E-2</v>
      </c>
      <c r="D6" s="16">
        <v>2.1175E-7</v>
      </c>
      <c r="E6" s="16">
        <v>1.0287E-8</v>
      </c>
      <c r="F6" s="16">
        <v>4.8581000000000003</v>
      </c>
      <c r="G6" s="10">
        <v>-47.95</v>
      </c>
      <c r="H6" s="10">
        <v>7.9943999999999997</v>
      </c>
      <c r="I6" s="10">
        <v>16.672000000000001</v>
      </c>
      <c r="J6" s="16">
        <v>2.1226E-7</v>
      </c>
      <c r="K6" s="16">
        <v>1.7473E-8</v>
      </c>
      <c r="L6" s="16">
        <v>8.2318999999999996</v>
      </c>
      <c r="M6" s="10">
        <v>0.76104000000000005</v>
      </c>
      <c r="N6" s="16">
        <v>7.1587999999999999E-3</v>
      </c>
      <c r="O6" s="16">
        <v>0.94066000000000005</v>
      </c>
      <c r="P6" s="10">
        <v>7243</v>
      </c>
      <c r="Q6" s="16">
        <v>10.483000000000001</v>
      </c>
      <c r="R6" s="16">
        <v>0.14473</v>
      </c>
      <c r="S6" s="17">
        <v>1.6111000000000001E-12</v>
      </c>
      <c r="T6" s="16">
        <v>3.2218999999999998E-14</v>
      </c>
      <c r="U6" s="16">
        <v>1.9998</v>
      </c>
      <c r="V6" s="10">
        <v>0.96879999999999999</v>
      </c>
      <c r="W6" s="16">
        <v>1.1638E-3</v>
      </c>
      <c r="X6" s="16">
        <v>0.12013</v>
      </c>
      <c r="Z6" s="16">
        <f t="shared" si="0"/>
        <v>2.1175E-7</v>
      </c>
      <c r="AA6" s="10">
        <f t="shared" si="1"/>
        <v>7195.05</v>
      </c>
      <c r="AB6" s="16">
        <f t="shared" si="2"/>
        <v>2.1226E-7</v>
      </c>
      <c r="AC6" s="16">
        <f t="shared" si="3"/>
        <v>1.6111000000000001E-12</v>
      </c>
    </row>
    <row r="7" spans="1:29" x14ac:dyDescent="0.35">
      <c r="A7" s="10" t="s">
        <v>173</v>
      </c>
      <c r="B7" s="16">
        <v>1.1457E-4</v>
      </c>
      <c r="C7" s="10">
        <v>2.2568999999999999E-2</v>
      </c>
      <c r="D7" s="16">
        <v>2.1187999999999999E-7</v>
      </c>
      <c r="E7" s="16">
        <v>1.0282000000000001E-8</v>
      </c>
      <c r="F7" s="16">
        <v>4.8526999999999996</v>
      </c>
      <c r="G7" s="10">
        <v>-47.96</v>
      </c>
      <c r="H7" s="10">
        <v>8.0068000000000001</v>
      </c>
      <c r="I7" s="10">
        <v>16.695</v>
      </c>
      <c r="J7" s="16">
        <v>2.1615000000000001E-7</v>
      </c>
      <c r="K7" s="16">
        <v>1.7718E-8</v>
      </c>
      <c r="L7" s="16">
        <v>8.1971000000000007</v>
      </c>
      <c r="M7" s="10">
        <v>0.75951999999999997</v>
      </c>
      <c r="N7" s="16">
        <v>7.1294000000000001E-3</v>
      </c>
      <c r="O7" s="16">
        <v>0.93867</v>
      </c>
      <c r="P7" s="10">
        <v>7216</v>
      </c>
      <c r="Q7" s="16">
        <v>10.484999999999999</v>
      </c>
      <c r="R7" s="16">
        <v>0.14530000000000001</v>
      </c>
      <c r="S7" s="17">
        <v>1.6193999999999999E-12</v>
      </c>
      <c r="T7" s="16">
        <v>3.2411999999999997E-14</v>
      </c>
      <c r="U7" s="16">
        <v>2.0015000000000001</v>
      </c>
      <c r="V7" s="10">
        <v>0.96853999999999996</v>
      </c>
      <c r="W7" s="16">
        <v>1.1651999999999999E-3</v>
      </c>
      <c r="X7" s="16">
        <v>0.1203</v>
      </c>
      <c r="Z7" s="18">
        <f t="shared" si="0"/>
        <v>2.1187999999999999E-7</v>
      </c>
      <c r="AA7" s="11">
        <f t="shared" si="1"/>
        <v>7168.04</v>
      </c>
      <c r="AB7" s="18">
        <f t="shared" si="2"/>
        <v>2.1615000000000001E-7</v>
      </c>
      <c r="AC7" s="18">
        <f t="shared" si="3"/>
        <v>1.6193999999999999E-12</v>
      </c>
    </row>
    <row r="8" spans="1:29" x14ac:dyDescent="0.35">
      <c r="A8" s="13" t="s">
        <v>24</v>
      </c>
      <c r="B8" s="13">
        <f t="shared" ref="B8:X8" si="4">AVERAGE(B3:B7)</f>
        <v>1.1703200000000001E-4</v>
      </c>
      <c r="C8" s="13">
        <f t="shared" si="4"/>
        <v>2.3054999999999999E-2</v>
      </c>
      <c r="D8" s="13">
        <f t="shared" si="4"/>
        <v>2.1017000000000001E-7</v>
      </c>
      <c r="E8" s="13">
        <f t="shared" si="4"/>
        <v>1.03642E-8</v>
      </c>
      <c r="F8" s="13">
        <f t="shared" si="4"/>
        <v>4.9323800000000002</v>
      </c>
      <c r="G8" s="13">
        <f t="shared" si="4"/>
        <v>-45.736000000000004</v>
      </c>
      <c r="H8" s="13">
        <f t="shared" si="4"/>
        <v>8.0573799999999984</v>
      </c>
      <c r="I8" s="13">
        <f t="shared" si="4"/>
        <v>17.7118</v>
      </c>
      <c r="J8" s="13">
        <f t="shared" si="4"/>
        <v>2.0958600000000003E-7</v>
      </c>
      <c r="K8" s="13">
        <f t="shared" si="4"/>
        <v>1.7427400000000003E-8</v>
      </c>
      <c r="L8" s="13">
        <f t="shared" si="4"/>
        <v>8.3178599999999996</v>
      </c>
      <c r="M8" s="13">
        <f t="shared" si="4"/>
        <v>0.76284200000000002</v>
      </c>
      <c r="N8" s="13">
        <f t="shared" si="4"/>
        <v>7.232520000000001E-3</v>
      </c>
      <c r="O8" s="13">
        <f t="shared" si="4"/>
        <v>0.94806600000000008</v>
      </c>
      <c r="P8" s="13">
        <f t="shared" si="4"/>
        <v>7218.4</v>
      </c>
      <c r="Q8" s="13">
        <f t="shared" si="4"/>
        <v>10.5426</v>
      </c>
      <c r="R8" s="13">
        <f t="shared" si="4"/>
        <v>0.14605200000000002</v>
      </c>
      <c r="S8" s="19">
        <f t="shared" si="4"/>
        <v>1.5981200000000001E-12</v>
      </c>
      <c r="T8" s="13">
        <f t="shared" si="4"/>
        <v>3.2208200000000005E-14</v>
      </c>
      <c r="U8" s="13">
        <f t="shared" si="4"/>
        <v>2.01552</v>
      </c>
      <c r="V8" s="13">
        <f t="shared" si="4"/>
        <v>0.96924199999999983</v>
      </c>
      <c r="W8" s="13">
        <f t="shared" si="4"/>
        <v>1.1731599999999999E-3</v>
      </c>
      <c r="X8" s="13">
        <f t="shared" si="4"/>
        <v>0.12103800000000001</v>
      </c>
      <c r="Z8" s="10">
        <f>AVERAGE(Z3:Z7)</f>
        <v>2.1017000000000001E-7</v>
      </c>
      <c r="AA8" s="10">
        <f>AVERAGE(AA3:AA7)</f>
        <v>7172.6639999999998</v>
      </c>
      <c r="AB8" s="10">
        <f>AVERAGE(AB3:AB7)</f>
        <v>2.0958600000000003E-7</v>
      </c>
      <c r="AC8" s="10">
        <f>AVERAGE(AC3:AC7)</f>
        <v>1.5981200000000001E-12</v>
      </c>
    </row>
    <row r="10" spans="1:29" x14ac:dyDescent="0.35">
      <c r="A10" s="9">
        <v>2</v>
      </c>
    </row>
    <row r="11" spans="1:29" x14ac:dyDescent="0.35">
      <c r="A11" s="21" t="s">
        <v>55</v>
      </c>
      <c r="B11" s="21" t="s">
        <v>12</v>
      </c>
      <c r="C11" s="21" t="s">
        <v>13</v>
      </c>
      <c r="D11" s="21" t="s">
        <v>26</v>
      </c>
      <c r="E11" s="21" t="s">
        <v>14</v>
      </c>
      <c r="F11" s="21" t="s">
        <v>15</v>
      </c>
      <c r="G11" s="21" t="s">
        <v>16</v>
      </c>
      <c r="H11" s="21" t="s">
        <v>17</v>
      </c>
      <c r="I11" s="21" t="s">
        <v>18</v>
      </c>
      <c r="J11" s="21" t="s">
        <v>27</v>
      </c>
      <c r="K11" s="21" t="s">
        <v>28</v>
      </c>
      <c r="L11" s="21" t="s">
        <v>29</v>
      </c>
      <c r="M11" s="21" t="s">
        <v>30</v>
      </c>
      <c r="N11" s="21" t="s">
        <v>31</v>
      </c>
      <c r="O11" s="21" t="s">
        <v>32</v>
      </c>
      <c r="P11" s="21" t="s">
        <v>33</v>
      </c>
      <c r="Q11" s="21" t="s">
        <v>19</v>
      </c>
      <c r="R11" s="21" t="s">
        <v>20</v>
      </c>
      <c r="S11" s="21" t="s">
        <v>34</v>
      </c>
      <c r="T11" s="21" t="s">
        <v>35</v>
      </c>
      <c r="U11" s="21" t="s">
        <v>36</v>
      </c>
      <c r="V11" s="21" t="s">
        <v>37</v>
      </c>
      <c r="W11" s="21" t="s">
        <v>38</v>
      </c>
      <c r="X11" s="21" t="s">
        <v>39</v>
      </c>
      <c r="Z11" s="10" t="s">
        <v>43</v>
      </c>
      <c r="AA11" s="10" t="s">
        <v>42</v>
      </c>
      <c r="AB11" s="10" t="s">
        <v>44</v>
      </c>
      <c r="AC11" s="10" t="s">
        <v>45</v>
      </c>
    </row>
    <row r="12" spans="1:29" x14ac:dyDescent="0.35">
      <c r="A12" s="13" t="s">
        <v>174</v>
      </c>
      <c r="B12" s="14">
        <v>1.1175000000000001E-4</v>
      </c>
      <c r="C12" s="13">
        <v>2.2013999999999999E-2</v>
      </c>
      <c r="D12" s="14">
        <v>2.1526000000000001E-7</v>
      </c>
      <c r="E12" s="14">
        <v>1.0127E-8</v>
      </c>
      <c r="F12" s="14">
        <v>4.7045000000000003</v>
      </c>
      <c r="G12" s="13">
        <v>-51.47</v>
      </c>
      <c r="H12" s="13">
        <v>7.8851000000000004</v>
      </c>
      <c r="I12" s="13">
        <v>15.32</v>
      </c>
      <c r="J12" s="14">
        <v>2.2000000000000001E-7</v>
      </c>
      <c r="K12" s="14">
        <v>1.8159000000000001E-8</v>
      </c>
      <c r="L12" s="14">
        <v>8.2540999999999993</v>
      </c>
      <c r="M12" s="13">
        <v>0.75961999999999996</v>
      </c>
      <c r="N12" s="14">
        <v>7.1796000000000004E-3</v>
      </c>
      <c r="O12" s="14">
        <v>0.94516</v>
      </c>
      <c r="P12" s="13">
        <v>7250</v>
      </c>
      <c r="Q12" s="14">
        <v>10.339</v>
      </c>
      <c r="R12" s="14">
        <v>0.14260999999999999</v>
      </c>
      <c r="S12" s="15">
        <v>1.6334000000000001E-12</v>
      </c>
      <c r="T12" s="14">
        <v>3.2140000000000002E-14</v>
      </c>
      <c r="U12" s="14">
        <v>1.9677</v>
      </c>
      <c r="V12" s="13">
        <v>0.96799999999999997</v>
      </c>
      <c r="W12" s="14">
        <v>1.1454E-3</v>
      </c>
      <c r="X12" s="14">
        <v>0.11833</v>
      </c>
      <c r="Z12" s="14">
        <f>D12</f>
        <v>2.1526000000000001E-7</v>
      </c>
      <c r="AA12" s="13">
        <f>G12+P12</f>
        <v>7198.53</v>
      </c>
      <c r="AB12" s="14">
        <f>J12</f>
        <v>2.2000000000000001E-7</v>
      </c>
      <c r="AC12" s="14">
        <f>S12</f>
        <v>1.6334000000000001E-12</v>
      </c>
    </row>
    <row r="13" spans="1:29" x14ac:dyDescent="0.35">
      <c r="A13" s="10" t="s">
        <v>175</v>
      </c>
      <c r="B13" s="16">
        <v>1.1667000000000001E-4</v>
      </c>
      <c r="C13" s="10">
        <v>2.2984000000000001E-2</v>
      </c>
      <c r="D13" s="16">
        <v>2.1273E-7</v>
      </c>
      <c r="E13" s="16">
        <v>1.034E-8</v>
      </c>
      <c r="F13" s="16">
        <v>4.8605999999999998</v>
      </c>
      <c r="G13" s="10">
        <v>-50.2</v>
      </c>
      <c r="H13" s="10">
        <v>8.0397999999999996</v>
      </c>
      <c r="I13" s="10">
        <v>16.015999999999998</v>
      </c>
      <c r="J13" s="16">
        <v>2.1815E-7</v>
      </c>
      <c r="K13" s="16">
        <v>1.8447E-8</v>
      </c>
      <c r="L13" s="16">
        <v>8.4560999999999993</v>
      </c>
      <c r="M13" s="10">
        <v>0.76029999999999998</v>
      </c>
      <c r="N13" s="16">
        <v>7.3547999999999999E-3</v>
      </c>
      <c r="O13" s="16">
        <v>0.96735000000000004</v>
      </c>
      <c r="P13" s="10">
        <v>7268</v>
      </c>
      <c r="Q13" s="16">
        <v>10.558</v>
      </c>
      <c r="R13" s="16">
        <v>0.14527000000000001</v>
      </c>
      <c r="S13" s="17">
        <v>1.6435E-12</v>
      </c>
      <c r="T13" s="16">
        <v>3.3008000000000003E-14</v>
      </c>
      <c r="U13" s="16">
        <v>2.0084</v>
      </c>
      <c r="V13" s="10">
        <v>0.96774000000000004</v>
      </c>
      <c r="W13" s="16">
        <v>1.1689000000000001E-3</v>
      </c>
      <c r="X13" s="16">
        <v>0.12078999999999999</v>
      </c>
      <c r="Z13" s="16">
        <f t="shared" ref="Z13:Z16" si="5">D13</f>
        <v>2.1273E-7</v>
      </c>
      <c r="AA13" s="10">
        <f t="shared" ref="AA13:AA16" si="6">G13+P13</f>
        <v>7217.8</v>
      </c>
      <c r="AB13" s="16">
        <f t="shared" ref="AB13:AB16" si="7">J13</f>
        <v>2.1815E-7</v>
      </c>
      <c r="AC13" s="16">
        <f t="shared" ref="AC13:AC16" si="8">S13</f>
        <v>1.6435E-12</v>
      </c>
    </row>
    <row r="14" spans="1:29" x14ac:dyDescent="0.35">
      <c r="A14" s="10" t="s">
        <v>176</v>
      </c>
      <c r="B14" s="16">
        <v>1.1268999999999999E-4</v>
      </c>
      <c r="C14" s="10">
        <v>2.2200000000000001E-2</v>
      </c>
      <c r="D14" s="16">
        <v>2.132E-7</v>
      </c>
      <c r="E14" s="16">
        <v>1.0147999999999999E-8</v>
      </c>
      <c r="F14" s="16">
        <v>4.7598000000000003</v>
      </c>
      <c r="G14" s="10">
        <v>-48.45</v>
      </c>
      <c r="H14" s="10">
        <v>7.8773</v>
      </c>
      <c r="I14" s="10">
        <v>16.259</v>
      </c>
      <c r="J14" s="16">
        <v>2.2448000000000001E-7</v>
      </c>
      <c r="K14" s="16">
        <v>1.8658000000000001E-8</v>
      </c>
      <c r="L14" s="16">
        <v>8.3117000000000001</v>
      </c>
      <c r="M14" s="10">
        <v>0.75773999999999997</v>
      </c>
      <c r="N14" s="16">
        <v>7.2304999999999999E-3</v>
      </c>
      <c r="O14" s="16">
        <v>0.95421999999999996</v>
      </c>
      <c r="P14" s="10">
        <v>7271</v>
      </c>
      <c r="Q14" s="16">
        <v>10.361000000000001</v>
      </c>
      <c r="R14" s="16">
        <v>0.14249999999999999</v>
      </c>
      <c r="S14" s="17">
        <v>1.6196000000000001E-12</v>
      </c>
      <c r="T14" s="16">
        <v>3.1949000000000002E-14</v>
      </c>
      <c r="U14" s="16">
        <v>1.9725999999999999</v>
      </c>
      <c r="V14" s="10">
        <v>0.96853</v>
      </c>
      <c r="W14" s="16">
        <v>1.1477E-3</v>
      </c>
      <c r="X14" s="16">
        <v>0.11849999999999999</v>
      </c>
      <c r="Z14" s="16">
        <f t="shared" si="5"/>
        <v>2.132E-7</v>
      </c>
      <c r="AA14" s="10">
        <f t="shared" si="6"/>
        <v>7222.55</v>
      </c>
      <c r="AB14" s="16">
        <f t="shared" si="7"/>
        <v>2.2448000000000001E-7</v>
      </c>
      <c r="AC14" s="16">
        <f t="shared" si="8"/>
        <v>1.6196000000000001E-12</v>
      </c>
    </row>
    <row r="15" spans="1:29" x14ac:dyDescent="0.35">
      <c r="A15" s="10" t="s">
        <v>177</v>
      </c>
      <c r="B15" s="16">
        <v>1.1381E-4</v>
      </c>
      <c r="C15" s="10">
        <v>2.2421E-2</v>
      </c>
      <c r="D15" s="16">
        <v>2.1178000000000001E-7</v>
      </c>
      <c r="E15" s="16">
        <v>1.0188999999999999E-8</v>
      </c>
      <c r="F15" s="16">
        <v>4.8110999999999997</v>
      </c>
      <c r="G15" s="10">
        <v>-48.31</v>
      </c>
      <c r="H15" s="10">
        <v>7.8996000000000004</v>
      </c>
      <c r="I15" s="10">
        <v>16.352</v>
      </c>
      <c r="J15" s="16">
        <v>2.2280999999999999E-7</v>
      </c>
      <c r="K15" s="16">
        <v>1.8670000000000001E-8</v>
      </c>
      <c r="L15" s="16">
        <v>8.3793000000000006</v>
      </c>
      <c r="M15" s="10">
        <v>0.75858000000000003</v>
      </c>
      <c r="N15" s="16">
        <v>7.2889000000000001E-3</v>
      </c>
      <c r="O15" s="16">
        <v>0.96086000000000005</v>
      </c>
      <c r="P15" s="10">
        <v>7285</v>
      </c>
      <c r="Q15" s="16">
        <v>10.397</v>
      </c>
      <c r="R15" s="16">
        <v>0.14272000000000001</v>
      </c>
      <c r="S15" s="17">
        <v>1.6146E-12</v>
      </c>
      <c r="T15" s="16">
        <v>3.1947999999999999E-14</v>
      </c>
      <c r="U15" s="16">
        <v>1.9786999999999999</v>
      </c>
      <c r="V15" s="10">
        <v>0.96869000000000005</v>
      </c>
      <c r="W15" s="16">
        <v>1.1509999999999999E-3</v>
      </c>
      <c r="X15" s="16">
        <v>0.11882</v>
      </c>
      <c r="Z15" s="16">
        <f t="shared" si="5"/>
        <v>2.1178000000000001E-7</v>
      </c>
      <c r="AA15" s="10">
        <f t="shared" si="6"/>
        <v>7236.69</v>
      </c>
      <c r="AB15" s="16">
        <f t="shared" si="7"/>
        <v>2.2280999999999999E-7</v>
      </c>
      <c r="AC15" s="16">
        <f t="shared" si="8"/>
        <v>1.6146E-12</v>
      </c>
    </row>
    <row r="16" spans="1:29" x14ac:dyDescent="0.35">
      <c r="A16" s="10" t="s">
        <v>178</v>
      </c>
      <c r="B16" s="16">
        <v>1.1148E-4</v>
      </c>
      <c r="C16" s="10">
        <v>2.1961000000000001E-2</v>
      </c>
      <c r="D16" s="16">
        <v>2.1215E-7</v>
      </c>
      <c r="E16" s="16">
        <v>1.0087E-8</v>
      </c>
      <c r="F16" s="16">
        <v>4.7546999999999997</v>
      </c>
      <c r="G16" s="10">
        <v>-47.99</v>
      </c>
      <c r="H16" s="10">
        <v>7.8281999999999998</v>
      </c>
      <c r="I16" s="10">
        <v>16.312000000000001</v>
      </c>
      <c r="J16" s="16">
        <v>2.2422999999999999E-7</v>
      </c>
      <c r="K16" s="16">
        <v>1.8576E-8</v>
      </c>
      <c r="L16" s="16">
        <v>8.2843999999999998</v>
      </c>
      <c r="M16" s="10">
        <v>0.75809000000000004</v>
      </c>
      <c r="N16" s="16">
        <v>7.2065000000000002E-3</v>
      </c>
      <c r="O16" s="16">
        <v>0.95060999999999996</v>
      </c>
      <c r="P16" s="10">
        <v>7270</v>
      </c>
      <c r="Q16" s="16">
        <v>10.295</v>
      </c>
      <c r="R16" s="16">
        <v>0.14161000000000001</v>
      </c>
      <c r="S16" s="17">
        <v>1.6170000000000001E-12</v>
      </c>
      <c r="T16" s="16">
        <v>3.1702E-14</v>
      </c>
      <c r="U16" s="16">
        <v>1.9604999999999999</v>
      </c>
      <c r="V16" s="10">
        <v>0.96862000000000004</v>
      </c>
      <c r="W16" s="16">
        <v>1.1406000000000001E-3</v>
      </c>
      <c r="X16" s="16">
        <v>0.11776</v>
      </c>
      <c r="Z16" s="18">
        <f t="shared" si="5"/>
        <v>2.1215E-7</v>
      </c>
      <c r="AA16" s="11">
        <f t="shared" si="6"/>
        <v>7222.01</v>
      </c>
      <c r="AB16" s="18">
        <f t="shared" si="7"/>
        <v>2.2422999999999999E-7</v>
      </c>
      <c r="AC16" s="18">
        <f t="shared" si="8"/>
        <v>1.6170000000000001E-12</v>
      </c>
    </row>
    <row r="17" spans="1:29" x14ac:dyDescent="0.35">
      <c r="A17" s="13" t="s">
        <v>24</v>
      </c>
      <c r="B17" s="13">
        <f t="shared" ref="B17:X17" si="9">AVERAGE(B12:B16)</f>
        <v>1.1328E-4</v>
      </c>
      <c r="C17" s="13">
        <f t="shared" si="9"/>
        <v>2.2315999999999996E-2</v>
      </c>
      <c r="D17" s="13">
        <f t="shared" si="9"/>
        <v>2.1302400000000002E-7</v>
      </c>
      <c r="E17" s="13">
        <f t="shared" si="9"/>
        <v>1.0178200000000001E-8</v>
      </c>
      <c r="F17" s="13">
        <f t="shared" si="9"/>
        <v>4.7781400000000005</v>
      </c>
      <c r="G17" s="13">
        <f t="shared" si="9"/>
        <v>-49.284000000000006</v>
      </c>
      <c r="H17" s="13">
        <f t="shared" si="9"/>
        <v>7.9060000000000006</v>
      </c>
      <c r="I17" s="13">
        <f t="shared" si="9"/>
        <v>16.0518</v>
      </c>
      <c r="J17" s="13">
        <f t="shared" si="9"/>
        <v>2.2193399999999998E-7</v>
      </c>
      <c r="K17" s="13">
        <f t="shared" si="9"/>
        <v>1.8501999999999999E-8</v>
      </c>
      <c r="L17" s="13">
        <f t="shared" si="9"/>
        <v>8.3371200000000005</v>
      </c>
      <c r="M17" s="13">
        <f t="shared" si="9"/>
        <v>0.75886600000000004</v>
      </c>
      <c r="N17" s="13">
        <f t="shared" si="9"/>
        <v>7.2520600000000003E-3</v>
      </c>
      <c r="O17" s="13">
        <f t="shared" si="9"/>
        <v>0.95564000000000004</v>
      </c>
      <c r="P17" s="13">
        <f t="shared" si="9"/>
        <v>7268.8</v>
      </c>
      <c r="Q17" s="13">
        <f t="shared" si="9"/>
        <v>10.39</v>
      </c>
      <c r="R17" s="13">
        <f t="shared" si="9"/>
        <v>0.14294199999999999</v>
      </c>
      <c r="S17" s="19">
        <f t="shared" si="9"/>
        <v>1.6256200000000001E-12</v>
      </c>
      <c r="T17" s="13">
        <f t="shared" si="9"/>
        <v>3.2149400000000008E-14</v>
      </c>
      <c r="U17" s="13">
        <f t="shared" si="9"/>
        <v>1.9775800000000001</v>
      </c>
      <c r="V17" s="13">
        <f t="shared" si="9"/>
        <v>0.96831600000000007</v>
      </c>
      <c r="W17" s="13">
        <f t="shared" si="9"/>
        <v>1.15072E-3</v>
      </c>
      <c r="X17" s="13">
        <f t="shared" si="9"/>
        <v>0.11883999999999999</v>
      </c>
      <c r="Z17" s="10">
        <f>AVERAGE(Z12:Z16)</f>
        <v>2.1302400000000002E-7</v>
      </c>
      <c r="AA17" s="10">
        <f>AVERAGE(AA12:AA16)</f>
        <v>7219.5160000000005</v>
      </c>
      <c r="AB17" s="10">
        <f>AVERAGE(AB12:AB16)</f>
        <v>2.2193399999999998E-7</v>
      </c>
      <c r="AC17" s="10">
        <f>AVERAGE(AC12:AC16)</f>
        <v>1.6256200000000001E-12</v>
      </c>
    </row>
    <row r="19" spans="1:29" x14ac:dyDescent="0.35">
      <c r="A19" s="20">
        <v>0.03</v>
      </c>
    </row>
    <row r="20" spans="1:29" x14ac:dyDescent="0.35">
      <c r="A20" s="11" t="s">
        <v>55</v>
      </c>
      <c r="B20" s="11" t="s">
        <v>12</v>
      </c>
      <c r="C20" s="11" t="s">
        <v>13</v>
      </c>
      <c r="D20" s="11" t="s">
        <v>26</v>
      </c>
      <c r="E20" s="11" t="s">
        <v>14</v>
      </c>
      <c r="F20" s="11" t="s">
        <v>15</v>
      </c>
      <c r="G20" s="11" t="s">
        <v>16</v>
      </c>
      <c r="H20" s="11" t="s">
        <v>17</v>
      </c>
      <c r="I20" s="11" t="s">
        <v>18</v>
      </c>
      <c r="J20" s="11" t="s">
        <v>27</v>
      </c>
      <c r="K20" s="11" t="s">
        <v>28</v>
      </c>
      <c r="L20" s="11" t="s">
        <v>29</v>
      </c>
      <c r="M20" s="11" t="s">
        <v>30</v>
      </c>
      <c r="N20" s="11" t="s">
        <v>31</v>
      </c>
      <c r="O20" s="11" t="s">
        <v>32</v>
      </c>
      <c r="P20" s="11" t="s">
        <v>33</v>
      </c>
      <c r="Q20" s="11" t="s">
        <v>19</v>
      </c>
      <c r="R20" s="11" t="s">
        <v>20</v>
      </c>
      <c r="S20" s="12" t="s">
        <v>34</v>
      </c>
      <c r="T20" s="11" t="s">
        <v>35</v>
      </c>
      <c r="U20" s="11" t="s">
        <v>36</v>
      </c>
      <c r="V20" s="11" t="s">
        <v>37</v>
      </c>
      <c r="W20" s="11" t="s">
        <v>38</v>
      </c>
      <c r="X20" s="11" t="s">
        <v>39</v>
      </c>
      <c r="Z20" s="10" t="s">
        <v>43</v>
      </c>
      <c r="AA20" s="10" t="s">
        <v>42</v>
      </c>
      <c r="AB20" s="10" t="s">
        <v>44</v>
      </c>
      <c r="AC20" s="10" t="s">
        <v>45</v>
      </c>
    </row>
    <row r="21" spans="1:29" x14ac:dyDescent="0.35">
      <c r="A21" s="10" t="s">
        <v>179</v>
      </c>
      <c r="B21" s="16">
        <v>1.1101E-4</v>
      </c>
      <c r="C21" s="10">
        <v>2.1869E-2</v>
      </c>
      <c r="D21" s="16">
        <v>2.1413E-7</v>
      </c>
      <c r="E21" s="16">
        <v>1.0047000000000001E-8</v>
      </c>
      <c r="F21" s="10">
        <v>4.6920000000000002</v>
      </c>
      <c r="G21" s="10">
        <v>-48.55</v>
      </c>
      <c r="H21" s="10">
        <v>7.8529999999999998</v>
      </c>
      <c r="I21" s="10">
        <v>16.175000000000001</v>
      </c>
      <c r="J21" s="16">
        <v>2.2653E-7</v>
      </c>
      <c r="K21" s="16">
        <v>1.8959999999999999E-8</v>
      </c>
      <c r="L21" s="10">
        <v>8.3697999999999997</v>
      </c>
      <c r="M21" s="10">
        <v>0.76029999999999998</v>
      </c>
      <c r="N21" s="10">
        <v>7.2798000000000003E-3</v>
      </c>
      <c r="O21" s="10">
        <v>0.95748999999999995</v>
      </c>
      <c r="P21" s="10">
        <v>7163</v>
      </c>
      <c r="Q21" s="10">
        <v>10.238</v>
      </c>
      <c r="R21" s="10">
        <v>0.14293</v>
      </c>
      <c r="S21" s="17">
        <v>1.6200999999999999E-12</v>
      </c>
      <c r="T21" s="16">
        <v>3.1730999999999998E-14</v>
      </c>
      <c r="U21" s="10">
        <v>1.9585999999999999</v>
      </c>
      <c r="V21" s="10">
        <v>0.96848999999999996</v>
      </c>
      <c r="W21" s="10">
        <v>1.1410000000000001E-3</v>
      </c>
      <c r="X21" s="10">
        <v>0.11781</v>
      </c>
      <c r="Z21" s="14">
        <f>D21</f>
        <v>2.1413E-7</v>
      </c>
      <c r="AA21" s="13">
        <f>G21+P21</f>
        <v>7114.45</v>
      </c>
      <c r="AB21" s="14">
        <f>J21</f>
        <v>2.2653E-7</v>
      </c>
      <c r="AC21" s="14">
        <f>S21</f>
        <v>1.6200999999999999E-12</v>
      </c>
    </row>
    <row r="22" spans="1:29" x14ac:dyDescent="0.35">
      <c r="A22" s="10" t="s">
        <v>180</v>
      </c>
      <c r="B22" s="16">
        <v>1.1406E-4</v>
      </c>
      <c r="C22" s="10">
        <v>2.2471000000000001E-2</v>
      </c>
      <c r="D22" s="16">
        <v>2.1500000000000001E-7</v>
      </c>
      <c r="E22" s="16">
        <v>1.0169999999999999E-8</v>
      </c>
      <c r="F22" s="10">
        <v>4.7302</v>
      </c>
      <c r="G22" s="10">
        <v>-50.67</v>
      </c>
      <c r="H22" s="10">
        <v>7.9485999999999999</v>
      </c>
      <c r="I22" s="10">
        <v>15.686999999999999</v>
      </c>
      <c r="J22" s="16">
        <v>2.4013999999999998E-7</v>
      </c>
      <c r="K22" s="16">
        <v>2.0643999999999999E-8</v>
      </c>
      <c r="L22" s="10">
        <v>8.5967000000000002</v>
      </c>
      <c r="M22" s="10">
        <v>0.75616000000000005</v>
      </c>
      <c r="N22" s="10">
        <v>7.4799000000000003E-3</v>
      </c>
      <c r="O22" s="10">
        <v>0.98919999999999997</v>
      </c>
      <c r="P22" s="10">
        <v>7181</v>
      </c>
      <c r="Q22" s="10">
        <v>10.39</v>
      </c>
      <c r="R22" s="10">
        <v>0.14469000000000001</v>
      </c>
      <c r="S22" s="17">
        <v>1.6364E-12</v>
      </c>
      <c r="T22" s="16">
        <v>3.2456999999999999E-14</v>
      </c>
      <c r="U22" s="10">
        <v>1.9834000000000001</v>
      </c>
      <c r="V22" s="10">
        <v>0.96797</v>
      </c>
      <c r="W22" s="10">
        <v>1.1552000000000001E-3</v>
      </c>
      <c r="X22" s="10">
        <v>0.11934</v>
      </c>
      <c r="Z22" s="16">
        <f t="shared" ref="Z22:Z25" si="10">D22</f>
        <v>2.1500000000000001E-7</v>
      </c>
      <c r="AA22" s="10">
        <f t="shared" ref="AA22:AA25" si="11">G22+P22</f>
        <v>7130.33</v>
      </c>
      <c r="AB22" s="16">
        <f t="shared" ref="AB22:AB25" si="12">J22</f>
        <v>2.4013999999999998E-7</v>
      </c>
      <c r="AC22" s="16">
        <f t="shared" ref="AC22:AC25" si="13">S22</f>
        <v>1.6364E-12</v>
      </c>
    </row>
    <row r="23" spans="1:29" x14ac:dyDescent="0.35">
      <c r="A23" s="10" t="s">
        <v>181</v>
      </c>
      <c r="B23" s="16">
        <v>1.1113E-4</v>
      </c>
      <c r="C23" s="10">
        <v>2.1892000000000002E-2</v>
      </c>
      <c r="D23" s="16">
        <v>2.1661000000000001E-7</v>
      </c>
      <c r="E23" s="16">
        <v>1.0031000000000001E-8</v>
      </c>
      <c r="F23" s="10">
        <v>4.6308999999999996</v>
      </c>
      <c r="G23" s="10">
        <v>-51.84</v>
      </c>
      <c r="H23" s="10">
        <v>7.8319999999999999</v>
      </c>
      <c r="I23" s="10">
        <v>15.108000000000001</v>
      </c>
      <c r="J23" s="16">
        <v>2.4109E-7</v>
      </c>
      <c r="K23" s="16">
        <v>2.0502000000000001E-8</v>
      </c>
      <c r="L23" s="10">
        <v>8.5038999999999998</v>
      </c>
      <c r="M23" s="10">
        <v>0.75570000000000004</v>
      </c>
      <c r="N23" s="10">
        <v>7.3993000000000001E-3</v>
      </c>
      <c r="O23" s="10">
        <v>0.97912999999999994</v>
      </c>
      <c r="P23" s="10">
        <v>7203</v>
      </c>
      <c r="Q23" s="10">
        <v>10.255000000000001</v>
      </c>
      <c r="R23" s="10">
        <v>0.14237</v>
      </c>
      <c r="S23" s="17">
        <v>1.6385999999999999E-12</v>
      </c>
      <c r="T23" s="16">
        <v>3.2040000000000002E-14</v>
      </c>
      <c r="U23" s="10">
        <v>1.9553</v>
      </c>
      <c r="V23" s="10">
        <v>0.96789000000000003</v>
      </c>
      <c r="W23" s="10">
        <v>1.1386E-3</v>
      </c>
      <c r="X23" s="10">
        <v>0.11763999999999999</v>
      </c>
      <c r="Z23" s="16">
        <f t="shared" si="10"/>
        <v>2.1661000000000001E-7</v>
      </c>
      <c r="AA23" s="10">
        <f t="shared" si="11"/>
        <v>7151.16</v>
      </c>
      <c r="AB23" s="16">
        <f t="shared" si="12"/>
        <v>2.4109E-7</v>
      </c>
      <c r="AC23" s="16">
        <f t="shared" si="13"/>
        <v>1.6385999999999999E-12</v>
      </c>
    </row>
    <row r="24" spans="1:29" x14ac:dyDescent="0.35">
      <c r="A24" s="10" t="s">
        <v>182</v>
      </c>
      <c r="B24" s="16">
        <v>1.1419E-4</v>
      </c>
      <c r="C24" s="10">
        <v>2.2495000000000001E-2</v>
      </c>
      <c r="D24" s="16">
        <v>2.1652999999999999E-7</v>
      </c>
      <c r="E24" s="16">
        <v>1.0168E-8</v>
      </c>
      <c r="F24" s="10">
        <v>4.6959</v>
      </c>
      <c r="G24" s="10">
        <v>-52.52</v>
      </c>
      <c r="H24" s="10">
        <v>7.9423000000000004</v>
      </c>
      <c r="I24" s="10">
        <v>15.122</v>
      </c>
      <c r="J24" s="16">
        <v>2.4125000000000002E-7</v>
      </c>
      <c r="K24" s="16">
        <v>2.0846E-8</v>
      </c>
      <c r="L24" s="10">
        <v>8.6408000000000005</v>
      </c>
      <c r="M24" s="10">
        <v>0.75580000000000003</v>
      </c>
      <c r="N24" s="10">
        <v>7.5185E-3</v>
      </c>
      <c r="O24" s="10">
        <v>0.99477000000000004</v>
      </c>
      <c r="P24" s="10">
        <v>7208</v>
      </c>
      <c r="Q24" s="10">
        <v>10.401</v>
      </c>
      <c r="R24" s="10">
        <v>0.14430000000000001</v>
      </c>
      <c r="S24" s="17">
        <v>1.6512000000000001E-12</v>
      </c>
      <c r="T24" s="16">
        <v>3.2729E-14</v>
      </c>
      <c r="U24" s="10">
        <v>1.9821</v>
      </c>
      <c r="V24" s="10">
        <v>0.96750000000000003</v>
      </c>
      <c r="W24" s="10">
        <v>1.1543E-3</v>
      </c>
      <c r="X24" s="10">
        <v>0.11931</v>
      </c>
      <c r="Z24" s="16">
        <f t="shared" si="10"/>
        <v>2.1652999999999999E-7</v>
      </c>
      <c r="AA24" s="10">
        <f t="shared" si="11"/>
        <v>7155.48</v>
      </c>
      <c r="AB24" s="16">
        <f t="shared" si="12"/>
        <v>2.4125000000000002E-7</v>
      </c>
      <c r="AC24" s="16">
        <f t="shared" si="13"/>
        <v>1.6512000000000001E-12</v>
      </c>
    </row>
    <row r="25" spans="1:29" x14ac:dyDescent="0.35">
      <c r="A25" s="10" t="s">
        <v>183</v>
      </c>
      <c r="B25" s="16">
        <v>1.1118E-4</v>
      </c>
      <c r="C25" s="10">
        <v>2.1902000000000001E-2</v>
      </c>
      <c r="D25" s="16">
        <v>2.16E-7</v>
      </c>
      <c r="E25" s="16">
        <v>1.0028000000000001E-8</v>
      </c>
      <c r="F25" s="10">
        <v>4.6425999999999998</v>
      </c>
      <c r="G25" s="10">
        <v>-51.15</v>
      </c>
      <c r="H25" s="10">
        <v>7.8297999999999996</v>
      </c>
      <c r="I25" s="10">
        <v>15.308</v>
      </c>
      <c r="J25" s="16">
        <v>2.4401000000000003E-7</v>
      </c>
      <c r="K25" s="16">
        <v>2.0774999999999999E-8</v>
      </c>
      <c r="L25" s="10">
        <v>8.5139999999999993</v>
      </c>
      <c r="M25" s="10">
        <v>0.75475999999999999</v>
      </c>
      <c r="N25" s="10">
        <v>7.4086999999999998E-3</v>
      </c>
      <c r="O25" s="10">
        <v>0.98160000000000003</v>
      </c>
      <c r="P25" s="10">
        <v>7199</v>
      </c>
      <c r="Q25" s="10">
        <v>10.256</v>
      </c>
      <c r="R25" s="10">
        <v>0.14246</v>
      </c>
      <c r="S25" s="17">
        <v>1.6394000000000001E-12</v>
      </c>
      <c r="T25" s="16">
        <v>3.2072999999999999E-14</v>
      </c>
      <c r="U25" s="10">
        <v>1.9563999999999999</v>
      </c>
      <c r="V25" s="10">
        <v>0.96789999999999998</v>
      </c>
      <c r="W25" s="10">
        <v>1.1391999999999999E-3</v>
      </c>
      <c r="X25" s="10">
        <v>0.1177</v>
      </c>
      <c r="Z25" s="18">
        <f t="shared" si="10"/>
        <v>2.16E-7</v>
      </c>
      <c r="AA25" s="11">
        <f t="shared" si="11"/>
        <v>7147.85</v>
      </c>
      <c r="AB25" s="18">
        <f t="shared" si="12"/>
        <v>2.4401000000000003E-7</v>
      </c>
      <c r="AC25" s="18">
        <f t="shared" si="13"/>
        <v>1.6394000000000001E-12</v>
      </c>
    </row>
    <row r="26" spans="1:29" x14ac:dyDescent="0.35">
      <c r="A26" s="13" t="s">
        <v>24</v>
      </c>
      <c r="B26" s="13">
        <f t="shared" ref="B26:X26" si="14">AVERAGE(B21:B25)</f>
        <v>1.1231400000000001E-4</v>
      </c>
      <c r="C26" s="13">
        <f t="shared" si="14"/>
        <v>2.2125800000000004E-2</v>
      </c>
      <c r="D26" s="13">
        <f t="shared" si="14"/>
        <v>2.1565399999999998E-7</v>
      </c>
      <c r="E26" s="13">
        <f t="shared" si="14"/>
        <v>1.0088800000000001E-8</v>
      </c>
      <c r="F26" s="13">
        <f t="shared" si="14"/>
        <v>4.6783200000000011</v>
      </c>
      <c r="G26" s="13">
        <f t="shared" si="14"/>
        <v>-50.946000000000005</v>
      </c>
      <c r="H26" s="13">
        <f t="shared" si="14"/>
        <v>7.8811400000000003</v>
      </c>
      <c r="I26" s="13">
        <f t="shared" si="14"/>
        <v>15.48</v>
      </c>
      <c r="J26" s="13">
        <f t="shared" si="14"/>
        <v>2.3860399999999998E-7</v>
      </c>
      <c r="K26" s="13">
        <f t="shared" si="14"/>
        <v>2.03454E-8</v>
      </c>
      <c r="L26" s="13">
        <f t="shared" si="14"/>
        <v>8.5250399999999988</v>
      </c>
      <c r="M26" s="13">
        <f t="shared" si="14"/>
        <v>0.75654400000000011</v>
      </c>
      <c r="N26" s="13">
        <f t="shared" si="14"/>
        <v>7.4172400000000003E-3</v>
      </c>
      <c r="O26" s="13">
        <f t="shared" si="14"/>
        <v>0.98043800000000003</v>
      </c>
      <c r="P26" s="13">
        <f t="shared" si="14"/>
        <v>7190.8</v>
      </c>
      <c r="Q26" s="13">
        <f t="shared" si="14"/>
        <v>10.308000000000002</v>
      </c>
      <c r="R26" s="13">
        <f t="shared" si="14"/>
        <v>0.14335000000000001</v>
      </c>
      <c r="S26" s="19">
        <f t="shared" si="14"/>
        <v>1.63714E-12</v>
      </c>
      <c r="T26" s="13">
        <f t="shared" si="14"/>
        <v>3.2205999999999997E-14</v>
      </c>
      <c r="U26" s="13">
        <f t="shared" si="14"/>
        <v>1.9671600000000002</v>
      </c>
      <c r="V26" s="13">
        <f t="shared" si="14"/>
        <v>0.96795000000000009</v>
      </c>
      <c r="W26" s="13">
        <f t="shared" si="14"/>
        <v>1.1456600000000002E-3</v>
      </c>
      <c r="X26" s="13">
        <f t="shared" si="14"/>
        <v>0.11835999999999999</v>
      </c>
      <c r="Z26" s="10">
        <f>AVERAGE(Z21:Z25)</f>
        <v>2.1565399999999998E-7</v>
      </c>
      <c r="AA26" s="10">
        <f>AVERAGE(AA21:AA25)</f>
        <v>7139.8539999999994</v>
      </c>
      <c r="AB26" s="10">
        <f>AVERAGE(AB21:AB25)</f>
        <v>2.3860399999999998E-7</v>
      </c>
      <c r="AC26" s="10">
        <f>AVERAGE(AC21:AC25)</f>
        <v>1.63714E-12</v>
      </c>
    </row>
    <row r="28" spans="1:29" x14ac:dyDescent="0.35">
      <c r="A28" s="22">
        <v>4</v>
      </c>
    </row>
    <row r="29" spans="1:29" x14ac:dyDescent="0.35">
      <c r="A29" s="12" t="s">
        <v>55</v>
      </c>
      <c r="B29" s="12" t="s">
        <v>12</v>
      </c>
      <c r="C29" s="12" t="s">
        <v>13</v>
      </c>
      <c r="D29" s="12" t="s">
        <v>26</v>
      </c>
      <c r="E29" s="12" t="s">
        <v>14</v>
      </c>
      <c r="F29" s="12" t="s">
        <v>15</v>
      </c>
      <c r="G29" s="12" t="s">
        <v>16</v>
      </c>
      <c r="H29" s="12" t="s">
        <v>17</v>
      </c>
      <c r="I29" s="12" t="s">
        <v>18</v>
      </c>
      <c r="J29" s="12" t="s">
        <v>27</v>
      </c>
      <c r="K29" s="12" t="s">
        <v>28</v>
      </c>
      <c r="L29" s="12" t="s">
        <v>29</v>
      </c>
      <c r="M29" s="12" t="s">
        <v>30</v>
      </c>
      <c r="N29" s="12" t="s">
        <v>31</v>
      </c>
      <c r="O29" s="12" t="s">
        <v>32</v>
      </c>
      <c r="P29" s="12" t="s">
        <v>33</v>
      </c>
      <c r="Q29" s="12" t="s">
        <v>19</v>
      </c>
      <c r="R29" s="12" t="s">
        <v>20</v>
      </c>
      <c r="S29" s="12" t="s">
        <v>34</v>
      </c>
      <c r="T29" s="12" t="s">
        <v>35</v>
      </c>
      <c r="U29" s="12" t="s">
        <v>36</v>
      </c>
      <c r="V29" s="12" t="s">
        <v>37</v>
      </c>
      <c r="W29" s="12" t="s">
        <v>38</v>
      </c>
      <c r="X29" s="12" t="s">
        <v>39</v>
      </c>
      <c r="Z29" s="10" t="s">
        <v>43</v>
      </c>
      <c r="AA29" s="10" t="s">
        <v>42</v>
      </c>
      <c r="AB29" s="10" t="s">
        <v>44</v>
      </c>
      <c r="AC29" s="10" t="s">
        <v>45</v>
      </c>
    </row>
    <row r="30" spans="1:29" x14ac:dyDescent="0.35">
      <c r="A30" s="10" t="s">
        <v>184</v>
      </c>
      <c r="B30" s="16">
        <v>1.0929000000000001E-4</v>
      </c>
      <c r="C30" s="10">
        <v>2.1531000000000002E-2</v>
      </c>
      <c r="D30" s="16">
        <v>2.1717999999999999E-7</v>
      </c>
      <c r="E30" s="16">
        <v>9.9424999999999995E-9</v>
      </c>
      <c r="F30" s="16">
        <v>4.5780000000000003</v>
      </c>
      <c r="G30" s="10">
        <v>-51.5</v>
      </c>
      <c r="H30" s="10">
        <v>7.8185000000000002</v>
      </c>
      <c r="I30" s="10">
        <v>15.182</v>
      </c>
      <c r="J30" s="16">
        <v>2.5114000000000001E-7</v>
      </c>
      <c r="K30" s="16">
        <v>2.1384000000000001E-8</v>
      </c>
      <c r="L30" s="16">
        <v>8.5147999999999993</v>
      </c>
      <c r="M30" s="10">
        <v>0.75478999999999996</v>
      </c>
      <c r="N30" s="16">
        <v>7.4092999999999997E-3</v>
      </c>
      <c r="O30" s="16">
        <v>0.98163999999999996</v>
      </c>
      <c r="P30" s="10">
        <v>7096</v>
      </c>
      <c r="Q30" s="16">
        <v>10.161</v>
      </c>
      <c r="R30" s="16">
        <v>0.14319000000000001</v>
      </c>
      <c r="S30" s="17">
        <v>1.6424999999999999E-12</v>
      </c>
      <c r="T30" s="16">
        <v>3.1953000000000002E-14</v>
      </c>
      <c r="U30" s="16">
        <v>1.9454</v>
      </c>
      <c r="V30" s="10">
        <v>0.96775</v>
      </c>
      <c r="W30" s="16">
        <v>1.1341999999999999E-3</v>
      </c>
      <c r="X30" s="16">
        <v>0.1172</v>
      </c>
      <c r="Z30" s="14">
        <f>D30</f>
        <v>2.1717999999999999E-7</v>
      </c>
      <c r="AA30" s="13">
        <f>G30+P30</f>
        <v>7044.5</v>
      </c>
      <c r="AB30" s="14">
        <f>J30</f>
        <v>2.5114000000000001E-7</v>
      </c>
      <c r="AC30" s="14">
        <f>S30</f>
        <v>1.6424999999999999E-12</v>
      </c>
    </row>
    <row r="31" spans="1:29" x14ac:dyDescent="0.35">
      <c r="A31" s="10" t="s">
        <v>185</v>
      </c>
      <c r="B31" s="16">
        <v>1.0974E-4</v>
      </c>
      <c r="C31" s="10">
        <v>2.1618999999999999E-2</v>
      </c>
      <c r="D31" s="16">
        <v>2.1831E-7</v>
      </c>
      <c r="E31" s="16">
        <v>9.9540999999999998E-9</v>
      </c>
      <c r="F31" s="16">
        <v>4.5595999999999997</v>
      </c>
      <c r="G31" s="10">
        <v>-52.8</v>
      </c>
      <c r="H31" s="10">
        <v>7.8192000000000004</v>
      </c>
      <c r="I31" s="10">
        <v>14.808999999999999</v>
      </c>
      <c r="J31" s="16">
        <v>2.5204999999999998E-7</v>
      </c>
      <c r="K31" s="16">
        <v>2.1555E-8</v>
      </c>
      <c r="L31" s="16">
        <v>8.5518999999999998</v>
      </c>
      <c r="M31" s="10">
        <v>0.75434999999999997</v>
      </c>
      <c r="N31" s="16">
        <v>7.4419000000000004E-3</v>
      </c>
      <c r="O31" s="16">
        <v>0.98653000000000002</v>
      </c>
      <c r="P31" s="10">
        <v>7118</v>
      </c>
      <c r="Q31" s="16">
        <v>10.180999999999999</v>
      </c>
      <c r="R31" s="16">
        <v>0.14302999999999999</v>
      </c>
      <c r="S31" s="17">
        <v>1.6488E-12</v>
      </c>
      <c r="T31" s="16">
        <v>3.2104000000000003E-14</v>
      </c>
      <c r="U31" s="16">
        <v>1.9471000000000001</v>
      </c>
      <c r="V31" s="10">
        <v>0.96757000000000004</v>
      </c>
      <c r="W31" s="16">
        <v>1.1349999999999999E-3</v>
      </c>
      <c r="X31" s="16">
        <v>0.1173</v>
      </c>
      <c r="Z31" s="16">
        <f t="shared" ref="Z31:Z34" si="15">D31</f>
        <v>2.1831E-7</v>
      </c>
      <c r="AA31" s="10">
        <f t="shared" ref="AA31:AA34" si="16">G31+P31</f>
        <v>7065.2</v>
      </c>
      <c r="AB31" s="16">
        <f t="shared" ref="AB31:AB34" si="17">J31</f>
        <v>2.5204999999999998E-7</v>
      </c>
      <c r="AC31" s="16">
        <f t="shared" ref="AC31:AC34" si="18">S31</f>
        <v>1.6488E-12</v>
      </c>
    </row>
    <row r="32" spans="1:29" x14ac:dyDescent="0.35">
      <c r="A32" s="10" t="s">
        <v>186</v>
      </c>
      <c r="B32" s="16">
        <v>1.0953E-4</v>
      </c>
      <c r="C32" s="10">
        <v>2.1576999999999999E-2</v>
      </c>
      <c r="D32" s="16">
        <v>2.1824E-7</v>
      </c>
      <c r="E32" s="16">
        <v>9.9420000000000006E-9</v>
      </c>
      <c r="F32" s="16">
        <v>4.5555000000000003</v>
      </c>
      <c r="G32" s="10">
        <v>-53.22</v>
      </c>
      <c r="H32" s="10">
        <v>7.8045</v>
      </c>
      <c r="I32" s="10">
        <v>14.664999999999999</v>
      </c>
      <c r="J32" s="16">
        <v>2.5353000000000002E-7</v>
      </c>
      <c r="K32" s="16">
        <v>2.173E-8</v>
      </c>
      <c r="L32" s="16">
        <v>8.5709999999999997</v>
      </c>
      <c r="M32" s="10">
        <v>0.75390999999999997</v>
      </c>
      <c r="N32" s="16">
        <v>7.4590000000000004E-3</v>
      </c>
      <c r="O32" s="16">
        <v>0.98938000000000004</v>
      </c>
      <c r="P32" s="10">
        <v>7134</v>
      </c>
      <c r="Q32" s="16">
        <v>10.173</v>
      </c>
      <c r="R32" s="16">
        <v>0.1426</v>
      </c>
      <c r="S32" s="17">
        <v>1.6528E-12</v>
      </c>
      <c r="T32" s="16">
        <v>3.2123999999999999E-14</v>
      </c>
      <c r="U32" s="16">
        <v>1.9436</v>
      </c>
      <c r="V32" s="10">
        <v>0.96743000000000001</v>
      </c>
      <c r="W32" s="16">
        <v>1.1328E-3</v>
      </c>
      <c r="X32" s="16">
        <v>0.11709</v>
      </c>
      <c r="Z32" s="16">
        <f t="shared" si="15"/>
        <v>2.1824E-7</v>
      </c>
      <c r="AA32" s="10">
        <f t="shared" si="16"/>
        <v>7080.78</v>
      </c>
      <c r="AB32" s="16">
        <f t="shared" si="17"/>
        <v>2.5353000000000002E-7</v>
      </c>
      <c r="AC32" s="16">
        <f t="shared" si="18"/>
        <v>1.6528E-12</v>
      </c>
    </row>
    <row r="33" spans="1:29" x14ac:dyDescent="0.35">
      <c r="A33" s="10" t="s">
        <v>187</v>
      </c>
      <c r="B33" s="16">
        <v>1.0948E-4</v>
      </c>
      <c r="C33" s="10">
        <v>2.1568E-2</v>
      </c>
      <c r="D33" s="16">
        <v>2.1839000000000001E-7</v>
      </c>
      <c r="E33" s="16">
        <v>9.9290000000000008E-9</v>
      </c>
      <c r="F33" s="16">
        <v>4.5465</v>
      </c>
      <c r="G33" s="10">
        <v>-52.86</v>
      </c>
      <c r="H33" s="10">
        <v>7.7904999999999998</v>
      </c>
      <c r="I33" s="10">
        <v>14.738</v>
      </c>
      <c r="J33" s="16">
        <v>2.5297000000000002E-7</v>
      </c>
      <c r="K33" s="16">
        <v>2.1673999999999999E-8</v>
      </c>
      <c r="L33" s="16">
        <v>8.5678000000000001</v>
      </c>
      <c r="M33" s="10">
        <v>0.75412999999999997</v>
      </c>
      <c r="N33" s="16">
        <v>7.4558999999999997E-3</v>
      </c>
      <c r="O33" s="16">
        <v>0.98868</v>
      </c>
      <c r="P33" s="10">
        <v>7132</v>
      </c>
      <c r="Q33" s="16">
        <v>10.157</v>
      </c>
      <c r="R33" s="16">
        <v>0.14241000000000001</v>
      </c>
      <c r="S33" s="17">
        <v>1.6481E-12</v>
      </c>
      <c r="T33" s="16">
        <v>3.2008000000000001E-14</v>
      </c>
      <c r="U33" s="16">
        <v>1.9420999999999999</v>
      </c>
      <c r="V33" s="10">
        <v>0.96760999999999997</v>
      </c>
      <c r="W33" s="16">
        <v>1.1318000000000001E-3</v>
      </c>
      <c r="X33" s="16">
        <v>0.11697</v>
      </c>
      <c r="Z33" s="16">
        <f t="shared" si="15"/>
        <v>2.1839000000000001E-7</v>
      </c>
      <c r="AA33" s="10">
        <f t="shared" si="16"/>
        <v>7079.14</v>
      </c>
      <c r="AB33" s="16">
        <f t="shared" si="17"/>
        <v>2.5297000000000002E-7</v>
      </c>
      <c r="AC33" s="16">
        <f t="shared" si="18"/>
        <v>1.6481E-12</v>
      </c>
    </row>
    <row r="34" spans="1:29" x14ac:dyDescent="0.35">
      <c r="A34" s="10" t="s">
        <v>188</v>
      </c>
      <c r="B34" s="16">
        <v>1.0738000000000001E-4</v>
      </c>
      <c r="C34" s="10">
        <v>2.1153000000000002E-2</v>
      </c>
      <c r="D34" s="16">
        <v>2.1682999999999999E-7</v>
      </c>
      <c r="E34" s="16">
        <v>9.8278999999999999E-9</v>
      </c>
      <c r="F34" s="10">
        <v>4.5324999999999998</v>
      </c>
      <c r="G34" s="10">
        <v>-50.87</v>
      </c>
      <c r="H34" s="10">
        <v>7.7039999999999997</v>
      </c>
      <c r="I34" s="10">
        <v>15.144</v>
      </c>
      <c r="J34" s="16">
        <v>2.5564999999999999E-7</v>
      </c>
      <c r="K34" s="16">
        <v>2.1693999999999999E-8</v>
      </c>
      <c r="L34" s="10">
        <v>8.4857999999999993</v>
      </c>
      <c r="M34" s="10">
        <v>0.75324999999999998</v>
      </c>
      <c r="N34" s="10">
        <v>7.3850000000000001E-3</v>
      </c>
      <c r="O34" s="10">
        <v>0.98041999999999996</v>
      </c>
      <c r="P34" s="10">
        <v>7130</v>
      </c>
      <c r="Q34" s="10">
        <v>10.048</v>
      </c>
      <c r="R34" s="10">
        <v>0.14093</v>
      </c>
      <c r="S34" s="17">
        <v>1.6337E-12</v>
      </c>
      <c r="T34" s="16">
        <v>3.1412000000000002E-14</v>
      </c>
      <c r="U34" s="10">
        <v>1.9228000000000001</v>
      </c>
      <c r="V34" s="10">
        <v>0.96809000000000001</v>
      </c>
      <c r="W34" s="10">
        <v>1.1203999999999999E-3</v>
      </c>
      <c r="X34" s="10">
        <v>0.11573</v>
      </c>
      <c r="Z34" s="18">
        <f t="shared" si="15"/>
        <v>2.1682999999999999E-7</v>
      </c>
      <c r="AA34" s="11">
        <f t="shared" si="16"/>
        <v>7079.13</v>
      </c>
      <c r="AB34" s="18">
        <f t="shared" si="17"/>
        <v>2.5564999999999999E-7</v>
      </c>
      <c r="AC34" s="18">
        <f t="shared" si="18"/>
        <v>1.6337E-12</v>
      </c>
    </row>
    <row r="35" spans="1:29" x14ac:dyDescent="0.35">
      <c r="A35" s="13" t="s">
        <v>24</v>
      </c>
      <c r="B35" s="13">
        <f t="shared" ref="B35:X35" si="19">AVERAGE(B30:B34)</f>
        <v>1.09084E-4</v>
      </c>
      <c r="C35" s="13">
        <f t="shared" si="19"/>
        <v>2.1489600000000005E-2</v>
      </c>
      <c r="D35" s="13">
        <f t="shared" si="19"/>
        <v>2.1778999999999999E-7</v>
      </c>
      <c r="E35" s="13">
        <f t="shared" si="19"/>
        <v>9.9190999999999998E-9</v>
      </c>
      <c r="F35" s="13">
        <f t="shared" si="19"/>
        <v>4.5544199999999995</v>
      </c>
      <c r="G35" s="13">
        <f t="shared" si="19"/>
        <v>-52.25</v>
      </c>
      <c r="H35" s="13">
        <f t="shared" si="19"/>
        <v>7.7873400000000004</v>
      </c>
      <c r="I35" s="13">
        <f t="shared" si="19"/>
        <v>14.907599999999999</v>
      </c>
      <c r="J35" s="13">
        <f t="shared" si="19"/>
        <v>2.5306800000000003E-7</v>
      </c>
      <c r="K35" s="13">
        <f t="shared" si="19"/>
        <v>2.1607399999999998E-8</v>
      </c>
      <c r="L35" s="13">
        <f t="shared" si="19"/>
        <v>8.5382599999999975</v>
      </c>
      <c r="M35" s="13">
        <f t="shared" si="19"/>
        <v>0.75408599999999992</v>
      </c>
      <c r="N35" s="13">
        <f t="shared" si="19"/>
        <v>7.4302200000000013E-3</v>
      </c>
      <c r="O35" s="13">
        <f t="shared" si="19"/>
        <v>0.98532999999999993</v>
      </c>
      <c r="P35" s="13">
        <f t="shared" si="19"/>
        <v>7122</v>
      </c>
      <c r="Q35" s="13">
        <f t="shared" si="19"/>
        <v>10.144</v>
      </c>
      <c r="R35" s="13">
        <f t="shared" si="19"/>
        <v>0.142432</v>
      </c>
      <c r="S35" s="19">
        <f t="shared" si="19"/>
        <v>1.6451799999999997E-12</v>
      </c>
      <c r="T35" s="13">
        <f t="shared" si="19"/>
        <v>3.1920200000000006E-14</v>
      </c>
      <c r="U35" s="13">
        <f t="shared" si="19"/>
        <v>1.9402000000000001</v>
      </c>
      <c r="V35" s="13">
        <f t="shared" si="19"/>
        <v>0.96768999999999994</v>
      </c>
      <c r="W35" s="13">
        <f t="shared" si="19"/>
        <v>1.1308399999999997E-3</v>
      </c>
      <c r="X35" s="13">
        <f t="shared" si="19"/>
        <v>0.11685799999999999</v>
      </c>
      <c r="Z35" s="10">
        <f>AVERAGE(Z30:Z34)</f>
        <v>2.1778999999999999E-7</v>
      </c>
      <c r="AA35" s="10">
        <f>AVERAGE(AA30:AA34)</f>
        <v>7069.75</v>
      </c>
      <c r="AB35" s="10">
        <f>AVERAGE(AB30:AB34)</f>
        <v>2.5306800000000003E-7</v>
      </c>
      <c r="AC35" s="10">
        <f>AVERAGE(AC30:AC34)</f>
        <v>1.6451799999999997E-12</v>
      </c>
    </row>
    <row r="37" spans="1:29" x14ac:dyDescent="0.35">
      <c r="A37" s="23">
        <v>0.05</v>
      </c>
    </row>
    <row r="38" spans="1:29" x14ac:dyDescent="0.35">
      <c r="A38" s="12" t="s">
        <v>55</v>
      </c>
      <c r="B38" s="12" t="s">
        <v>12</v>
      </c>
      <c r="C38" s="12" t="s">
        <v>13</v>
      </c>
      <c r="D38" s="12" t="s">
        <v>26</v>
      </c>
      <c r="E38" s="12" t="s">
        <v>14</v>
      </c>
      <c r="F38" s="12" t="s">
        <v>15</v>
      </c>
      <c r="G38" s="12" t="s">
        <v>16</v>
      </c>
      <c r="H38" s="12" t="s">
        <v>17</v>
      </c>
      <c r="I38" s="12" t="s">
        <v>18</v>
      </c>
      <c r="J38" s="12" t="s">
        <v>27</v>
      </c>
      <c r="K38" s="12" t="s">
        <v>28</v>
      </c>
      <c r="L38" s="12" t="s">
        <v>29</v>
      </c>
      <c r="M38" s="12" t="s">
        <v>30</v>
      </c>
      <c r="N38" s="12" t="s">
        <v>31</v>
      </c>
      <c r="O38" s="12" t="s">
        <v>32</v>
      </c>
      <c r="P38" s="12" t="s">
        <v>33</v>
      </c>
      <c r="Q38" s="12" t="s">
        <v>19</v>
      </c>
      <c r="R38" s="12" t="s">
        <v>20</v>
      </c>
      <c r="S38" s="12" t="s">
        <v>34</v>
      </c>
      <c r="T38" s="12" t="s">
        <v>35</v>
      </c>
      <c r="U38" s="12" t="s">
        <v>36</v>
      </c>
      <c r="V38" s="12" t="s">
        <v>37</v>
      </c>
      <c r="W38" s="12" t="s">
        <v>38</v>
      </c>
      <c r="X38" s="12" t="s">
        <v>39</v>
      </c>
      <c r="Z38" s="10" t="s">
        <v>43</v>
      </c>
      <c r="AA38" s="10" t="s">
        <v>42</v>
      </c>
      <c r="AB38" s="10" t="s">
        <v>44</v>
      </c>
      <c r="AC38" s="10" t="s">
        <v>45</v>
      </c>
    </row>
    <row r="39" spans="1:29" x14ac:dyDescent="0.35">
      <c r="A39" s="10" t="s">
        <v>189</v>
      </c>
      <c r="B39" s="16">
        <v>1.0491E-4</v>
      </c>
      <c r="C39" s="10">
        <v>2.0667000000000001E-2</v>
      </c>
      <c r="D39" s="16">
        <v>2.1719E-7</v>
      </c>
      <c r="E39" s="16">
        <v>9.7249000000000006E-9</v>
      </c>
      <c r="F39" s="16">
        <v>4.4775999999999998</v>
      </c>
      <c r="G39" s="10">
        <v>-49.73</v>
      </c>
      <c r="H39" s="10">
        <v>7.6717000000000004</v>
      </c>
      <c r="I39" s="10">
        <v>15.427</v>
      </c>
      <c r="J39" s="16">
        <v>2.5995E-7</v>
      </c>
      <c r="K39" s="16">
        <v>2.1772999999999999E-8</v>
      </c>
      <c r="L39" s="16">
        <v>8.3757999999999999</v>
      </c>
      <c r="M39" s="10">
        <v>0.75331999999999999</v>
      </c>
      <c r="N39" s="16">
        <v>7.2887000000000004E-3</v>
      </c>
      <c r="O39" s="16">
        <v>0.96753999999999996</v>
      </c>
      <c r="P39" s="10">
        <v>7024</v>
      </c>
      <c r="Q39" s="16">
        <v>9.93</v>
      </c>
      <c r="R39" s="16">
        <v>0.14137</v>
      </c>
      <c r="S39" s="17">
        <v>1.6224E-12</v>
      </c>
      <c r="T39" s="16">
        <v>3.0964999999999997E-14</v>
      </c>
      <c r="U39" s="16">
        <v>1.9086000000000001</v>
      </c>
      <c r="V39" s="10">
        <v>0.96841999999999995</v>
      </c>
      <c r="W39" s="16">
        <v>1.1134000000000001E-3</v>
      </c>
      <c r="X39" s="16">
        <v>0.11497</v>
      </c>
      <c r="Z39" s="14">
        <f>D39</f>
        <v>2.1719E-7</v>
      </c>
      <c r="AA39" s="13">
        <f>G39+P39</f>
        <v>6974.27</v>
      </c>
      <c r="AB39" s="14">
        <f>J39</f>
        <v>2.5995E-7</v>
      </c>
      <c r="AC39" s="14">
        <f>S39</f>
        <v>1.6224E-12</v>
      </c>
    </row>
    <row r="40" spans="1:29" x14ac:dyDescent="0.35">
      <c r="A40" s="10" t="s">
        <v>190</v>
      </c>
      <c r="B40" s="16">
        <v>1.0548999999999999E-4</v>
      </c>
      <c r="C40" s="10">
        <v>2.0781999999999998E-2</v>
      </c>
      <c r="D40" s="16">
        <v>2.1895000000000001E-7</v>
      </c>
      <c r="E40" s="16">
        <v>9.7476000000000005E-9</v>
      </c>
      <c r="F40" s="16">
        <v>4.452</v>
      </c>
      <c r="G40" s="10">
        <v>-51.57</v>
      </c>
      <c r="H40" s="10">
        <v>7.6803999999999997</v>
      </c>
      <c r="I40" s="10">
        <v>14.893000000000001</v>
      </c>
      <c r="J40" s="16">
        <v>2.6049000000000003E-7</v>
      </c>
      <c r="K40" s="16">
        <v>2.1926999999999998E-8</v>
      </c>
      <c r="L40" s="16">
        <v>8.4176000000000002</v>
      </c>
      <c r="M40" s="10">
        <v>0.75282000000000004</v>
      </c>
      <c r="N40" s="16">
        <v>7.3255000000000004E-3</v>
      </c>
      <c r="O40" s="16">
        <v>0.97306999999999999</v>
      </c>
      <c r="P40" s="10">
        <v>7057</v>
      </c>
      <c r="Q40" s="16">
        <v>9.9657</v>
      </c>
      <c r="R40" s="16">
        <v>0.14122000000000001</v>
      </c>
      <c r="S40" s="17">
        <v>1.6371999999999999E-12</v>
      </c>
      <c r="T40" s="16">
        <v>3.1302999999999999E-14</v>
      </c>
      <c r="U40" s="16">
        <v>1.9119999999999999</v>
      </c>
      <c r="V40" s="10">
        <v>0.96796000000000004</v>
      </c>
      <c r="W40" s="16">
        <v>1.1150999999999999E-3</v>
      </c>
      <c r="X40" s="16">
        <v>0.1152</v>
      </c>
      <c r="Z40" s="16">
        <f t="shared" ref="Z40:Z43" si="20">D40</f>
        <v>2.1895000000000001E-7</v>
      </c>
      <c r="AA40" s="10">
        <f t="shared" ref="AA40:AA43" si="21">G40+P40</f>
        <v>7005.43</v>
      </c>
      <c r="AB40" s="16">
        <f t="shared" ref="AB40:AB43" si="22">J40</f>
        <v>2.6049000000000003E-7</v>
      </c>
      <c r="AC40" s="16">
        <f t="shared" ref="AC40:AC43" si="23">S40</f>
        <v>1.6371999999999999E-12</v>
      </c>
    </row>
    <row r="41" spans="1:29" x14ac:dyDescent="0.35">
      <c r="A41" s="10" t="s">
        <v>191</v>
      </c>
      <c r="B41" s="16">
        <v>1.0456E-4</v>
      </c>
      <c r="C41" s="10">
        <v>2.0597000000000001E-2</v>
      </c>
      <c r="D41" s="16">
        <v>2.1883999999999999E-7</v>
      </c>
      <c r="E41" s="16">
        <v>9.7089999999999995E-9</v>
      </c>
      <c r="F41" s="16">
        <v>4.4366000000000003</v>
      </c>
      <c r="G41" s="10">
        <v>-52.46</v>
      </c>
      <c r="H41" s="10">
        <v>7.6528999999999998</v>
      </c>
      <c r="I41" s="10">
        <v>14.587999999999999</v>
      </c>
      <c r="J41" s="16">
        <v>2.5933999999999999E-7</v>
      </c>
      <c r="K41" s="16">
        <v>2.1754999999999999E-8</v>
      </c>
      <c r="L41" s="16">
        <v>8.3886000000000003</v>
      </c>
      <c r="M41" s="10">
        <v>0.75324999999999998</v>
      </c>
      <c r="N41" s="16">
        <v>7.3004000000000003E-3</v>
      </c>
      <c r="O41" s="16">
        <v>0.96919</v>
      </c>
      <c r="P41" s="10">
        <v>7061</v>
      </c>
      <c r="Q41" s="16">
        <v>9.9289000000000005</v>
      </c>
      <c r="R41" s="16">
        <v>0.14061999999999999</v>
      </c>
      <c r="S41" s="17">
        <v>1.645E-12</v>
      </c>
      <c r="T41" s="16">
        <v>3.1312000000000001E-14</v>
      </c>
      <c r="U41" s="16">
        <v>1.9035</v>
      </c>
      <c r="V41" s="10">
        <v>0.96769000000000005</v>
      </c>
      <c r="W41" s="16">
        <v>1.1102E-3</v>
      </c>
      <c r="X41" s="16">
        <v>0.11473</v>
      </c>
      <c r="Z41" s="16">
        <f t="shared" si="20"/>
        <v>2.1883999999999999E-7</v>
      </c>
      <c r="AA41" s="10">
        <f t="shared" si="21"/>
        <v>7008.54</v>
      </c>
      <c r="AB41" s="16">
        <f t="shared" si="22"/>
        <v>2.5933999999999999E-7</v>
      </c>
      <c r="AC41" s="16">
        <f t="shared" si="23"/>
        <v>1.645E-12</v>
      </c>
    </row>
    <row r="42" spans="1:29" x14ac:dyDescent="0.35">
      <c r="A42" s="10" t="s">
        <v>192</v>
      </c>
      <c r="B42" s="16">
        <v>1.0505000000000001E-4</v>
      </c>
      <c r="C42" s="10">
        <v>2.0695000000000002E-2</v>
      </c>
      <c r="D42" s="16">
        <v>2.1833E-7</v>
      </c>
      <c r="E42" s="16">
        <v>9.7294000000000008E-9</v>
      </c>
      <c r="F42" s="16">
        <v>4.4562999999999997</v>
      </c>
      <c r="G42" s="10">
        <v>-52.38</v>
      </c>
      <c r="H42" s="10">
        <v>7.6627999999999998</v>
      </c>
      <c r="I42" s="10">
        <v>14.629</v>
      </c>
      <c r="J42" s="16">
        <v>2.5969000000000002E-7</v>
      </c>
      <c r="K42" s="16">
        <v>2.1906999999999999E-8</v>
      </c>
      <c r="L42" s="16">
        <v>8.4358000000000004</v>
      </c>
      <c r="M42" s="10">
        <v>0.75326000000000004</v>
      </c>
      <c r="N42" s="16">
        <v>7.3413999999999997E-3</v>
      </c>
      <c r="O42" s="16">
        <v>0.97462000000000004</v>
      </c>
      <c r="P42" s="10">
        <v>7076</v>
      </c>
      <c r="Q42" s="16">
        <v>9.9496000000000002</v>
      </c>
      <c r="R42" s="16">
        <v>0.14061000000000001</v>
      </c>
      <c r="S42" s="17">
        <v>1.6434E-12</v>
      </c>
      <c r="T42" s="16">
        <v>3.1319999999999999E-14</v>
      </c>
      <c r="U42" s="16">
        <v>1.9057999999999999</v>
      </c>
      <c r="V42" s="10">
        <v>0.96772000000000002</v>
      </c>
      <c r="W42" s="16">
        <v>1.1113E-3</v>
      </c>
      <c r="X42" s="16">
        <v>0.11484</v>
      </c>
      <c r="Z42" s="16">
        <f t="shared" si="20"/>
        <v>2.1833E-7</v>
      </c>
      <c r="AA42" s="10">
        <f t="shared" si="21"/>
        <v>7023.62</v>
      </c>
      <c r="AB42" s="16">
        <f t="shared" si="22"/>
        <v>2.5969000000000002E-7</v>
      </c>
      <c r="AC42" s="16">
        <f t="shared" si="23"/>
        <v>1.6434E-12</v>
      </c>
    </row>
    <row r="43" spans="1:29" x14ac:dyDescent="0.35">
      <c r="A43" s="11" t="s">
        <v>193</v>
      </c>
      <c r="B43" s="18">
        <v>1.0452E-4</v>
      </c>
      <c r="C43" s="11">
        <v>2.0590000000000001E-2</v>
      </c>
      <c r="D43" s="18">
        <v>2.1736000000000001E-7</v>
      </c>
      <c r="E43" s="18">
        <v>9.7019999999999998E-9</v>
      </c>
      <c r="F43" s="18">
        <v>4.4635999999999996</v>
      </c>
      <c r="G43" s="11">
        <v>-51.13</v>
      </c>
      <c r="H43" s="11">
        <v>7.6379000000000001</v>
      </c>
      <c r="I43" s="11">
        <v>14.938000000000001</v>
      </c>
      <c r="J43" s="18">
        <v>2.6006000000000001E-7</v>
      </c>
      <c r="K43" s="18">
        <v>2.1827000000000001E-8</v>
      </c>
      <c r="L43" s="18">
        <v>8.3931000000000004</v>
      </c>
      <c r="M43" s="11">
        <v>0.75304000000000004</v>
      </c>
      <c r="N43" s="18">
        <v>7.3041E-3</v>
      </c>
      <c r="O43" s="18">
        <v>0.96994999999999998</v>
      </c>
      <c r="P43" s="11">
        <v>7066</v>
      </c>
      <c r="Q43" s="18">
        <v>9.9138999999999999</v>
      </c>
      <c r="R43" s="18">
        <v>0.14030000000000001</v>
      </c>
      <c r="S43" s="24">
        <v>1.6292999999999999E-12</v>
      </c>
      <c r="T43" s="18">
        <v>3.0975999999999998E-14</v>
      </c>
      <c r="U43" s="18">
        <v>1.9012</v>
      </c>
      <c r="V43" s="11">
        <v>0.96819</v>
      </c>
      <c r="W43" s="18">
        <v>1.1086E-3</v>
      </c>
      <c r="X43" s="18">
        <v>0.1145</v>
      </c>
      <c r="Z43" s="18">
        <f t="shared" si="20"/>
        <v>2.1736000000000001E-7</v>
      </c>
      <c r="AA43" s="11">
        <f t="shared" si="21"/>
        <v>7014.87</v>
      </c>
      <c r="AB43" s="18">
        <f t="shared" si="22"/>
        <v>2.6006000000000001E-7</v>
      </c>
      <c r="AC43" s="18">
        <f t="shared" si="23"/>
        <v>1.6292999999999999E-12</v>
      </c>
    </row>
    <row r="44" spans="1:29" x14ac:dyDescent="0.35">
      <c r="A44" s="10" t="s">
        <v>24</v>
      </c>
      <c r="B44" s="10">
        <f t="shared" ref="B44:X44" si="24">AVERAGE(B39:B43)</f>
        <v>1.0490599999999999E-4</v>
      </c>
      <c r="C44" s="10">
        <f t="shared" si="24"/>
        <v>2.0666200000000003E-2</v>
      </c>
      <c r="D44" s="10">
        <f t="shared" si="24"/>
        <v>2.1813400000000001E-7</v>
      </c>
      <c r="E44" s="10">
        <f t="shared" si="24"/>
        <v>9.7225800000000022E-9</v>
      </c>
      <c r="F44" s="10">
        <f t="shared" si="24"/>
        <v>4.4572200000000004</v>
      </c>
      <c r="G44" s="10">
        <f t="shared" si="24"/>
        <v>-51.453999999999994</v>
      </c>
      <c r="H44" s="10">
        <f t="shared" si="24"/>
        <v>7.6611400000000005</v>
      </c>
      <c r="I44" s="10">
        <f t="shared" si="24"/>
        <v>14.895</v>
      </c>
      <c r="J44" s="10">
        <f t="shared" si="24"/>
        <v>2.59906E-7</v>
      </c>
      <c r="K44" s="10">
        <f t="shared" si="24"/>
        <v>2.1837799999999999E-8</v>
      </c>
      <c r="L44" s="10">
        <f t="shared" si="24"/>
        <v>8.4021800000000013</v>
      </c>
      <c r="M44" s="10">
        <f t="shared" si="24"/>
        <v>0.75313799999999997</v>
      </c>
      <c r="N44" s="10">
        <f t="shared" si="24"/>
        <v>7.3120199999999998E-3</v>
      </c>
      <c r="O44" s="10">
        <f t="shared" si="24"/>
        <v>0.9708739999999999</v>
      </c>
      <c r="P44" s="10">
        <f t="shared" si="24"/>
        <v>7056.8</v>
      </c>
      <c r="Q44" s="10">
        <f t="shared" si="24"/>
        <v>9.937619999999999</v>
      </c>
      <c r="R44" s="10">
        <f t="shared" si="24"/>
        <v>0.140824</v>
      </c>
      <c r="S44" s="21">
        <f t="shared" si="24"/>
        <v>1.63546E-12</v>
      </c>
      <c r="T44" s="10">
        <f t="shared" si="24"/>
        <v>3.1175199999999999E-14</v>
      </c>
      <c r="U44" s="10">
        <f t="shared" si="24"/>
        <v>1.90622</v>
      </c>
      <c r="V44" s="10">
        <f t="shared" si="24"/>
        <v>0.96799599999999997</v>
      </c>
      <c r="W44" s="10">
        <f t="shared" si="24"/>
        <v>1.1117200000000001E-3</v>
      </c>
      <c r="X44" s="10">
        <f t="shared" si="24"/>
        <v>0.11484799999999999</v>
      </c>
      <c r="Z44" s="10">
        <f>AVERAGE(Z39:Z43)</f>
        <v>2.1813400000000001E-7</v>
      </c>
      <c r="AA44" s="10">
        <f>AVERAGE(AA39:AA43)</f>
        <v>7005.3460000000005</v>
      </c>
      <c r="AB44" s="10">
        <f>AVERAGE(AB39:AB43)</f>
        <v>2.59906E-7</v>
      </c>
      <c r="AC44" s="10">
        <f>AVERAGE(AC39:AC43)</f>
        <v>1.63546E-12</v>
      </c>
    </row>
    <row r="46" spans="1:29" x14ac:dyDescent="0.35">
      <c r="A46" s="23">
        <v>0.06</v>
      </c>
    </row>
    <row r="47" spans="1:29" x14ac:dyDescent="0.35">
      <c r="A47" s="12" t="s">
        <v>55</v>
      </c>
      <c r="B47" s="12" t="s">
        <v>12</v>
      </c>
      <c r="C47" s="12" t="s">
        <v>13</v>
      </c>
      <c r="D47" s="12" t="s">
        <v>26</v>
      </c>
      <c r="E47" s="12" t="s">
        <v>14</v>
      </c>
      <c r="F47" s="12" t="s">
        <v>15</v>
      </c>
      <c r="G47" s="12" t="s">
        <v>16</v>
      </c>
      <c r="H47" s="12" t="s">
        <v>17</v>
      </c>
      <c r="I47" s="12" t="s">
        <v>18</v>
      </c>
      <c r="J47" s="12" t="s">
        <v>27</v>
      </c>
      <c r="K47" s="12" t="s">
        <v>28</v>
      </c>
      <c r="L47" s="12" t="s">
        <v>29</v>
      </c>
      <c r="M47" s="12" t="s">
        <v>30</v>
      </c>
      <c r="N47" s="12" t="s">
        <v>31</v>
      </c>
      <c r="O47" s="12" t="s">
        <v>32</v>
      </c>
      <c r="P47" s="12" t="s">
        <v>33</v>
      </c>
      <c r="Q47" s="12" t="s">
        <v>19</v>
      </c>
      <c r="R47" s="12" t="s">
        <v>20</v>
      </c>
      <c r="S47" s="12" t="s">
        <v>34</v>
      </c>
      <c r="T47" s="12" t="s">
        <v>35</v>
      </c>
      <c r="U47" s="12" t="s">
        <v>36</v>
      </c>
      <c r="V47" s="12" t="s">
        <v>37</v>
      </c>
      <c r="W47" s="12" t="s">
        <v>38</v>
      </c>
      <c r="X47" s="12" t="s">
        <v>39</v>
      </c>
      <c r="Z47" s="10" t="s">
        <v>43</v>
      </c>
      <c r="AA47" s="10" t="s">
        <v>42</v>
      </c>
      <c r="AB47" s="10" t="s">
        <v>44</v>
      </c>
      <c r="AC47" s="10" t="s">
        <v>45</v>
      </c>
    </row>
    <row r="48" spans="1:29" x14ac:dyDescent="0.35">
      <c r="A48" s="10" t="s">
        <v>194</v>
      </c>
      <c r="B48" s="16">
        <v>1.0192E-4</v>
      </c>
      <c r="C48" s="10">
        <v>2.0077000000000001E-2</v>
      </c>
      <c r="D48" s="16">
        <v>2.1943E-7</v>
      </c>
      <c r="E48" s="16">
        <v>9.5886000000000006E-9</v>
      </c>
      <c r="F48" s="16">
        <v>4.3697999999999997</v>
      </c>
      <c r="G48" s="10">
        <v>-51.14</v>
      </c>
      <c r="H48" s="10">
        <v>7.6071999999999997</v>
      </c>
      <c r="I48" s="10">
        <v>14.875</v>
      </c>
      <c r="J48" s="16">
        <v>2.6351000000000001E-7</v>
      </c>
      <c r="K48" s="16">
        <v>2.1743999999999999E-8</v>
      </c>
      <c r="L48" s="16">
        <v>8.2516999999999996</v>
      </c>
      <c r="M48" s="10">
        <v>0.75327999999999995</v>
      </c>
      <c r="N48" s="16">
        <v>7.1808999999999996E-3</v>
      </c>
      <c r="O48" s="16">
        <v>0.95328000000000002</v>
      </c>
      <c r="P48" s="10">
        <v>6946</v>
      </c>
      <c r="Q48" s="16">
        <v>9.7951999999999995</v>
      </c>
      <c r="R48" s="16">
        <v>0.14102000000000001</v>
      </c>
      <c r="S48" s="17">
        <v>1.6363E-12</v>
      </c>
      <c r="T48" s="16">
        <v>3.0901999999999999E-14</v>
      </c>
      <c r="U48" s="16">
        <v>1.8885000000000001</v>
      </c>
      <c r="V48" s="10">
        <v>0.96799999999999997</v>
      </c>
      <c r="W48" s="16">
        <v>1.1027000000000001E-3</v>
      </c>
      <c r="X48" s="16">
        <v>0.11391999999999999</v>
      </c>
      <c r="Z48" s="14">
        <f>D48</f>
        <v>2.1943E-7</v>
      </c>
      <c r="AA48" s="13">
        <f>G48+P48</f>
        <v>6894.86</v>
      </c>
      <c r="AB48" s="14">
        <f>J48</f>
        <v>2.6351000000000001E-7</v>
      </c>
      <c r="AC48" s="14">
        <f>S48</f>
        <v>1.6363E-12</v>
      </c>
    </row>
    <row r="49" spans="1:29" x14ac:dyDescent="0.35">
      <c r="A49" s="10" t="s">
        <v>195</v>
      </c>
      <c r="B49" s="16">
        <v>1.0245E-4</v>
      </c>
      <c r="C49" s="10">
        <v>2.0181999999999999E-2</v>
      </c>
      <c r="D49" s="16">
        <v>2.1843999999999999E-7</v>
      </c>
      <c r="E49" s="16">
        <v>9.6034000000000002E-9</v>
      </c>
      <c r="F49" s="16">
        <v>4.3963999999999999</v>
      </c>
      <c r="G49" s="10">
        <v>-50.12</v>
      </c>
      <c r="H49" s="10">
        <v>7.6022999999999996</v>
      </c>
      <c r="I49" s="10">
        <v>15.167999999999999</v>
      </c>
      <c r="J49" s="16">
        <v>2.6183000000000001E-7</v>
      </c>
      <c r="K49" s="16">
        <v>2.1695E-8</v>
      </c>
      <c r="L49" s="16">
        <v>8.2858999999999998</v>
      </c>
      <c r="M49" s="10">
        <v>0.75363999999999998</v>
      </c>
      <c r="N49" s="16">
        <v>7.2104999999999999E-3</v>
      </c>
      <c r="O49" s="16">
        <v>0.95676000000000005</v>
      </c>
      <c r="P49" s="10">
        <v>6971</v>
      </c>
      <c r="Q49" s="16">
        <v>9.8061000000000007</v>
      </c>
      <c r="R49" s="16">
        <v>0.14066999999999999</v>
      </c>
      <c r="S49" s="17">
        <v>1.6292E-12</v>
      </c>
      <c r="T49" s="16">
        <v>3.0786000000000001E-14</v>
      </c>
      <c r="U49" s="16">
        <v>1.8895999999999999</v>
      </c>
      <c r="V49" s="10">
        <v>0.96825000000000006</v>
      </c>
      <c r="W49" s="16">
        <v>1.103E-3</v>
      </c>
      <c r="X49" s="16">
        <v>0.11391999999999999</v>
      </c>
      <c r="Z49" s="16">
        <f t="shared" ref="Z49:Z52" si="25">D49</f>
        <v>2.1843999999999999E-7</v>
      </c>
      <c r="AA49" s="10">
        <f t="shared" ref="AA49:AA52" si="26">G49+P49</f>
        <v>6920.88</v>
      </c>
      <c r="AB49" s="16">
        <f t="shared" ref="AB49:AB52" si="27">J49</f>
        <v>2.6183000000000001E-7</v>
      </c>
      <c r="AC49" s="16">
        <f t="shared" ref="AC49:AC52" si="28">S49</f>
        <v>1.6292E-12</v>
      </c>
    </row>
    <row r="50" spans="1:29" x14ac:dyDescent="0.35">
      <c r="A50" s="10" t="s">
        <v>196</v>
      </c>
      <c r="B50" s="16">
        <v>1.0147E-4</v>
      </c>
      <c r="C50" s="10">
        <v>1.9989E-2</v>
      </c>
      <c r="D50" s="16">
        <v>2.2032999999999999E-7</v>
      </c>
      <c r="E50" s="16">
        <v>9.5578999999999998E-9</v>
      </c>
      <c r="F50" s="16">
        <v>4.3380000000000001</v>
      </c>
      <c r="G50" s="10">
        <v>-52.46</v>
      </c>
      <c r="H50" s="10">
        <v>7.5659000000000001</v>
      </c>
      <c r="I50" s="10">
        <v>14.422000000000001</v>
      </c>
      <c r="J50" s="16">
        <v>2.6474999999999999E-7</v>
      </c>
      <c r="K50" s="16">
        <v>2.1902E-8</v>
      </c>
      <c r="L50" s="16">
        <v>8.2727000000000004</v>
      </c>
      <c r="M50" s="10">
        <v>0.75261999999999996</v>
      </c>
      <c r="N50" s="16">
        <v>7.1996999999999998E-3</v>
      </c>
      <c r="O50" s="16">
        <v>0.95662000000000003</v>
      </c>
      <c r="P50" s="10">
        <v>6991</v>
      </c>
      <c r="Q50" s="16">
        <v>9.7743000000000002</v>
      </c>
      <c r="R50" s="16">
        <v>0.13980999999999999</v>
      </c>
      <c r="S50" s="17">
        <v>1.6467E-12</v>
      </c>
      <c r="T50" s="16">
        <v>3.0962000000000001E-14</v>
      </c>
      <c r="U50" s="16">
        <v>1.8802000000000001</v>
      </c>
      <c r="V50" s="10">
        <v>0.96767999999999998</v>
      </c>
      <c r="W50" s="16">
        <v>1.0973999999999999E-3</v>
      </c>
      <c r="X50" s="16">
        <v>0.11341</v>
      </c>
      <c r="Z50" s="16">
        <f t="shared" si="25"/>
        <v>2.2032999999999999E-7</v>
      </c>
      <c r="AA50" s="10">
        <f t="shared" si="26"/>
        <v>6938.54</v>
      </c>
      <c r="AB50" s="16">
        <f t="shared" si="27"/>
        <v>2.6474999999999999E-7</v>
      </c>
      <c r="AC50" s="16">
        <f t="shared" si="28"/>
        <v>1.6467E-12</v>
      </c>
    </row>
    <row r="51" spans="1:29" x14ac:dyDescent="0.35">
      <c r="A51" s="10" t="s">
        <v>197</v>
      </c>
      <c r="B51" s="16">
        <v>1.0313E-4</v>
      </c>
      <c r="C51" s="10">
        <v>2.0317000000000002E-2</v>
      </c>
      <c r="D51" s="16">
        <v>2.1904999999999999E-7</v>
      </c>
      <c r="E51" s="16">
        <v>9.6240999999999995E-9</v>
      </c>
      <c r="F51" s="16">
        <v>4.3936000000000002</v>
      </c>
      <c r="G51" s="10">
        <v>-50.72</v>
      </c>
      <c r="H51" s="10">
        <v>7.6109</v>
      </c>
      <c r="I51" s="10">
        <v>15.006</v>
      </c>
      <c r="J51" s="16">
        <v>2.6174000000000001E-7</v>
      </c>
      <c r="K51" s="16">
        <v>2.1838E-8</v>
      </c>
      <c r="L51" s="16">
        <v>8.3434000000000008</v>
      </c>
      <c r="M51" s="10">
        <v>0.75375000000000003</v>
      </c>
      <c r="N51" s="16">
        <v>7.2604999999999996E-3</v>
      </c>
      <c r="O51" s="16">
        <v>0.96325000000000005</v>
      </c>
      <c r="P51" s="10">
        <v>6989</v>
      </c>
      <c r="Q51" s="16">
        <v>9.8308</v>
      </c>
      <c r="R51" s="16">
        <v>0.14066000000000001</v>
      </c>
      <c r="S51" s="17">
        <v>1.6351E-12</v>
      </c>
      <c r="T51" s="16">
        <v>3.0956999999999999E-14</v>
      </c>
      <c r="U51" s="16">
        <v>1.8933</v>
      </c>
      <c r="V51" s="10">
        <v>0.96808000000000005</v>
      </c>
      <c r="W51" s="16">
        <v>1.1049E-3</v>
      </c>
      <c r="X51" s="16">
        <v>0.11413</v>
      </c>
      <c r="Z51" s="16">
        <f t="shared" si="25"/>
        <v>2.1904999999999999E-7</v>
      </c>
      <c r="AA51" s="10">
        <f t="shared" si="26"/>
        <v>6938.28</v>
      </c>
      <c r="AB51" s="16">
        <f t="shared" si="27"/>
        <v>2.6174000000000001E-7</v>
      </c>
      <c r="AC51" s="16">
        <f t="shared" si="28"/>
        <v>1.6351E-12</v>
      </c>
    </row>
    <row r="52" spans="1:29" x14ac:dyDescent="0.35">
      <c r="A52" s="11" t="s">
        <v>198</v>
      </c>
      <c r="B52" s="18">
        <v>1.0279E-4</v>
      </c>
      <c r="C52" s="11">
        <v>2.0249E-2</v>
      </c>
      <c r="D52" s="18">
        <v>2.1875E-7</v>
      </c>
      <c r="E52" s="18">
        <v>9.6101000000000001E-9</v>
      </c>
      <c r="F52" s="18">
        <v>4.3932000000000002</v>
      </c>
      <c r="G52" s="11">
        <v>-50.6</v>
      </c>
      <c r="H52" s="11">
        <v>7.5957999999999997</v>
      </c>
      <c r="I52" s="11">
        <v>15.010999999999999</v>
      </c>
      <c r="J52" s="18">
        <v>2.6229E-7</v>
      </c>
      <c r="K52" s="18">
        <v>2.1865000000000001E-8</v>
      </c>
      <c r="L52" s="18">
        <v>8.3361999999999998</v>
      </c>
      <c r="M52" s="11">
        <v>0.75348999999999999</v>
      </c>
      <c r="N52" s="18">
        <v>7.2544000000000003E-3</v>
      </c>
      <c r="O52" s="18">
        <v>0.96277000000000001</v>
      </c>
      <c r="P52" s="11">
        <v>7000</v>
      </c>
      <c r="Q52" s="18">
        <v>9.8177000000000003</v>
      </c>
      <c r="R52" s="18">
        <v>0.14025000000000001</v>
      </c>
      <c r="S52" s="24">
        <v>1.6347000000000001E-12</v>
      </c>
      <c r="T52" s="18">
        <v>3.0886999999999999E-14</v>
      </c>
      <c r="U52" s="18">
        <v>1.8895</v>
      </c>
      <c r="V52" s="11">
        <v>0.96806999999999999</v>
      </c>
      <c r="W52" s="18">
        <v>1.1025E-3</v>
      </c>
      <c r="X52" s="18">
        <v>0.11389000000000001</v>
      </c>
      <c r="Z52" s="18">
        <f t="shared" si="25"/>
        <v>2.1875E-7</v>
      </c>
      <c r="AA52" s="11">
        <f t="shared" si="26"/>
        <v>6949.4</v>
      </c>
      <c r="AB52" s="18">
        <f t="shared" si="27"/>
        <v>2.6229E-7</v>
      </c>
      <c r="AC52" s="18">
        <f t="shared" si="28"/>
        <v>1.6347000000000001E-12</v>
      </c>
    </row>
    <row r="53" spans="1:29" x14ac:dyDescent="0.35">
      <c r="A53" s="10" t="s">
        <v>24</v>
      </c>
      <c r="B53" s="10">
        <f t="shared" ref="B53:X53" si="29">AVERAGE(B48:B52)</f>
        <v>1.02352E-4</v>
      </c>
      <c r="C53" s="10">
        <f t="shared" si="29"/>
        <v>2.0162800000000002E-2</v>
      </c>
      <c r="D53" s="10">
        <f t="shared" si="29"/>
        <v>2.192E-7</v>
      </c>
      <c r="E53" s="10">
        <f t="shared" si="29"/>
        <v>9.5968199999999987E-9</v>
      </c>
      <c r="F53" s="10">
        <f t="shared" si="29"/>
        <v>4.3781999999999996</v>
      </c>
      <c r="G53" s="10">
        <f t="shared" si="29"/>
        <v>-51.007999999999996</v>
      </c>
      <c r="H53" s="10">
        <f t="shared" si="29"/>
        <v>7.5964199999999993</v>
      </c>
      <c r="I53" s="10">
        <f t="shared" si="29"/>
        <v>14.8964</v>
      </c>
      <c r="J53" s="10">
        <f t="shared" si="29"/>
        <v>2.6282399999999997E-7</v>
      </c>
      <c r="K53" s="10">
        <f t="shared" si="29"/>
        <v>2.1808800000000003E-8</v>
      </c>
      <c r="L53" s="10">
        <f t="shared" si="29"/>
        <v>8.297979999999999</v>
      </c>
      <c r="M53" s="10">
        <f t="shared" si="29"/>
        <v>0.75335599999999991</v>
      </c>
      <c r="N53" s="10">
        <f t="shared" si="29"/>
        <v>7.2211999999999997E-3</v>
      </c>
      <c r="O53" s="10">
        <f t="shared" si="29"/>
        <v>0.95853599999999994</v>
      </c>
      <c r="P53" s="10">
        <f t="shared" si="29"/>
        <v>6979.4</v>
      </c>
      <c r="Q53" s="10">
        <f t="shared" si="29"/>
        <v>9.8048200000000012</v>
      </c>
      <c r="R53" s="10">
        <f t="shared" si="29"/>
        <v>0.140482</v>
      </c>
      <c r="S53" s="21">
        <f t="shared" si="29"/>
        <v>1.6364000000000002E-12</v>
      </c>
      <c r="T53" s="10">
        <f t="shared" si="29"/>
        <v>3.0898800000000001E-14</v>
      </c>
      <c r="U53" s="10">
        <f t="shared" si="29"/>
        <v>1.88822</v>
      </c>
      <c r="V53" s="10">
        <f t="shared" si="29"/>
        <v>0.9680160000000001</v>
      </c>
      <c r="W53" s="10">
        <f t="shared" si="29"/>
        <v>1.1021E-3</v>
      </c>
      <c r="X53" s="10">
        <f t="shared" si="29"/>
        <v>0.11385400000000001</v>
      </c>
      <c r="Z53" s="10">
        <f>AVERAGE(Z48:Z52)</f>
        <v>2.192E-7</v>
      </c>
      <c r="AA53" s="10">
        <f>AVERAGE(AA48:AA52)</f>
        <v>6928.3919999999998</v>
      </c>
      <c r="AB53" s="10">
        <f>AVERAGE(AB48:AB52)</f>
        <v>2.6282399999999997E-7</v>
      </c>
      <c r="AC53" s="10">
        <f>AVERAGE(AC48:AC52)</f>
        <v>1.6364000000000002E-12</v>
      </c>
    </row>
    <row r="55" spans="1:29" x14ac:dyDescent="0.35">
      <c r="A55" s="23">
        <v>7.0000000000000007E-2</v>
      </c>
    </row>
    <row r="56" spans="1:29" x14ac:dyDescent="0.35">
      <c r="A56" s="12" t="s">
        <v>55</v>
      </c>
      <c r="B56" s="12" t="s">
        <v>12</v>
      </c>
      <c r="C56" s="12" t="s">
        <v>13</v>
      </c>
      <c r="D56" s="12" t="s">
        <v>26</v>
      </c>
      <c r="E56" s="12" t="s">
        <v>14</v>
      </c>
      <c r="F56" s="12" t="s">
        <v>15</v>
      </c>
      <c r="G56" s="12" t="s">
        <v>16</v>
      </c>
      <c r="H56" s="12" t="s">
        <v>17</v>
      </c>
      <c r="I56" s="12" t="s">
        <v>18</v>
      </c>
      <c r="J56" s="12" t="s">
        <v>27</v>
      </c>
      <c r="K56" s="12" t="s">
        <v>28</v>
      </c>
      <c r="L56" s="12" t="s">
        <v>29</v>
      </c>
      <c r="M56" s="12" t="s">
        <v>30</v>
      </c>
      <c r="N56" s="12" t="s">
        <v>31</v>
      </c>
      <c r="O56" s="12" t="s">
        <v>32</v>
      </c>
      <c r="P56" s="12" t="s">
        <v>33</v>
      </c>
      <c r="Q56" s="12" t="s">
        <v>19</v>
      </c>
      <c r="R56" s="12" t="s">
        <v>20</v>
      </c>
      <c r="S56" s="12" t="s">
        <v>34</v>
      </c>
      <c r="T56" s="12" t="s">
        <v>35</v>
      </c>
      <c r="U56" s="12" t="s">
        <v>36</v>
      </c>
      <c r="V56" s="12" t="s">
        <v>37</v>
      </c>
      <c r="W56" s="12" t="s">
        <v>38</v>
      </c>
      <c r="X56" s="12" t="s">
        <v>39</v>
      </c>
      <c r="Z56" s="10" t="s">
        <v>43</v>
      </c>
      <c r="AA56" s="10" t="s">
        <v>42</v>
      </c>
      <c r="AB56" s="10" t="s">
        <v>44</v>
      </c>
      <c r="AC56" s="10" t="s">
        <v>45</v>
      </c>
    </row>
    <row r="57" spans="1:29" x14ac:dyDescent="0.35">
      <c r="A57" s="10" t="s">
        <v>199</v>
      </c>
      <c r="B57" s="16">
        <v>9.9591000000000002E-5</v>
      </c>
      <c r="C57" s="10">
        <v>1.9619000000000001E-2</v>
      </c>
      <c r="D57" s="16">
        <v>2.2191000000000001E-7</v>
      </c>
      <c r="E57" s="16">
        <v>9.4852999999999999E-9</v>
      </c>
      <c r="F57" s="16">
        <v>4.2744</v>
      </c>
      <c r="G57" s="10">
        <v>-52.82</v>
      </c>
      <c r="H57" s="10">
        <v>7.5542999999999996</v>
      </c>
      <c r="I57" s="10">
        <v>14.302</v>
      </c>
      <c r="J57" s="16">
        <v>2.6791999999999998E-7</v>
      </c>
      <c r="K57" s="16">
        <v>2.1867E-8</v>
      </c>
      <c r="L57" s="16">
        <v>8.1617999999999995</v>
      </c>
      <c r="M57" s="10">
        <v>0.75253000000000003</v>
      </c>
      <c r="N57" s="16">
        <v>7.1029999999999999E-3</v>
      </c>
      <c r="O57" s="16">
        <v>0.94388000000000005</v>
      </c>
      <c r="P57" s="10">
        <v>6903</v>
      </c>
      <c r="Q57" s="16">
        <v>9.6988000000000003</v>
      </c>
      <c r="R57" s="16">
        <v>0.14050000000000001</v>
      </c>
      <c r="S57" s="17">
        <v>1.6483999999999999E-12</v>
      </c>
      <c r="T57" s="16">
        <v>3.0852000000000002E-14</v>
      </c>
      <c r="U57" s="16">
        <v>1.8715999999999999</v>
      </c>
      <c r="V57" s="10">
        <v>0.96760999999999997</v>
      </c>
      <c r="W57" s="16">
        <v>1.0935999999999999E-3</v>
      </c>
      <c r="X57" s="16">
        <v>0.11302</v>
      </c>
      <c r="Z57" s="14">
        <f>D57</f>
        <v>2.2191000000000001E-7</v>
      </c>
      <c r="AA57" s="13">
        <f>G57+P57</f>
        <v>6850.18</v>
      </c>
      <c r="AB57" s="14">
        <f>J57</f>
        <v>2.6791999999999998E-7</v>
      </c>
      <c r="AC57" s="14">
        <f>S57</f>
        <v>1.6483999999999999E-12</v>
      </c>
    </row>
    <row r="58" spans="1:29" x14ac:dyDescent="0.35">
      <c r="A58" s="10" t="s">
        <v>200</v>
      </c>
      <c r="B58" s="16">
        <v>1.0183000000000001E-4</v>
      </c>
      <c r="C58" s="10">
        <v>2.0060000000000001E-2</v>
      </c>
      <c r="D58" s="16">
        <v>2.2151999999999999E-7</v>
      </c>
      <c r="E58" s="16">
        <v>9.5844000000000001E-9</v>
      </c>
      <c r="F58" s="16">
        <v>4.3266999999999998</v>
      </c>
      <c r="G58" s="10">
        <v>-54.15</v>
      </c>
      <c r="H58" s="10">
        <v>7.625</v>
      </c>
      <c r="I58" s="10">
        <v>14.081</v>
      </c>
      <c r="J58" s="16">
        <v>2.6399000000000002E-7</v>
      </c>
      <c r="K58" s="16">
        <v>2.1880000000000001E-8</v>
      </c>
      <c r="L58" s="16">
        <v>8.2881999999999998</v>
      </c>
      <c r="M58" s="10">
        <v>0.75378000000000001</v>
      </c>
      <c r="N58" s="16">
        <v>7.2125000000000002E-3</v>
      </c>
      <c r="O58" s="16">
        <v>0.95684000000000002</v>
      </c>
      <c r="P58" s="10">
        <v>6934</v>
      </c>
      <c r="Q58" s="16">
        <v>9.8057999999999996</v>
      </c>
      <c r="R58" s="16">
        <v>0.14141999999999999</v>
      </c>
      <c r="S58" s="17">
        <v>1.6685E-12</v>
      </c>
      <c r="T58" s="16">
        <v>3.1524999999999997E-14</v>
      </c>
      <c r="U58" s="16">
        <v>1.8894</v>
      </c>
      <c r="V58" s="10">
        <v>0.96699000000000002</v>
      </c>
      <c r="W58" s="16">
        <v>1.1037E-3</v>
      </c>
      <c r="X58" s="16">
        <v>0.11414000000000001</v>
      </c>
      <c r="Z58" s="16">
        <f t="shared" ref="Z58:Z61" si="30">D58</f>
        <v>2.2151999999999999E-7</v>
      </c>
      <c r="AA58" s="10">
        <f t="shared" ref="AA58:AA61" si="31">G58+P58</f>
        <v>6879.85</v>
      </c>
      <c r="AB58" s="16">
        <f t="shared" ref="AB58:AB61" si="32">J58</f>
        <v>2.6399000000000002E-7</v>
      </c>
      <c r="AC58" s="16">
        <f t="shared" ref="AC58:AC61" si="33">S58</f>
        <v>1.6685E-12</v>
      </c>
    </row>
    <row r="59" spans="1:29" x14ac:dyDescent="0.35">
      <c r="A59" s="10" t="s">
        <v>201</v>
      </c>
      <c r="B59" s="16">
        <v>1.0289999999999999E-4</v>
      </c>
      <c r="C59" s="10">
        <v>2.0271999999999998E-2</v>
      </c>
      <c r="D59" s="16">
        <v>2.1973E-7</v>
      </c>
      <c r="E59" s="16">
        <v>9.6295000000000003E-9</v>
      </c>
      <c r="F59" s="16">
        <v>4.3823999999999996</v>
      </c>
      <c r="G59" s="10">
        <v>-52.16</v>
      </c>
      <c r="H59" s="10">
        <v>7.6493000000000002</v>
      </c>
      <c r="I59" s="10">
        <v>14.664999999999999</v>
      </c>
      <c r="J59" s="16">
        <v>2.6260999999999999E-7</v>
      </c>
      <c r="K59" s="16">
        <v>2.1891999999999998E-8</v>
      </c>
      <c r="L59" s="16">
        <v>8.3362999999999996</v>
      </c>
      <c r="M59" s="10">
        <v>0.75424999999999998</v>
      </c>
      <c r="N59" s="16">
        <v>7.2543E-3</v>
      </c>
      <c r="O59" s="16">
        <v>0.96179000000000003</v>
      </c>
      <c r="P59" s="10">
        <v>6941</v>
      </c>
      <c r="Q59" s="16">
        <v>9.8408999999999995</v>
      </c>
      <c r="R59" s="16">
        <v>0.14177999999999999</v>
      </c>
      <c r="S59" s="17">
        <v>1.6515E-12</v>
      </c>
      <c r="T59" s="16">
        <v>3.1325000000000002E-14</v>
      </c>
      <c r="U59" s="16">
        <v>1.8968</v>
      </c>
      <c r="V59" s="10">
        <v>0.96752000000000005</v>
      </c>
      <c r="W59" s="16">
        <v>1.1077999999999999E-3</v>
      </c>
      <c r="X59" s="16">
        <v>0.1145</v>
      </c>
      <c r="Z59" s="16">
        <f t="shared" si="30"/>
        <v>2.1973E-7</v>
      </c>
      <c r="AA59" s="10">
        <f t="shared" si="31"/>
        <v>6888.84</v>
      </c>
      <c r="AB59" s="16">
        <f t="shared" si="32"/>
        <v>2.6260999999999999E-7</v>
      </c>
      <c r="AC59" s="16">
        <f t="shared" si="33"/>
        <v>1.6515E-12</v>
      </c>
    </row>
    <row r="60" spans="1:29" x14ac:dyDescent="0.35">
      <c r="A60" s="10" t="s">
        <v>202</v>
      </c>
      <c r="B60" s="16">
        <v>1.0149000000000001E-4</v>
      </c>
      <c r="C60" s="10">
        <v>1.9993E-2</v>
      </c>
      <c r="D60" s="16">
        <v>2.2176E-7</v>
      </c>
      <c r="E60" s="16">
        <v>9.5671999999999998E-9</v>
      </c>
      <c r="F60" s="16">
        <v>4.3141999999999996</v>
      </c>
      <c r="G60" s="10">
        <v>-54.45</v>
      </c>
      <c r="H60" s="10">
        <v>7.6035000000000004</v>
      </c>
      <c r="I60" s="10">
        <v>13.964</v>
      </c>
      <c r="J60" s="16">
        <v>2.6567999999999998E-7</v>
      </c>
      <c r="K60" s="16">
        <v>2.2017999999999999E-8</v>
      </c>
      <c r="L60" s="16">
        <v>8.2873999999999999</v>
      </c>
      <c r="M60" s="10">
        <v>0.75312999999999997</v>
      </c>
      <c r="N60" s="16">
        <v>7.2119999999999997E-3</v>
      </c>
      <c r="O60" s="16">
        <v>0.95760000000000001</v>
      </c>
      <c r="P60" s="10">
        <v>6950</v>
      </c>
      <c r="Q60" s="16">
        <v>9.7896000000000001</v>
      </c>
      <c r="R60" s="16">
        <v>0.14086000000000001</v>
      </c>
      <c r="S60" s="17">
        <v>1.664E-12</v>
      </c>
      <c r="T60" s="16">
        <v>3.1359000000000002E-14</v>
      </c>
      <c r="U60" s="16">
        <v>1.8846000000000001</v>
      </c>
      <c r="V60" s="10">
        <v>0.96711000000000003</v>
      </c>
      <c r="W60" s="16">
        <v>1.1006E-3</v>
      </c>
      <c r="X60" s="16">
        <v>0.1138</v>
      </c>
      <c r="Z60" s="16">
        <f t="shared" si="30"/>
        <v>2.2176E-7</v>
      </c>
      <c r="AA60" s="10">
        <f t="shared" si="31"/>
        <v>6895.55</v>
      </c>
      <c r="AB60" s="16">
        <f t="shared" si="32"/>
        <v>2.6567999999999998E-7</v>
      </c>
      <c r="AC60" s="16">
        <f t="shared" si="33"/>
        <v>1.664E-12</v>
      </c>
    </row>
    <row r="61" spans="1:29" x14ac:dyDescent="0.35">
      <c r="A61" s="11" t="s">
        <v>203</v>
      </c>
      <c r="B61" s="18">
        <v>9.9642999999999994E-5</v>
      </c>
      <c r="C61" s="11">
        <v>1.9630000000000002E-2</v>
      </c>
      <c r="D61" s="18">
        <v>2.2083E-7</v>
      </c>
      <c r="E61" s="18">
        <v>9.4784000000000007E-9</v>
      </c>
      <c r="F61" s="18">
        <v>4.2922000000000002</v>
      </c>
      <c r="G61" s="11">
        <v>-53</v>
      </c>
      <c r="H61" s="11">
        <v>7.5232999999999999</v>
      </c>
      <c r="I61" s="11">
        <v>14.195</v>
      </c>
      <c r="J61" s="18">
        <v>2.6632999999999998E-7</v>
      </c>
      <c r="K61" s="18">
        <v>2.1858E-8</v>
      </c>
      <c r="L61" s="18">
        <v>8.2071000000000005</v>
      </c>
      <c r="M61" s="11">
        <v>0.75283999999999995</v>
      </c>
      <c r="N61" s="18">
        <v>7.1422999999999999E-3</v>
      </c>
      <c r="O61" s="18">
        <v>0.94871000000000005</v>
      </c>
      <c r="P61" s="11">
        <v>6955</v>
      </c>
      <c r="Q61" s="18">
        <v>9.6898999999999997</v>
      </c>
      <c r="R61" s="18">
        <v>0.13932</v>
      </c>
      <c r="S61" s="24">
        <v>1.6434E-12</v>
      </c>
      <c r="T61" s="18">
        <v>3.0659000000000002E-14</v>
      </c>
      <c r="U61" s="18">
        <v>1.8655999999999999</v>
      </c>
      <c r="V61" s="11">
        <v>0.96772999999999998</v>
      </c>
      <c r="W61" s="18">
        <v>1.0893999999999999E-3</v>
      </c>
      <c r="X61" s="18">
        <v>0.11257</v>
      </c>
      <c r="Z61" s="18">
        <f t="shared" si="30"/>
        <v>2.2083E-7</v>
      </c>
      <c r="AA61" s="11">
        <f t="shared" si="31"/>
        <v>6902</v>
      </c>
      <c r="AB61" s="18">
        <f t="shared" si="32"/>
        <v>2.6632999999999998E-7</v>
      </c>
      <c r="AC61" s="18">
        <f t="shared" si="33"/>
        <v>1.6434E-12</v>
      </c>
    </row>
    <row r="62" spans="1:29" x14ac:dyDescent="0.35">
      <c r="A62" s="10" t="s">
        <v>24</v>
      </c>
      <c r="B62" s="10">
        <f t="shared" ref="B62:X62" si="34">AVERAGE(B57:B61)</f>
        <v>1.010908E-4</v>
      </c>
      <c r="C62" s="10">
        <f t="shared" si="34"/>
        <v>1.99148E-2</v>
      </c>
      <c r="D62" s="10">
        <f t="shared" si="34"/>
        <v>2.2114999999999999E-7</v>
      </c>
      <c r="E62" s="10">
        <f t="shared" si="34"/>
        <v>9.5489600000000005E-9</v>
      </c>
      <c r="F62" s="10">
        <f t="shared" si="34"/>
        <v>4.3179800000000004</v>
      </c>
      <c r="G62" s="10">
        <f t="shared" si="34"/>
        <v>-53.315999999999995</v>
      </c>
      <c r="H62" s="10">
        <f t="shared" si="34"/>
        <v>7.5910800000000007</v>
      </c>
      <c r="I62" s="10">
        <f t="shared" si="34"/>
        <v>14.241399999999999</v>
      </c>
      <c r="J62" s="10">
        <f t="shared" si="34"/>
        <v>2.6530599999999998E-7</v>
      </c>
      <c r="K62" s="10">
        <f t="shared" si="34"/>
        <v>2.1903000000000001E-8</v>
      </c>
      <c r="L62" s="10">
        <f t="shared" si="34"/>
        <v>8.2561599999999995</v>
      </c>
      <c r="M62" s="10">
        <f t="shared" si="34"/>
        <v>0.75330600000000003</v>
      </c>
      <c r="N62" s="10">
        <f t="shared" si="34"/>
        <v>7.1848199999999997E-3</v>
      </c>
      <c r="O62" s="10">
        <f t="shared" si="34"/>
        <v>0.95376400000000017</v>
      </c>
      <c r="P62" s="10">
        <f t="shared" si="34"/>
        <v>6936.6</v>
      </c>
      <c r="Q62" s="10">
        <f t="shared" si="34"/>
        <v>9.7650000000000006</v>
      </c>
      <c r="R62" s="10">
        <f t="shared" si="34"/>
        <v>0.14077599999999998</v>
      </c>
      <c r="S62" s="21">
        <f t="shared" si="34"/>
        <v>1.6551600000000004E-12</v>
      </c>
      <c r="T62" s="10">
        <f t="shared" si="34"/>
        <v>3.1144E-14</v>
      </c>
      <c r="U62" s="10">
        <f t="shared" si="34"/>
        <v>1.8815999999999999</v>
      </c>
      <c r="V62" s="10">
        <f t="shared" si="34"/>
        <v>0.96739199999999992</v>
      </c>
      <c r="W62" s="10">
        <f t="shared" si="34"/>
        <v>1.09902E-3</v>
      </c>
      <c r="X62" s="10">
        <f t="shared" si="34"/>
        <v>0.11360600000000001</v>
      </c>
      <c r="Z62" s="10">
        <f>AVERAGE(Z57:Z61)</f>
        <v>2.2114999999999999E-7</v>
      </c>
      <c r="AA62" s="10">
        <f>AVERAGE(AA57:AA61)</f>
        <v>6883.2839999999997</v>
      </c>
      <c r="AB62" s="10">
        <f>AVERAGE(AB57:AB61)</f>
        <v>2.6530599999999998E-7</v>
      </c>
      <c r="AC62" s="10">
        <f>AVERAGE(AC57:AC61)</f>
        <v>1.6551600000000004E-12</v>
      </c>
    </row>
    <row r="64" spans="1:29" x14ac:dyDescent="0.35">
      <c r="A64" s="23">
        <v>0.08</v>
      </c>
    </row>
    <row r="65" spans="1:29" x14ac:dyDescent="0.35">
      <c r="A65" s="12" t="s">
        <v>55</v>
      </c>
      <c r="B65" s="12" t="s">
        <v>12</v>
      </c>
      <c r="C65" s="12" t="s">
        <v>13</v>
      </c>
      <c r="D65" s="12" t="s">
        <v>26</v>
      </c>
      <c r="E65" s="12" t="s">
        <v>14</v>
      </c>
      <c r="F65" s="12" t="s">
        <v>15</v>
      </c>
      <c r="G65" s="12" t="s">
        <v>16</v>
      </c>
      <c r="H65" s="12" t="s">
        <v>17</v>
      </c>
      <c r="I65" s="12" t="s">
        <v>18</v>
      </c>
      <c r="J65" s="12" t="s">
        <v>27</v>
      </c>
      <c r="K65" s="12" t="s">
        <v>28</v>
      </c>
      <c r="L65" s="12" t="s">
        <v>29</v>
      </c>
      <c r="M65" s="12" t="s">
        <v>30</v>
      </c>
      <c r="N65" s="12" t="s">
        <v>31</v>
      </c>
      <c r="O65" s="12" t="s">
        <v>32</v>
      </c>
      <c r="P65" s="12" t="s">
        <v>33</v>
      </c>
      <c r="Q65" s="12" t="s">
        <v>19</v>
      </c>
      <c r="R65" s="12" t="s">
        <v>20</v>
      </c>
      <c r="S65" s="12" t="s">
        <v>34</v>
      </c>
      <c r="T65" s="12" t="s">
        <v>35</v>
      </c>
      <c r="U65" s="12" t="s">
        <v>36</v>
      </c>
      <c r="V65" s="12" t="s">
        <v>37</v>
      </c>
      <c r="W65" s="12" t="s">
        <v>38</v>
      </c>
      <c r="X65" s="12" t="s">
        <v>39</v>
      </c>
      <c r="Z65" s="10" t="s">
        <v>43</v>
      </c>
      <c r="AA65" s="10" t="s">
        <v>42</v>
      </c>
      <c r="AB65" s="10" t="s">
        <v>44</v>
      </c>
      <c r="AC65" s="10" t="s">
        <v>45</v>
      </c>
    </row>
    <row r="66" spans="1:29" x14ac:dyDescent="0.35">
      <c r="A66" s="10" t="s">
        <v>204</v>
      </c>
      <c r="B66" s="16">
        <v>1.0199E-4</v>
      </c>
      <c r="C66" s="10">
        <v>2.0091999999999999E-2</v>
      </c>
      <c r="D66" s="16">
        <v>2.2315000000000001E-7</v>
      </c>
      <c r="E66" s="16">
        <v>9.6097E-9</v>
      </c>
      <c r="F66" s="16">
        <v>4.3064</v>
      </c>
      <c r="G66" s="10">
        <v>-55.13</v>
      </c>
      <c r="H66" s="10">
        <v>7.6870000000000003</v>
      </c>
      <c r="I66" s="10">
        <v>13.943</v>
      </c>
      <c r="J66" s="16">
        <v>2.6580000000000001E-7</v>
      </c>
      <c r="K66" s="16">
        <v>2.1985000000000001E-8</v>
      </c>
      <c r="L66" s="16">
        <v>8.2713000000000001</v>
      </c>
      <c r="M66" s="10">
        <v>0.75407999999999997</v>
      </c>
      <c r="N66" s="16">
        <v>7.1976000000000002E-3</v>
      </c>
      <c r="O66" s="16">
        <v>0.95448999999999995</v>
      </c>
      <c r="P66" s="10">
        <v>6861</v>
      </c>
      <c r="Q66" s="16">
        <v>9.8313000000000006</v>
      </c>
      <c r="R66" s="16">
        <v>0.14329</v>
      </c>
      <c r="S66" s="17">
        <v>1.6718E-12</v>
      </c>
      <c r="T66" s="16">
        <v>3.1737000000000003E-14</v>
      </c>
      <c r="U66" s="16">
        <v>1.8984000000000001</v>
      </c>
      <c r="V66" s="10">
        <v>0.96684999999999999</v>
      </c>
      <c r="W66" s="16">
        <v>1.1100000000000001E-3</v>
      </c>
      <c r="X66" s="16">
        <v>0.11481</v>
      </c>
      <c r="Z66" s="14">
        <f>D66</f>
        <v>2.2315000000000001E-7</v>
      </c>
      <c r="AA66" s="13">
        <f>G66+P66</f>
        <v>6805.87</v>
      </c>
      <c r="AB66" s="14">
        <f>J66</f>
        <v>2.6580000000000001E-7</v>
      </c>
      <c r="AC66" s="14">
        <f>S66</f>
        <v>1.6718E-12</v>
      </c>
    </row>
    <row r="67" spans="1:29" x14ac:dyDescent="0.35">
      <c r="A67" s="10" t="s">
        <v>205</v>
      </c>
      <c r="B67" s="16">
        <v>1.0098E-4</v>
      </c>
      <c r="C67" s="10">
        <v>1.9893999999999998E-2</v>
      </c>
      <c r="D67" s="16">
        <v>2.2308999999999999E-7</v>
      </c>
      <c r="E67" s="16">
        <v>9.5304000000000001E-9</v>
      </c>
      <c r="F67" s="16">
        <v>4.2720000000000002</v>
      </c>
      <c r="G67" s="10">
        <v>-54.43</v>
      </c>
      <c r="H67" s="10">
        <v>7.5930999999999997</v>
      </c>
      <c r="I67" s="10">
        <v>13.95</v>
      </c>
      <c r="J67" s="16">
        <v>2.6749999999999998E-7</v>
      </c>
      <c r="K67" s="16">
        <v>2.2198000000000001E-8</v>
      </c>
      <c r="L67" s="16">
        <v>8.2982999999999993</v>
      </c>
      <c r="M67" s="10">
        <v>0.75373000000000001</v>
      </c>
      <c r="N67" s="16">
        <v>7.2214999999999996E-3</v>
      </c>
      <c r="O67" s="16">
        <v>0.95809999999999995</v>
      </c>
      <c r="P67" s="10">
        <v>6906</v>
      </c>
      <c r="Q67" s="16">
        <v>9.7454999999999998</v>
      </c>
      <c r="R67" s="16">
        <v>0.14112</v>
      </c>
      <c r="S67" s="17">
        <v>1.6568999999999999E-12</v>
      </c>
      <c r="T67" s="16">
        <v>3.1153999999999998E-14</v>
      </c>
      <c r="U67" s="16">
        <v>1.8803000000000001</v>
      </c>
      <c r="V67" s="10">
        <v>0.96733000000000002</v>
      </c>
      <c r="W67" s="16">
        <v>1.0985999999999999E-3</v>
      </c>
      <c r="X67" s="16">
        <v>0.11357</v>
      </c>
      <c r="Z67" s="16">
        <f t="shared" ref="Z67:Z70" si="35">D67</f>
        <v>2.2308999999999999E-7</v>
      </c>
      <c r="AA67" s="10">
        <f t="shared" ref="AA67:AA70" si="36">G67+P67</f>
        <v>6851.57</v>
      </c>
      <c r="AB67" s="16">
        <f t="shared" ref="AB67:AB70" si="37">J67</f>
        <v>2.6749999999999998E-7</v>
      </c>
      <c r="AC67" s="16">
        <f t="shared" ref="AC67:AC70" si="38">S67</f>
        <v>1.6568999999999999E-12</v>
      </c>
    </row>
    <row r="68" spans="1:29" x14ac:dyDescent="0.35">
      <c r="A68" s="10" t="s">
        <v>206</v>
      </c>
      <c r="B68" s="16">
        <v>1.0064999999999999E-4</v>
      </c>
      <c r="C68" s="10">
        <v>1.9827999999999998E-2</v>
      </c>
      <c r="D68" s="16">
        <v>2.2242999999999999E-7</v>
      </c>
      <c r="E68" s="16">
        <v>9.5211000000000001E-9</v>
      </c>
      <c r="F68" s="16">
        <v>4.2805</v>
      </c>
      <c r="G68" s="10">
        <v>-53.61</v>
      </c>
      <c r="H68" s="10">
        <v>7.5895000000000001</v>
      </c>
      <c r="I68" s="10">
        <v>14.157</v>
      </c>
      <c r="J68" s="16">
        <v>2.6787999999999999E-7</v>
      </c>
      <c r="K68" s="16">
        <v>2.2133E-8</v>
      </c>
      <c r="L68" s="16">
        <v>8.2622999999999998</v>
      </c>
      <c r="M68" s="10">
        <v>0.75346999999999997</v>
      </c>
      <c r="N68" s="16">
        <v>7.1898999999999999E-3</v>
      </c>
      <c r="O68" s="16">
        <v>0.95423999999999998</v>
      </c>
      <c r="P68" s="10">
        <v>6895</v>
      </c>
      <c r="Q68" s="16">
        <v>9.7346000000000004</v>
      </c>
      <c r="R68" s="16">
        <v>0.14118</v>
      </c>
      <c r="S68" s="17">
        <v>1.6535E-12</v>
      </c>
      <c r="T68" s="16">
        <v>3.1070999999999997E-14</v>
      </c>
      <c r="U68" s="16">
        <v>1.8791</v>
      </c>
      <c r="V68" s="10">
        <v>0.96743999999999997</v>
      </c>
      <c r="W68" s="16">
        <v>1.0981000000000001E-3</v>
      </c>
      <c r="X68" s="16">
        <v>0.11351</v>
      </c>
      <c r="Z68" s="16">
        <f t="shared" si="35"/>
        <v>2.2242999999999999E-7</v>
      </c>
      <c r="AA68" s="10">
        <f t="shared" si="36"/>
        <v>6841.39</v>
      </c>
      <c r="AB68" s="16">
        <f t="shared" si="37"/>
        <v>2.6787999999999999E-7</v>
      </c>
      <c r="AC68" s="16">
        <f t="shared" si="38"/>
        <v>1.6535E-12</v>
      </c>
    </row>
    <row r="69" spans="1:29" x14ac:dyDescent="0.35">
      <c r="A69" s="10" t="s">
        <v>207</v>
      </c>
      <c r="B69" s="16">
        <v>9.9795000000000003E-5</v>
      </c>
      <c r="C69" s="10">
        <v>1.966E-2</v>
      </c>
      <c r="D69" s="16">
        <v>2.2207E-7</v>
      </c>
      <c r="E69" s="16">
        <v>9.476E-9</v>
      </c>
      <c r="F69" s="16">
        <v>4.2671000000000001</v>
      </c>
      <c r="G69" s="10">
        <v>-52.71</v>
      </c>
      <c r="H69" s="10">
        <v>7.5457999999999998</v>
      </c>
      <c r="I69" s="10">
        <v>14.316000000000001</v>
      </c>
      <c r="J69" s="16">
        <v>2.6853999999999999E-7</v>
      </c>
      <c r="K69" s="16">
        <v>2.2084000000000001E-8</v>
      </c>
      <c r="L69" s="16">
        <v>8.2236999999999991</v>
      </c>
      <c r="M69" s="10">
        <v>0.75310999999999995</v>
      </c>
      <c r="N69" s="16">
        <v>7.1567000000000002E-3</v>
      </c>
      <c r="O69" s="16">
        <v>0.95028999999999997</v>
      </c>
      <c r="P69" s="10">
        <v>6901</v>
      </c>
      <c r="Q69" s="16">
        <v>9.6859999999999999</v>
      </c>
      <c r="R69" s="16">
        <v>0.14036000000000001</v>
      </c>
      <c r="S69" s="17">
        <v>1.6461E-12</v>
      </c>
      <c r="T69" s="16">
        <v>3.0786000000000001E-14</v>
      </c>
      <c r="U69" s="16">
        <v>1.8702000000000001</v>
      </c>
      <c r="V69" s="10">
        <v>0.96769000000000005</v>
      </c>
      <c r="W69" s="16">
        <v>1.0927000000000001E-3</v>
      </c>
      <c r="X69" s="16">
        <v>0.11292000000000001</v>
      </c>
      <c r="Z69" s="16">
        <f t="shared" si="35"/>
        <v>2.2207E-7</v>
      </c>
      <c r="AA69" s="10">
        <f t="shared" si="36"/>
        <v>6848.29</v>
      </c>
      <c r="AB69" s="16">
        <f t="shared" si="37"/>
        <v>2.6853999999999999E-7</v>
      </c>
      <c r="AC69" s="16">
        <f t="shared" si="38"/>
        <v>1.6461E-12</v>
      </c>
    </row>
    <row r="70" spans="1:29" x14ac:dyDescent="0.35">
      <c r="A70" s="11" t="s">
        <v>208</v>
      </c>
      <c r="B70" s="18">
        <v>1.0016E-4</v>
      </c>
      <c r="C70" s="11">
        <v>1.9732E-2</v>
      </c>
      <c r="D70" s="18">
        <v>2.2151999999999999E-7</v>
      </c>
      <c r="E70" s="18">
        <v>9.4962000000000004E-9</v>
      </c>
      <c r="F70" s="18">
        <v>4.2868000000000004</v>
      </c>
      <c r="G70" s="11">
        <v>-52.75</v>
      </c>
      <c r="H70" s="11">
        <v>7.5620000000000003</v>
      </c>
      <c r="I70" s="11">
        <v>14.336</v>
      </c>
      <c r="J70" s="18">
        <v>2.6748000000000001E-7</v>
      </c>
      <c r="K70" s="18">
        <v>2.2026999999999999E-8</v>
      </c>
      <c r="L70" s="18">
        <v>8.2349999999999994</v>
      </c>
      <c r="M70" s="11">
        <v>0.75341000000000002</v>
      </c>
      <c r="N70" s="18">
        <v>7.1665000000000001E-3</v>
      </c>
      <c r="O70" s="18">
        <v>0.95121</v>
      </c>
      <c r="P70" s="11">
        <v>6902</v>
      </c>
      <c r="Q70" s="18">
        <v>9.7050999999999998</v>
      </c>
      <c r="R70" s="18">
        <v>0.14061000000000001</v>
      </c>
      <c r="S70" s="24">
        <v>1.6456999999999999E-12</v>
      </c>
      <c r="T70" s="18">
        <v>3.0833999999999999E-14</v>
      </c>
      <c r="U70" s="18">
        <v>1.8735999999999999</v>
      </c>
      <c r="V70" s="11">
        <v>0.9677</v>
      </c>
      <c r="W70" s="18">
        <v>1.0947000000000001E-3</v>
      </c>
      <c r="X70" s="18">
        <v>0.11312</v>
      </c>
      <c r="Z70" s="18">
        <f t="shared" si="35"/>
        <v>2.2151999999999999E-7</v>
      </c>
      <c r="AA70" s="11">
        <f t="shared" si="36"/>
        <v>6849.25</v>
      </c>
      <c r="AB70" s="18">
        <f t="shared" si="37"/>
        <v>2.6748000000000001E-7</v>
      </c>
      <c r="AC70" s="18">
        <f t="shared" si="38"/>
        <v>1.6456999999999999E-12</v>
      </c>
    </row>
    <row r="71" spans="1:29" x14ac:dyDescent="0.35">
      <c r="A71" s="10" t="s">
        <v>24</v>
      </c>
      <c r="B71" s="10">
        <f t="shared" ref="B71:X71" si="39">AVERAGE(B66:B70)</f>
        <v>1.00715E-4</v>
      </c>
      <c r="C71" s="10">
        <f t="shared" si="39"/>
        <v>1.9841199999999996E-2</v>
      </c>
      <c r="D71" s="10">
        <f t="shared" si="39"/>
        <v>2.2245199999999999E-7</v>
      </c>
      <c r="E71" s="10">
        <f t="shared" si="39"/>
        <v>9.5266799999999988E-9</v>
      </c>
      <c r="F71" s="10">
        <f t="shared" si="39"/>
        <v>4.2825600000000001</v>
      </c>
      <c r="G71" s="10">
        <f t="shared" si="39"/>
        <v>-53.725999999999999</v>
      </c>
      <c r="H71" s="10">
        <f t="shared" si="39"/>
        <v>7.5954800000000002</v>
      </c>
      <c r="I71" s="10">
        <f t="shared" si="39"/>
        <v>14.1404</v>
      </c>
      <c r="J71" s="10">
        <f t="shared" si="39"/>
        <v>2.6744000000000002E-7</v>
      </c>
      <c r="K71" s="10">
        <f t="shared" si="39"/>
        <v>2.2085400000000004E-8</v>
      </c>
      <c r="L71" s="10">
        <f t="shared" si="39"/>
        <v>8.2581199999999999</v>
      </c>
      <c r="M71" s="10">
        <f t="shared" si="39"/>
        <v>0.75356000000000001</v>
      </c>
      <c r="N71" s="10">
        <f t="shared" si="39"/>
        <v>7.1864399999999997E-3</v>
      </c>
      <c r="O71" s="10">
        <f t="shared" si="39"/>
        <v>0.9536659999999999</v>
      </c>
      <c r="P71" s="10">
        <f t="shared" si="39"/>
        <v>6893</v>
      </c>
      <c r="Q71" s="10">
        <f t="shared" si="39"/>
        <v>9.7405000000000008</v>
      </c>
      <c r="R71" s="10">
        <f t="shared" si="39"/>
        <v>0.14131200000000002</v>
      </c>
      <c r="S71" s="21">
        <f t="shared" si="39"/>
        <v>1.6548E-12</v>
      </c>
      <c r="T71" s="10">
        <f t="shared" si="39"/>
        <v>3.1116400000000002E-14</v>
      </c>
      <c r="U71" s="10">
        <f t="shared" si="39"/>
        <v>1.88032</v>
      </c>
      <c r="V71" s="10">
        <f t="shared" si="39"/>
        <v>0.9674020000000001</v>
      </c>
      <c r="W71" s="10">
        <f t="shared" si="39"/>
        <v>1.0988199999999999E-3</v>
      </c>
      <c r="X71" s="10">
        <f t="shared" si="39"/>
        <v>0.11358600000000001</v>
      </c>
      <c r="Z71" s="10">
        <f>AVERAGE(Z66:Z70)</f>
        <v>2.2245199999999999E-7</v>
      </c>
      <c r="AA71" s="10">
        <f>AVERAGE(AA66:AA70)</f>
        <v>6839.2739999999994</v>
      </c>
      <c r="AB71" s="10">
        <f>AVERAGE(AB66:AB70)</f>
        <v>2.6744000000000002E-7</v>
      </c>
      <c r="AC71" s="10">
        <f>AVERAGE(AC66:AC70)</f>
        <v>1.6548E-12</v>
      </c>
    </row>
    <row r="73" spans="1:29" x14ac:dyDescent="0.35">
      <c r="A73" s="23">
        <v>0.09</v>
      </c>
    </row>
    <row r="74" spans="1:29" x14ac:dyDescent="0.35">
      <c r="A74" s="12" t="s">
        <v>55</v>
      </c>
      <c r="B74" s="12" t="s">
        <v>12</v>
      </c>
      <c r="C74" s="12" t="s">
        <v>13</v>
      </c>
      <c r="D74" s="12" t="s">
        <v>26</v>
      </c>
      <c r="E74" s="12" t="s">
        <v>14</v>
      </c>
      <c r="F74" s="12" t="s">
        <v>15</v>
      </c>
      <c r="G74" s="12" t="s">
        <v>16</v>
      </c>
      <c r="H74" s="12" t="s">
        <v>17</v>
      </c>
      <c r="I74" s="12" t="s">
        <v>18</v>
      </c>
      <c r="J74" s="12" t="s">
        <v>27</v>
      </c>
      <c r="K74" s="12" t="s">
        <v>28</v>
      </c>
      <c r="L74" s="12" t="s">
        <v>29</v>
      </c>
      <c r="M74" s="12" t="s">
        <v>30</v>
      </c>
      <c r="N74" s="12" t="s">
        <v>31</v>
      </c>
      <c r="O74" s="12" t="s">
        <v>32</v>
      </c>
      <c r="P74" s="12" t="s">
        <v>33</v>
      </c>
      <c r="Q74" s="12" t="s">
        <v>19</v>
      </c>
      <c r="R74" s="12" t="s">
        <v>20</v>
      </c>
      <c r="S74" s="12" t="s">
        <v>34</v>
      </c>
      <c r="T74" s="12" t="s">
        <v>35</v>
      </c>
      <c r="U74" s="12" t="s">
        <v>36</v>
      </c>
      <c r="V74" s="12" t="s">
        <v>37</v>
      </c>
      <c r="W74" s="12" t="s">
        <v>38</v>
      </c>
      <c r="X74" s="12" t="s">
        <v>39</v>
      </c>
      <c r="Z74" s="10" t="s">
        <v>43</v>
      </c>
      <c r="AA74" s="10" t="s">
        <v>42</v>
      </c>
      <c r="AB74" s="10" t="s">
        <v>44</v>
      </c>
      <c r="AC74" s="10" t="s">
        <v>45</v>
      </c>
    </row>
    <row r="75" spans="1:29" x14ac:dyDescent="0.35">
      <c r="A75" s="10" t="s">
        <v>209</v>
      </c>
      <c r="B75" s="16">
        <v>9.6139999999999998E-5</v>
      </c>
      <c r="C75" s="10">
        <v>1.8939999999999999E-2</v>
      </c>
      <c r="D75" s="16">
        <v>2.2399999999999999E-7</v>
      </c>
      <c r="E75" s="16">
        <v>9.3328999999999995E-9</v>
      </c>
      <c r="F75" s="16">
        <v>4.1665000000000001</v>
      </c>
      <c r="G75" s="10">
        <v>-53.3</v>
      </c>
      <c r="H75" s="10">
        <v>7.4901999999999997</v>
      </c>
      <c r="I75" s="10">
        <v>14.053000000000001</v>
      </c>
      <c r="J75" s="16">
        <v>2.7482999999999998E-7</v>
      </c>
      <c r="K75" s="16">
        <v>2.1976000000000001E-8</v>
      </c>
      <c r="L75" s="16">
        <v>7.9962</v>
      </c>
      <c r="M75" s="10">
        <v>0.75173000000000001</v>
      </c>
      <c r="N75" s="16">
        <v>6.9588999999999996E-3</v>
      </c>
      <c r="O75" s="16">
        <v>0.92571999999999999</v>
      </c>
      <c r="P75" s="10">
        <v>6793</v>
      </c>
      <c r="Q75" s="16">
        <v>9.5465</v>
      </c>
      <c r="R75" s="16">
        <v>0.14052999999999999</v>
      </c>
      <c r="S75" s="17">
        <v>1.6519000000000001E-12</v>
      </c>
      <c r="T75" s="16">
        <v>3.0553000000000002E-14</v>
      </c>
      <c r="U75" s="16">
        <v>1.8495999999999999</v>
      </c>
      <c r="V75" s="10">
        <v>0.96750000000000003</v>
      </c>
      <c r="W75" s="16">
        <v>1.0820999999999999E-3</v>
      </c>
      <c r="X75" s="16">
        <v>0.11183999999999999</v>
      </c>
      <c r="Z75" s="14">
        <f>D75</f>
        <v>2.2399999999999999E-7</v>
      </c>
      <c r="AA75" s="13">
        <f>G75+P75</f>
        <v>6739.7</v>
      </c>
      <c r="AB75" s="14">
        <f>J75</f>
        <v>2.7482999999999998E-7</v>
      </c>
      <c r="AC75" s="14">
        <f>S75</f>
        <v>1.6519000000000001E-12</v>
      </c>
    </row>
    <row r="76" spans="1:29" x14ac:dyDescent="0.35">
      <c r="A76" s="10" t="s">
        <v>210</v>
      </c>
      <c r="B76" s="16">
        <v>9.3879E-5</v>
      </c>
      <c r="C76" s="10">
        <v>1.8494E-2</v>
      </c>
      <c r="D76" s="16">
        <v>2.2814E-7</v>
      </c>
      <c r="E76" s="16">
        <v>9.2371000000000007E-9</v>
      </c>
      <c r="F76" s="16">
        <v>4.0488999999999997</v>
      </c>
      <c r="G76" s="10">
        <v>-59.54</v>
      </c>
      <c r="H76" s="10">
        <v>7.4240000000000004</v>
      </c>
      <c r="I76" s="10">
        <v>12.468999999999999</v>
      </c>
      <c r="J76" s="16">
        <v>2.7975E-7</v>
      </c>
      <c r="K76" s="16">
        <v>2.2185E-8</v>
      </c>
      <c r="L76" s="16">
        <v>7.9302999999999999</v>
      </c>
      <c r="M76" s="10">
        <v>0.74983999999999995</v>
      </c>
      <c r="N76" s="16">
        <v>6.9033000000000002E-3</v>
      </c>
      <c r="O76" s="16">
        <v>0.92064000000000001</v>
      </c>
      <c r="P76" s="10">
        <v>6827</v>
      </c>
      <c r="Q76" s="16">
        <v>9.4842999999999993</v>
      </c>
      <c r="R76" s="16">
        <v>0.13891999999999999</v>
      </c>
      <c r="S76" s="17">
        <v>1.7061999999999999E-12</v>
      </c>
      <c r="T76" s="16">
        <v>3.1227E-14</v>
      </c>
      <c r="U76" s="16">
        <v>1.8302</v>
      </c>
      <c r="V76" s="10">
        <v>0.96577999999999997</v>
      </c>
      <c r="W76" s="16">
        <v>1.0708E-3</v>
      </c>
      <c r="X76" s="16">
        <v>0.11087</v>
      </c>
      <c r="Z76" s="16">
        <f t="shared" ref="Z76:Z79" si="40">D76</f>
        <v>2.2814E-7</v>
      </c>
      <c r="AA76" s="10">
        <f t="shared" ref="AA76:AA79" si="41">G76+P76</f>
        <v>6767.46</v>
      </c>
      <c r="AB76" s="16">
        <f t="shared" ref="AB76:AB79" si="42">J76</f>
        <v>2.7975E-7</v>
      </c>
      <c r="AC76" s="16">
        <f t="shared" ref="AC76:AC79" si="43">S76</f>
        <v>1.7061999999999999E-12</v>
      </c>
    </row>
    <row r="77" spans="1:29" x14ac:dyDescent="0.35">
      <c r="A77" s="10" t="s">
        <v>211</v>
      </c>
      <c r="B77" s="16">
        <v>9.6688999999999995E-5</v>
      </c>
      <c r="C77" s="10">
        <v>1.9047999999999999E-2</v>
      </c>
      <c r="D77" s="16">
        <v>2.2340999999999999E-7</v>
      </c>
      <c r="E77" s="16">
        <v>9.3518000000000007E-9</v>
      </c>
      <c r="F77" s="16">
        <v>4.1859000000000002</v>
      </c>
      <c r="G77" s="10">
        <v>-53.61</v>
      </c>
      <c r="H77" s="10">
        <v>7.492</v>
      </c>
      <c r="I77" s="10">
        <v>13.975</v>
      </c>
      <c r="J77" s="16">
        <v>2.7121E-7</v>
      </c>
      <c r="K77" s="16">
        <v>2.1778000000000002E-8</v>
      </c>
      <c r="L77" s="16">
        <v>8.0298999999999996</v>
      </c>
      <c r="M77" s="10">
        <v>0.75261</v>
      </c>
      <c r="N77" s="16">
        <v>6.9877999999999997E-3</v>
      </c>
      <c r="O77" s="16">
        <v>0.92847999999999997</v>
      </c>
      <c r="P77" s="10">
        <v>6820</v>
      </c>
      <c r="Q77" s="16">
        <v>9.5652000000000008</v>
      </c>
      <c r="R77" s="16">
        <v>0.14025000000000001</v>
      </c>
      <c r="S77" s="17">
        <v>1.6575999999999999E-12</v>
      </c>
      <c r="T77" s="16">
        <v>3.0695999999999999E-14</v>
      </c>
      <c r="U77" s="16">
        <v>1.8517999999999999</v>
      </c>
      <c r="V77" s="10">
        <v>0.96733999999999998</v>
      </c>
      <c r="W77" s="16">
        <v>1.0831E-3</v>
      </c>
      <c r="X77" s="16">
        <v>0.11197</v>
      </c>
      <c r="Z77" s="16">
        <f t="shared" si="40"/>
        <v>2.2340999999999999E-7</v>
      </c>
      <c r="AA77" s="10">
        <f t="shared" si="41"/>
        <v>6766.39</v>
      </c>
      <c r="AB77" s="16">
        <f t="shared" si="42"/>
        <v>2.7121E-7</v>
      </c>
      <c r="AC77" s="16">
        <f t="shared" si="43"/>
        <v>1.6575999999999999E-12</v>
      </c>
    </row>
    <row r="78" spans="1:29" x14ac:dyDescent="0.35">
      <c r="A78" s="10" t="s">
        <v>212</v>
      </c>
      <c r="B78" s="16">
        <v>9.8222999999999998E-5</v>
      </c>
      <c r="C78" s="10">
        <v>1.9349999999999999E-2</v>
      </c>
      <c r="D78" s="16">
        <v>2.2429999999999999E-7</v>
      </c>
      <c r="E78" s="16">
        <v>9.4322999999999994E-9</v>
      </c>
      <c r="F78" s="16">
        <v>4.2051999999999996</v>
      </c>
      <c r="G78" s="10">
        <v>-55.22</v>
      </c>
      <c r="H78" s="10">
        <v>7.5574000000000003</v>
      </c>
      <c r="I78" s="10">
        <v>13.686</v>
      </c>
      <c r="J78" s="16">
        <v>2.7079E-7</v>
      </c>
      <c r="K78" s="16">
        <v>2.1953999999999999E-8</v>
      </c>
      <c r="L78" s="16">
        <v>8.1074000000000002</v>
      </c>
      <c r="M78" s="10">
        <v>0.75278999999999996</v>
      </c>
      <c r="N78" s="16">
        <v>7.0555000000000001E-3</v>
      </c>
      <c r="O78" s="16">
        <v>0.93725000000000003</v>
      </c>
      <c r="P78" s="10">
        <v>6832</v>
      </c>
      <c r="Q78" s="16">
        <v>9.6501000000000001</v>
      </c>
      <c r="R78" s="16">
        <v>0.14124999999999999</v>
      </c>
      <c r="S78" s="17">
        <v>1.6611000000000001E-12</v>
      </c>
      <c r="T78" s="16">
        <v>3.0990000000000002E-14</v>
      </c>
      <c r="U78" s="16">
        <v>1.8655999999999999</v>
      </c>
      <c r="V78" s="10">
        <v>0.96716999999999997</v>
      </c>
      <c r="W78" s="16">
        <v>1.0911E-3</v>
      </c>
      <c r="X78" s="16">
        <v>0.11280999999999999</v>
      </c>
      <c r="Z78" s="16">
        <f t="shared" si="40"/>
        <v>2.2429999999999999E-7</v>
      </c>
      <c r="AA78" s="10">
        <f t="shared" si="41"/>
        <v>6776.78</v>
      </c>
      <c r="AB78" s="16">
        <f t="shared" si="42"/>
        <v>2.7079E-7</v>
      </c>
      <c r="AC78" s="16">
        <f t="shared" si="43"/>
        <v>1.6611000000000001E-12</v>
      </c>
    </row>
    <row r="79" spans="1:29" x14ac:dyDescent="0.35">
      <c r="A79" s="11" t="s">
        <v>213</v>
      </c>
      <c r="B79" s="18">
        <v>9.6074000000000002E-5</v>
      </c>
      <c r="C79" s="11">
        <v>1.8926999999999999E-2</v>
      </c>
      <c r="D79" s="18">
        <v>2.2404000000000001E-7</v>
      </c>
      <c r="E79" s="18">
        <v>9.3163000000000002E-9</v>
      </c>
      <c r="F79" s="18">
        <v>4.1582999999999997</v>
      </c>
      <c r="G79" s="11">
        <v>-53.46</v>
      </c>
      <c r="H79" s="11">
        <v>7.4476000000000004</v>
      </c>
      <c r="I79" s="11">
        <v>13.930999999999999</v>
      </c>
      <c r="J79" s="18">
        <v>2.7005000000000001E-7</v>
      </c>
      <c r="K79" s="18">
        <v>2.1642E-8</v>
      </c>
      <c r="L79" s="18">
        <v>8.0140999999999991</v>
      </c>
      <c r="M79" s="11">
        <v>0.75290999999999997</v>
      </c>
      <c r="N79" s="18">
        <v>6.9740999999999996E-3</v>
      </c>
      <c r="O79" s="18">
        <v>0.92628999999999995</v>
      </c>
      <c r="P79" s="11">
        <v>6842</v>
      </c>
      <c r="Q79" s="18">
        <v>9.5176999999999996</v>
      </c>
      <c r="R79" s="18">
        <v>0.13911000000000001</v>
      </c>
      <c r="S79" s="24">
        <v>1.6317E-12</v>
      </c>
      <c r="T79" s="18">
        <v>3.0043E-14</v>
      </c>
      <c r="U79" s="18">
        <v>1.8411999999999999</v>
      </c>
      <c r="V79" s="11">
        <v>0.96808000000000005</v>
      </c>
      <c r="W79" s="18">
        <v>1.0765E-3</v>
      </c>
      <c r="X79" s="18">
        <v>0.11119999999999999</v>
      </c>
      <c r="Z79" s="18">
        <f t="shared" si="40"/>
        <v>2.2404000000000001E-7</v>
      </c>
      <c r="AA79" s="11">
        <f t="shared" si="41"/>
        <v>6788.54</v>
      </c>
      <c r="AB79" s="18">
        <f t="shared" si="42"/>
        <v>2.7005000000000001E-7</v>
      </c>
      <c r="AC79" s="18">
        <f t="shared" si="43"/>
        <v>1.6317E-12</v>
      </c>
    </row>
    <row r="80" spans="1:29" x14ac:dyDescent="0.35">
      <c r="A80" s="10" t="s">
        <v>24</v>
      </c>
      <c r="B80" s="10">
        <f t="shared" ref="B80:X80" si="44">AVERAGE(B75:B79)</f>
        <v>9.6200999999999996E-5</v>
      </c>
      <c r="C80" s="10">
        <f t="shared" si="44"/>
        <v>1.8951799999999998E-2</v>
      </c>
      <c r="D80" s="10">
        <f t="shared" si="44"/>
        <v>2.2477800000000003E-7</v>
      </c>
      <c r="E80" s="10">
        <f t="shared" si="44"/>
        <v>9.3340799999999984E-9</v>
      </c>
      <c r="F80" s="10">
        <f t="shared" si="44"/>
        <v>4.1529599999999993</v>
      </c>
      <c r="G80" s="10">
        <f t="shared" si="44"/>
        <v>-55.025999999999996</v>
      </c>
      <c r="H80" s="10">
        <f t="shared" si="44"/>
        <v>7.48224</v>
      </c>
      <c r="I80" s="10">
        <f t="shared" si="44"/>
        <v>13.622800000000002</v>
      </c>
      <c r="J80" s="10">
        <f t="shared" si="44"/>
        <v>2.7332600000000002E-7</v>
      </c>
      <c r="K80" s="10">
        <f t="shared" si="44"/>
        <v>2.1907000000000002E-8</v>
      </c>
      <c r="L80" s="10">
        <f t="shared" si="44"/>
        <v>8.0155799999999999</v>
      </c>
      <c r="M80" s="10">
        <f t="shared" si="44"/>
        <v>0.75197599999999998</v>
      </c>
      <c r="N80" s="10">
        <f t="shared" si="44"/>
        <v>6.9759199999999992E-3</v>
      </c>
      <c r="O80" s="10">
        <f t="shared" si="44"/>
        <v>0.92767600000000017</v>
      </c>
      <c r="P80" s="10">
        <f t="shared" si="44"/>
        <v>6822.8</v>
      </c>
      <c r="Q80" s="10">
        <f t="shared" si="44"/>
        <v>9.5527599999999993</v>
      </c>
      <c r="R80" s="10">
        <f t="shared" si="44"/>
        <v>0.14001199999999997</v>
      </c>
      <c r="S80" s="21">
        <f t="shared" si="44"/>
        <v>1.6617000000000001E-12</v>
      </c>
      <c r="T80" s="10">
        <f t="shared" si="44"/>
        <v>3.0701800000000002E-14</v>
      </c>
      <c r="U80" s="10">
        <f t="shared" si="44"/>
        <v>1.84768</v>
      </c>
      <c r="V80" s="10">
        <f t="shared" si="44"/>
        <v>0.96717399999999998</v>
      </c>
      <c r="W80" s="10">
        <f t="shared" si="44"/>
        <v>1.0807200000000001E-3</v>
      </c>
      <c r="X80" s="10">
        <f t="shared" si="44"/>
        <v>0.11173799999999998</v>
      </c>
      <c r="Z80" s="10">
        <f>AVERAGE(Z75:Z79)</f>
        <v>2.2477800000000003E-7</v>
      </c>
      <c r="AA80" s="10">
        <f>AVERAGE(AA75:AA79)</f>
        <v>6767.7739999999994</v>
      </c>
      <c r="AB80" s="10">
        <f>AVERAGE(AB75:AB79)</f>
        <v>2.7332600000000002E-7</v>
      </c>
      <c r="AC80" s="10">
        <f>AVERAGE(AC75:AC79)</f>
        <v>1.6617000000000001E-12</v>
      </c>
    </row>
    <row r="82" spans="1:29" x14ac:dyDescent="0.35">
      <c r="A82" s="23">
        <v>0.1</v>
      </c>
    </row>
    <row r="83" spans="1:29" x14ac:dyDescent="0.35">
      <c r="A83" s="12" t="s">
        <v>55</v>
      </c>
      <c r="B83" s="12" t="s">
        <v>12</v>
      </c>
      <c r="C83" s="12" t="s">
        <v>13</v>
      </c>
      <c r="D83" s="12" t="s">
        <v>26</v>
      </c>
      <c r="E83" s="12" t="s">
        <v>14</v>
      </c>
      <c r="F83" s="12" t="s">
        <v>15</v>
      </c>
      <c r="G83" s="12" t="s">
        <v>16</v>
      </c>
      <c r="H83" s="12" t="s">
        <v>17</v>
      </c>
      <c r="I83" s="12" t="s">
        <v>18</v>
      </c>
      <c r="J83" s="12" t="s">
        <v>27</v>
      </c>
      <c r="K83" s="12" t="s">
        <v>28</v>
      </c>
      <c r="L83" s="12" t="s">
        <v>29</v>
      </c>
      <c r="M83" s="12" t="s">
        <v>30</v>
      </c>
      <c r="N83" s="12" t="s">
        <v>31</v>
      </c>
      <c r="O83" s="12" t="s">
        <v>32</v>
      </c>
      <c r="P83" s="12" t="s">
        <v>33</v>
      </c>
      <c r="Q83" s="12" t="s">
        <v>19</v>
      </c>
      <c r="R83" s="12" t="s">
        <v>20</v>
      </c>
      <c r="S83" s="12" t="s">
        <v>34</v>
      </c>
      <c r="T83" s="12" t="s">
        <v>35</v>
      </c>
      <c r="U83" s="12" t="s">
        <v>36</v>
      </c>
      <c r="V83" s="12" t="s">
        <v>37</v>
      </c>
      <c r="W83" s="12" t="s">
        <v>38</v>
      </c>
      <c r="X83" s="12" t="s">
        <v>39</v>
      </c>
      <c r="Z83" s="10" t="s">
        <v>43</v>
      </c>
      <c r="AA83" s="10" t="s">
        <v>42</v>
      </c>
      <c r="AB83" s="10" t="s">
        <v>44</v>
      </c>
      <c r="AC83" s="10" t="s">
        <v>45</v>
      </c>
    </row>
    <row r="84" spans="1:29" x14ac:dyDescent="0.35">
      <c r="A84" s="10" t="s">
        <v>214</v>
      </c>
      <c r="B84" s="16">
        <v>9.4913000000000004E-5</v>
      </c>
      <c r="C84" s="10">
        <v>1.8697999999999999E-2</v>
      </c>
      <c r="D84" s="16">
        <v>2.2527E-7</v>
      </c>
      <c r="E84" s="16">
        <v>9.2917000000000001E-9</v>
      </c>
      <c r="F84" s="16">
        <v>4.1246999999999998</v>
      </c>
      <c r="G84" s="10">
        <v>-54.04</v>
      </c>
      <c r="H84" s="10">
        <v>7.4928999999999997</v>
      </c>
      <c r="I84" s="10">
        <v>13.865</v>
      </c>
      <c r="J84" s="16">
        <v>2.7880999999999999E-7</v>
      </c>
      <c r="K84" s="16">
        <v>2.2046000000000001E-8</v>
      </c>
      <c r="L84" s="16">
        <v>7.9071999999999996</v>
      </c>
      <c r="M84" s="10">
        <v>0.75094000000000005</v>
      </c>
      <c r="N84" s="16">
        <v>6.8815999999999999E-3</v>
      </c>
      <c r="O84" s="16">
        <v>0.91639999999999999</v>
      </c>
      <c r="P84" s="10">
        <v>6730</v>
      </c>
      <c r="Q84" s="16">
        <v>9.5106000000000002</v>
      </c>
      <c r="R84" s="16">
        <v>0.14132</v>
      </c>
      <c r="S84" s="17">
        <v>1.6578000000000001E-12</v>
      </c>
      <c r="T84" s="16">
        <v>3.0601E-14</v>
      </c>
      <c r="U84" s="16">
        <v>1.8459000000000001</v>
      </c>
      <c r="V84" s="10">
        <v>0.96730000000000005</v>
      </c>
      <c r="W84" s="16">
        <v>1.0809000000000001E-3</v>
      </c>
      <c r="X84" s="16">
        <v>0.11174000000000001</v>
      </c>
      <c r="Z84" s="14">
        <f>D84</f>
        <v>2.2527E-7</v>
      </c>
      <c r="AA84" s="13">
        <f>G84+P84</f>
        <v>6675.96</v>
      </c>
      <c r="AB84" s="14">
        <f>J84</f>
        <v>2.7880999999999999E-7</v>
      </c>
      <c r="AC84" s="14">
        <f>S84</f>
        <v>1.6578000000000001E-12</v>
      </c>
    </row>
    <row r="85" spans="1:29" x14ac:dyDescent="0.35">
      <c r="A85" s="10" t="s">
        <v>215</v>
      </c>
      <c r="B85" s="16">
        <v>9.5736999999999995E-5</v>
      </c>
      <c r="C85" s="10">
        <v>1.8859999999999998E-2</v>
      </c>
      <c r="D85" s="16">
        <v>2.2377E-7</v>
      </c>
      <c r="E85" s="16">
        <v>9.3120999999999997E-9</v>
      </c>
      <c r="F85" s="16">
        <v>4.1615000000000002</v>
      </c>
      <c r="G85" s="10">
        <v>-53.33</v>
      </c>
      <c r="H85" s="10">
        <v>7.4969999999999999</v>
      </c>
      <c r="I85" s="10">
        <v>14.058</v>
      </c>
      <c r="J85" s="16">
        <v>2.7921000000000002E-7</v>
      </c>
      <c r="K85" s="16">
        <v>2.2317999999999998E-8</v>
      </c>
      <c r="L85" s="16">
        <v>7.9932999999999996</v>
      </c>
      <c r="M85" s="10">
        <v>0.75127999999999995</v>
      </c>
      <c r="N85" s="16">
        <v>6.9566999999999997E-3</v>
      </c>
      <c r="O85" s="16">
        <v>0.92598000000000003</v>
      </c>
      <c r="P85" s="10">
        <v>6746</v>
      </c>
      <c r="Q85" s="16">
        <v>9.5273000000000003</v>
      </c>
      <c r="R85" s="16">
        <v>0.14122999999999999</v>
      </c>
      <c r="S85" s="17">
        <v>1.6548E-12</v>
      </c>
      <c r="T85" s="16">
        <v>3.0601E-14</v>
      </c>
      <c r="U85" s="16">
        <v>1.8492</v>
      </c>
      <c r="V85" s="10">
        <v>0.96743000000000001</v>
      </c>
      <c r="W85" s="16">
        <v>1.0824999999999999E-3</v>
      </c>
      <c r="X85" s="16">
        <v>0.11189</v>
      </c>
      <c r="Z85" s="16">
        <f t="shared" ref="Z85:Z88" si="45">D85</f>
        <v>2.2377E-7</v>
      </c>
      <c r="AA85" s="10">
        <f t="shared" ref="AA85:AA88" si="46">G85+P85</f>
        <v>6692.67</v>
      </c>
      <c r="AB85" s="16">
        <f t="shared" ref="AB85:AB88" si="47">J85</f>
        <v>2.7921000000000002E-7</v>
      </c>
      <c r="AC85" s="16">
        <f t="shared" ref="AC85:AC88" si="48">S85</f>
        <v>1.6548E-12</v>
      </c>
    </row>
    <row r="86" spans="1:29" x14ac:dyDescent="0.35">
      <c r="A86" s="10" t="s">
        <v>216</v>
      </c>
      <c r="B86" s="16">
        <v>9.2058000000000005E-5</v>
      </c>
      <c r="C86" s="10">
        <v>1.8134999999999998E-2</v>
      </c>
      <c r="D86" s="16">
        <v>2.2999999999999999E-7</v>
      </c>
      <c r="E86" s="16">
        <v>9.1422999999999997E-9</v>
      </c>
      <c r="F86" s="16">
        <v>3.9748999999999999</v>
      </c>
      <c r="G86" s="10">
        <v>-59.96</v>
      </c>
      <c r="H86" s="10">
        <v>7.3723999999999998</v>
      </c>
      <c r="I86" s="10">
        <v>12.295999999999999</v>
      </c>
      <c r="J86" s="16">
        <v>2.8262000000000003E-7</v>
      </c>
      <c r="K86" s="16">
        <v>2.2221000000000001E-8</v>
      </c>
      <c r="L86" s="16">
        <v>7.8624999999999998</v>
      </c>
      <c r="M86" s="10">
        <v>0.74999000000000005</v>
      </c>
      <c r="N86" s="16">
        <v>6.8437999999999997E-3</v>
      </c>
      <c r="O86" s="16">
        <v>0.91252</v>
      </c>
      <c r="P86" s="10">
        <v>6774</v>
      </c>
      <c r="Q86" s="16">
        <v>9.3836999999999993</v>
      </c>
      <c r="R86" s="16">
        <v>0.13852999999999999</v>
      </c>
      <c r="S86" s="17">
        <v>1.6978000000000001E-12</v>
      </c>
      <c r="T86" s="16">
        <v>3.0814000000000003E-14</v>
      </c>
      <c r="U86" s="16">
        <v>1.8149</v>
      </c>
      <c r="V86" s="10">
        <v>0.96603000000000006</v>
      </c>
      <c r="W86" s="16">
        <v>1.0625000000000001E-3</v>
      </c>
      <c r="X86" s="16">
        <v>0.10999</v>
      </c>
      <c r="Z86" s="16">
        <f t="shared" si="45"/>
        <v>2.2999999999999999E-7</v>
      </c>
      <c r="AA86" s="10">
        <f t="shared" si="46"/>
        <v>6714.04</v>
      </c>
      <c r="AB86" s="16">
        <f t="shared" si="47"/>
        <v>2.8262000000000003E-7</v>
      </c>
      <c r="AC86" s="16">
        <f t="shared" si="48"/>
        <v>1.6978000000000001E-12</v>
      </c>
    </row>
    <row r="87" spans="1:29" x14ac:dyDescent="0.35">
      <c r="A87" s="10" t="s">
        <v>217</v>
      </c>
      <c r="B87" s="16">
        <v>9.5994000000000003E-5</v>
      </c>
      <c r="C87" s="10">
        <v>1.8911000000000001E-2</v>
      </c>
      <c r="D87" s="16">
        <v>2.2466E-7</v>
      </c>
      <c r="E87" s="16">
        <v>9.3230000000000002E-9</v>
      </c>
      <c r="F87" s="16">
        <v>4.1497999999999999</v>
      </c>
      <c r="G87" s="10">
        <v>-54.28</v>
      </c>
      <c r="H87" s="10">
        <v>7.4953000000000003</v>
      </c>
      <c r="I87" s="10">
        <v>13.808999999999999</v>
      </c>
      <c r="J87" s="16">
        <v>2.7632999999999999E-7</v>
      </c>
      <c r="K87" s="16">
        <v>2.2106E-8</v>
      </c>
      <c r="L87" s="16">
        <v>7.9999000000000002</v>
      </c>
      <c r="M87" s="10">
        <v>0.75175000000000003</v>
      </c>
      <c r="N87" s="16">
        <v>6.9620999999999997E-3</v>
      </c>
      <c r="O87" s="16">
        <v>0.92612000000000005</v>
      </c>
      <c r="P87" s="10">
        <v>6771</v>
      </c>
      <c r="Q87" s="16">
        <v>9.5389999999999997</v>
      </c>
      <c r="R87" s="16">
        <v>0.14088000000000001</v>
      </c>
      <c r="S87" s="17">
        <v>1.6569999999999999E-12</v>
      </c>
      <c r="T87" s="16">
        <v>3.0648999999999998E-14</v>
      </c>
      <c r="U87" s="16">
        <v>1.8496999999999999</v>
      </c>
      <c r="V87" s="10">
        <v>0.96733999999999998</v>
      </c>
      <c r="W87" s="16">
        <v>1.0824999999999999E-3</v>
      </c>
      <c r="X87" s="16">
        <v>0.1119</v>
      </c>
      <c r="Z87" s="16">
        <f t="shared" si="45"/>
        <v>2.2466E-7</v>
      </c>
      <c r="AA87" s="10">
        <f t="shared" si="46"/>
        <v>6716.72</v>
      </c>
      <c r="AB87" s="16">
        <f t="shared" si="47"/>
        <v>2.7632999999999999E-7</v>
      </c>
      <c r="AC87" s="16">
        <f t="shared" si="48"/>
        <v>1.6569999999999999E-12</v>
      </c>
    </row>
    <row r="88" spans="1:29" x14ac:dyDescent="0.35">
      <c r="A88" s="11" t="s">
        <v>218</v>
      </c>
      <c r="B88" s="18">
        <v>9.3261E-5</v>
      </c>
      <c r="C88" s="11">
        <v>1.8371999999999999E-2</v>
      </c>
      <c r="D88" s="18">
        <v>2.2763000000000001E-7</v>
      </c>
      <c r="E88" s="18">
        <v>9.2096999999999997E-9</v>
      </c>
      <c r="F88" s="18">
        <v>4.0458999999999996</v>
      </c>
      <c r="G88" s="11">
        <v>-59.02</v>
      </c>
      <c r="H88" s="11">
        <v>7.4196999999999997</v>
      </c>
      <c r="I88" s="11">
        <v>12.571999999999999</v>
      </c>
      <c r="J88" s="18">
        <v>2.8118999999999999E-7</v>
      </c>
      <c r="K88" s="18">
        <v>2.2215000000000001E-8</v>
      </c>
      <c r="L88" s="18">
        <v>7.9004000000000003</v>
      </c>
      <c r="M88" s="11">
        <v>0.75005999999999995</v>
      </c>
      <c r="N88" s="18">
        <v>6.8766000000000001E-3</v>
      </c>
      <c r="O88" s="18">
        <v>0.91681000000000001</v>
      </c>
      <c r="P88" s="11">
        <v>6785</v>
      </c>
      <c r="Q88" s="18">
        <v>9.4501000000000008</v>
      </c>
      <c r="R88" s="18">
        <v>0.13927999999999999</v>
      </c>
      <c r="S88" s="24">
        <v>1.6959000000000001E-12</v>
      </c>
      <c r="T88" s="18">
        <v>3.0979000000000001E-14</v>
      </c>
      <c r="U88" s="18">
        <v>1.8267</v>
      </c>
      <c r="V88" s="11">
        <v>0.96608000000000005</v>
      </c>
      <c r="W88" s="18">
        <v>1.0693E-3</v>
      </c>
      <c r="X88" s="18">
        <v>0.11068</v>
      </c>
      <c r="Z88" s="18">
        <f t="shared" si="45"/>
        <v>2.2763000000000001E-7</v>
      </c>
      <c r="AA88" s="11">
        <f t="shared" si="46"/>
        <v>6725.98</v>
      </c>
      <c r="AB88" s="18">
        <f t="shared" si="47"/>
        <v>2.8118999999999999E-7</v>
      </c>
      <c r="AC88" s="18">
        <f t="shared" si="48"/>
        <v>1.6959000000000001E-12</v>
      </c>
    </row>
    <row r="89" spans="1:29" x14ac:dyDescent="0.35">
      <c r="A89" s="10" t="s">
        <v>24</v>
      </c>
      <c r="B89" s="10">
        <f t="shared" ref="B89:X89" si="49">AVERAGE(B84:B88)</f>
        <v>9.4392600000000015E-5</v>
      </c>
      <c r="C89" s="10">
        <f t="shared" si="49"/>
        <v>1.8595199999999999E-2</v>
      </c>
      <c r="D89" s="10">
        <f t="shared" si="49"/>
        <v>2.2626600000000002E-7</v>
      </c>
      <c r="E89" s="10">
        <f t="shared" si="49"/>
        <v>9.2557599999999999E-9</v>
      </c>
      <c r="F89" s="10">
        <f t="shared" si="49"/>
        <v>4.0913599999999999</v>
      </c>
      <c r="G89" s="10">
        <f t="shared" si="49"/>
        <v>-56.125999999999998</v>
      </c>
      <c r="H89" s="10">
        <f t="shared" si="49"/>
        <v>7.4554599999999995</v>
      </c>
      <c r="I89" s="10">
        <f t="shared" si="49"/>
        <v>13.319999999999999</v>
      </c>
      <c r="J89" s="10">
        <f t="shared" si="49"/>
        <v>2.7963200000000003E-7</v>
      </c>
      <c r="K89" s="10">
        <f t="shared" si="49"/>
        <v>2.2181199999999999E-8</v>
      </c>
      <c r="L89" s="10">
        <f t="shared" si="49"/>
        <v>7.9326600000000003</v>
      </c>
      <c r="M89" s="10">
        <f t="shared" si="49"/>
        <v>0.75080399999999992</v>
      </c>
      <c r="N89" s="10">
        <f t="shared" si="49"/>
        <v>6.9041599999999995E-3</v>
      </c>
      <c r="O89" s="10">
        <f t="shared" si="49"/>
        <v>0.91956599999999999</v>
      </c>
      <c r="P89" s="10">
        <f t="shared" si="49"/>
        <v>6761.2</v>
      </c>
      <c r="Q89" s="10">
        <f t="shared" si="49"/>
        <v>9.4821399999999993</v>
      </c>
      <c r="R89" s="10">
        <f t="shared" si="49"/>
        <v>0.14024799999999998</v>
      </c>
      <c r="S89" s="21">
        <f t="shared" si="49"/>
        <v>1.6726600000000003E-12</v>
      </c>
      <c r="T89" s="10">
        <f t="shared" si="49"/>
        <v>3.0728800000000007E-14</v>
      </c>
      <c r="U89" s="10">
        <f t="shared" si="49"/>
        <v>1.8372800000000002</v>
      </c>
      <c r="V89" s="10">
        <f t="shared" si="49"/>
        <v>0.96683600000000003</v>
      </c>
      <c r="W89" s="10">
        <f t="shared" si="49"/>
        <v>1.0755400000000003E-3</v>
      </c>
      <c r="X89" s="10">
        <f t="shared" si="49"/>
        <v>0.11124000000000001</v>
      </c>
      <c r="Z89" s="10">
        <f>AVERAGE(Z84:Z88)</f>
        <v>2.2626600000000002E-7</v>
      </c>
      <c r="AA89" s="10">
        <f>AVERAGE(AA84:AA88)</f>
        <v>6705.0740000000005</v>
      </c>
      <c r="AB89" s="10">
        <f>AVERAGE(AB84:AB88)</f>
        <v>2.7963200000000003E-7</v>
      </c>
      <c r="AC89" s="10">
        <f>AVERAGE(AC84:AC88)</f>
        <v>1.6726600000000003E-12</v>
      </c>
    </row>
    <row r="91" spans="1:29" x14ac:dyDescent="0.35">
      <c r="A91" s="23">
        <v>0.11</v>
      </c>
    </row>
    <row r="92" spans="1:29" x14ac:dyDescent="0.35">
      <c r="A92" s="12" t="s">
        <v>55</v>
      </c>
      <c r="B92" s="12" t="s">
        <v>12</v>
      </c>
      <c r="C92" s="12" t="s">
        <v>13</v>
      </c>
      <c r="D92" s="12" t="s">
        <v>26</v>
      </c>
      <c r="E92" s="12" t="s">
        <v>14</v>
      </c>
      <c r="F92" s="12" t="s">
        <v>15</v>
      </c>
      <c r="G92" s="12" t="s">
        <v>16</v>
      </c>
      <c r="H92" s="12" t="s">
        <v>17</v>
      </c>
      <c r="I92" s="12" t="s">
        <v>18</v>
      </c>
      <c r="J92" s="12" t="s">
        <v>27</v>
      </c>
      <c r="K92" s="12" t="s">
        <v>28</v>
      </c>
      <c r="L92" s="12" t="s">
        <v>29</v>
      </c>
      <c r="M92" s="12" t="s">
        <v>30</v>
      </c>
      <c r="N92" s="12" t="s">
        <v>31</v>
      </c>
      <c r="O92" s="12" t="s">
        <v>32</v>
      </c>
      <c r="P92" s="12" t="s">
        <v>33</v>
      </c>
      <c r="Q92" s="12" t="s">
        <v>19</v>
      </c>
      <c r="R92" s="12" t="s">
        <v>20</v>
      </c>
      <c r="S92" s="12" t="s">
        <v>34</v>
      </c>
      <c r="T92" s="12" t="s">
        <v>35</v>
      </c>
      <c r="U92" s="12" t="s">
        <v>36</v>
      </c>
      <c r="V92" s="12" t="s">
        <v>37</v>
      </c>
      <c r="W92" s="12" t="s">
        <v>38</v>
      </c>
      <c r="X92" s="12" t="s">
        <v>39</v>
      </c>
      <c r="Z92" s="10" t="s">
        <v>43</v>
      </c>
      <c r="AA92" s="10" t="s">
        <v>42</v>
      </c>
      <c r="AB92" s="10" t="s">
        <v>44</v>
      </c>
      <c r="AC92" s="10" t="s">
        <v>45</v>
      </c>
    </row>
    <row r="93" spans="1:29" x14ac:dyDescent="0.35">
      <c r="A93" s="10" t="s">
        <v>219</v>
      </c>
      <c r="B93" s="16">
        <v>9.2220999999999997E-5</v>
      </c>
      <c r="C93" s="10">
        <v>1.8168E-2</v>
      </c>
      <c r="D93" s="16">
        <v>2.2558000000000001E-7</v>
      </c>
      <c r="E93" s="16">
        <v>9.1730999999999993E-9</v>
      </c>
      <c r="F93" s="16">
        <v>4.0664999999999996</v>
      </c>
      <c r="G93" s="10">
        <v>-53.21</v>
      </c>
      <c r="H93" s="10">
        <v>7.4405000000000001</v>
      </c>
      <c r="I93" s="10">
        <v>13.983000000000001</v>
      </c>
      <c r="J93" s="16">
        <v>2.8172000000000001E-7</v>
      </c>
      <c r="K93" s="16">
        <v>2.178E-8</v>
      </c>
      <c r="L93" s="16">
        <v>7.7310999999999996</v>
      </c>
      <c r="M93" s="10">
        <v>0.75073000000000001</v>
      </c>
      <c r="N93" s="16">
        <v>6.7279000000000002E-3</v>
      </c>
      <c r="O93" s="16">
        <v>0.89617999999999998</v>
      </c>
      <c r="P93" s="10">
        <v>6635</v>
      </c>
      <c r="Q93" s="16">
        <v>9.3869000000000007</v>
      </c>
      <c r="R93" s="16">
        <v>0.14147999999999999</v>
      </c>
      <c r="S93" s="17">
        <v>1.6495E-12</v>
      </c>
      <c r="T93" s="16">
        <v>3.0175999999999998E-14</v>
      </c>
      <c r="U93" s="16">
        <v>1.8293999999999999</v>
      </c>
      <c r="V93" s="10">
        <v>0.96758999999999995</v>
      </c>
      <c r="W93" s="16">
        <v>1.0723E-3</v>
      </c>
      <c r="X93" s="16">
        <v>0.11082</v>
      </c>
      <c r="Z93" s="14">
        <f>D93</f>
        <v>2.2558000000000001E-7</v>
      </c>
      <c r="AA93" s="13">
        <f>G93+P93</f>
        <v>6581.79</v>
      </c>
      <c r="AB93" s="14">
        <f>J93</f>
        <v>2.8172000000000001E-7</v>
      </c>
      <c r="AC93" s="14">
        <f>S93</f>
        <v>1.6495E-12</v>
      </c>
    </row>
    <row r="94" spans="1:29" x14ac:dyDescent="0.35">
      <c r="A94" s="10" t="s">
        <v>220</v>
      </c>
      <c r="B94" s="16">
        <v>9.1063000000000005E-5</v>
      </c>
      <c r="C94" s="10">
        <v>1.7939E-2</v>
      </c>
      <c r="D94" s="16">
        <v>2.2539999999999999E-7</v>
      </c>
      <c r="E94" s="16">
        <v>9.1142000000000006E-9</v>
      </c>
      <c r="F94" s="16">
        <v>4.0435999999999996</v>
      </c>
      <c r="G94" s="10">
        <v>-52.9</v>
      </c>
      <c r="H94" s="10">
        <v>7.3871000000000002</v>
      </c>
      <c r="I94" s="10">
        <v>13.964</v>
      </c>
      <c r="J94" s="16">
        <v>2.8164999999999998E-7</v>
      </c>
      <c r="K94" s="16">
        <v>2.1635999999999999E-8</v>
      </c>
      <c r="L94" s="16">
        <v>7.6818999999999997</v>
      </c>
      <c r="M94" s="10">
        <v>0.75048000000000004</v>
      </c>
      <c r="N94" s="16">
        <v>6.6854000000000002E-3</v>
      </c>
      <c r="O94" s="16">
        <v>0.89081999999999995</v>
      </c>
      <c r="P94" s="10">
        <v>6648</v>
      </c>
      <c r="Q94" s="16">
        <v>9.3297000000000008</v>
      </c>
      <c r="R94" s="16">
        <v>0.14033999999999999</v>
      </c>
      <c r="S94" s="17">
        <v>1.6556999999999999E-12</v>
      </c>
      <c r="T94" s="16">
        <v>3.0092000000000001E-14</v>
      </c>
      <c r="U94" s="16">
        <v>1.8174999999999999</v>
      </c>
      <c r="V94" s="10">
        <v>0.96741999999999995</v>
      </c>
      <c r="W94" s="16">
        <v>1.0652000000000001E-3</v>
      </c>
      <c r="X94" s="16">
        <v>0.11011</v>
      </c>
      <c r="Z94" s="16">
        <f t="shared" ref="Z94:Z97" si="50">D94</f>
        <v>2.2539999999999999E-7</v>
      </c>
      <c r="AA94" s="10">
        <f t="shared" ref="AA94:AA97" si="51">G94+P94</f>
        <v>6595.1</v>
      </c>
      <c r="AB94" s="16">
        <f t="shared" ref="AB94:AB97" si="52">J94</f>
        <v>2.8164999999999998E-7</v>
      </c>
      <c r="AC94" s="16">
        <f t="shared" ref="AC94:AC97" si="53">S94</f>
        <v>1.6556999999999999E-12</v>
      </c>
    </row>
    <row r="95" spans="1:29" x14ac:dyDescent="0.35">
      <c r="A95" s="10" t="s">
        <v>221</v>
      </c>
      <c r="B95" s="16">
        <v>9.1702999999999999E-5</v>
      </c>
      <c r="C95" s="10">
        <v>1.8065000000000001E-2</v>
      </c>
      <c r="D95" s="16">
        <v>2.2562999999999999E-7</v>
      </c>
      <c r="E95" s="16">
        <v>9.1388000000000007E-9</v>
      </c>
      <c r="F95" s="16">
        <v>4.0503</v>
      </c>
      <c r="G95" s="10">
        <v>-53.5</v>
      </c>
      <c r="H95" s="10">
        <v>7.4042000000000003</v>
      </c>
      <c r="I95" s="10">
        <v>13.84</v>
      </c>
      <c r="J95" s="16">
        <v>2.8111000000000001E-7</v>
      </c>
      <c r="K95" s="16">
        <v>2.1675000000000001E-8</v>
      </c>
      <c r="L95" s="16">
        <v>7.7104999999999997</v>
      </c>
      <c r="M95" s="10">
        <v>0.75063999999999997</v>
      </c>
      <c r="N95" s="16">
        <v>6.7105000000000003E-3</v>
      </c>
      <c r="O95" s="16">
        <v>0.89397000000000004</v>
      </c>
      <c r="P95" s="10">
        <v>6651</v>
      </c>
      <c r="Q95" s="16">
        <v>9.3547999999999991</v>
      </c>
      <c r="R95" s="16">
        <v>0.14065</v>
      </c>
      <c r="S95" s="17">
        <v>1.6573E-12</v>
      </c>
      <c r="T95" s="16">
        <v>3.0213000000000001E-14</v>
      </c>
      <c r="U95" s="16">
        <v>1.823</v>
      </c>
      <c r="V95" s="10">
        <v>0.96740000000000004</v>
      </c>
      <c r="W95" s="16">
        <v>1.0683999999999999E-3</v>
      </c>
      <c r="X95" s="16">
        <v>0.11044</v>
      </c>
      <c r="Z95" s="16">
        <f t="shared" si="50"/>
        <v>2.2562999999999999E-7</v>
      </c>
      <c r="AA95" s="10">
        <f t="shared" si="51"/>
        <v>6597.5</v>
      </c>
      <c r="AB95" s="16">
        <f t="shared" si="52"/>
        <v>2.8111000000000001E-7</v>
      </c>
      <c r="AC95" s="16">
        <f t="shared" si="53"/>
        <v>1.6573E-12</v>
      </c>
    </row>
    <row r="96" spans="1:29" x14ac:dyDescent="0.35">
      <c r="A96" s="10" t="s">
        <v>222</v>
      </c>
      <c r="B96" s="16">
        <v>9.3214000000000006E-5</v>
      </c>
      <c r="C96" s="10">
        <v>1.8363000000000001E-2</v>
      </c>
      <c r="D96" s="16">
        <v>2.2569999999999999E-7</v>
      </c>
      <c r="E96" s="16">
        <v>9.2118000000000008E-9</v>
      </c>
      <c r="F96" s="16">
        <v>4.0814000000000004</v>
      </c>
      <c r="G96" s="10">
        <v>-52.69</v>
      </c>
      <c r="H96" s="10">
        <v>7.4637000000000002</v>
      </c>
      <c r="I96" s="10">
        <v>14.164999999999999</v>
      </c>
      <c r="J96" s="16">
        <v>2.8185E-7</v>
      </c>
      <c r="K96" s="16">
        <v>2.1934E-8</v>
      </c>
      <c r="L96" s="16">
        <v>7.7821999999999996</v>
      </c>
      <c r="M96" s="10">
        <v>0.75061</v>
      </c>
      <c r="N96" s="16">
        <v>6.7724999999999999E-3</v>
      </c>
      <c r="O96" s="16">
        <v>0.90227000000000002</v>
      </c>
      <c r="P96" s="10">
        <v>6646</v>
      </c>
      <c r="Q96" s="16">
        <v>9.4268000000000001</v>
      </c>
      <c r="R96" s="16">
        <v>0.14183999999999999</v>
      </c>
      <c r="S96" s="17">
        <v>1.6514E-12</v>
      </c>
      <c r="T96" s="16">
        <v>3.0345999999999999E-14</v>
      </c>
      <c r="U96" s="16">
        <v>1.8375999999999999</v>
      </c>
      <c r="V96" s="10">
        <v>0.96757000000000004</v>
      </c>
      <c r="W96" s="16">
        <v>1.0769E-3</v>
      </c>
      <c r="X96" s="16">
        <v>0.1113</v>
      </c>
      <c r="Z96" s="16">
        <f t="shared" si="50"/>
        <v>2.2569999999999999E-7</v>
      </c>
      <c r="AA96" s="10">
        <f t="shared" si="51"/>
        <v>6593.31</v>
      </c>
      <c r="AB96" s="16">
        <f t="shared" si="52"/>
        <v>2.8185E-7</v>
      </c>
      <c r="AC96" s="16">
        <f t="shared" si="53"/>
        <v>1.6514E-12</v>
      </c>
    </row>
    <row r="97" spans="1:29" x14ac:dyDescent="0.35">
      <c r="A97" s="11" t="s">
        <v>223</v>
      </c>
      <c r="B97" s="18">
        <v>8.9930000000000001E-5</v>
      </c>
      <c r="C97" s="11">
        <v>1.7715999999999999E-2</v>
      </c>
      <c r="D97" s="18">
        <v>2.2765999999999999E-7</v>
      </c>
      <c r="E97" s="18">
        <v>9.0684000000000007E-9</v>
      </c>
      <c r="F97" s="18">
        <v>3.9832999999999998</v>
      </c>
      <c r="G97" s="11">
        <v>-57.16</v>
      </c>
      <c r="H97" s="11">
        <v>7.3597000000000001</v>
      </c>
      <c r="I97" s="11">
        <v>12.875999999999999</v>
      </c>
      <c r="J97" s="18">
        <v>2.8648000000000001E-7</v>
      </c>
      <c r="K97" s="18">
        <v>2.1961000000000001E-8</v>
      </c>
      <c r="L97" s="18">
        <v>7.6657999999999999</v>
      </c>
      <c r="M97" s="11">
        <v>0.74904000000000004</v>
      </c>
      <c r="N97" s="18">
        <v>6.6724999999999996E-3</v>
      </c>
      <c r="O97" s="18">
        <v>0.89080999999999999</v>
      </c>
      <c r="P97" s="11">
        <v>6666</v>
      </c>
      <c r="Q97" s="18">
        <v>9.3048999999999999</v>
      </c>
      <c r="R97" s="18">
        <v>0.13958999999999999</v>
      </c>
      <c r="S97" s="24">
        <v>1.6884E-12</v>
      </c>
      <c r="T97" s="18">
        <v>3.0519000000000002E-14</v>
      </c>
      <c r="U97" s="18">
        <v>1.8076000000000001</v>
      </c>
      <c r="V97" s="11">
        <v>0.96635000000000004</v>
      </c>
      <c r="W97" s="18">
        <v>1.0594999999999999E-3</v>
      </c>
      <c r="X97" s="18">
        <v>0.10964</v>
      </c>
      <c r="Z97" s="18">
        <f t="shared" si="50"/>
        <v>2.2765999999999999E-7</v>
      </c>
      <c r="AA97" s="11">
        <f t="shared" si="51"/>
        <v>6608.84</v>
      </c>
      <c r="AB97" s="18">
        <f t="shared" si="52"/>
        <v>2.8648000000000001E-7</v>
      </c>
      <c r="AC97" s="18">
        <f t="shared" si="53"/>
        <v>1.6884E-12</v>
      </c>
    </row>
    <row r="98" spans="1:29" x14ac:dyDescent="0.35">
      <c r="A98" s="10" t="s">
        <v>24</v>
      </c>
      <c r="B98" s="10">
        <f t="shared" ref="B98:X98" si="54">AVERAGE(B93:B97)</f>
        <v>9.1626199999999994E-5</v>
      </c>
      <c r="C98" s="10">
        <f t="shared" si="54"/>
        <v>1.8050199999999999E-2</v>
      </c>
      <c r="D98" s="10">
        <f t="shared" si="54"/>
        <v>2.2599400000000001E-7</v>
      </c>
      <c r="E98" s="10">
        <f t="shared" si="54"/>
        <v>9.1412600000000008E-9</v>
      </c>
      <c r="F98" s="10">
        <f t="shared" si="54"/>
        <v>4.0450199999999992</v>
      </c>
      <c r="G98" s="10">
        <f t="shared" si="54"/>
        <v>-53.89200000000001</v>
      </c>
      <c r="H98" s="10">
        <f t="shared" si="54"/>
        <v>7.4110399999999998</v>
      </c>
      <c r="I98" s="10">
        <f t="shared" si="54"/>
        <v>13.765600000000001</v>
      </c>
      <c r="J98" s="10">
        <f t="shared" si="54"/>
        <v>2.8256200000000001E-7</v>
      </c>
      <c r="K98" s="10">
        <f t="shared" si="54"/>
        <v>2.1797199999999997E-8</v>
      </c>
      <c r="L98" s="10">
        <f t="shared" si="54"/>
        <v>7.7142999999999997</v>
      </c>
      <c r="M98" s="10">
        <f t="shared" si="54"/>
        <v>0.75029999999999997</v>
      </c>
      <c r="N98" s="10">
        <f t="shared" si="54"/>
        <v>6.7137600000000009E-3</v>
      </c>
      <c r="O98" s="10">
        <f t="shared" si="54"/>
        <v>0.89480999999999999</v>
      </c>
      <c r="P98" s="10">
        <f t="shared" si="54"/>
        <v>6649.2</v>
      </c>
      <c r="Q98" s="10">
        <f t="shared" si="54"/>
        <v>9.3606200000000008</v>
      </c>
      <c r="R98" s="10">
        <f t="shared" si="54"/>
        <v>0.14077999999999999</v>
      </c>
      <c r="S98" s="21">
        <f t="shared" si="54"/>
        <v>1.66046E-12</v>
      </c>
      <c r="T98" s="10">
        <f t="shared" si="54"/>
        <v>3.0269200000000005E-14</v>
      </c>
      <c r="U98" s="10">
        <f t="shared" si="54"/>
        <v>1.8230200000000001</v>
      </c>
      <c r="V98" s="10">
        <f t="shared" si="54"/>
        <v>0.96726600000000007</v>
      </c>
      <c r="W98" s="10">
        <f t="shared" si="54"/>
        <v>1.0684599999999998E-3</v>
      </c>
      <c r="X98" s="10">
        <f t="shared" si="54"/>
        <v>0.11046199999999999</v>
      </c>
      <c r="Z98" s="10">
        <f>AVERAGE(Z93:Z97)</f>
        <v>2.2599400000000001E-7</v>
      </c>
      <c r="AA98" s="10">
        <f>AVERAGE(AA93:AA97)</f>
        <v>6595.308</v>
      </c>
      <c r="AB98" s="10">
        <f>AVERAGE(AB93:AB97)</f>
        <v>2.8256200000000001E-7</v>
      </c>
      <c r="AC98" s="10">
        <f>AVERAGE(AC93:AC97)</f>
        <v>1.66046E-12</v>
      </c>
    </row>
    <row r="103" spans="1:29" x14ac:dyDescent="0.35">
      <c r="A103" s="44" t="s">
        <v>47</v>
      </c>
      <c r="B103" s="44"/>
      <c r="C103" s="44"/>
      <c r="D103" s="44"/>
    </row>
    <row r="104" spans="1:29" x14ac:dyDescent="0.35">
      <c r="A104" s="1" t="s">
        <v>50</v>
      </c>
      <c r="B104" s="26">
        <v>1</v>
      </c>
      <c r="C104" s="26">
        <v>2</v>
      </c>
      <c r="D104" s="26">
        <v>3</v>
      </c>
      <c r="E104" s="26">
        <v>4</v>
      </c>
      <c r="F104" s="26">
        <v>5</v>
      </c>
      <c r="G104" s="26">
        <v>6</v>
      </c>
      <c r="H104" s="26">
        <v>7</v>
      </c>
      <c r="I104" s="26">
        <v>8</v>
      </c>
      <c r="J104" s="26">
        <v>9</v>
      </c>
      <c r="K104" s="26">
        <v>10</v>
      </c>
      <c r="L104" s="26">
        <v>11</v>
      </c>
      <c r="M104" s="25"/>
      <c r="N104" s="25"/>
    </row>
    <row r="105" spans="1:29" x14ac:dyDescent="0.35">
      <c r="A105" s="1" t="s">
        <v>46</v>
      </c>
      <c r="B105" s="32">
        <f>(B104-1)*40/60</f>
        <v>0</v>
      </c>
      <c r="C105" s="32">
        <f>(C104-1)*5/60</f>
        <v>8.3333333333333329E-2</v>
      </c>
      <c r="D105" s="32">
        <f>(D104-2)*30/60</f>
        <v>0.5</v>
      </c>
      <c r="E105" s="32">
        <f t="shared" ref="E105:L105" si="55">(E104-2)*30/60</f>
        <v>1</v>
      </c>
      <c r="F105" s="32">
        <f t="shared" si="55"/>
        <v>1.5</v>
      </c>
      <c r="G105" s="32">
        <f t="shared" si="55"/>
        <v>2</v>
      </c>
      <c r="H105" s="32">
        <f t="shared" si="55"/>
        <v>2.5</v>
      </c>
      <c r="I105" s="32">
        <f t="shared" si="55"/>
        <v>3</v>
      </c>
      <c r="J105" s="32">
        <f t="shared" si="55"/>
        <v>3.5</v>
      </c>
      <c r="K105" s="32">
        <f t="shared" si="55"/>
        <v>4</v>
      </c>
      <c r="L105" s="32">
        <f t="shared" si="55"/>
        <v>4.5</v>
      </c>
      <c r="M105" s="25"/>
      <c r="N105" s="25"/>
    </row>
    <row r="106" spans="1:29" x14ac:dyDescent="0.35">
      <c r="A106" s="1" t="s">
        <v>224</v>
      </c>
      <c r="B106" s="27"/>
      <c r="C106" s="27"/>
      <c r="D106" s="27"/>
      <c r="E106" s="27"/>
      <c r="F106" s="27">
        <v>13600</v>
      </c>
      <c r="G106" s="27">
        <v>10000</v>
      </c>
      <c r="H106" s="27">
        <v>5280</v>
      </c>
      <c r="I106" s="27">
        <v>2320</v>
      </c>
      <c r="J106" s="37">
        <v>1620</v>
      </c>
      <c r="K106" s="27">
        <v>153</v>
      </c>
      <c r="L106" s="27">
        <v>780</v>
      </c>
      <c r="M106" s="25"/>
      <c r="N106" s="25"/>
    </row>
    <row r="107" spans="1:29" x14ac:dyDescent="0.35">
      <c r="A107" s="1" t="s">
        <v>51</v>
      </c>
      <c r="B107" s="27"/>
      <c r="C107" s="27"/>
      <c r="D107" s="27"/>
      <c r="E107" s="27">
        <v>290000</v>
      </c>
      <c r="F107" s="27">
        <v>60000</v>
      </c>
      <c r="G107" s="27"/>
      <c r="H107" s="27"/>
      <c r="I107" s="27"/>
      <c r="J107" s="37"/>
      <c r="K107" s="27"/>
      <c r="L107" s="27"/>
      <c r="M107" s="25"/>
      <c r="N107" s="25"/>
    </row>
    <row r="108" spans="1:29" x14ac:dyDescent="0.35">
      <c r="A108" s="1" t="s">
        <v>52</v>
      </c>
      <c r="B108" s="27">
        <v>540000</v>
      </c>
      <c r="C108" s="27">
        <v>340000</v>
      </c>
      <c r="D108" s="27">
        <v>580000</v>
      </c>
      <c r="E108" s="27">
        <v>500000</v>
      </c>
      <c r="F108" s="27"/>
      <c r="G108" s="27"/>
      <c r="H108" s="27"/>
      <c r="I108" s="27"/>
      <c r="J108" s="37"/>
      <c r="K108" s="27"/>
      <c r="L108" s="27"/>
      <c r="M108" s="25"/>
      <c r="N108" s="25"/>
    </row>
    <row r="109" spans="1:29" x14ac:dyDescent="0.35">
      <c r="A109" s="1" t="s">
        <v>53</v>
      </c>
      <c r="B109" s="27"/>
      <c r="C109" s="27"/>
      <c r="D109" s="27"/>
      <c r="E109" s="27"/>
      <c r="F109" s="27"/>
      <c r="G109" s="27"/>
      <c r="H109" s="27"/>
      <c r="I109" s="27"/>
      <c r="J109" s="37"/>
      <c r="K109" s="27"/>
      <c r="L109" s="27"/>
      <c r="M109" s="25"/>
      <c r="N109" s="25"/>
    </row>
    <row r="110" spans="1:29" x14ac:dyDescent="0.35">
      <c r="A110" s="1" t="s">
        <v>54</v>
      </c>
      <c r="B110" s="27"/>
      <c r="C110" s="27"/>
      <c r="D110" s="27"/>
      <c r="E110" s="27"/>
      <c r="F110" s="27"/>
      <c r="G110" s="27"/>
      <c r="H110" s="27"/>
      <c r="I110" s="27"/>
      <c r="J110" s="37"/>
      <c r="K110" s="27"/>
      <c r="L110" s="27"/>
      <c r="M110" s="25"/>
      <c r="N110" s="25"/>
    </row>
    <row r="111" spans="1:29" x14ac:dyDescent="0.35">
      <c r="A111" s="25" t="s">
        <v>48</v>
      </c>
      <c r="B111" s="27">
        <f t="shared" ref="B111:L111" si="56">AVERAGE(B106:B110)</f>
        <v>540000</v>
      </c>
      <c r="C111" s="27">
        <f t="shared" si="56"/>
        <v>340000</v>
      </c>
      <c r="D111" s="27">
        <f t="shared" si="56"/>
        <v>580000</v>
      </c>
      <c r="E111" s="27">
        <f t="shared" si="56"/>
        <v>395000</v>
      </c>
      <c r="F111" s="27">
        <f t="shared" si="56"/>
        <v>36800</v>
      </c>
      <c r="G111" s="27">
        <f t="shared" si="56"/>
        <v>10000</v>
      </c>
      <c r="H111" s="27">
        <f t="shared" si="56"/>
        <v>5280</v>
      </c>
      <c r="I111" s="27">
        <f t="shared" si="56"/>
        <v>2320</v>
      </c>
      <c r="J111" s="27">
        <f t="shared" si="56"/>
        <v>1620</v>
      </c>
      <c r="K111" s="27">
        <f t="shared" si="56"/>
        <v>153</v>
      </c>
      <c r="L111" s="27">
        <f t="shared" si="56"/>
        <v>780</v>
      </c>
      <c r="M111" s="25"/>
      <c r="N111" s="25"/>
    </row>
    <row r="112" spans="1:29" x14ac:dyDescent="0.35">
      <c r="B112" s="16"/>
      <c r="C112" s="16"/>
      <c r="D112" s="16"/>
      <c r="E112" s="16"/>
      <c r="F112" s="16"/>
    </row>
    <row r="113" spans="1:14" x14ac:dyDescent="0.35">
      <c r="B113" s="16"/>
      <c r="C113" s="16"/>
      <c r="D113" s="16"/>
      <c r="E113" s="16"/>
      <c r="F113" s="16"/>
    </row>
    <row r="115" spans="1:14" x14ac:dyDescent="0.35">
      <c r="A115" s="28" t="s">
        <v>40</v>
      </c>
    </row>
    <row r="116" spans="1:14" x14ac:dyDescent="0.35">
      <c r="A116" s="29"/>
      <c r="B116" s="45" t="s">
        <v>21</v>
      </c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6"/>
    </row>
    <row r="117" spans="1:14" x14ac:dyDescent="0.35">
      <c r="A117" s="33" t="s">
        <v>50</v>
      </c>
      <c r="B117" s="26">
        <v>1</v>
      </c>
      <c r="C117" s="26">
        <v>2</v>
      </c>
      <c r="D117" s="26">
        <v>3</v>
      </c>
      <c r="E117" s="26">
        <v>4</v>
      </c>
      <c r="F117" s="26">
        <v>5</v>
      </c>
      <c r="G117" s="26">
        <v>6</v>
      </c>
      <c r="H117" s="26">
        <v>7</v>
      </c>
      <c r="I117" s="26">
        <v>8</v>
      </c>
      <c r="J117" s="26">
        <v>9</v>
      </c>
      <c r="K117" s="26">
        <v>10</v>
      </c>
      <c r="L117" s="26">
        <v>11</v>
      </c>
      <c r="M117" s="38"/>
      <c r="N117" s="39"/>
    </row>
    <row r="118" spans="1:14" x14ac:dyDescent="0.35">
      <c r="A118" s="1" t="s">
        <v>46</v>
      </c>
      <c r="B118" s="32">
        <f>(B117-1)*40/60</f>
        <v>0</v>
      </c>
      <c r="C118" s="32">
        <f>(C117-1)*5/60</f>
        <v>8.3333333333333329E-2</v>
      </c>
      <c r="D118" s="32">
        <f>(D117-2)*30/60</f>
        <v>0.5</v>
      </c>
      <c r="E118" s="32">
        <f t="shared" ref="E118" si="57">(E117-2)*30/60</f>
        <v>1</v>
      </c>
      <c r="F118" s="32">
        <f t="shared" ref="F118" si="58">(F117-2)*30/60</f>
        <v>1.5</v>
      </c>
      <c r="G118" s="32">
        <f t="shared" ref="G118" si="59">(G117-2)*30/60</f>
        <v>2</v>
      </c>
      <c r="H118" s="32">
        <f t="shared" ref="H118" si="60">(H117-2)*30/60</f>
        <v>2.5</v>
      </c>
      <c r="I118" s="32">
        <f t="shared" ref="I118" si="61">(I117-2)*30/60</f>
        <v>3</v>
      </c>
      <c r="J118" s="32">
        <f t="shared" ref="J118" si="62">(J117-2)*30/60</f>
        <v>3.5</v>
      </c>
      <c r="K118" s="32">
        <f t="shared" ref="K118" si="63">(K117-2)*30/60</f>
        <v>4</v>
      </c>
      <c r="L118" s="32">
        <f t="shared" ref="L118" si="64">(L117-2)*30/60</f>
        <v>4.5</v>
      </c>
      <c r="M118" s="25"/>
      <c r="N118" s="25"/>
    </row>
    <row r="119" spans="1:14" x14ac:dyDescent="0.35">
      <c r="A119" s="26">
        <v>1</v>
      </c>
      <c r="B119" s="34">
        <f>S3</f>
        <v>1.5513000000000001E-12</v>
      </c>
      <c r="C119" s="34">
        <f>S12</f>
        <v>1.6334000000000001E-12</v>
      </c>
      <c r="D119" s="34">
        <f>S21</f>
        <v>1.6200999999999999E-12</v>
      </c>
      <c r="E119" s="34">
        <f>S30</f>
        <v>1.6424999999999999E-12</v>
      </c>
      <c r="F119" s="34">
        <f>S39</f>
        <v>1.6224E-12</v>
      </c>
      <c r="G119" s="34">
        <f>S48</f>
        <v>1.6363E-12</v>
      </c>
      <c r="H119" s="34">
        <f>S57</f>
        <v>1.6483999999999999E-12</v>
      </c>
      <c r="I119" s="34">
        <f>S66</f>
        <v>1.6718E-12</v>
      </c>
      <c r="J119" s="35">
        <f>S75</f>
        <v>1.6519000000000001E-12</v>
      </c>
      <c r="K119" s="34">
        <f>S84</f>
        <v>1.6578000000000001E-12</v>
      </c>
      <c r="L119" s="34">
        <f>S93</f>
        <v>1.6495E-12</v>
      </c>
      <c r="M119" s="25"/>
      <c r="N119" s="25"/>
    </row>
    <row r="120" spans="1:14" x14ac:dyDescent="0.35">
      <c r="A120" s="26">
        <v>2</v>
      </c>
      <c r="B120" s="34">
        <f>S4</f>
        <v>1.6062999999999999E-12</v>
      </c>
      <c r="C120" s="34">
        <f>S13</f>
        <v>1.6435E-12</v>
      </c>
      <c r="D120" s="34">
        <f>S22</f>
        <v>1.6364E-12</v>
      </c>
      <c r="E120" s="34">
        <f>S31</f>
        <v>1.6488E-12</v>
      </c>
      <c r="F120" s="34">
        <f>S40</f>
        <v>1.6371999999999999E-12</v>
      </c>
      <c r="G120" s="34">
        <f t="shared" ref="G120:G123" si="65">S49</f>
        <v>1.6292E-12</v>
      </c>
      <c r="H120" s="34">
        <f t="shared" ref="H120:H123" si="66">S58</f>
        <v>1.6685E-12</v>
      </c>
      <c r="I120" s="34">
        <f t="shared" ref="I120:I123" si="67">S67</f>
        <v>1.6568999999999999E-12</v>
      </c>
      <c r="J120" s="35">
        <f t="shared" ref="J120:J123" si="68">S76</f>
        <v>1.7061999999999999E-12</v>
      </c>
      <c r="K120" s="34">
        <f t="shared" ref="K120:K123" si="69">S85</f>
        <v>1.6548E-12</v>
      </c>
      <c r="L120" s="34">
        <f t="shared" ref="L120:L123" si="70">S94</f>
        <v>1.6556999999999999E-12</v>
      </c>
      <c r="M120" s="25"/>
      <c r="N120" s="25"/>
    </row>
    <row r="121" spans="1:14" x14ac:dyDescent="0.35">
      <c r="A121" s="26">
        <v>3</v>
      </c>
      <c r="B121" s="34">
        <f>S5</f>
        <v>1.6025000000000001E-12</v>
      </c>
      <c r="C121" s="34">
        <f>S14</f>
        <v>1.6196000000000001E-12</v>
      </c>
      <c r="D121" s="34">
        <f>S23</f>
        <v>1.6385999999999999E-12</v>
      </c>
      <c r="E121" s="34">
        <f>S32</f>
        <v>1.6528E-12</v>
      </c>
      <c r="F121" s="34">
        <f>S41</f>
        <v>1.645E-12</v>
      </c>
      <c r="G121" s="34">
        <f t="shared" si="65"/>
        <v>1.6467E-12</v>
      </c>
      <c r="H121" s="34">
        <f t="shared" si="66"/>
        <v>1.6515E-12</v>
      </c>
      <c r="I121" s="34">
        <f t="shared" si="67"/>
        <v>1.6535E-12</v>
      </c>
      <c r="J121" s="35">
        <f t="shared" si="68"/>
        <v>1.6575999999999999E-12</v>
      </c>
      <c r="K121" s="34">
        <f t="shared" si="69"/>
        <v>1.6978000000000001E-12</v>
      </c>
      <c r="L121" s="34">
        <f t="shared" si="70"/>
        <v>1.6573E-12</v>
      </c>
      <c r="M121" s="25"/>
      <c r="N121" s="25"/>
    </row>
    <row r="122" spans="1:14" x14ac:dyDescent="0.35">
      <c r="A122" s="26">
        <v>4</v>
      </c>
      <c r="B122" s="34">
        <f>S6</f>
        <v>1.6111000000000001E-12</v>
      </c>
      <c r="C122" s="34">
        <f>S15</f>
        <v>1.6146E-12</v>
      </c>
      <c r="D122" s="34">
        <f>S24</f>
        <v>1.6512000000000001E-12</v>
      </c>
      <c r="E122" s="34">
        <f>S33</f>
        <v>1.6481E-12</v>
      </c>
      <c r="F122" s="34">
        <f>S42</f>
        <v>1.6434E-12</v>
      </c>
      <c r="G122" s="34">
        <f t="shared" si="65"/>
        <v>1.6351E-12</v>
      </c>
      <c r="H122" s="34">
        <f t="shared" si="66"/>
        <v>1.664E-12</v>
      </c>
      <c r="I122" s="34">
        <f t="shared" si="67"/>
        <v>1.6461E-12</v>
      </c>
      <c r="J122" s="35">
        <f t="shared" si="68"/>
        <v>1.6611000000000001E-12</v>
      </c>
      <c r="K122" s="34">
        <f t="shared" si="69"/>
        <v>1.6569999999999999E-12</v>
      </c>
      <c r="L122" s="34">
        <f t="shared" si="70"/>
        <v>1.6514E-12</v>
      </c>
      <c r="M122" s="25"/>
      <c r="N122" s="25"/>
    </row>
    <row r="123" spans="1:14" x14ac:dyDescent="0.35">
      <c r="A123" s="26">
        <v>5</v>
      </c>
      <c r="B123" s="34">
        <f>S7</f>
        <v>1.6193999999999999E-12</v>
      </c>
      <c r="C123" s="34">
        <f>S16</f>
        <v>1.6170000000000001E-12</v>
      </c>
      <c r="D123" s="34">
        <f>S25</f>
        <v>1.6394000000000001E-12</v>
      </c>
      <c r="E123" s="34">
        <f>S34</f>
        <v>1.6337E-12</v>
      </c>
      <c r="F123" s="34">
        <f>S43</f>
        <v>1.6292999999999999E-12</v>
      </c>
      <c r="G123" s="34">
        <f t="shared" si="65"/>
        <v>1.6347000000000001E-12</v>
      </c>
      <c r="H123" s="34">
        <f t="shared" si="66"/>
        <v>1.6434E-12</v>
      </c>
      <c r="I123" s="34">
        <f t="shared" si="67"/>
        <v>1.6456999999999999E-12</v>
      </c>
      <c r="J123" s="35">
        <f t="shared" si="68"/>
        <v>1.6317E-12</v>
      </c>
      <c r="K123" s="34">
        <f t="shared" si="69"/>
        <v>1.6959000000000001E-12</v>
      </c>
      <c r="L123" s="34">
        <f t="shared" si="70"/>
        <v>1.6884E-12</v>
      </c>
      <c r="M123" s="25"/>
      <c r="N123" s="25"/>
    </row>
    <row r="124" spans="1:14" x14ac:dyDescent="0.35">
      <c r="A124" s="26" t="s">
        <v>22</v>
      </c>
      <c r="B124" s="27">
        <f t="shared" ref="B124:L124" si="71">AVERAGE(B119:B123)</f>
        <v>1.5981200000000001E-12</v>
      </c>
      <c r="C124" s="27">
        <f t="shared" si="71"/>
        <v>1.6256200000000001E-12</v>
      </c>
      <c r="D124" s="27">
        <f t="shared" si="71"/>
        <v>1.63714E-12</v>
      </c>
      <c r="E124" s="27">
        <f t="shared" si="71"/>
        <v>1.6451799999999997E-12</v>
      </c>
      <c r="F124" s="27">
        <f t="shared" si="71"/>
        <v>1.63546E-12</v>
      </c>
      <c r="G124" s="27">
        <f t="shared" si="71"/>
        <v>1.6364000000000002E-12</v>
      </c>
      <c r="H124" s="27">
        <f t="shared" si="71"/>
        <v>1.6551600000000004E-12</v>
      </c>
      <c r="I124" s="27">
        <f t="shared" si="71"/>
        <v>1.6548E-12</v>
      </c>
      <c r="J124" s="27">
        <f t="shared" si="71"/>
        <v>1.6617000000000001E-12</v>
      </c>
      <c r="K124" s="27">
        <f t="shared" si="71"/>
        <v>1.6726600000000003E-12</v>
      </c>
      <c r="L124" s="27">
        <f t="shared" si="71"/>
        <v>1.66046E-12</v>
      </c>
      <c r="M124" s="25"/>
      <c r="N124" s="25"/>
    </row>
    <row r="125" spans="1:14" x14ac:dyDescent="0.35">
      <c r="A125" s="26" t="s">
        <v>23</v>
      </c>
      <c r="B125" s="27">
        <f t="shared" ref="B125:L125" si="72">STDEV(B119:B123)</f>
        <v>2.6923632741515367E-14</v>
      </c>
      <c r="C125" s="27">
        <f t="shared" si="72"/>
        <v>1.2371418673701082E-14</v>
      </c>
      <c r="D125" s="27">
        <f t="shared" si="72"/>
        <v>1.1133642710272371E-14</v>
      </c>
      <c r="E125" s="27">
        <f t="shared" si="72"/>
        <v>7.3937135459794562E-15</v>
      </c>
      <c r="F125" s="27">
        <f t="shared" si="72"/>
        <v>9.5602301227533158E-15</v>
      </c>
      <c r="G125" s="27">
        <f t="shared" si="72"/>
        <v>6.3741666121933368E-15</v>
      </c>
      <c r="H125" s="27">
        <f t="shared" si="72"/>
        <v>1.0647675802728029E-14</v>
      </c>
      <c r="I125" s="27">
        <f t="shared" si="72"/>
        <v>1.0648943609579316E-14</v>
      </c>
      <c r="J125" s="27">
        <f t="shared" si="72"/>
        <v>2.7356260709387868E-14</v>
      </c>
      <c r="K125" s="27">
        <f t="shared" si="72"/>
        <v>2.2119855334065875E-14</v>
      </c>
      <c r="L125" s="27">
        <f t="shared" si="72"/>
        <v>1.5933392607978993E-14</v>
      </c>
      <c r="M125" s="25"/>
      <c r="N125" s="25"/>
    </row>
    <row r="126" spans="1:14" x14ac:dyDescent="0.35">
      <c r="A126" s="26" t="s">
        <v>25</v>
      </c>
      <c r="B126" s="30">
        <f>(B124-$B124)/B124</f>
        <v>0</v>
      </c>
      <c r="C126" s="30">
        <f t="shared" ref="C126:L126" si="73">(C124-$B124)/C124</f>
        <v>1.6916622580922989E-2</v>
      </c>
      <c r="D126" s="30">
        <f>(D124-$B124)/D124</f>
        <v>2.3834247529227779E-2</v>
      </c>
      <c r="E126" s="30">
        <f t="shared" si="73"/>
        <v>2.8604772730035383E-2</v>
      </c>
      <c r="F126" s="30">
        <f t="shared" si="73"/>
        <v>2.2831496948870607E-2</v>
      </c>
      <c r="G126" s="30">
        <f t="shared" si="73"/>
        <v>2.3392813493033557E-2</v>
      </c>
      <c r="H126" s="30">
        <f t="shared" si="73"/>
        <v>3.4461925131105339E-2</v>
      </c>
      <c r="I126" s="30">
        <f t="shared" si="73"/>
        <v>3.4251873338167704E-2</v>
      </c>
      <c r="J126" s="30">
        <f t="shared" si="73"/>
        <v>3.8262020822049714E-2</v>
      </c>
      <c r="K126" s="30">
        <f t="shared" si="73"/>
        <v>4.4563748759461091E-2</v>
      </c>
      <c r="L126" s="30">
        <f t="shared" si="73"/>
        <v>3.7543813160208564E-2</v>
      </c>
      <c r="M126" s="25"/>
      <c r="N126" s="25"/>
    </row>
    <row r="127" spans="1:14" x14ac:dyDescent="0.35">
      <c r="D127" s="36">
        <f>(D124-$C124)/D124</f>
        <v>7.036661495046199E-3</v>
      </c>
      <c r="E127" s="36">
        <f t="shared" ref="E127:L127" si="74">(E124-$C124)/E124</f>
        <v>1.1889276553325211E-2</v>
      </c>
      <c r="F127" s="36">
        <f t="shared" si="74"/>
        <v>6.0166558644050511E-3</v>
      </c>
      <c r="G127" s="36">
        <f t="shared" si="74"/>
        <v>6.5876313859692497E-3</v>
      </c>
      <c r="H127" s="36">
        <f t="shared" si="74"/>
        <v>1.7847217187462416E-2</v>
      </c>
      <c r="I127" s="36">
        <f t="shared" si="74"/>
        <v>1.7633550882281777E-2</v>
      </c>
      <c r="J127" s="36">
        <f t="shared" si="74"/>
        <v>2.1712703857495325E-2</v>
      </c>
      <c r="K127" s="36">
        <f t="shared" si="74"/>
        <v>2.8122870158908662E-2</v>
      </c>
      <c r="L127" s="36">
        <f t="shared" si="74"/>
        <v>2.0982137479975356E-2</v>
      </c>
    </row>
  </sheetData>
  <mergeCells count="2">
    <mergeCell ref="A103:D103"/>
    <mergeCell ref="B116:N1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15C1C-0775-4319-9298-424714DD6DC1}">
  <dimension ref="A1:AC127"/>
  <sheetViews>
    <sheetView topLeftCell="A112" workbookViewId="0">
      <selection activeCell="A106" sqref="A106:L110"/>
    </sheetView>
  </sheetViews>
  <sheetFormatPr defaultColWidth="9.1796875" defaultRowHeight="14.5" x14ac:dyDescent="0.35"/>
  <cols>
    <col min="1" max="1" width="12.7265625" style="10" customWidth="1"/>
    <col min="2" max="5" width="9.1796875" style="10"/>
    <col min="6" max="6" width="9.453125" style="10" customWidth="1"/>
    <col min="7" max="22" width="9.1796875" style="10"/>
    <col min="23" max="23" width="9.453125" style="10" customWidth="1"/>
    <col min="24" max="24" width="14.7265625" style="10" bestFit="1" customWidth="1"/>
    <col min="25" max="16384" width="9.1796875" style="10"/>
  </cols>
  <sheetData>
    <row r="1" spans="1:29" x14ac:dyDescent="0.35">
      <c r="A1" s="31">
        <v>1</v>
      </c>
    </row>
    <row r="2" spans="1:29" x14ac:dyDescent="0.35">
      <c r="A2" s="11" t="s">
        <v>55</v>
      </c>
      <c r="B2" s="11" t="s">
        <v>12</v>
      </c>
      <c r="C2" s="11" t="s">
        <v>13</v>
      </c>
      <c r="D2" s="11" t="s">
        <v>26</v>
      </c>
      <c r="E2" s="11" t="s">
        <v>14</v>
      </c>
      <c r="F2" s="11" t="s">
        <v>15</v>
      </c>
      <c r="G2" s="11" t="s">
        <v>16</v>
      </c>
      <c r="H2" s="11" t="s">
        <v>17</v>
      </c>
      <c r="I2" s="11" t="s">
        <v>18</v>
      </c>
      <c r="J2" s="11" t="s">
        <v>27</v>
      </c>
      <c r="K2" s="11" t="s">
        <v>28</v>
      </c>
      <c r="L2" s="11" t="s">
        <v>29</v>
      </c>
      <c r="M2" s="11" t="s">
        <v>30</v>
      </c>
      <c r="N2" s="11" t="s">
        <v>31</v>
      </c>
      <c r="O2" s="11" t="s">
        <v>32</v>
      </c>
      <c r="P2" s="11" t="s">
        <v>33</v>
      </c>
      <c r="Q2" s="11" t="s">
        <v>19</v>
      </c>
      <c r="R2" s="11" t="s">
        <v>20</v>
      </c>
      <c r="S2" s="12" t="s">
        <v>34</v>
      </c>
      <c r="T2" s="11" t="s">
        <v>35</v>
      </c>
      <c r="U2" s="11" t="s">
        <v>36</v>
      </c>
      <c r="V2" s="11" t="s">
        <v>37</v>
      </c>
      <c r="W2" s="11" t="s">
        <v>38</v>
      </c>
      <c r="X2" s="11" t="s">
        <v>39</v>
      </c>
      <c r="Z2" s="10" t="s">
        <v>43</v>
      </c>
      <c r="AA2" s="10" t="s">
        <v>42</v>
      </c>
      <c r="AB2" s="10" t="s">
        <v>44</v>
      </c>
      <c r="AC2" s="10" t="s">
        <v>45</v>
      </c>
    </row>
    <row r="3" spans="1:29" x14ac:dyDescent="0.35">
      <c r="A3" s="13" t="s">
        <v>61</v>
      </c>
      <c r="B3" s="14">
        <v>1.1694E-4</v>
      </c>
      <c r="C3" s="13">
        <v>1.8827E-2</v>
      </c>
      <c r="D3" s="14">
        <v>1.3554999999999999E-7</v>
      </c>
      <c r="E3" s="14">
        <v>1.3561E-8</v>
      </c>
      <c r="F3" s="14">
        <v>10.004</v>
      </c>
      <c r="G3" s="13">
        <v>-20.41</v>
      </c>
      <c r="H3" s="13">
        <v>11.784000000000001</v>
      </c>
      <c r="I3" s="13">
        <v>57.735999999999997</v>
      </c>
      <c r="J3" s="14">
        <v>4.8796000000000002E-8</v>
      </c>
      <c r="K3" s="14">
        <v>1.8831999999999999E-8</v>
      </c>
      <c r="L3" s="14">
        <v>38.593000000000004</v>
      </c>
      <c r="M3" s="13">
        <v>0.88246999999999998</v>
      </c>
      <c r="N3" s="14">
        <v>2.947E-2</v>
      </c>
      <c r="O3" s="14">
        <v>3.3395000000000001</v>
      </c>
      <c r="P3" s="13">
        <v>7155</v>
      </c>
      <c r="Q3" s="14">
        <v>14.861000000000001</v>
      </c>
      <c r="R3" s="14">
        <v>0.2077</v>
      </c>
      <c r="S3" s="15">
        <v>1.5442E-12</v>
      </c>
      <c r="T3" s="14">
        <v>3.6848000000000002E-14</v>
      </c>
      <c r="U3" s="14">
        <v>2.3862000000000001</v>
      </c>
      <c r="V3" s="13">
        <v>0.96184999999999998</v>
      </c>
      <c r="W3" s="14">
        <v>1.413E-3</v>
      </c>
      <c r="X3" s="14">
        <v>0.1469</v>
      </c>
      <c r="Z3" s="14">
        <f>D3</f>
        <v>1.3554999999999999E-7</v>
      </c>
      <c r="AA3" s="13">
        <f>G3+P3</f>
        <v>7134.59</v>
      </c>
      <c r="AB3" s="14">
        <f>J3</f>
        <v>4.8796000000000002E-8</v>
      </c>
      <c r="AC3" s="14">
        <f>S3</f>
        <v>1.5442E-12</v>
      </c>
    </row>
    <row r="4" spans="1:29" x14ac:dyDescent="0.35">
      <c r="A4" s="10" t="s">
        <v>62</v>
      </c>
      <c r="B4" s="16">
        <v>1.1326E-4</v>
      </c>
      <c r="C4" s="10">
        <v>1.8235000000000001E-2</v>
      </c>
      <c r="D4" s="16">
        <v>1.4058999999999999E-7</v>
      </c>
      <c r="E4" s="16">
        <v>1.3351999999999999E-8</v>
      </c>
      <c r="F4" s="16">
        <v>9.4970999999999997</v>
      </c>
      <c r="G4" s="10">
        <v>-28.1</v>
      </c>
      <c r="H4" s="10">
        <v>11.617000000000001</v>
      </c>
      <c r="I4" s="10">
        <v>41.341999999999999</v>
      </c>
      <c r="J4" s="16">
        <v>4.9526000000000003E-8</v>
      </c>
      <c r="K4" s="16">
        <v>1.9209E-8</v>
      </c>
      <c r="L4" s="16">
        <v>38.786000000000001</v>
      </c>
      <c r="M4" s="10">
        <v>0.88232999999999995</v>
      </c>
      <c r="N4" s="16">
        <v>2.9621000000000001E-2</v>
      </c>
      <c r="O4" s="16">
        <v>3.3571</v>
      </c>
      <c r="P4" s="10">
        <v>7204</v>
      </c>
      <c r="Q4" s="16">
        <v>14.683999999999999</v>
      </c>
      <c r="R4" s="16">
        <v>0.20383000000000001</v>
      </c>
      <c r="S4" s="17">
        <v>1.5973000000000001E-12</v>
      </c>
      <c r="T4" s="16">
        <v>3.7493000000000002E-14</v>
      </c>
      <c r="U4" s="16">
        <v>2.3473000000000002</v>
      </c>
      <c r="V4" s="10">
        <v>0.96001999999999998</v>
      </c>
      <c r="W4" s="16">
        <v>1.3898000000000001E-3</v>
      </c>
      <c r="X4" s="16">
        <v>0.14477000000000001</v>
      </c>
      <c r="Z4" s="16">
        <f t="shared" ref="Z4:Z7" si="0">D4</f>
        <v>1.4058999999999999E-7</v>
      </c>
      <c r="AA4" s="10">
        <f t="shared" ref="AA4:AA7" si="1">G4+P4</f>
        <v>7175.9</v>
      </c>
      <c r="AB4" s="16">
        <f t="shared" ref="AB4:AB7" si="2">J4</f>
        <v>4.9526000000000003E-8</v>
      </c>
      <c r="AC4" s="16">
        <f t="shared" ref="AC4:AC7" si="3">S4</f>
        <v>1.5973000000000001E-12</v>
      </c>
    </row>
    <row r="5" spans="1:29" x14ac:dyDescent="0.35">
      <c r="A5" s="10" t="s">
        <v>63</v>
      </c>
      <c r="B5" s="16">
        <v>1.145E-4</v>
      </c>
      <c r="C5" s="10">
        <v>1.8433999999999999E-2</v>
      </c>
      <c r="D5" s="16">
        <v>1.3871999999999999E-7</v>
      </c>
      <c r="E5" s="16">
        <v>1.3370999999999999E-8</v>
      </c>
      <c r="F5" s="16">
        <v>9.6387999999999998</v>
      </c>
      <c r="G5" s="10">
        <v>-25.62</v>
      </c>
      <c r="H5" s="10">
        <v>11.614000000000001</v>
      </c>
      <c r="I5" s="10">
        <v>45.332000000000001</v>
      </c>
      <c r="J5" s="16">
        <v>4.7806999999999999E-8</v>
      </c>
      <c r="K5" s="16">
        <v>1.8927999999999999E-8</v>
      </c>
      <c r="L5" s="16">
        <v>39.593000000000004</v>
      </c>
      <c r="M5" s="10">
        <v>0.88653999999999999</v>
      </c>
      <c r="N5" s="16">
        <v>3.0224999999999998E-2</v>
      </c>
      <c r="O5" s="16">
        <v>3.4093</v>
      </c>
      <c r="P5" s="10">
        <v>7200</v>
      </c>
      <c r="Q5" s="16">
        <v>14.669</v>
      </c>
      <c r="R5" s="16">
        <v>0.20374</v>
      </c>
      <c r="S5" s="17">
        <v>1.5838999999999999E-12</v>
      </c>
      <c r="T5" s="16">
        <v>3.7217999999999999E-14</v>
      </c>
      <c r="U5" s="16">
        <v>2.3498000000000001</v>
      </c>
      <c r="V5" s="10">
        <v>0.96052000000000004</v>
      </c>
      <c r="W5" s="16">
        <v>1.3910999999999999E-3</v>
      </c>
      <c r="X5" s="16">
        <v>0.14482999999999999</v>
      </c>
      <c r="Z5" s="16">
        <f t="shared" si="0"/>
        <v>1.3871999999999999E-7</v>
      </c>
      <c r="AA5" s="10">
        <f t="shared" si="1"/>
        <v>7174.38</v>
      </c>
      <c r="AB5" s="16">
        <f t="shared" si="2"/>
        <v>4.7806999999999999E-8</v>
      </c>
      <c r="AC5" s="16">
        <f t="shared" si="3"/>
        <v>1.5838999999999999E-12</v>
      </c>
    </row>
    <row r="6" spans="1:29" x14ac:dyDescent="0.35">
      <c r="A6" s="10" t="s">
        <v>64</v>
      </c>
      <c r="B6" s="16">
        <v>1.1898E-4</v>
      </c>
      <c r="C6" s="10">
        <v>1.9155999999999999E-2</v>
      </c>
      <c r="D6" s="16">
        <v>1.3743000000000001E-7</v>
      </c>
      <c r="E6" s="16">
        <v>1.3582E-8</v>
      </c>
      <c r="F6" s="16">
        <v>9.8827999999999996</v>
      </c>
      <c r="G6" s="10">
        <v>-26.01</v>
      </c>
      <c r="H6" s="10">
        <v>11.782</v>
      </c>
      <c r="I6" s="10">
        <v>45.298000000000002</v>
      </c>
      <c r="J6" s="16">
        <v>4.2772000000000001E-8</v>
      </c>
      <c r="K6" s="16">
        <v>1.7681999999999999E-8</v>
      </c>
      <c r="L6" s="16">
        <v>41.34</v>
      </c>
      <c r="M6" s="10">
        <v>0.89714000000000005</v>
      </c>
      <c r="N6" s="16">
        <v>3.1535000000000001E-2</v>
      </c>
      <c r="O6" s="16">
        <v>3.5150999999999999</v>
      </c>
      <c r="P6" s="10">
        <v>7222</v>
      </c>
      <c r="Q6" s="16">
        <v>14.862</v>
      </c>
      <c r="R6" s="16">
        <v>0.20579</v>
      </c>
      <c r="S6" s="17">
        <v>1.6008E-12</v>
      </c>
      <c r="T6" s="16">
        <v>3.8112999999999997E-14</v>
      </c>
      <c r="U6" s="16">
        <v>2.3809</v>
      </c>
      <c r="V6" s="10">
        <v>0.95998000000000006</v>
      </c>
      <c r="W6" s="16">
        <v>1.4094000000000001E-3</v>
      </c>
      <c r="X6" s="16">
        <v>0.14682000000000001</v>
      </c>
      <c r="Z6" s="16">
        <f t="shared" si="0"/>
        <v>1.3743000000000001E-7</v>
      </c>
      <c r="AA6" s="10">
        <f t="shared" si="1"/>
        <v>7195.99</v>
      </c>
      <c r="AB6" s="16">
        <f t="shared" si="2"/>
        <v>4.2772000000000001E-8</v>
      </c>
      <c r="AC6" s="16">
        <f t="shared" si="3"/>
        <v>1.6008E-12</v>
      </c>
    </row>
    <row r="7" spans="1:29" x14ac:dyDescent="0.35">
      <c r="A7" s="10" t="s">
        <v>64</v>
      </c>
      <c r="B7" s="16">
        <v>1.1898E-4</v>
      </c>
      <c r="C7" s="10">
        <v>1.9155999999999999E-2</v>
      </c>
      <c r="D7" s="16">
        <v>1.3743000000000001E-7</v>
      </c>
      <c r="E7" s="16">
        <v>1.3582E-8</v>
      </c>
      <c r="F7" s="16">
        <v>9.8827999999999996</v>
      </c>
      <c r="G7" s="10">
        <v>-26.01</v>
      </c>
      <c r="H7" s="10">
        <v>11.782</v>
      </c>
      <c r="I7" s="10">
        <v>45.298000000000002</v>
      </c>
      <c r="J7" s="16">
        <v>4.2772000000000001E-8</v>
      </c>
      <c r="K7" s="16">
        <v>1.7681999999999999E-8</v>
      </c>
      <c r="L7" s="16">
        <v>41.34</v>
      </c>
      <c r="M7" s="10">
        <v>0.89714000000000005</v>
      </c>
      <c r="N7" s="16">
        <v>3.1535000000000001E-2</v>
      </c>
      <c r="O7" s="16">
        <v>3.5150999999999999</v>
      </c>
      <c r="P7" s="10">
        <v>7222</v>
      </c>
      <c r="Q7" s="16">
        <v>14.862</v>
      </c>
      <c r="R7" s="16">
        <v>0.20579</v>
      </c>
      <c r="S7" s="17">
        <v>1.6008E-12</v>
      </c>
      <c r="T7" s="16">
        <v>3.8112999999999997E-14</v>
      </c>
      <c r="U7" s="16">
        <v>2.3809</v>
      </c>
      <c r="V7" s="10">
        <v>0.95998000000000006</v>
      </c>
      <c r="W7" s="16">
        <v>1.4094000000000001E-3</v>
      </c>
      <c r="X7" s="16">
        <v>0.14682000000000001</v>
      </c>
      <c r="Z7" s="18">
        <f t="shared" si="0"/>
        <v>1.3743000000000001E-7</v>
      </c>
      <c r="AA7" s="11">
        <f t="shared" si="1"/>
        <v>7195.99</v>
      </c>
      <c r="AB7" s="18">
        <f t="shared" si="2"/>
        <v>4.2772000000000001E-8</v>
      </c>
      <c r="AC7" s="18">
        <f t="shared" si="3"/>
        <v>1.6008E-12</v>
      </c>
    </row>
    <row r="8" spans="1:29" x14ac:dyDescent="0.35">
      <c r="A8" s="13" t="s">
        <v>24</v>
      </c>
      <c r="B8" s="13">
        <f t="shared" ref="B8:X8" si="4">AVERAGE(B3:B7)</f>
        <v>1.16532E-4</v>
      </c>
      <c r="C8" s="13">
        <f t="shared" si="4"/>
        <v>1.87616E-2</v>
      </c>
      <c r="D8" s="13">
        <f t="shared" si="4"/>
        <v>1.3794400000000001E-7</v>
      </c>
      <c r="E8" s="13">
        <f t="shared" si="4"/>
        <v>1.3489599999999999E-8</v>
      </c>
      <c r="F8" s="13">
        <f t="shared" si="4"/>
        <v>9.7811000000000003</v>
      </c>
      <c r="G8" s="13">
        <f t="shared" si="4"/>
        <v>-25.230000000000004</v>
      </c>
      <c r="H8" s="13">
        <f t="shared" si="4"/>
        <v>11.715799999999998</v>
      </c>
      <c r="I8" s="13">
        <f t="shared" si="4"/>
        <v>47.001199999999997</v>
      </c>
      <c r="J8" s="13">
        <f t="shared" si="4"/>
        <v>4.6334600000000003E-8</v>
      </c>
      <c r="K8" s="13">
        <f t="shared" si="4"/>
        <v>1.8466600000000001E-8</v>
      </c>
      <c r="L8" s="13">
        <f t="shared" si="4"/>
        <v>39.930400000000006</v>
      </c>
      <c r="M8" s="13">
        <f t="shared" si="4"/>
        <v>0.88912400000000003</v>
      </c>
      <c r="N8" s="13">
        <f t="shared" si="4"/>
        <v>3.0477200000000003E-2</v>
      </c>
      <c r="O8" s="13">
        <f t="shared" si="4"/>
        <v>3.4272199999999997</v>
      </c>
      <c r="P8" s="13">
        <f t="shared" si="4"/>
        <v>7200.6</v>
      </c>
      <c r="Q8" s="13">
        <f t="shared" si="4"/>
        <v>14.787600000000001</v>
      </c>
      <c r="R8" s="13">
        <f t="shared" si="4"/>
        <v>0.20537</v>
      </c>
      <c r="S8" s="19">
        <f t="shared" si="4"/>
        <v>1.5854000000000001E-12</v>
      </c>
      <c r="T8" s="13">
        <f t="shared" si="4"/>
        <v>3.7556999999999997E-14</v>
      </c>
      <c r="U8" s="13">
        <f t="shared" si="4"/>
        <v>2.3690199999999999</v>
      </c>
      <c r="V8" s="13">
        <f t="shared" si="4"/>
        <v>0.96046999999999993</v>
      </c>
      <c r="W8" s="13">
        <f t="shared" si="4"/>
        <v>1.4025400000000001E-3</v>
      </c>
      <c r="X8" s="13">
        <f t="shared" si="4"/>
        <v>0.14602799999999999</v>
      </c>
      <c r="Z8" s="10">
        <f>AVERAGE(Z3:Z7)</f>
        <v>1.3794400000000001E-7</v>
      </c>
      <c r="AA8" s="10">
        <f>AVERAGE(AA3:AA7)</f>
        <v>7175.37</v>
      </c>
      <c r="AB8" s="10">
        <f>AVERAGE(AB3:AB7)</f>
        <v>4.6334600000000003E-8</v>
      </c>
      <c r="AC8" s="10">
        <f>AVERAGE(AC3:AC7)</f>
        <v>1.5854000000000001E-12</v>
      </c>
    </row>
    <row r="10" spans="1:29" x14ac:dyDescent="0.35">
      <c r="A10" s="9">
        <v>2</v>
      </c>
    </row>
    <row r="11" spans="1:29" x14ac:dyDescent="0.35">
      <c r="A11" s="21" t="s">
        <v>55</v>
      </c>
      <c r="B11" s="21" t="s">
        <v>12</v>
      </c>
      <c r="C11" s="21" t="s">
        <v>13</v>
      </c>
      <c r="D11" s="21" t="s">
        <v>26</v>
      </c>
      <c r="E11" s="21" t="s">
        <v>14</v>
      </c>
      <c r="F11" s="21" t="s">
        <v>15</v>
      </c>
      <c r="G11" s="21" t="s">
        <v>16</v>
      </c>
      <c r="H11" s="21" t="s">
        <v>17</v>
      </c>
      <c r="I11" s="21" t="s">
        <v>18</v>
      </c>
      <c r="J11" s="21" t="s">
        <v>27</v>
      </c>
      <c r="K11" s="21" t="s">
        <v>28</v>
      </c>
      <c r="L11" s="21" t="s">
        <v>29</v>
      </c>
      <c r="M11" s="21" t="s">
        <v>30</v>
      </c>
      <c r="N11" s="21" t="s">
        <v>31</v>
      </c>
      <c r="O11" s="21" t="s">
        <v>32</v>
      </c>
      <c r="P11" s="21" t="s">
        <v>33</v>
      </c>
      <c r="Q11" s="21" t="s">
        <v>19</v>
      </c>
      <c r="R11" s="21" t="s">
        <v>20</v>
      </c>
      <c r="S11" s="21" t="s">
        <v>34</v>
      </c>
      <c r="T11" s="21" t="s">
        <v>35</v>
      </c>
      <c r="U11" s="21" t="s">
        <v>36</v>
      </c>
      <c r="V11" s="21" t="s">
        <v>37</v>
      </c>
      <c r="W11" s="21" t="s">
        <v>38</v>
      </c>
      <c r="X11" s="21" t="s">
        <v>39</v>
      </c>
      <c r="Z11" s="10" t="s">
        <v>43</v>
      </c>
      <c r="AA11" s="10" t="s">
        <v>42</v>
      </c>
      <c r="AB11" s="10" t="s">
        <v>44</v>
      </c>
      <c r="AC11" s="10" t="s">
        <v>45</v>
      </c>
    </row>
    <row r="12" spans="1:29" x14ac:dyDescent="0.35">
      <c r="A12" s="13" t="s">
        <v>65</v>
      </c>
      <c r="B12" s="14">
        <v>1.1218999999999999E-4</v>
      </c>
      <c r="C12" s="13">
        <v>1.8062000000000002E-2</v>
      </c>
      <c r="D12" s="14">
        <v>1.4425000000000001E-7</v>
      </c>
      <c r="E12" s="14">
        <v>1.3182E-8</v>
      </c>
      <c r="F12" s="14">
        <v>9.1382999999999992</v>
      </c>
      <c r="G12" s="13">
        <v>-31.75</v>
      </c>
      <c r="H12" s="13">
        <v>11.512</v>
      </c>
      <c r="I12" s="13">
        <v>36.258000000000003</v>
      </c>
      <c r="J12" s="14">
        <v>4.7876999999999999E-8</v>
      </c>
      <c r="K12" s="14">
        <v>1.9548999999999999E-8</v>
      </c>
      <c r="L12" s="14">
        <v>40.832000000000001</v>
      </c>
      <c r="M12" s="13">
        <v>0.89056999999999997</v>
      </c>
      <c r="N12" s="14">
        <v>3.1163E-2</v>
      </c>
      <c r="O12" s="14">
        <v>3.4992000000000001</v>
      </c>
      <c r="P12" s="13">
        <v>7159</v>
      </c>
      <c r="Q12" s="14">
        <v>14.484999999999999</v>
      </c>
      <c r="R12" s="14">
        <v>0.20233000000000001</v>
      </c>
      <c r="S12" s="15">
        <v>1.6245E-12</v>
      </c>
      <c r="T12" s="14">
        <v>3.7692999999999998E-14</v>
      </c>
      <c r="U12" s="14">
        <v>2.3203</v>
      </c>
      <c r="V12" s="13">
        <v>0.95920000000000005</v>
      </c>
      <c r="W12" s="14">
        <v>1.3749999999999999E-3</v>
      </c>
      <c r="X12" s="14">
        <v>0.14335000000000001</v>
      </c>
      <c r="Z12" s="14">
        <f>D12</f>
        <v>1.4425000000000001E-7</v>
      </c>
      <c r="AA12" s="13">
        <f>G12+P12</f>
        <v>7127.25</v>
      </c>
      <c r="AB12" s="14">
        <f>J12</f>
        <v>4.7876999999999999E-8</v>
      </c>
      <c r="AC12" s="14">
        <f>S12</f>
        <v>1.6245E-12</v>
      </c>
    </row>
    <row r="13" spans="1:29" x14ac:dyDescent="0.35">
      <c r="A13" s="10" t="s">
        <v>66</v>
      </c>
      <c r="B13" s="16">
        <v>1.1045E-4</v>
      </c>
      <c r="C13" s="10">
        <v>1.7783E-2</v>
      </c>
      <c r="D13" s="16">
        <v>1.4725E-7</v>
      </c>
      <c r="E13" s="16">
        <v>1.3081999999999999E-8</v>
      </c>
      <c r="F13" s="16">
        <v>8.8841999999999999</v>
      </c>
      <c r="G13" s="10">
        <v>-36.67</v>
      </c>
      <c r="H13" s="10">
        <v>11.409000000000001</v>
      </c>
      <c r="I13" s="10">
        <v>31.113</v>
      </c>
      <c r="J13" s="16">
        <v>5.0902000000000001E-8</v>
      </c>
      <c r="K13" s="16">
        <v>2.0955999999999999E-8</v>
      </c>
      <c r="L13" s="16">
        <v>41.168999999999997</v>
      </c>
      <c r="M13" s="10">
        <v>0.88626000000000005</v>
      </c>
      <c r="N13" s="16">
        <v>3.1433000000000003E-2</v>
      </c>
      <c r="O13" s="16">
        <v>3.5467</v>
      </c>
      <c r="P13" s="10">
        <v>7216</v>
      </c>
      <c r="Q13" s="16">
        <v>14.416</v>
      </c>
      <c r="R13" s="16">
        <v>0.19978000000000001</v>
      </c>
      <c r="S13" s="17">
        <v>1.65E-12</v>
      </c>
      <c r="T13" s="16">
        <v>3.7964999999999999E-14</v>
      </c>
      <c r="U13" s="16">
        <v>2.3008999999999999</v>
      </c>
      <c r="V13" s="10">
        <v>0.95833999999999997</v>
      </c>
      <c r="W13" s="16">
        <v>1.3626999999999999E-3</v>
      </c>
      <c r="X13" s="16">
        <v>0.14219000000000001</v>
      </c>
      <c r="Z13" s="16">
        <f t="shared" ref="Z13:Z16" si="5">D13</f>
        <v>1.4725E-7</v>
      </c>
      <c r="AA13" s="10">
        <f t="shared" ref="AA13:AA16" si="6">G13+P13</f>
        <v>7179.33</v>
      </c>
      <c r="AB13" s="16">
        <f t="shared" ref="AB13:AB16" si="7">J13</f>
        <v>5.0902000000000001E-8</v>
      </c>
      <c r="AC13" s="16">
        <f t="shared" ref="AC13:AC16" si="8">S13</f>
        <v>1.65E-12</v>
      </c>
    </row>
    <row r="14" spans="1:29" x14ac:dyDescent="0.35">
      <c r="A14" s="10" t="s">
        <v>67</v>
      </c>
      <c r="B14" s="16">
        <v>1.1489000000000001E-4</v>
      </c>
      <c r="C14" s="10">
        <v>1.8498000000000001E-2</v>
      </c>
      <c r="D14" s="16">
        <v>1.3923000000000001E-7</v>
      </c>
      <c r="E14" s="16">
        <v>1.3259999999999999E-8</v>
      </c>
      <c r="F14" s="16">
        <v>9.5237999999999996</v>
      </c>
      <c r="G14" s="10">
        <v>-24.49</v>
      </c>
      <c r="H14" s="10">
        <v>11.502000000000001</v>
      </c>
      <c r="I14" s="10">
        <v>46.966000000000001</v>
      </c>
      <c r="J14" s="16">
        <v>4.4849E-8</v>
      </c>
      <c r="K14" s="16">
        <v>1.8889999999999999E-8</v>
      </c>
      <c r="L14" s="16">
        <v>42.119</v>
      </c>
      <c r="M14" s="10">
        <v>0.89698999999999995</v>
      </c>
      <c r="N14" s="16">
        <v>3.2128999999999998E-2</v>
      </c>
      <c r="O14" s="16">
        <v>3.5819000000000001</v>
      </c>
      <c r="P14" s="10">
        <v>7197</v>
      </c>
      <c r="Q14" s="16">
        <v>14.494</v>
      </c>
      <c r="R14" s="16">
        <v>0.20139000000000001</v>
      </c>
      <c r="S14" s="17">
        <v>1.5791E-12</v>
      </c>
      <c r="T14" s="16">
        <v>3.6757000000000003E-14</v>
      </c>
      <c r="U14" s="16">
        <v>2.3277000000000001</v>
      </c>
      <c r="V14" s="10">
        <v>0.96074000000000004</v>
      </c>
      <c r="W14" s="16">
        <v>1.3780000000000001E-3</v>
      </c>
      <c r="X14" s="16">
        <v>0.14343</v>
      </c>
      <c r="Z14" s="16">
        <f t="shared" si="5"/>
        <v>1.3923000000000001E-7</v>
      </c>
      <c r="AA14" s="10">
        <f t="shared" si="6"/>
        <v>7172.51</v>
      </c>
      <c r="AB14" s="16">
        <f t="shared" si="7"/>
        <v>4.4849E-8</v>
      </c>
      <c r="AC14" s="16">
        <f t="shared" si="8"/>
        <v>1.5791E-12</v>
      </c>
    </row>
    <row r="15" spans="1:29" x14ac:dyDescent="0.35">
      <c r="A15" s="10" t="s">
        <v>68</v>
      </c>
      <c r="B15" s="16">
        <v>1.1504E-4</v>
      </c>
      <c r="C15" s="10">
        <v>1.8522E-2</v>
      </c>
      <c r="D15" s="16">
        <v>1.3988000000000001E-7</v>
      </c>
      <c r="E15" s="16">
        <v>1.3272E-8</v>
      </c>
      <c r="F15" s="16">
        <v>9.4880999999999993</v>
      </c>
      <c r="G15" s="10">
        <v>-25.75</v>
      </c>
      <c r="H15" s="10">
        <v>11.526</v>
      </c>
      <c r="I15" s="10">
        <v>44.761000000000003</v>
      </c>
      <c r="J15" s="16">
        <v>4.3037999999999998E-8</v>
      </c>
      <c r="K15" s="16">
        <v>1.8205E-8</v>
      </c>
      <c r="L15" s="16">
        <v>42.3</v>
      </c>
      <c r="M15" s="10">
        <v>0.90071999999999997</v>
      </c>
      <c r="N15" s="16">
        <v>3.2257000000000001E-2</v>
      </c>
      <c r="O15" s="16">
        <v>3.5811999999999999</v>
      </c>
      <c r="P15" s="10">
        <v>7189</v>
      </c>
      <c r="Q15" s="16">
        <v>14.496</v>
      </c>
      <c r="R15" s="16">
        <v>0.20164000000000001</v>
      </c>
      <c r="S15" s="17">
        <v>1.5832E-12</v>
      </c>
      <c r="T15" s="16">
        <v>3.6841999999999997E-14</v>
      </c>
      <c r="U15" s="16">
        <v>2.3271000000000002</v>
      </c>
      <c r="V15" s="10">
        <v>0.96055000000000001</v>
      </c>
      <c r="W15" s="16">
        <v>1.3780000000000001E-3</v>
      </c>
      <c r="X15" s="16">
        <v>0.14346</v>
      </c>
      <c r="Z15" s="16">
        <f t="shared" si="5"/>
        <v>1.3988000000000001E-7</v>
      </c>
      <c r="AA15" s="10">
        <f t="shared" si="6"/>
        <v>7163.25</v>
      </c>
      <c r="AB15" s="16">
        <f t="shared" si="7"/>
        <v>4.3037999999999998E-8</v>
      </c>
      <c r="AC15" s="16">
        <f t="shared" si="8"/>
        <v>1.5832E-12</v>
      </c>
    </row>
    <row r="16" spans="1:29" x14ac:dyDescent="0.35">
      <c r="A16" s="10" t="s">
        <v>69</v>
      </c>
      <c r="B16" s="16">
        <v>1.1728E-4</v>
      </c>
      <c r="C16" s="10">
        <v>1.8881999999999999E-2</v>
      </c>
      <c r="D16" s="16">
        <v>1.4093999999999999E-7</v>
      </c>
      <c r="E16" s="16">
        <v>1.3393E-8</v>
      </c>
      <c r="F16" s="16">
        <v>9.5025999999999993</v>
      </c>
      <c r="G16" s="10">
        <v>-27.83</v>
      </c>
      <c r="H16" s="10">
        <v>11.645</v>
      </c>
      <c r="I16" s="10">
        <v>41.843000000000004</v>
      </c>
      <c r="J16" s="16">
        <v>4.0789000000000002E-8</v>
      </c>
      <c r="K16" s="16">
        <v>1.7557E-8</v>
      </c>
      <c r="L16" s="16">
        <v>43.042999999999999</v>
      </c>
      <c r="M16" s="10">
        <v>0.90573000000000004</v>
      </c>
      <c r="N16" s="16">
        <v>3.2812000000000001E-2</v>
      </c>
      <c r="O16" s="16">
        <v>3.6227</v>
      </c>
      <c r="P16" s="10">
        <v>7184</v>
      </c>
      <c r="Q16" s="16">
        <v>14.619</v>
      </c>
      <c r="R16" s="16">
        <v>0.20349</v>
      </c>
      <c r="S16" s="17">
        <v>1.5963999999999999E-12</v>
      </c>
      <c r="T16" s="16">
        <v>3.7454E-14</v>
      </c>
      <c r="U16" s="16">
        <v>2.3462000000000001</v>
      </c>
      <c r="V16" s="10">
        <v>0.96009</v>
      </c>
      <c r="W16" s="16">
        <v>1.3897E-3</v>
      </c>
      <c r="X16" s="16">
        <v>0.14474999999999999</v>
      </c>
      <c r="Z16" s="18">
        <f t="shared" si="5"/>
        <v>1.4093999999999999E-7</v>
      </c>
      <c r="AA16" s="11">
        <f t="shared" si="6"/>
        <v>7156.17</v>
      </c>
      <c r="AB16" s="18">
        <f t="shared" si="7"/>
        <v>4.0789000000000002E-8</v>
      </c>
      <c r="AC16" s="18">
        <f t="shared" si="8"/>
        <v>1.5963999999999999E-12</v>
      </c>
    </row>
    <row r="17" spans="1:29" x14ac:dyDescent="0.35">
      <c r="A17" s="13" t="s">
        <v>24</v>
      </c>
      <c r="B17" s="13">
        <f t="shared" ref="B17:X17" si="9">AVERAGE(B12:B16)</f>
        <v>1.1396999999999999E-4</v>
      </c>
      <c r="C17" s="13">
        <f t="shared" si="9"/>
        <v>1.8349399999999998E-2</v>
      </c>
      <c r="D17" s="13">
        <f t="shared" si="9"/>
        <v>1.4231000000000001E-7</v>
      </c>
      <c r="E17" s="13">
        <f t="shared" si="9"/>
        <v>1.32378E-8</v>
      </c>
      <c r="F17" s="13">
        <f t="shared" si="9"/>
        <v>9.3074000000000012</v>
      </c>
      <c r="G17" s="13">
        <f t="shared" si="9"/>
        <v>-29.298000000000002</v>
      </c>
      <c r="H17" s="13">
        <f t="shared" si="9"/>
        <v>11.518799999999999</v>
      </c>
      <c r="I17" s="13">
        <f t="shared" si="9"/>
        <v>40.188200000000009</v>
      </c>
      <c r="J17" s="13">
        <f t="shared" si="9"/>
        <v>4.5491E-8</v>
      </c>
      <c r="K17" s="13">
        <f t="shared" si="9"/>
        <v>1.9031399999999999E-8</v>
      </c>
      <c r="L17" s="13">
        <f t="shared" si="9"/>
        <v>41.892600000000002</v>
      </c>
      <c r="M17" s="13">
        <f t="shared" si="9"/>
        <v>0.89605400000000002</v>
      </c>
      <c r="N17" s="13">
        <f t="shared" si="9"/>
        <v>3.1958800000000002E-2</v>
      </c>
      <c r="O17" s="13">
        <f t="shared" si="9"/>
        <v>3.5663399999999994</v>
      </c>
      <c r="P17" s="13">
        <f t="shared" si="9"/>
        <v>7189</v>
      </c>
      <c r="Q17" s="13">
        <f t="shared" si="9"/>
        <v>14.501999999999999</v>
      </c>
      <c r="R17" s="13">
        <f t="shared" si="9"/>
        <v>0.20172600000000002</v>
      </c>
      <c r="S17" s="19">
        <f t="shared" si="9"/>
        <v>1.6066399999999999E-12</v>
      </c>
      <c r="T17" s="13">
        <f t="shared" si="9"/>
        <v>3.7342199999999997E-14</v>
      </c>
      <c r="U17" s="13">
        <f t="shared" si="9"/>
        <v>2.3244400000000001</v>
      </c>
      <c r="V17" s="13">
        <f t="shared" si="9"/>
        <v>0.95978399999999997</v>
      </c>
      <c r="W17" s="13">
        <f t="shared" si="9"/>
        <v>1.3766799999999999E-3</v>
      </c>
      <c r="X17" s="13">
        <f t="shared" si="9"/>
        <v>0.14343599999999998</v>
      </c>
      <c r="Z17" s="10">
        <f>AVERAGE(Z12:Z16)</f>
        <v>1.4231000000000001E-7</v>
      </c>
      <c r="AA17" s="10">
        <f>AVERAGE(AA12:AA16)</f>
        <v>7159.7020000000002</v>
      </c>
      <c r="AB17" s="10">
        <f>AVERAGE(AB12:AB16)</f>
        <v>4.5491E-8</v>
      </c>
      <c r="AC17" s="10">
        <f>AVERAGE(AC12:AC16)</f>
        <v>1.6066399999999999E-12</v>
      </c>
    </row>
    <row r="19" spans="1:29" x14ac:dyDescent="0.35">
      <c r="A19" s="20">
        <v>0.03</v>
      </c>
    </row>
    <row r="20" spans="1:29" x14ac:dyDescent="0.35">
      <c r="A20" s="11" t="s">
        <v>55</v>
      </c>
      <c r="B20" s="11" t="s">
        <v>12</v>
      </c>
      <c r="C20" s="11" t="s">
        <v>13</v>
      </c>
      <c r="D20" s="11" t="s">
        <v>26</v>
      </c>
      <c r="E20" s="11" t="s">
        <v>14</v>
      </c>
      <c r="F20" s="11" t="s">
        <v>15</v>
      </c>
      <c r="G20" s="11" t="s">
        <v>16</v>
      </c>
      <c r="H20" s="11" t="s">
        <v>17</v>
      </c>
      <c r="I20" s="11" t="s">
        <v>18</v>
      </c>
      <c r="J20" s="11" t="s">
        <v>27</v>
      </c>
      <c r="K20" s="11" t="s">
        <v>28</v>
      </c>
      <c r="L20" s="11" t="s">
        <v>29</v>
      </c>
      <c r="M20" s="11" t="s">
        <v>30</v>
      </c>
      <c r="N20" s="11" t="s">
        <v>31</v>
      </c>
      <c r="O20" s="11" t="s">
        <v>32</v>
      </c>
      <c r="P20" s="11" t="s">
        <v>33</v>
      </c>
      <c r="Q20" s="11" t="s">
        <v>19</v>
      </c>
      <c r="R20" s="11" t="s">
        <v>20</v>
      </c>
      <c r="S20" s="12" t="s">
        <v>34</v>
      </c>
      <c r="T20" s="11" t="s">
        <v>35</v>
      </c>
      <c r="U20" s="11" t="s">
        <v>36</v>
      </c>
      <c r="V20" s="11" t="s">
        <v>37</v>
      </c>
      <c r="W20" s="11" t="s">
        <v>38</v>
      </c>
      <c r="X20" s="11" t="s">
        <v>39</v>
      </c>
      <c r="Z20" s="10" t="s">
        <v>43</v>
      </c>
      <c r="AA20" s="10" t="s">
        <v>42</v>
      </c>
      <c r="AB20" s="10" t="s">
        <v>44</v>
      </c>
      <c r="AC20" s="10" t="s">
        <v>45</v>
      </c>
    </row>
    <row r="21" spans="1:29" x14ac:dyDescent="0.35">
      <c r="A21" s="10" t="s">
        <v>70</v>
      </c>
      <c r="B21" s="16">
        <v>1.1232E-4</v>
      </c>
      <c r="C21" s="10">
        <v>1.8082999999999998E-2</v>
      </c>
      <c r="D21" s="16">
        <v>1.4427999999999999E-7</v>
      </c>
      <c r="E21" s="16">
        <v>1.3128E-8</v>
      </c>
      <c r="F21" s="10">
        <v>9.0990000000000002</v>
      </c>
      <c r="G21" s="10">
        <v>-30.59</v>
      </c>
      <c r="H21" s="10">
        <v>11.496</v>
      </c>
      <c r="I21" s="10">
        <v>37.581000000000003</v>
      </c>
      <c r="J21" s="16">
        <v>4.2472999999999999E-8</v>
      </c>
      <c r="K21" s="16">
        <v>1.7928E-8</v>
      </c>
      <c r="L21" s="10">
        <v>42.21</v>
      </c>
      <c r="M21" s="10">
        <v>0.90368999999999999</v>
      </c>
      <c r="N21" s="10">
        <v>3.2182000000000002E-2</v>
      </c>
      <c r="O21" s="10">
        <v>3.5611999999999999</v>
      </c>
      <c r="P21" s="10">
        <v>7111</v>
      </c>
      <c r="Q21" s="10">
        <v>14.371</v>
      </c>
      <c r="R21" s="10">
        <v>0.2021</v>
      </c>
      <c r="S21" s="17">
        <v>1.6242000000000001E-12</v>
      </c>
      <c r="T21" s="16">
        <v>3.7471E-14</v>
      </c>
      <c r="U21" s="10">
        <v>2.3069999999999999</v>
      </c>
      <c r="V21" s="10">
        <v>0.95918999999999999</v>
      </c>
      <c r="W21" s="10">
        <v>1.3684000000000001E-3</v>
      </c>
      <c r="X21" s="10">
        <v>0.14266000000000001</v>
      </c>
      <c r="Z21" s="14">
        <f>D21</f>
        <v>1.4427999999999999E-7</v>
      </c>
      <c r="AA21" s="13">
        <f>G21+P21</f>
        <v>7080.41</v>
      </c>
      <c r="AB21" s="14">
        <f>J21</f>
        <v>4.2472999999999999E-8</v>
      </c>
      <c r="AC21" s="14">
        <f>S21</f>
        <v>1.6242000000000001E-12</v>
      </c>
    </row>
    <row r="22" spans="1:29" x14ac:dyDescent="0.35">
      <c r="A22" s="10" t="s">
        <v>71</v>
      </c>
      <c r="B22" s="16">
        <v>1.0683000000000001E-4</v>
      </c>
      <c r="C22" s="10">
        <v>1.7198999999999999E-2</v>
      </c>
      <c r="D22" s="16">
        <v>1.4784999999999999E-7</v>
      </c>
      <c r="E22" s="16">
        <v>1.2811999999999999E-8</v>
      </c>
      <c r="F22" s="10">
        <v>8.6654999999999998</v>
      </c>
      <c r="G22" s="10">
        <v>-33.99</v>
      </c>
      <c r="H22" s="10">
        <v>11.239000000000001</v>
      </c>
      <c r="I22" s="10">
        <v>33.066000000000003</v>
      </c>
      <c r="J22" s="16">
        <v>4.9962000000000001E-8</v>
      </c>
      <c r="K22" s="16">
        <v>2.0748000000000002E-8</v>
      </c>
      <c r="L22" s="10">
        <v>41.527999999999999</v>
      </c>
      <c r="M22" s="10">
        <v>0.89158000000000004</v>
      </c>
      <c r="N22" s="10">
        <v>3.1691999999999998E-2</v>
      </c>
      <c r="O22" s="10">
        <v>3.5546000000000002</v>
      </c>
      <c r="P22" s="10">
        <v>7108</v>
      </c>
      <c r="Q22" s="10">
        <v>14.09</v>
      </c>
      <c r="R22" s="10">
        <v>0.19822999999999999</v>
      </c>
      <c r="S22" s="17">
        <v>1.6355E-12</v>
      </c>
      <c r="T22" s="16">
        <v>3.6935999999999999E-14</v>
      </c>
      <c r="U22" s="10">
        <v>2.2584</v>
      </c>
      <c r="V22" s="10">
        <v>0.95882000000000001</v>
      </c>
      <c r="W22" s="10">
        <v>1.3395E-3</v>
      </c>
      <c r="X22" s="10">
        <v>0.13969999999999999</v>
      </c>
      <c r="Z22" s="16">
        <f t="shared" ref="Z22:Z25" si="10">D22</f>
        <v>1.4784999999999999E-7</v>
      </c>
      <c r="AA22" s="10">
        <f t="shared" ref="AA22:AA25" si="11">G22+P22</f>
        <v>7074.01</v>
      </c>
      <c r="AB22" s="16">
        <f t="shared" ref="AB22:AB25" si="12">J22</f>
        <v>4.9962000000000001E-8</v>
      </c>
      <c r="AC22" s="16">
        <f t="shared" ref="AC22:AC25" si="13">S22</f>
        <v>1.6355E-12</v>
      </c>
    </row>
    <row r="23" spans="1:29" x14ac:dyDescent="0.35">
      <c r="A23" s="10" t="s">
        <v>72</v>
      </c>
      <c r="B23" s="16">
        <v>1.1292E-4</v>
      </c>
      <c r="C23" s="10">
        <v>1.8180000000000002E-2</v>
      </c>
      <c r="D23" s="16">
        <v>1.4441999999999999E-7</v>
      </c>
      <c r="E23" s="16">
        <v>1.3115E-8</v>
      </c>
      <c r="F23" s="10">
        <v>9.0812000000000008</v>
      </c>
      <c r="G23" s="10">
        <v>-30.9</v>
      </c>
      <c r="H23" s="10">
        <v>11.472</v>
      </c>
      <c r="I23" s="10">
        <v>37.125999999999998</v>
      </c>
      <c r="J23" s="16">
        <v>4.2521000000000001E-8</v>
      </c>
      <c r="K23" s="16">
        <v>1.8349999999999999E-8</v>
      </c>
      <c r="L23" s="10">
        <v>43.155000000000001</v>
      </c>
      <c r="M23" s="10">
        <v>0.90517999999999998</v>
      </c>
      <c r="N23" s="10">
        <v>3.2898999999999998E-2</v>
      </c>
      <c r="O23" s="10">
        <v>3.6345000000000001</v>
      </c>
      <c r="P23" s="10">
        <v>7118</v>
      </c>
      <c r="Q23" s="10">
        <v>14.35</v>
      </c>
      <c r="R23" s="10">
        <v>0.2016</v>
      </c>
      <c r="S23" s="17">
        <v>1.6272E-12</v>
      </c>
      <c r="T23" s="16">
        <v>3.7522E-14</v>
      </c>
      <c r="U23" s="10">
        <v>2.3058999999999998</v>
      </c>
      <c r="V23" s="10">
        <v>0.95914999999999995</v>
      </c>
      <c r="W23" s="10">
        <v>1.3674E-3</v>
      </c>
      <c r="X23" s="10">
        <v>0.14255999999999999</v>
      </c>
      <c r="Z23" s="16">
        <f t="shared" si="10"/>
        <v>1.4441999999999999E-7</v>
      </c>
      <c r="AA23" s="10">
        <f t="shared" si="11"/>
        <v>7087.1</v>
      </c>
      <c r="AB23" s="16">
        <f t="shared" si="12"/>
        <v>4.2521000000000001E-8</v>
      </c>
      <c r="AC23" s="16">
        <f t="shared" si="13"/>
        <v>1.6272E-12</v>
      </c>
    </row>
    <row r="24" spans="1:29" x14ac:dyDescent="0.35">
      <c r="A24" s="10" t="s">
        <v>73</v>
      </c>
      <c r="B24" s="16">
        <v>1.1364E-4</v>
      </c>
      <c r="C24" s="10">
        <v>1.8297000000000001E-2</v>
      </c>
      <c r="D24" s="16">
        <v>1.3944999999999999E-7</v>
      </c>
      <c r="E24" s="16">
        <v>1.3108000000000001E-8</v>
      </c>
      <c r="F24" s="10">
        <v>9.3998000000000008</v>
      </c>
      <c r="G24" s="10">
        <v>-22.95</v>
      </c>
      <c r="H24" s="10">
        <v>11.423</v>
      </c>
      <c r="I24" s="10">
        <v>49.773000000000003</v>
      </c>
      <c r="J24" s="16">
        <v>4.2213000000000002E-8</v>
      </c>
      <c r="K24" s="16">
        <v>1.8345E-8</v>
      </c>
      <c r="L24" s="10">
        <v>43.457999999999998</v>
      </c>
      <c r="M24" s="10">
        <v>0.90634000000000003</v>
      </c>
      <c r="N24" s="10">
        <v>3.3126000000000003E-2</v>
      </c>
      <c r="O24" s="10">
        <v>3.6549</v>
      </c>
      <c r="P24" s="10">
        <v>7109</v>
      </c>
      <c r="Q24" s="10">
        <v>14.288</v>
      </c>
      <c r="R24" s="10">
        <v>0.20097999999999999</v>
      </c>
      <c r="S24" s="17">
        <v>1.5736000000000001E-12</v>
      </c>
      <c r="T24" s="16">
        <v>3.6254000000000003E-14</v>
      </c>
      <c r="U24" s="10">
        <v>2.3039000000000001</v>
      </c>
      <c r="V24" s="10">
        <v>0.96096000000000004</v>
      </c>
      <c r="W24" s="10">
        <v>1.3656E-3</v>
      </c>
      <c r="X24" s="10">
        <v>0.14210999999999999</v>
      </c>
      <c r="Z24" s="16">
        <f t="shared" si="10"/>
        <v>1.3944999999999999E-7</v>
      </c>
      <c r="AA24" s="10">
        <f t="shared" si="11"/>
        <v>7086.05</v>
      </c>
      <c r="AB24" s="16">
        <f t="shared" si="12"/>
        <v>4.2213000000000002E-8</v>
      </c>
      <c r="AC24" s="16">
        <f t="shared" si="13"/>
        <v>1.5736000000000001E-12</v>
      </c>
    </row>
    <row r="25" spans="1:29" x14ac:dyDescent="0.35">
      <c r="A25" s="10" t="s">
        <v>74</v>
      </c>
      <c r="B25" s="16">
        <v>1.1393E-4</v>
      </c>
      <c r="C25" s="10">
        <v>1.8342000000000001E-2</v>
      </c>
      <c r="D25" s="16">
        <v>1.3918000000000001E-7</v>
      </c>
      <c r="E25" s="16">
        <v>1.3106E-8</v>
      </c>
      <c r="F25" s="10">
        <v>9.4166000000000007</v>
      </c>
      <c r="G25" s="10">
        <v>-21.73</v>
      </c>
      <c r="H25" s="10">
        <v>11.422000000000001</v>
      </c>
      <c r="I25" s="10">
        <v>52.563000000000002</v>
      </c>
      <c r="J25" s="16">
        <v>4.2080999999999998E-8</v>
      </c>
      <c r="K25" s="16">
        <v>1.8361000000000001E-8</v>
      </c>
      <c r="L25" s="10">
        <v>43.633000000000003</v>
      </c>
      <c r="M25" s="10">
        <v>0.90705999999999998</v>
      </c>
      <c r="N25" s="10">
        <v>3.3257000000000002E-2</v>
      </c>
      <c r="O25" s="10">
        <v>3.6665000000000001</v>
      </c>
      <c r="P25" s="10">
        <v>7093</v>
      </c>
      <c r="Q25" s="10">
        <v>14.276999999999999</v>
      </c>
      <c r="R25" s="10">
        <v>0.20127999999999999</v>
      </c>
      <c r="S25" s="17">
        <v>1.5668999999999999E-12</v>
      </c>
      <c r="T25" s="16">
        <v>3.6120999999999998E-14</v>
      </c>
      <c r="U25" s="10">
        <v>2.3052999999999999</v>
      </c>
      <c r="V25" s="10">
        <v>0.96121999999999996</v>
      </c>
      <c r="W25" s="10">
        <v>1.3665000000000001E-3</v>
      </c>
      <c r="X25" s="10">
        <v>0.14216000000000001</v>
      </c>
      <c r="Z25" s="18">
        <f t="shared" si="10"/>
        <v>1.3918000000000001E-7</v>
      </c>
      <c r="AA25" s="11">
        <f t="shared" si="11"/>
        <v>7071.27</v>
      </c>
      <c r="AB25" s="18">
        <f t="shared" si="12"/>
        <v>4.2080999999999998E-8</v>
      </c>
      <c r="AC25" s="18">
        <f t="shared" si="13"/>
        <v>1.5668999999999999E-12</v>
      </c>
    </row>
    <row r="26" spans="1:29" x14ac:dyDescent="0.35">
      <c r="A26" s="13" t="s">
        <v>24</v>
      </c>
      <c r="B26" s="13">
        <f t="shared" ref="B26:X26" si="14">AVERAGE(B21:B25)</f>
        <v>1.11928E-4</v>
      </c>
      <c r="C26" s="13">
        <f t="shared" si="14"/>
        <v>1.8020199999999997E-2</v>
      </c>
      <c r="D26" s="13">
        <f t="shared" si="14"/>
        <v>1.4303600000000001E-7</v>
      </c>
      <c r="E26" s="13">
        <f t="shared" si="14"/>
        <v>1.30538E-8</v>
      </c>
      <c r="F26" s="13">
        <f t="shared" si="14"/>
        <v>9.1324199999999998</v>
      </c>
      <c r="G26" s="13">
        <f t="shared" si="14"/>
        <v>-28.032</v>
      </c>
      <c r="H26" s="13">
        <f t="shared" si="14"/>
        <v>11.410400000000001</v>
      </c>
      <c r="I26" s="13">
        <f t="shared" si="14"/>
        <v>42.021799999999999</v>
      </c>
      <c r="J26" s="13">
        <f t="shared" si="14"/>
        <v>4.3849999999999999E-8</v>
      </c>
      <c r="K26" s="13">
        <f t="shared" si="14"/>
        <v>1.87464E-8</v>
      </c>
      <c r="L26" s="13">
        <f t="shared" si="14"/>
        <v>42.796800000000005</v>
      </c>
      <c r="M26" s="13">
        <f t="shared" si="14"/>
        <v>0.90276999999999996</v>
      </c>
      <c r="N26" s="13">
        <f t="shared" si="14"/>
        <v>3.2631199999999999E-2</v>
      </c>
      <c r="O26" s="13">
        <f t="shared" si="14"/>
        <v>3.6143399999999999</v>
      </c>
      <c r="P26" s="13">
        <f t="shared" si="14"/>
        <v>7107.8</v>
      </c>
      <c r="Q26" s="13">
        <f t="shared" si="14"/>
        <v>14.275200000000002</v>
      </c>
      <c r="R26" s="13">
        <f t="shared" si="14"/>
        <v>0.20083799999999999</v>
      </c>
      <c r="S26" s="19">
        <f t="shared" si="14"/>
        <v>1.6054800000000001E-12</v>
      </c>
      <c r="T26" s="13">
        <f t="shared" si="14"/>
        <v>3.6860800000000001E-14</v>
      </c>
      <c r="U26" s="13">
        <f t="shared" si="14"/>
        <v>2.2961</v>
      </c>
      <c r="V26" s="13">
        <f t="shared" si="14"/>
        <v>0.95986799999999994</v>
      </c>
      <c r="W26" s="13">
        <f t="shared" si="14"/>
        <v>1.36148E-3</v>
      </c>
      <c r="X26" s="13">
        <f t="shared" si="14"/>
        <v>0.14183799999999999</v>
      </c>
      <c r="Z26" s="10">
        <f>AVERAGE(Z21:Z25)</f>
        <v>1.4303600000000001E-7</v>
      </c>
      <c r="AA26" s="10">
        <f>AVERAGE(AA21:AA25)</f>
        <v>7079.7679999999991</v>
      </c>
      <c r="AB26" s="10">
        <f>AVERAGE(AB21:AB25)</f>
        <v>4.3849999999999999E-8</v>
      </c>
      <c r="AC26" s="10">
        <f>AVERAGE(AC21:AC25)</f>
        <v>1.6054800000000001E-12</v>
      </c>
    </row>
    <row r="28" spans="1:29" x14ac:dyDescent="0.35">
      <c r="A28" s="22">
        <v>4</v>
      </c>
    </row>
    <row r="29" spans="1:29" x14ac:dyDescent="0.35">
      <c r="A29" s="12" t="s">
        <v>55</v>
      </c>
      <c r="B29" s="12" t="s">
        <v>12</v>
      </c>
      <c r="C29" s="12" t="s">
        <v>13</v>
      </c>
      <c r="D29" s="12" t="s">
        <v>26</v>
      </c>
      <c r="E29" s="12" t="s">
        <v>14</v>
      </c>
      <c r="F29" s="12" t="s">
        <v>15</v>
      </c>
      <c r="G29" s="12" t="s">
        <v>16</v>
      </c>
      <c r="H29" s="12" t="s">
        <v>17</v>
      </c>
      <c r="I29" s="12" t="s">
        <v>18</v>
      </c>
      <c r="J29" s="12" t="s">
        <v>27</v>
      </c>
      <c r="K29" s="12" t="s">
        <v>28</v>
      </c>
      <c r="L29" s="12" t="s">
        <v>29</v>
      </c>
      <c r="M29" s="12" t="s">
        <v>30</v>
      </c>
      <c r="N29" s="12" t="s">
        <v>31</v>
      </c>
      <c r="O29" s="12" t="s">
        <v>32</v>
      </c>
      <c r="P29" s="12" t="s">
        <v>33</v>
      </c>
      <c r="Q29" s="12" t="s">
        <v>19</v>
      </c>
      <c r="R29" s="12" t="s">
        <v>20</v>
      </c>
      <c r="S29" s="12" t="s">
        <v>34</v>
      </c>
      <c r="T29" s="12" t="s">
        <v>35</v>
      </c>
      <c r="U29" s="12" t="s">
        <v>36</v>
      </c>
      <c r="V29" s="12" t="s">
        <v>37</v>
      </c>
      <c r="W29" s="12" t="s">
        <v>38</v>
      </c>
      <c r="X29" s="12" t="s">
        <v>39</v>
      </c>
      <c r="Z29" s="10" t="s">
        <v>43</v>
      </c>
      <c r="AA29" s="10" t="s">
        <v>42</v>
      </c>
      <c r="AB29" s="10" t="s">
        <v>44</v>
      </c>
      <c r="AC29" s="10" t="s">
        <v>45</v>
      </c>
    </row>
    <row r="30" spans="1:29" x14ac:dyDescent="0.35">
      <c r="A30" s="10" t="s">
        <v>75</v>
      </c>
      <c r="B30" s="16">
        <v>1.1084E-4</v>
      </c>
      <c r="C30" s="10">
        <v>1.7845E-2</v>
      </c>
      <c r="D30" s="16">
        <v>1.4369000000000001E-7</v>
      </c>
      <c r="E30" s="16">
        <v>1.2965000000000001E-8</v>
      </c>
      <c r="F30" s="16">
        <v>9.0228999999999999</v>
      </c>
      <c r="G30" s="10">
        <v>-27.8</v>
      </c>
      <c r="H30" s="10">
        <v>11.388999999999999</v>
      </c>
      <c r="I30" s="10">
        <v>40.968000000000004</v>
      </c>
      <c r="J30" s="16">
        <v>4.1255000000000001E-8</v>
      </c>
      <c r="K30" s="16">
        <v>1.7747E-8</v>
      </c>
      <c r="L30" s="16">
        <v>43.018000000000001</v>
      </c>
      <c r="M30" s="10">
        <v>0.90947</v>
      </c>
      <c r="N30" s="16">
        <v>3.2781999999999999E-2</v>
      </c>
      <c r="O30" s="16">
        <v>3.6044999999999998</v>
      </c>
      <c r="P30" s="10">
        <v>7030</v>
      </c>
      <c r="Q30" s="16">
        <v>14.16</v>
      </c>
      <c r="R30" s="16">
        <v>0.20141999999999999</v>
      </c>
      <c r="S30" s="17">
        <v>1.6074E-12</v>
      </c>
      <c r="T30" s="16">
        <v>3.6706999999999999E-14</v>
      </c>
      <c r="U30" s="16">
        <v>2.2835999999999999</v>
      </c>
      <c r="V30" s="10">
        <v>0.95982000000000001</v>
      </c>
      <c r="W30" s="16">
        <v>1.3557E-3</v>
      </c>
      <c r="X30" s="16">
        <v>0.14124999999999999</v>
      </c>
      <c r="Z30" s="14">
        <f>D30</f>
        <v>1.4369000000000001E-7</v>
      </c>
      <c r="AA30" s="13">
        <f>G30+P30</f>
        <v>7002.2</v>
      </c>
      <c r="AB30" s="14">
        <f>J30</f>
        <v>4.1255000000000001E-8</v>
      </c>
      <c r="AC30" s="14">
        <f>S30</f>
        <v>1.6074E-12</v>
      </c>
    </row>
    <row r="31" spans="1:29" x14ac:dyDescent="0.35">
      <c r="A31" s="10" t="s">
        <v>76</v>
      </c>
      <c r="B31" s="16">
        <v>1.1144E-4</v>
      </c>
      <c r="C31" s="10">
        <v>1.7942E-2</v>
      </c>
      <c r="D31" s="16">
        <v>1.424E-7</v>
      </c>
      <c r="E31" s="16">
        <v>1.2951E-8</v>
      </c>
      <c r="F31" s="16">
        <v>9.0947999999999993</v>
      </c>
      <c r="G31" s="10">
        <v>-25.7</v>
      </c>
      <c r="H31" s="10">
        <v>11.332000000000001</v>
      </c>
      <c r="I31" s="10">
        <v>44.093000000000004</v>
      </c>
      <c r="J31" s="16">
        <v>4.1026E-8</v>
      </c>
      <c r="K31" s="16">
        <v>1.7900999999999999E-8</v>
      </c>
      <c r="L31" s="16">
        <v>43.633000000000003</v>
      </c>
      <c r="M31" s="10">
        <v>0.91052</v>
      </c>
      <c r="N31" s="16">
        <v>3.3248E-2</v>
      </c>
      <c r="O31" s="16">
        <v>3.6515</v>
      </c>
      <c r="P31" s="10">
        <v>7058</v>
      </c>
      <c r="Q31" s="16">
        <v>14.119</v>
      </c>
      <c r="R31" s="16">
        <v>0.20004</v>
      </c>
      <c r="S31" s="17">
        <v>1.5895E-12</v>
      </c>
      <c r="T31" s="16">
        <v>3.6243000000000001E-14</v>
      </c>
      <c r="U31" s="16">
        <v>2.2801999999999998</v>
      </c>
      <c r="V31" s="10">
        <v>0.96047000000000005</v>
      </c>
      <c r="W31" s="16">
        <v>1.3527000000000001E-3</v>
      </c>
      <c r="X31" s="16">
        <v>0.14083999999999999</v>
      </c>
      <c r="Z31" s="16">
        <f t="shared" ref="Z31:Z34" si="15">D31</f>
        <v>1.424E-7</v>
      </c>
      <c r="AA31" s="10">
        <f t="shared" ref="AA31:AA34" si="16">G31+P31</f>
        <v>7032.3</v>
      </c>
      <c r="AB31" s="16">
        <f t="shared" ref="AB31:AB34" si="17">J31</f>
        <v>4.1026E-8</v>
      </c>
      <c r="AC31" s="16">
        <f t="shared" ref="AC31:AC34" si="18">S31</f>
        <v>1.5895E-12</v>
      </c>
    </row>
    <row r="32" spans="1:29" x14ac:dyDescent="0.35">
      <c r="A32" s="10" t="s">
        <v>77</v>
      </c>
      <c r="B32" s="16">
        <v>1.1163999999999999E-4</v>
      </c>
      <c r="C32" s="10">
        <v>1.7972999999999999E-2</v>
      </c>
      <c r="D32" s="16">
        <v>1.4609999999999999E-7</v>
      </c>
      <c r="E32" s="16">
        <v>1.2979999999999999E-8</v>
      </c>
      <c r="F32" s="16">
        <v>8.8842999999999996</v>
      </c>
      <c r="G32" s="10">
        <v>-31.62</v>
      </c>
      <c r="H32" s="10">
        <v>11.382</v>
      </c>
      <c r="I32" s="10">
        <v>35.996000000000002</v>
      </c>
      <c r="J32" s="16">
        <v>4.0644999999999998E-8</v>
      </c>
      <c r="K32" s="16">
        <v>1.7946999999999999E-8</v>
      </c>
      <c r="L32" s="16">
        <v>44.155000000000001</v>
      </c>
      <c r="M32" s="10">
        <v>0.91191</v>
      </c>
      <c r="N32" s="16">
        <v>3.3645000000000001E-2</v>
      </c>
      <c r="O32" s="16">
        <v>3.6894999999999998</v>
      </c>
      <c r="P32" s="10">
        <v>7075</v>
      </c>
      <c r="Q32" s="16">
        <v>14.180999999999999</v>
      </c>
      <c r="R32" s="16">
        <v>0.20044000000000001</v>
      </c>
      <c r="S32" s="17">
        <v>1.6291E-12</v>
      </c>
      <c r="T32" s="16">
        <v>3.7196000000000003E-14</v>
      </c>
      <c r="U32" s="16">
        <v>2.2831999999999999</v>
      </c>
      <c r="V32" s="10">
        <v>0.95911000000000002</v>
      </c>
      <c r="W32" s="16">
        <v>1.3548E-3</v>
      </c>
      <c r="X32" s="16">
        <v>0.14126</v>
      </c>
      <c r="Z32" s="16">
        <f t="shared" si="15"/>
        <v>1.4609999999999999E-7</v>
      </c>
      <c r="AA32" s="10">
        <f t="shared" si="16"/>
        <v>7043.38</v>
      </c>
      <c r="AB32" s="16">
        <f t="shared" si="17"/>
        <v>4.0644999999999998E-8</v>
      </c>
      <c r="AC32" s="16">
        <f t="shared" si="18"/>
        <v>1.6291E-12</v>
      </c>
    </row>
    <row r="33" spans="1:29" x14ac:dyDescent="0.35">
      <c r="A33" s="10" t="s">
        <v>78</v>
      </c>
      <c r="B33" s="16">
        <v>1.1323E-4</v>
      </c>
      <c r="C33" s="10">
        <v>1.823E-2</v>
      </c>
      <c r="D33" s="16">
        <v>1.4397000000000001E-7</v>
      </c>
      <c r="E33" s="16">
        <v>1.3056E-8</v>
      </c>
      <c r="F33" s="16">
        <v>9.0686</v>
      </c>
      <c r="G33" s="10">
        <v>-28.51</v>
      </c>
      <c r="H33" s="10">
        <v>11.429</v>
      </c>
      <c r="I33" s="10">
        <v>40.088000000000001</v>
      </c>
      <c r="J33" s="16">
        <v>4.0095000000000003E-8</v>
      </c>
      <c r="K33" s="16">
        <v>1.7902E-8</v>
      </c>
      <c r="L33" s="16">
        <v>44.649000000000001</v>
      </c>
      <c r="M33" s="10">
        <v>0.91334000000000004</v>
      </c>
      <c r="N33" s="16">
        <v>3.4016999999999999E-2</v>
      </c>
      <c r="O33" s="16">
        <v>3.7244999999999999</v>
      </c>
      <c r="P33" s="10">
        <v>7079</v>
      </c>
      <c r="Q33" s="16">
        <v>14.24</v>
      </c>
      <c r="R33" s="16">
        <v>0.20116000000000001</v>
      </c>
      <c r="S33" s="17">
        <v>1.6095999999999999E-12</v>
      </c>
      <c r="T33" s="16">
        <v>3.6933000000000003E-14</v>
      </c>
      <c r="U33" s="16">
        <v>2.2945000000000002</v>
      </c>
      <c r="V33" s="10">
        <v>0.95974000000000004</v>
      </c>
      <c r="W33" s="16">
        <v>1.3613E-3</v>
      </c>
      <c r="X33" s="16">
        <v>0.14183999999999999</v>
      </c>
      <c r="Z33" s="16">
        <f t="shared" si="15"/>
        <v>1.4397000000000001E-7</v>
      </c>
      <c r="AA33" s="10">
        <f t="shared" si="16"/>
        <v>7050.49</v>
      </c>
      <c r="AB33" s="16">
        <f t="shared" si="17"/>
        <v>4.0095000000000003E-8</v>
      </c>
      <c r="AC33" s="16">
        <f t="shared" si="18"/>
        <v>1.6095999999999999E-12</v>
      </c>
    </row>
    <row r="34" spans="1:29" x14ac:dyDescent="0.35">
      <c r="A34" s="10" t="s">
        <v>79</v>
      </c>
      <c r="B34" s="16">
        <v>1.1183000000000001E-4</v>
      </c>
      <c r="C34" s="10">
        <v>1.8003999999999999E-2</v>
      </c>
      <c r="D34" s="16">
        <v>1.4345E-7</v>
      </c>
      <c r="E34" s="16">
        <v>1.2953E-8</v>
      </c>
      <c r="F34" s="10">
        <v>9.0296000000000003</v>
      </c>
      <c r="G34" s="10">
        <v>-27.63</v>
      </c>
      <c r="H34" s="10">
        <v>11.321999999999999</v>
      </c>
      <c r="I34" s="10">
        <v>40.976999999999997</v>
      </c>
      <c r="J34" s="16">
        <v>4.1768000000000001E-8</v>
      </c>
      <c r="K34" s="16">
        <v>1.8635999999999999E-8</v>
      </c>
      <c r="L34" s="10">
        <v>44.618000000000002</v>
      </c>
      <c r="M34" s="10">
        <v>0.91047</v>
      </c>
      <c r="N34" s="10">
        <v>3.4000000000000002E-2</v>
      </c>
      <c r="O34" s="10">
        <v>3.7343000000000002</v>
      </c>
      <c r="P34" s="10">
        <v>7087</v>
      </c>
      <c r="Q34" s="10">
        <v>14.129</v>
      </c>
      <c r="R34" s="10">
        <v>0.19936999999999999</v>
      </c>
      <c r="S34" s="17">
        <v>1.5994E-12</v>
      </c>
      <c r="T34" s="16">
        <v>3.6438999999999998E-14</v>
      </c>
      <c r="U34" s="10">
        <v>2.2783000000000002</v>
      </c>
      <c r="V34" s="10">
        <v>0.96011999999999997</v>
      </c>
      <c r="W34" s="10">
        <v>1.3512000000000001E-3</v>
      </c>
      <c r="X34" s="10">
        <v>0.14072999999999999</v>
      </c>
      <c r="Z34" s="18">
        <f t="shared" si="15"/>
        <v>1.4345E-7</v>
      </c>
      <c r="AA34" s="11">
        <f t="shared" si="16"/>
        <v>7059.37</v>
      </c>
      <c r="AB34" s="18">
        <f t="shared" si="17"/>
        <v>4.1768000000000001E-8</v>
      </c>
      <c r="AC34" s="18">
        <f t="shared" si="18"/>
        <v>1.5994E-12</v>
      </c>
    </row>
    <row r="35" spans="1:29" x14ac:dyDescent="0.35">
      <c r="A35" s="13" t="s">
        <v>24</v>
      </c>
      <c r="B35" s="13">
        <f t="shared" ref="B35:X35" si="19">AVERAGE(B30:B34)</f>
        <v>1.1179600000000001E-4</v>
      </c>
      <c r="C35" s="13">
        <f t="shared" si="19"/>
        <v>1.7998799999999999E-2</v>
      </c>
      <c r="D35" s="13">
        <f t="shared" si="19"/>
        <v>1.4392200000000001E-7</v>
      </c>
      <c r="E35" s="13">
        <f t="shared" si="19"/>
        <v>1.2980999999999999E-8</v>
      </c>
      <c r="F35" s="13">
        <f t="shared" si="19"/>
        <v>9.0200399999999998</v>
      </c>
      <c r="G35" s="13">
        <f t="shared" si="19"/>
        <v>-28.252000000000002</v>
      </c>
      <c r="H35" s="13">
        <f t="shared" si="19"/>
        <v>11.370799999999999</v>
      </c>
      <c r="I35" s="13">
        <f t="shared" si="19"/>
        <v>40.424400000000006</v>
      </c>
      <c r="J35" s="13">
        <f t="shared" si="19"/>
        <v>4.0957800000000004E-8</v>
      </c>
      <c r="K35" s="13">
        <f t="shared" si="19"/>
        <v>1.8026599999999998E-8</v>
      </c>
      <c r="L35" s="13">
        <f t="shared" si="19"/>
        <v>44.014600000000002</v>
      </c>
      <c r="M35" s="13">
        <f t="shared" si="19"/>
        <v>0.91114200000000012</v>
      </c>
      <c r="N35" s="13">
        <f t="shared" si="19"/>
        <v>3.3538400000000003E-2</v>
      </c>
      <c r="O35" s="13">
        <f t="shared" si="19"/>
        <v>3.68086</v>
      </c>
      <c r="P35" s="13">
        <f t="shared" si="19"/>
        <v>7065.8</v>
      </c>
      <c r="Q35" s="13">
        <f t="shared" si="19"/>
        <v>14.165800000000001</v>
      </c>
      <c r="R35" s="13">
        <f t="shared" si="19"/>
        <v>0.200486</v>
      </c>
      <c r="S35" s="19">
        <f t="shared" si="19"/>
        <v>1.6069999999999999E-12</v>
      </c>
      <c r="T35" s="13">
        <f t="shared" si="19"/>
        <v>3.6703599999999999E-14</v>
      </c>
      <c r="U35" s="13">
        <f t="shared" si="19"/>
        <v>2.28396</v>
      </c>
      <c r="V35" s="13">
        <f t="shared" si="19"/>
        <v>0.95985200000000004</v>
      </c>
      <c r="W35" s="13">
        <f t="shared" si="19"/>
        <v>1.3551400000000001E-3</v>
      </c>
      <c r="X35" s="13">
        <f t="shared" si="19"/>
        <v>0.141184</v>
      </c>
      <c r="Z35" s="10">
        <f>AVERAGE(Z30:Z34)</f>
        <v>1.4392200000000001E-7</v>
      </c>
      <c r="AA35" s="10">
        <f>AVERAGE(AA30:AA34)</f>
        <v>7037.5480000000007</v>
      </c>
      <c r="AB35" s="10">
        <f>AVERAGE(AB30:AB34)</f>
        <v>4.0957800000000004E-8</v>
      </c>
      <c r="AC35" s="10">
        <f>AVERAGE(AC30:AC34)</f>
        <v>1.6069999999999999E-12</v>
      </c>
    </row>
    <row r="37" spans="1:29" x14ac:dyDescent="0.35">
      <c r="A37" s="23">
        <v>0.05</v>
      </c>
    </row>
    <row r="38" spans="1:29" x14ac:dyDescent="0.35">
      <c r="A38" s="12" t="s">
        <v>55</v>
      </c>
      <c r="B38" s="12" t="s">
        <v>12</v>
      </c>
      <c r="C38" s="12" t="s">
        <v>13</v>
      </c>
      <c r="D38" s="12" t="s">
        <v>26</v>
      </c>
      <c r="E38" s="12" t="s">
        <v>14</v>
      </c>
      <c r="F38" s="12" t="s">
        <v>15</v>
      </c>
      <c r="G38" s="12" t="s">
        <v>16</v>
      </c>
      <c r="H38" s="12" t="s">
        <v>17</v>
      </c>
      <c r="I38" s="12" t="s">
        <v>18</v>
      </c>
      <c r="J38" s="12" t="s">
        <v>27</v>
      </c>
      <c r="K38" s="12" t="s">
        <v>28</v>
      </c>
      <c r="L38" s="12" t="s">
        <v>29</v>
      </c>
      <c r="M38" s="12" t="s">
        <v>30</v>
      </c>
      <c r="N38" s="12" t="s">
        <v>31</v>
      </c>
      <c r="O38" s="12" t="s">
        <v>32</v>
      </c>
      <c r="P38" s="12" t="s">
        <v>33</v>
      </c>
      <c r="Q38" s="12" t="s">
        <v>19</v>
      </c>
      <c r="R38" s="12" t="s">
        <v>20</v>
      </c>
      <c r="S38" s="12" t="s">
        <v>34</v>
      </c>
      <c r="T38" s="12" t="s">
        <v>35</v>
      </c>
      <c r="U38" s="12" t="s">
        <v>36</v>
      </c>
      <c r="V38" s="12" t="s">
        <v>37</v>
      </c>
      <c r="W38" s="12" t="s">
        <v>38</v>
      </c>
      <c r="X38" s="12" t="s">
        <v>39</v>
      </c>
      <c r="Z38" s="10" t="s">
        <v>43</v>
      </c>
      <c r="AA38" s="10" t="s">
        <v>42</v>
      </c>
      <c r="AB38" s="10" t="s">
        <v>44</v>
      </c>
      <c r="AC38" s="10" t="s">
        <v>45</v>
      </c>
    </row>
    <row r="39" spans="1:29" x14ac:dyDescent="0.35">
      <c r="A39" s="10" t="s">
        <v>80</v>
      </c>
      <c r="B39" s="16">
        <v>1.0886E-4</v>
      </c>
      <c r="C39" s="10">
        <v>1.7527000000000001E-2</v>
      </c>
      <c r="D39" s="16">
        <v>1.4461E-7</v>
      </c>
      <c r="E39" s="16">
        <v>1.2801E-8</v>
      </c>
      <c r="F39" s="16">
        <v>8.8521000000000001</v>
      </c>
      <c r="G39" s="10">
        <v>-25.44</v>
      </c>
      <c r="H39" s="10">
        <v>11.285</v>
      </c>
      <c r="I39" s="10">
        <v>44.359000000000002</v>
      </c>
      <c r="J39" s="16">
        <v>4.0701000000000002E-8</v>
      </c>
      <c r="K39" s="16">
        <v>1.7628000000000001E-8</v>
      </c>
      <c r="L39" s="16">
        <v>43.311</v>
      </c>
      <c r="M39" s="10">
        <v>0.91308999999999996</v>
      </c>
      <c r="N39" s="16">
        <v>3.2995999999999998E-2</v>
      </c>
      <c r="O39" s="16">
        <v>3.6137000000000001</v>
      </c>
      <c r="P39" s="10">
        <v>6954</v>
      </c>
      <c r="Q39" s="16">
        <v>13.962</v>
      </c>
      <c r="R39" s="16">
        <v>0.20077999999999999</v>
      </c>
      <c r="S39" s="17">
        <v>1.5930999999999999E-12</v>
      </c>
      <c r="T39" s="16">
        <v>3.5997999999999998E-14</v>
      </c>
      <c r="U39" s="16">
        <v>2.2595999999999998</v>
      </c>
      <c r="V39" s="10">
        <v>0.96033999999999997</v>
      </c>
      <c r="W39" s="16">
        <v>1.3427000000000001E-3</v>
      </c>
      <c r="X39" s="16">
        <v>0.13982</v>
      </c>
      <c r="Z39" s="14">
        <f>D39</f>
        <v>1.4461E-7</v>
      </c>
      <c r="AA39" s="13">
        <f>G39+P39</f>
        <v>6928.56</v>
      </c>
      <c r="AB39" s="14">
        <f>J39</f>
        <v>4.0701000000000002E-8</v>
      </c>
      <c r="AC39" s="14">
        <f>S39</f>
        <v>1.5930999999999999E-12</v>
      </c>
    </row>
    <row r="40" spans="1:29" x14ac:dyDescent="0.35">
      <c r="A40" s="10" t="s">
        <v>81</v>
      </c>
      <c r="B40" s="16">
        <v>1.0818E-4</v>
      </c>
      <c r="C40" s="10">
        <v>1.7416999999999998E-2</v>
      </c>
      <c r="D40" s="16">
        <v>1.4770000000000001E-7</v>
      </c>
      <c r="E40" s="16">
        <v>1.2781E-8</v>
      </c>
      <c r="F40" s="16">
        <v>8.6533999999999995</v>
      </c>
      <c r="G40" s="10">
        <v>-29.78</v>
      </c>
      <c r="H40" s="10">
        <v>11.28</v>
      </c>
      <c r="I40" s="10">
        <v>37.878</v>
      </c>
      <c r="J40" s="16">
        <v>4.4324E-8</v>
      </c>
      <c r="K40" s="16">
        <v>1.9411999999999999E-8</v>
      </c>
      <c r="L40" s="16">
        <v>43.795999999999999</v>
      </c>
      <c r="M40" s="10">
        <v>0.90712999999999999</v>
      </c>
      <c r="N40" s="16">
        <v>3.3381000000000001E-2</v>
      </c>
      <c r="O40" s="16">
        <v>3.6798000000000002</v>
      </c>
      <c r="P40" s="10">
        <v>6981</v>
      </c>
      <c r="Q40" s="16">
        <v>13.987</v>
      </c>
      <c r="R40" s="16">
        <v>0.20036000000000001</v>
      </c>
      <c r="S40" s="17">
        <v>1.6178E-12</v>
      </c>
      <c r="T40" s="16">
        <v>3.6495E-14</v>
      </c>
      <c r="U40" s="16">
        <v>2.2557999999999998</v>
      </c>
      <c r="V40" s="10">
        <v>0.95945000000000003</v>
      </c>
      <c r="W40" s="16">
        <v>1.3403E-3</v>
      </c>
      <c r="X40" s="16">
        <v>0.13969000000000001</v>
      </c>
      <c r="Z40" s="16">
        <f t="shared" ref="Z40:Z43" si="20">D40</f>
        <v>1.4770000000000001E-7</v>
      </c>
      <c r="AA40" s="10">
        <f t="shared" ref="AA40:AA43" si="21">G40+P40</f>
        <v>6951.22</v>
      </c>
      <c r="AB40" s="16">
        <f t="shared" ref="AB40:AB43" si="22">J40</f>
        <v>4.4324E-8</v>
      </c>
      <c r="AC40" s="16">
        <f t="shared" ref="AC40:AC43" si="23">S40</f>
        <v>1.6178E-12</v>
      </c>
    </row>
    <row r="41" spans="1:29" x14ac:dyDescent="0.35">
      <c r="A41" s="10" t="s">
        <v>82</v>
      </c>
      <c r="B41" s="16">
        <v>1.0794E-4</v>
      </c>
      <c r="C41" s="10">
        <v>1.7378999999999999E-2</v>
      </c>
      <c r="D41" s="16">
        <v>1.4622E-7</v>
      </c>
      <c r="E41" s="16">
        <v>1.2734E-8</v>
      </c>
      <c r="F41" s="16">
        <v>8.7088000000000001</v>
      </c>
      <c r="G41" s="10">
        <v>-26.94</v>
      </c>
      <c r="H41" s="10">
        <v>11.224</v>
      </c>
      <c r="I41" s="10">
        <v>41.662999999999997</v>
      </c>
      <c r="J41" s="16">
        <v>4.5007000000000001E-8</v>
      </c>
      <c r="K41" s="16">
        <v>1.9787E-8</v>
      </c>
      <c r="L41" s="16">
        <v>43.963999999999999</v>
      </c>
      <c r="M41" s="10">
        <v>0.90656000000000003</v>
      </c>
      <c r="N41" s="16">
        <v>3.3509999999999998E-2</v>
      </c>
      <c r="O41" s="16">
        <v>3.6964000000000001</v>
      </c>
      <c r="P41" s="10">
        <v>6969</v>
      </c>
      <c r="Q41" s="16">
        <v>13.919</v>
      </c>
      <c r="R41" s="16">
        <v>0.19972999999999999</v>
      </c>
      <c r="S41" s="17">
        <v>1.5976E-12</v>
      </c>
      <c r="T41" s="16">
        <v>3.5942999999999999E-14</v>
      </c>
      <c r="U41" s="16">
        <v>2.2498</v>
      </c>
      <c r="V41" s="10">
        <v>0.96016999999999997</v>
      </c>
      <c r="W41" s="16">
        <v>1.3365E-3</v>
      </c>
      <c r="X41" s="16">
        <v>0.13919000000000001</v>
      </c>
      <c r="Z41" s="16">
        <f t="shared" si="20"/>
        <v>1.4622E-7</v>
      </c>
      <c r="AA41" s="10">
        <f t="shared" si="21"/>
        <v>6942.06</v>
      </c>
      <c r="AB41" s="16">
        <f t="shared" si="22"/>
        <v>4.5007000000000001E-8</v>
      </c>
      <c r="AC41" s="16">
        <f t="shared" si="23"/>
        <v>1.5976E-12</v>
      </c>
    </row>
    <row r="42" spans="1:29" x14ac:dyDescent="0.35">
      <c r="A42" s="10" t="s">
        <v>83</v>
      </c>
      <c r="B42" s="16">
        <v>1.1006E-4</v>
      </c>
      <c r="C42" s="10">
        <v>1.7718999999999999E-2</v>
      </c>
      <c r="D42" s="16">
        <v>1.4653999999999999E-7</v>
      </c>
      <c r="E42" s="16">
        <v>1.2859E-8</v>
      </c>
      <c r="F42" s="16">
        <v>8.7751000000000001</v>
      </c>
      <c r="G42" s="10">
        <v>-28.45</v>
      </c>
      <c r="H42" s="10">
        <v>11.337999999999999</v>
      </c>
      <c r="I42" s="10">
        <v>39.851999999999997</v>
      </c>
      <c r="J42" s="16">
        <v>4.3052000000000001E-8</v>
      </c>
      <c r="K42" s="16">
        <v>1.9194E-8</v>
      </c>
      <c r="L42" s="16">
        <v>44.582999999999998</v>
      </c>
      <c r="M42" s="10">
        <v>0.91032999999999997</v>
      </c>
      <c r="N42" s="16">
        <v>3.3973999999999997E-2</v>
      </c>
      <c r="O42" s="16">
        <v>3.7321</v>
      </c>
      <c r="P42" s="10">
        <v>6977</v>
      </c>
      <c r="Q42" s="16">
        <v>14.051</v>
      </c>
      <c r="R42" s="16">
        <v>0.20139000000000001</v>
      </c>
      <c r="S42" s="17">
        <v>1.6091000000000001E-12</v>
      </c>
      <c r="T42" s="16">
        <v>3.6510999999999997E-14</v>
      </c>
      <c r="U42" s="16">
        <v>2.2690000000000001</v>
      </c>
      <c r="V42" s="10">
        <v>0.95977000000000001</v>
      </c>
      <c r="W42" s="16">
        <v>1.3481000000000001E-3</v>
      </c>
      <c r="X42" s="16">
        <v>0.14046</v>
      </c>
      <c r="Z42" s="16">
        <f t="shared" si="20"/>
        <v>1.4653999999999999E-7</v>
      </c>
      <c r="AA42" s="10">
        <f t="shared" si="21"/>
        <v>6948.55</v>
      </c>
      <c r="AB42" s="16">
        <f t="shared" si="22"/>
        <v>4.3052000000000001E-8</v>
      </c>
      <c r="AC42" s="16">
        <f t="shared" si="23"/>
        <v>1.6091000000000001E-12</v>
      </c>
    </row>
    <row r="43" spans="1:29" x14ac:dyDescent="0.35">
      <c r="A43" s="11" t="s">
        <v>84</v>
      </c>
      <c r="B43" s="18">
        <v>1.0971E-4</v>
      </c>
      <c r="C43" s="11">
        <v>1.7663000000000002E-2</v>
      </c>
      <c r="D43" s="18">
        <v>1.4385999999999999E-7</v>
      </c>
      <c r="E43" s="18">
        <v>1.2798999999999999E-8</v>
      </c>
      <c r="F43" s="18">
        <v>8.8968000000000007</v>
      </c>
      <c r="G43" s="11">
        <v>-23.45</v>
      </c>
      <c r="H43" s="11">
        <v>11.250999999999999</v>
      </c>
      <c r="I43" s="11">
        <v>47.978999999999999</v>
      </c>
      <c r="J43" s="18">
        <v>4.2106E-8</v>
      </c>
      <c r="K43" s="18">
        <v>1.8778000000000001E-8</v>
      </c>
      <c r="L43" s="18">
        <v>44.597000000000001</v>
      </c>
      <c r="M43" s="11">
        <v>0.91230999999999995</v>
      </c>
      <c r="N43" s="18">
        <v>3.3979000000000002E-2</v>
      </c>
      <c r="O43" s="18">
        <v>3.7244999999999999</v>
      </c>
      <c r="P43" s="11">
        <v>6977</v>
      </c>
      <c r="Q43" s="18">
        <v>13.946999999999999</v>
      </c>
      <c r="R43" s="18">
        <v>0.19989999999999999</v>
      </c>
      <c r="S43" s="24">
        <v>1.5792E-12</v>
      </c>
      <c r="T43" s="18">
        <v>3.5666999999999998E-14</v>
      </c>
      <c r="U43" s="18">
        <v>2.2585000000000002</v>
      </c>
      <c r="V43" s="11">
        <v>0.96082000000000001</v>
      </c>
      <c r="W43" s="18">
        <v>1.3412999999999999E-3</v>
      </c>
      <c r="X43" s="18">
        <v>0.1396</v>
      </c>
      <c r="Z43" s="18">
        <f t="shared" si="20"/>
        <v>1.4385999999999999E-7</v>
      </c>
      <c r="AA43" s="11">
        <f t="shared" si="21"/>
        <v>6953.55</v>
      </c>
      <c r="AB43" s="18">
        <f t="shared" si="22"/>
        <v>4.2106E-8</v>
      </c>
      <c r="AC43" s="18">
        <f t="shared" si="23"/>
        <v>1.5792E-12</v>
      </c>
    </row>
    <row r="44" spans="1:29" x14ac:dyDescent="0.35">
      <c r="A44" s="10" t="s">
        <v>24</v>
      </c>
      <c r="B44" s="10">
        <f t="shared" ref="B44:X44" si="24">AVERAGE(B39:B43)</f>
        <v>1.0894999999999999E-4</v>
      </c>
      <c r="C44" s="10">
        <f t="shared" si="24"/>
        <v>1.7540999999999998E-2</v>
      </c>
      <c r="D44" s="10">
        <f t="shared" si="24"/>
        <v>1.4578599999999998E-7</v>
      </c>
      <c r="E44" s="10">
        <f t="shared" si="24"/>
        <v>1.2794799999999997E-8</v>
      </c>
      <c r="F44" s="10">
        <f t="shared" si="24"/>
        <v>8.777239999999999</v>
      </c>
      <c r="G44" s="10">
        <f t="shared" si="24"/>
        <v>-26.812000000000001</v>
      </c>
      <c r="H44" s="10">
        <f t="shared" si="24"/>
        <v>11.275600000000001</v>
      </c>
      <c r="I44" s="10">
        <f t="shared" si="24"/>
        <v>42.346199999999996</v>
      </c>
      <c r="J44" s="10">
        <f t="shared" si="24"/>
        <v>4.3038000000000005E-8</v>
      </c>
      <c r="K44" s="10">
        <f t="shared" si="24"/>
        <v>1.8959799999999998E-8</v>
      </c>
      <c r="L44" s="10">
        <f t="shared" si="24"/>
        <v>44.050200000000004</v>
      </c>
      <c r="M44" s="10">
        <f t="shared" si="24"/>
        <v>0.90988399999999992</v>
      </c>
      <c r="N44" s="10">
        <f t="shared" si="24"/>
        <v>3.3568000000000001E-2</v>
      </c>
      <c r="O44" s="10">
        <f t="shared" si="24"/>
        <v>3.6893000000000002</v>
      </c>
      <c r="P44" s="10">
        <f t="shared" si="24"/>
        <v>6971.6</v>
      </c>
      <c r="Q44" s="10">
        <f t="shared" si="24"/>
        <v>13.9732</v>
      </c>
      <c r="R44" s="10">
        <f t="shared" si="24"/>
        <v>0.200432</v>
      </c>
      <c r="S44" s="21">
        <f t="shared" si="24"/>
        <v>1.5993599999999998E-12</v>
      </c>
      <c r="T44" s="10">
        <f t="shared" si="24"/>
        <v>3.6122799999999996E-14</v>
      </c>
      <c r="U44" s="10">
        <f t="shared" si="24"/>
        <v>2.25854</v>
      </c>
      <c r="V44" s="10">
        <f t="shared" si="24"/>
        <v>0.96010999999999991</v>
      </c>
      <c r="W44" s="10">
        <f t="shared" si="24"/>
        <v>1.3417800000000001E-3</v>
      </c>
      <c r="X44" s="10">
        <f t="shared" si="24"/>
        <v>0.13975200000000002</v>
      </c>
      <c r="Z44" s="10">
        <f>AVERAGE(Z39:Z43)</f>
        <v>1.4578599999999998E-7</v>
      </c>
      <c r="AA44" s="10">
        <f>AVERAGE(AA39:AA43)</f>
        <v>6944.7880000000005</v>
      </c>
      <c r="AB44" s="10">
        <f>AVERAGE(AB39:AB43)</f>
        <v>4.3038000000000005E-8</v>
      </c>
      <c r="AC44" s="10">
        <f>AVERAGE(AC39:AC43)</f>
        <v>1.5993599999999998E-12</v>
      </c>
    </row>
    <row r="46" spans="1:29" x14ac:dyDescent="0.35">
      <c r="A46" s="23">
        <v>0.06</v>
      </c>
    </row>
    <row r="47" spans="1:29" x14ac:dyDescent="0.35">
      <c r="A47" s="12" t="s">
        <v>55</v>
      </c>
      <c r="B47" s="12" t="s">
        <v>12</v>
      </c>
      <c r="C47" s="12" t="s">
        <v>13</v>
      </c>
      <c r="D47" s="12" t="s">
        <v>26</v>
      </c>
      <c r="E47" s="12" t="s">
        <v>14</v>
      </c>
      <c r="F47" s="12" t="s">
        <v>15</v>
      </c>
      <c r="G47" s="12" t="s">
        <v>16</v>
      </c>
      <c r="H47" s="12" t="s">
        <v>17</v>
      </c>
      <c r="I47" s="12" t="s">
        <v>18</v>
      </c>
      <c r="J47" s="12" t="s">
        <v>27</v>
      </c>
      <c r="K47" s="12" t="s">
        <v>28</v>
      </c>
      <c r="L47" s="12" t="s">
        <v>29</v>
      </c>
      <c r="M47" s="12" t="s">
        <v>30</v>
      </c>
      <c r="N47" s="12" t="s">
        <v>31</v>
      </c>
      <c r="O47" s="12" t="s">
        <v>32</v>
      </c>
      <c r="P47" s="12" t="s">
        <v>33</v>
      </c>
      <c r="Q47" s="12" t="s">
        <v>19</v>
      </c>
      <c r="R47" s="12" t="s">
        <v>20</v>
      </c>
      <c r="S47" s="12" t="s">
        <v>34</v>
      </c>
      <c r="T47" s="12" t="s">
        <v>35</v>
      </c>
      <c r="U47" s="12" t="s">
        <v>36</v>
      </c>
      <c r="V47" s="12" t="s">
        <v>37</v>
      </c>
      <c r="W47" s="12" t="s">
        <v>38</v>
      </c>
      <c r="X47" s="12" t="s">
        <v>39</v>
      </c>
      <c r="Z47" s="10" t="s">
        <v>43</v>
      </c>
      <c r="AA47" s="10" t="s">
        <v>42</v>
      </c>
      <c r="AB47" s="10" t="s">
        <v>44</v>
      </c>
      <c r="AC47" s="10" t="s">
        <v>45</v>
      </c>
    </row>
    <row r="48" spans="1:29" x14ac:dyDescent="0.35">
      <c r="A48" s="10" t="s">
        <v>85</v>
      </c>
      <c r="B48" s="16">
        <v>1.0611E-4</v>
      </c>
      <c r="C48" s="10">
        <v>1.7083999999999998E-2</v>
      </c>
      <c r="D48" s="16">
        <v>1.4758999999999999E-7</v>
      </c>
      <c r="E48" s="16">
        <v>1.2633999999999999E-8</v>
      </c>
      <c r="F48" s="16">
        <v>8.5602</v>
      </c>
      <c r="G48" s="10">
        <v>-27.36</v>
      </c>
      <c r="H48" s="10">
        <v>11.19</v>
      </c>
      <c r="I48" s="10">
        <v>40.899000000000001</v>
      </c>
      <c r="J48" s="16">
        <v>4.3637000000000002E-8</v>
      </c>
      <c r="K48" s="16">
        <v>1.8956000000000001E-8</v>
      </c>
      <c r="L48" s="16">
        <v>43.44</v>
      </c>
      <c r="M48" s="10">
        <v>0.90964</v>
      </c>
      <c r="N48" s="16">
        <v>3.3101999999999999E-2</v>
      </c>
      <c r="O48" s="16">
        <v>3.6389999999999998</v>
      </c>
      <c r="P48" s="10">
        <v>6906</v>
      </c>
      <c r="Q48" s="16">
        <v>13.813000000000001</v>
      </c>
      <c r="R48" s="16">
        <v>0.20000999999999999</v>
      </c>
      <c r="S48" s="17">
        <v>1.6043999999999999E-12</v>
      </c>
      <c r="T48" s="16">
        <v>3.5861000000000001E-14</v>
      </c>
      <c r="U48" s="16">
        <v>2.2351999999999999</v>
      </c>
      <c r="V48" s="10">
        <v>0.95994000000000002</v>
      </c>
      <c r="W48" s="16">
        <v>1.3293000000000001E-3</v>
      </c>
      <c r="X48" s="16">
        <v>0.13847999999999999</v>
      </c>
      <c r="Z48" s="14">
        <f>D48</f>
        <v>1.4758999999999999E-7</v>
      </c>
      <c r="AA48" s="13">
        <f>G48+P48</f>
        <v>6878.64</v>
      </c>
      <c r="AB48" s="14">
        <f>J48</f>
        <v>4.3637000000000002E-8</v>
      </c>
      <c r="AC48" s="14">
        <f>S48</f>
        <v>1.6043999999999999E-12</v>
      </c>
    </row>
    <row r="49" spans="1:29" x14ac:dyDescent="0.35">
      <c r="A49" s="10" t="s">
        <v>86</v>
      </c>
      <c r="B49" s="16">
        <v>1.0296E-4</v>
      </c>
      <c r="C49" s="10">
        <v>1.6577000000000001E-2</v>
      </c>
      <c r="D49" s="16">
        <v>1.5264E-7</v>
      </c>
      <c r="E49" s="16">
        <v>1.2476E-8</v>
      </c>
      <c r="F49" s="16">
        <v>8.1735000000000007</v>
      </c>
      <c r="G49" s="10">
        <v>-34.020000000000003</v>
      </c>
      <c r="H49" s="10">
        <v>11.087</v>
      </c>
      <c r="I49" s="10">
        <v>32.590000000000003</v>
      </c>
      <c r="J49" s="16">
        <v>5.1859000000000001E-8</v>
      </c>
      <c r="K49" s="16">
        <v>2.2465E-8</v>
      </c>
      <c r="L49" s="16">
        <v>43.319000000000003</v>
      </c>
      <c r="M49" s="10">
        <v>0.89673999999999998</v>
      </c>
      <c r="N49" s="16">
        <v>3.3044999999999998E-2</v>
      </c>
      <c r="O49" s="16">
        <v>3.6850000000000001</v>
      </c>
      <c r="P49" s="10">
        <v>6918</v>
      </c>
      <c r="Q49" s="16">
        <v>13.731</v>
      </c>
      <c r="R49" s="16">
        <v>0.19847999999999999</v>
      </c>
      <c r="S49" s="17">
        <v>1.6494E-12</v>
      </c>
      <c r="T49" s="16">
        <v>3.6515000000000003E-14</v>
      </c>
      <c r="U49" s="16">
        <v>2.2138</v>
      </c>
      <c r="V49" s="10">
        <v>0.95847000000000004</v>
      </c>
      <c r="W49" s="16">
        <v>1.3167999999999999E-3</v>
      </c>
      <c r="X49" s="16">
        <v>0.13739000000000001</v>
      </c>
      <c r="Z49" s="16">
        <f t="shared" ref="Z49:Z52" si="25">D49</f>
        <v>1.5264E-7</v>
      </c>
      <c r="AA49" s="10">
        <f t="shared" ref="AA49:AA52" si="26">G49+P49</f>
        <v>6883.98</v>
      </c>
      <c r="AB49" s="16">
        <f t="shared" ref="AB49:AB52" si="27">J49</f>
        <v>5.1859000000000001E-8</v>
      </c>
      <c r="AC49" s="16">
        <f t="shared" ref="AC49:AC52" si="28">S49</f>
        <v>1.6494E-12</v>
      </c>
    </row>
    <row r="50" spans="1:29" x14ac:dyDescent="0.35">
      <c r="A50" s="10" t="s">
        <v>87</v>
      </c>
      <c r="B50" s="16">
        <v>1.0425E-4</v>
      </c>
      <c r="C50" s="10">
        <v>1.6785000000000001E-2</v>
      </c>
      <c r="D50" s="16">
        <v>1.5060000000000001E-7</v>
      </c>
      <c r="E50" s="16">
        <v>1.2531999999999999E-8</v>
      </c>
      <c r="F50" s="16">
        <v>8.3214000000000006</v>
      </c>
      <c r="G50" s="10">
        <v>-30.42</v>
      </c>
      <c r="H50" s="10">
        <v>11.121</v>
      </c>
      <c r="I50" s="10">
        <v>36.558</v>
      </c>
      <c r="J50" s="16">
        <v>4.7937000000000001E-8</v>
      </c>
      <c r="K50" s="16">
        <v>2.0914999999999999E-8</v>
      </c>
      <c r="L50" s="16">
        <v>43.63</v>
      </c>
      <c r="M50" s="10">
        <v>0.90337999999999996</v>
      </c>
      <c r="N50" s="16">
        <v>3.3264000000000002E-2</v>
      </c>
      <c r="O50" s="16">
        <v>3.6821999999999999</v>
      </c>
      <c r="P50" s="10">
        <v>6905</v>
      </c>
      <c r="Q50" s="16">
        <v>13.739000000000001</v>
      </c>
      <c r="R50" s="16">
        <v>0.19897000000000001</v>
      </c>
      <c r="S50" s="17">
        <v>1.6143000000000001E-12</v>
      </c>
      <c r="T50" s="16">
        <v>3.5819000000000002E-14</v>
      </c>
      <c r="U50" s="16">
        <v>2.2189000000000001</v>
      </c>
      <c r="V50" s="10">
        <v>0.95955999999999997</v>
      </c>
      <c r="W50" s="16">
        <v>1.3198000000000001E-3</v>
      </c>
      <c r="X50" s="16">
        <v>0.13754</v>
      </c>
      <c r="Z50" s="16">
        <f t="shared" si="25"/>
        <v>1.5060000000000001E-7</v>
      </c>
      <c r="AA50" s="10">
        <f t="shared" si="26"/>
        <v>6874.58</v>
      </c>
      <c r="AB50" s="16">
        <f t="shared" si="27"/>
        <v>4.7937000000000001E-8</v>
      </c>
      <c r="AC50" s="16">
        <f t="shared" si="28"/>
        <v>1.6143000000000001E-12</v>
      </c>
    </row>
    <row r="51" spans="1:29" x14ac:dyDescent="0.35">
      <c r="A51" s="10" t="s">
        <v>88</v>
      </c>
      <c r="B51" s="16">
        <v>1.0548E-4</v>
      </c>
      <c r="C51" s="10">
        <v>1.6983000000000002E-2</v>
      </c>
      <c r="D51" s="16">
        <v>1.4765E-7</v>
      </c>
      <c r="E51" s="16">
        <v>1.2543E-8</v>
      </c>
      <c r="F51" s="16">
        <v>8.4951000000000008</v>
      </c>
      <c r="G51" s="10">
        <v>-26.16</v>
      </c>
      <c r="H51" s="10">
        <v>11.090999999999999</v>
      </c>
      <c r="I51" s="10">
        <v>42.396999999999998</v>
      </c>
      <c r="J51" s="16">
        <v>4.6427999999999997E-8</v>
      </c>
      <c r="K51" s="16">
        <v>2.0456999999999999E-8</v>
      </c>
      <c r="L51" s="16">
        <v>44.061999999999998</v>
      </c>
      <c r="M51" s="10">
        <v>0.90622999999999998</v>
      </c>
      <c r="N51" s="16">
        <v>3.3584000000000003E-2</v>
      </c>
      <c r="O51" s="16">
        <v>3.7059000000000002</v>
      </c>
      <c r="P51" s="10">
        <v>6907</v>
      </c>
      <c r="Q51" s="16">
        <v>13.714</v>
      </c>
      <c r="R51" s="16">
        <v>0.19855</v>
      </c>
      <c r="S51" s="17">
        <v>1.5918999999999999E-12</v>
      </c>
      <c r="T51" s="16">
        <v>3.5397000000000003E-14</v>
      </c>
      <c r="U51" s="16">
        <v>2.2235999999999998</v>
      </c>
      <c r="V51" s="10">
        <v>0.96045000000000003</v>
      </c>
      <c r="W51" s="16">
        <v>1.3217999999999999E-3</v>
      </c>
      <c r="X51" s="16">
        <v>0.13761999999999999</v>
      </c>
      <c r="Z51" s="16">
        <f t="shared" si="25"/>
        <v>1.4765E-7</v>
      </c>
      <c r="AA51" s="10">
        <f t="shared" si="26"/>
        <v>6880.84</v>
      </c>
      <c r="AB51" s="16">
        <f t="shared" si="27"/>
        <v>4.6427999999999997E-8</v>
      </c>
      <c r="AC51" s="16">
        <f t="shared" si="28"/>
        <v>1.5918999999999999E-12</v>
      </c>
    </row>
    <row r="52" spans="1:29" x14ac:dyDescent="0.35">
      <c r="A52" s="11" t="s">
        <v>89</v>
      </c>
      <c r="B52" s="18">
        <v>1.0745E-4</v>
      </c>
      <c r="C52" s="11">
        <v>1.7298999999999998E-2</v>
      </c>
      <c r="D52" s="18">
        <v>1.4597E-7</v>
      </c>
      <c r="E52" s="18">
        <v>1.2661E-8</v>
      </c>
      <c r="F52" s="18">
        <v>8.6737000000000002</v>
      </c>
      <c r="G52" s="11">
        <v>-24.41</v>
      </c>
      <c r="H52" s="11">
        <v>11.202</v>
      </c>
      <c r="I52" s="11">
        <v>45.890999999999998</v>
      </c>
      <c r="J52" s="18">
        <v>4.3373000000000001E-8</v>
      </c>
      <c r="K52" s="18">
        <v>1.9306999999999999E-8</v>
      </c>
      <c r="L52" s="18">
        <v>44.514000000000003</v>
      </c>
      <c r="M52" s="11">
        <v>0.91196999999999995</v>
      </c>
      <c r="N52" s="18">
        <v>3.3914E-2</v>
      </c>
      <c r="O52" s="18">
        <v>3.7187999999999999</v>
      </c>
      <c r="P52" s="11">
        <v>6892</v>
      </c>
      <c r="Q52" s="18">
        <v>13.816000000000001</v>
      </c>
      <c r="R52" s="18">
        <v>0.20046</v>
      </c>
      <c r="S52" s="24">
        <v>1.5851E-12</v>
      </c>
      <c r="T52" s="18">
        <v>3.5517E-14</v>
      </c>
      <c r="U52" s="18">
        <v>2.2406999999999999</v>
      </c>
      <c r="V52" s="11">
        <v>0.96062999999999998</v>
      </c>
      <c r="W52" s="18">
        <v>1.3324999999999999E-3</v>
      </c>
      <c r="X52" s="18">
        <v>0.13871</v>
      </c>
      <c r="Z52" s="18">
        <f t="shared" si="25"/>
        <v>1.4597E-7</v>
      </c>
      <c r="AA52" s="11">
        <f t="shared" si="26"/>
        <v>6867.59</v>
      </c>
      <c r="AB52" s="18">
        <f t="shared" si="27"/>
        <v>4.3373000000000001E-8</v>
      </c>
      <c r="AC52" s="18">
        <f t="shared" si="28"/>
        <v>1.5851E-12</v>
      </c>
    </row>
    <row r="53" spans="1:29" x14ac:dyDescent="0.35">
      <c r="A53" s="10" t="s">
        <v>24</v>
      </c>
      <c r="B53" s="10">
        <f t="shared" ref="B53:X53" si="29">AVERAGE(B48:B52)</f>
        <v>1.0525000000000001E-4</v>
      </c>
      <c r="C53" s="10">
        <f t="shared" si="29"/>
        <v>1.6945599999999998E-2</v>
      </c>
      <c r="D53" s="10">
        <f t="shared" si="29"/>
        <v>1.4888999999999998E-7</v>
      </c>
      <c r="E53" s="10">
        <f t="shared" si="29"/>
        <v>1.2569200000000001E-8</v>
      </c>
      <c r="F53" s="10">
        <f t="shared" si="29"/>
        <v>8.4447799999999997</v>
      </c>
      <c r="G53" s="10">
        <f t="shared" si="29"/>
        <v>-28.474</v>
      </c>
      <c r="H53" s="10">
        <f t="shared" si="29"/>
        <v>11.138200000000001</v>
      </c>
      <c r="I53" s="10">
        <f t="shared" si="29"/>
        <v>39.666999999999994</v>
      </c>
      <c r="J53" s="10">
        <f t="shared" si="29"/>
        <v>4.6646799999999997E-8</v>
      </c>
      <c r="K53" s="10">
        <f t="shared" si="29"/>
        <v>2.042E-8</v>
      </c>
      <c r="L53" s="10">
        <f t="shared" si="29"/>
        <v>43.793000000000006</v>
      </c>
      <c r="M53" s="10">
        <f t="shared" si="29"/>
        <v>0.90559199999999984</v>
      </c>
      <c r="N53" s="10">
        <f t="shared" si="29"/>
        <v>3.3381800000000003E-2</v>
      </c>
      <c r="O53" s="10">
        <f t="shared" si="29"/>
        <v>3.6861800000000002</v>
      </c>
      <c r="P53" s="10">
        <f t="shared" si="29"/>
        <v>6905.6</v>
      </c>
      <c r="Q53" s="10">
        <f t="shared" si="29"/>
        <v>13.762600000000001</v>
      </c>
      <c r="R53" s="10">
        <f t="shared" si="29"/>
        <v>0.199294</v>
      </c>
      <c r="S53" s="21">
        <f t="shared" si="29"/>
        <v>1.6090200000000001E-12</v>
      </c>
      <c r="T53" s="10">
        <f t="shared" si="29"/>
        <v>3.5821799999999997E-14</v>
      </c>
      <c r="U53" s="10">
        <f t="shared" si="29"/>
        <v>2.2264399999999998</v>
      </c>
      <c r="V53" s="10">
        <f t="shared" si="29"/>
        <v>0.95981000000000005</v>
      </c>
      <c r="W53" s="10">
        <f t="shared" si="29"/>
        <v>1.3240399999999999E-3</v>
      </c>
      <c r="X53" s="10">
        <f t="shared" si="29"/>
        <v>0.13794800000000002</v>
      </c>
      <c r="Z53" s="10">
        <f>AVERAGE(Z48:Z52)</f>
        <v>1.4888999999999998E-7</v>
      </c>
      <c r="AA53" s="10">
        <f>AVERAGE(AA48:AA52)</f>
        <v>6877.1259999999993</v>
      </c>
      <c r="AB53" s="10">
        <f>AVERAGE(AB48:AB52)</f>
        <v>4.6646799999999997E-8</v>
      </c>
      <c r="AC53" s="10">
        <f>AVERAGE(AC48:AC52)</f>
        <v>1.6090200000000001E-12</v>
      </c>
    </row>
    <row r="55" spans="1:29" x14ac:dyDescent="0.35">
      <c r="A55" s="23">
        <v>7.0000000000000007E-2</v>
      </c>
    </row>
    <row r="56" spans="1:29" x14ac:dyDescent="0.35">
      <c r="A56" s="12" t="s">
        <v>55</v>
      </c>
      <c r="B56" s="12" t="s">
        <v>12</v>
      </c>
      <c r="C56" s="12" t="s">
        <v>13</v>
      </c>
      <c r="D56" s="12" t="s">
        <v>26</v>
      </c>
      <c r="E56" s="12" t="s">
        <v>14</v>
      </c>
      <c r="F56" s="12" t="s">
        <v>15</v>
      </c>
      <c r="G56" s="12" t="s">
        <v>16</v>
      </c>
      <c r="H56" s="12" t="s">
        <v>17</v>
      </c>
      <c r="I56" s="12" t="s">
        <v>18</v>
      </c>
      <c r="J56" s="12" t="s">
        <v>27</v>
      </c>
      <c r="K56" s="12" t="s">
        <v>28</v>
      </c>
      <c r="L56" s="12" t="s">
        <v>29</v>
      </c>
      <c r="M56" s="12" t="s">
        <v>30</v>
      </c>
      <c r="N56" s="12" t="s">
        <v>31</v>
      </c>
      <c r="O56" s="12" t="s">
        <v>32</v>
      </c>
      <c r="P56" s="12" t="s">
        <v>33</v>
      </c>
      <c r="Q56" s="12" t="s">
        <v>19</v>
      </c>
      <c r="R56" s="12" t="s">
        <v>20</v>
      </c>
      <c r="S56" s="12" t="s">
        <v>34</v>
      </c>
      <c r="T56" s="12" t="s">
        <v>35</v>
      </c>
      <c r="U56" s="12" t="s">
        <v>36</v>
      </c>
      <c r="V56" s="12" t="s">
        <v>37</v>
      </c>
      <c r="W56" s="12" t="s">
        <v>38</v>
      </c>
      <c r="X56" s="12" t="s">
        <v>39</v>
      </c>
      <c r="Z56" s="10" t="s">
        <v>43</v>
      </c>
      <c r="AA56" s="10" t="s">
        <v>42</v>
      </c>
      <c r="AB56" s="10" t="s">
        <v>44</v>
      </c>
      <c r="AC56" s="10" t="s">
        <v>45</v>
      </c>
    </row>
    <row r="57" spans="1:29" x14ac:dyDescent="0.35">
      <c r="A57" s="10" t="s">
        <v>90</v>
      </c>
      <c r="B57" s="16">
        <v>1.0085E-4</v>
      </c>
      <c r="C57" s="10">
        <v>1.6237999999999999E-2</v>
      </c>
      <c r="D57" s="16">
        <v>1.5407999999999999E-7</v>
      </c>
      <c r="E57" s="16">
        <v>1.2343E-8</v>
      </c>
      <c r="F57" s="16">
        <v>8.0107999999999997</v>
      </c>
      <c r="G57" s="10">
        <v>-32.9</v>
      </c>
      <c r="H57" s="10">
        <v>11.005000000000001</v>
      </c>
      <c r="I57" s="10">
        <v>33.450000000000003</v>
      </c>
      <c r="J57" s="16">
        <v>5.0058999999999998E-8</v>
      </c>
      <c r="K57" s="16">
        <v>2.1182999999999999E-8</v>
      </c>
      <c r="L57" s="16">
        <v>42.316000000000003</v>
      </c>
      <c r="M57" s="10">
        <v>0.89959999999999996</v>
      </c>
      <c r="N57" s="16">
        <v>3.2268999999999999E-2</v>
      </c>
      <c r="O57" s="16">
        <v>3.5870000000000002</v>
      </c>
      <c r="P57" s="10">
        <v>6847</v>
      </c>
      <c r="Q57" s="16">
        <v>13.561999999999999</v>
      </c>
      <c r="R57" s="16">
        <v>0.19807</v>
      </c>
      <c r="S57" s="17">
        <v>1.6187E-12</v>
      </c>
      <c r="T57" s="16">
        <v>3.5492000000000002E-14</v>
      </c>
      <c r="U57" s="16">
        <v>2.1926000000000001</v>
      </c>
      <c r="V57" s="10">
        <v>0.95943999999999996</v>
      </c>
      <c r="W57" s="16">
        <v>1.3052999999999999E-3</v>
      </c>
      <c r="X57" s="16">
        <v>0.13605</v>
      </c>
      <c r="Z57" s="14">
        <f>D57</f>
        <v>1.5407999999999999E-7</v>
      </c>
      <c r="AA57" s="13">
        <f>G57+P57</f>
        <v>6814.1</v>
      </c>
      <c r="AB57" s="14">
        <f>J57</f>
        <v>5.0058999999999998E-8</v>
      </c>
      <c r="AC57" s="14">
        <f>S57</f>
        <v>1.6187E-12</v>
      </c>
    </row>
    <row r="58" spans="1:29" x14ac:dyDescent="0.35">
      <c r="A58" s="10" t="s">
        <v>91</v>
      </c>
      <c r="B58" s="16">
        <v>1.0207E-4</v>
      </c>
      <c r="C58" s="10">
        <v>1.6433E-2</v>
      </c>
      <c r="D58" s="16">
        <v>1.5431999999999999E-7</v>
      </c>
      <c r="E58" s="16">
        <v>1.241E-8</v>
      </c>
      <c r="F58" s="16">
        <v>8.0417000000000005</v>
      </c>
      <c r="G58" s="10">
        <v>-35.15</v>
      </c>
      <c r="H58" s="10">
        <v>11.063000000000001</v>
      </c>
      <c r="I58" s="10">
        <v>31.474</v>
      </c>
      <c r="J58" s="16">
        <v>5.0356999999999999E-8</v>
      </c>
      <c r="K58" s="16">
        <v>2.1851999999999999E-8</v>
      </c>
      <c r="L58" s="16">
        <v>43.393999999999998</v>
      </c>
      <c r="M58" s="10">
        <v>0.90022999999999997</v>
      </c>
      <c r="N58" s="16">
        <v>3.3092999999999997E-2</v>
      </c>
      <c r="O58" s="16">
        <v>3.6760999999999999</v>
      </c>
      <c r="P58" s="10">
        <v>6878</v>
      </c>
      <c r="Q58" s="16">
        <v>13.656000000000001</v>
      </c>
      <c r="R58" s="16">
        <v>0.19855</v>
      </c>
      <c r="S58" s="17">
        <v>1.6546E-12</v>
      </c>
      <c r="T58" s="16">
        <v>3.6462000000000003E-14</v>
      </c>
      <c r="U58" s="16">
        <v>2.2037</v>
      </c>
      <c r="V58" s="10">
        <v>0.95830000000000004</v>
      </c>
      <c r="W58" s="16">
        <v>1.3117000000000001E-3</v>
      </c>
      <c r="X58" s="16">
        <v>0.13688</v>
      </c>
      <c r="Z58" s="16">
        <f t="shared" ref="Z58:Z61" si="30">D58</f>
        <v>1.5431999999999999E-7</v>
      </c>
      <c r="AA58" s="10">
        <f t="shared" ref="AA58:AA61" si="31">G58+P58</f>
        <v>6842.85</v>
      </c>
      <c r="AB58" s="16">
        <f t="shared" ref="AB58:AB61" si="32">J58</f>
        <v>5.0356999999999999E-8</v>
      </c>
      <c r="AC58" s="16">
        <f t="shared" ref="AC58:AC61" si="33">S58</f>
        <v>1.6546E-12</v>
      </c>
    </row>
    <row r="59" spans="1:29" x14ac:dyDescent="0.35">
      <c r="A59" s="10" t="s">
        <v>92</v>
      </c>
      <c r="B59" s="16">
        <v>1.0621E-4</v>
      </c>
      <c r="C59" s="10">
        <v>1.7100000000000001E-2</v>
      </c>
      <c r="D59" s="16">
        <v>1.4983000000000001E-7</v>
      </c>
      <c r="E59" s="16">
        <v>1.2613E-8</v>
      </c>
      <c r="F59" s="16">
        <v>8.4182000000000006</v>
      </c>
      <c r="G59" s="10">
        <v>-29.99</v>
      </c>
      <c r="H59" s="10">
        <v>11.199</v>
      </c>
      <c r="I59" s="10">
        <v>37.341999999999999</v>
      </c>
      <c r="J59" s="16">
        <v>4.5755000000000002E-8</v>
      </c>
      <c r="K59" s="16">
        <v>2.0380000000000001E-8</v>
      </c>
      <c r="L59" s="16">
        <v>44.542000000000002</v>
      </c>
      <c r="M59" s="10">
        <v>0.90837000000000001</v>
      </c>
      <c r="N59" s="16">
        <v>3.3944000000000002E-2</v>
      </c>
      <c r="O59" s="16">
        <v>3.7368000000000001</v>
      </c>
      <c r="P59" s="10">
        <v>6885</v>
      </c>
      <c r="Q59" s="16">
        <v>13.808999999999999</v>
      </c>
      <c r="R59" s="16">
        <v>0.20057</v>
      </c>
      <c r="S59" s="17">
        <v>1.6133E-12</v>
      </c>
      <c r="T59" s="16">
        <v>3.6037999999999997E-14</v>
      </c>
      <c r="U59" s="16">
        <v>2.2338</v>
      </c>
      <c r="V59" s="10">
        <v>0.95964000000000005</v>
      </c>
      <c r="W59" s="16">
        <v>1.3290999999999999E-3</v>
      </c>
      <c r="X59" s="16">
        <v>0.13850000000000001</v>
      </c>
      <c r="Z59" s="16">
        <f t="shared" si="30"/>
        <v>1.4983000000000001E-7</v>
      </c>
      <c r="AA59" s="10">
        <f t="shared" si="31"/>
        <v>6855.01</v>
      </c>
      <c r="AB59" s="16">
        <f t="shared" si="32"/>
        <v>4.5755000000000002E-8</v>
      </c>
      <c r="AC59" s="16">
        <f t="shared" si="33"/>
        <v>1.6133E-12</v>
      </c>
    </row>
    <row r="60" spans="1:29" x14ac:dyDescent="0.35">
      <c r="A60" s="10" t="s">
        <v>93</v>
      </c>
      <c r="B60" s="16">
        <v>1.0606E-4</v>
      </c>
      <c r="C60" s="10">
        <v>1.7076000000000001E-2</v>
      </c>
      <c r="D60" s="16">
        <v>1.4901999999999999E-7</v>
      </c>
      <c r="E60" s="16">
        <v>1.2578E-8</v>
      </c>
      <c r="F60" s="16">
        <v>8.4405000000000001</v>
      </c>
      <c r="G60" s="10">
        <v>-28.79</v>
      </c>
      <c r="H60" s="10">
        <v>11.161</v>
      </c>
      <c r="I60" s="10">
        <v>38.767000000000003</v>
      </c>
      <c r="J60" s="16">
        <v>4.3287999999999997E-8</v>
      </c>
      <c r="K60" s="16">
        <v>1.9376999999999999E-8</v>
      </c>
      <c r="L60" s="16">
        <v>44.762999999999998</v>
      </c>
      <c r="M60" s="10">
        <v>0.91324000000000005</v>
      </c>
      <c r="N60" s="16">
        <v>3.4102E-2</v>
      </c>
      <c r="O60" s="16">
        <v>3.7342</v>
      </c>
      <c r="P60" s="10">
        <v>6884</v>
      </c>
      <c r="Q60" s="16">
        <v>13.750999999999999</v>
      </c>
      <c r="R60" s="16">
        <v>0.19975000000000001</v>
      </c>
      <c r="S60" s="17">
        <v>1.6155999999999999E-12</v>
      </c>
      <c r="T60" s="16">
        <v>3.5982000000000001E-14</v>
      </c>
      <c r="U60" s="16">
        <v>2.2271999999999998</v>
      </c>
      <c r="V60" s="10">
        <v>0.95962000000000003</v>
      </c>
      <c r="W60" s="16">
        <v>1.3251000000000001E-3</v>
      </c>
      <c r="X60" s="16">
        <v>0.13808999999999999</v>
      </c>
      <c r="Z60" s="16">
        <f t="shared" si="30"/>
        <v>1.4901999999999999E-7</v>
      </c>
      <c r="AA60" s="10">
        <f t="shared" si="31"/>
        <v>6855.21</v>
      </c>
      <c r="AB60" s="16">
        <f t="shared" si="32"/>
        <v>4.3287999999999997E-8</v>
      </c>
      <c r="AC60" s="16">
        <f t="shared" si="33"/>
        <v>1.6155999999999999E-12</v>
      </c>
    </row>
    <row r="61" spans="1:29" x14ac:dyDescent="0.35">
      <c r="A61" s="11" t="s">
        <v>94</v>
      </c>
      <c r="B61" s="18">
        <v>1.0606E-4</v>
      </c>
      <c r="C61" s="11">
        <v>1.7075E-2</v>
      </c>
      <c r="D61" s="18">
        <v>1.4815000000000001E-7</v>
      </c>
      <c r="E61" s="18">
        <v>1.2565E-8</v>
      </c>
      <c r="F61" s="18">
        <v>8.4812999999999992</v>
      </c>
      <c r="G61" s="11">
        <v>-25.58</v>
      </c>
      <c r="H61" s="11">
        <v>11.14</v>
      </c>
      <c r="I61" s="11">
        <v>43.55</v>
      </c>
      <c r="J61" s="18">
        <v>4.4789999999999999E-8</v>
      </c>
      <c r="K61" s="18">
        <v>2.0058E-8</v>
      </c>
      <c r="L61" s="18">
        <v>44.781999999999996</v>
      </c>
      <c r="M61" s="11">
        <v>0.91081999999999996</v>
      </c>
      <c r="N61" s="18">
        <v>3.4122E-2</v>
      </c>
      <c r="O61" s="18">
        <v>3.7463000000000002</v>
      </c>
      <c r="P61" s="11">
        <v>6872</v>
      </c>
      <c r="Q61" s="18">
        <v>13.727</v>
      </c>
      <c r="R61" s="18">
        <v>0.19975000000000001</v>
      </c>
      <c r="S61" s="24">
        <v>1.5917999999999999E-12</v>
      </c>
      <c r="T61" s="18">
        <v>3.5439999999999998E-14</v>
      </c>
      <c r="U61" s="18">
        <v>2.2263999999999999</v>
      </c>
      <c r="V61" s="11">
        <v>0.96040999999999999</v>
      </c>
      <c r="W61" s="18">
        <v>1.3244000000000001E-3</v>
      </c>
      <c r="X61" s="18">
        <v>0.13789999999999999</v>
      </c>
      <c r="Z61" s="18">
        <f t="shared" si="30"/>
        <v>1.4815000000000001E-7</v>
      </c>
      <c r="AA61" s="11">
        <f t="shared" si="31"/>
        <v>6846.42</v>
      </c>
      <c r="AB61" s="18">
        <f t="shared" si="32"/>
        <v>4.4789999999999999E-8</v>
      </c>
      <c r="AC61" s="18">
        <f t="shared" si="33"/>
        <v>1.5917999999999999E-12</v>
      </c>
    </row>
    <row r="62" spans="1:29" x14ac:dyDescent="0.35">
      <c r="A62" s="10" t="s">
        <v>24</v>
      </c>
      <c r="B62" s="10">
        <f t="shared" ref="B62:X62" si="34">AVERAGE(B57:B61)</f>
        <v>1.0425E-4</v>
      </c>
      <c r="C62" s="10">
        <f t="shared" si="34"/>
        <v>1.6784399999999998E-2</v>
      </c>
      <c r="D62" s="10">
        <f t="shared" si="34"/>
        <v>1.5108E-7</v>
      </c>
      <c r="E62" s="10">
        <f t="shared" si="34"/>
        <v>1.2501799999999999E-8</v>
      </c>
      <c r="F62" s="10">
        <f t="shared" si="34"/>
        <v>8.2784999999999993</v>
      </c>
      <c r="G62" s="10">
        <f t="shared" si="34"/>
        <v>-30.481999999999992</v>
      </c>
      <c r="H62" s="10">
        <f t="shared" si="34"/>
        <v>11.113600000000002</v>
      </c>
      <c r="I62" s="10">
        <f t="shared" si="34"/>
        <v>36.916600000000003</v>
      </c>
      <c r="J62" s="10">
        <f t="shared" si="34"/>
        <v>4.6849799999999995E-8</v>
      </c>
      <c r="K62" s="10">
        <f t="shared" si="34"/>
        <v>2.0569999999999998E-8</v>
      </c>
      <c r="L62" s="10">
        <f t="shared" si="34"/>
        <v>43.959400000000002</v>
      </c>
      <c r="M62" s="10">
        <f t="shared" si="34"/>
        <v>0.90645200000000004</v>
      </c>
      <c r="N62" s="10">
        <f t="shared" si="34"/>
        <v>3.3506000000000001E-2</v>
      </c>
      <c r="O62" s="10">
        <f t="shared" si="34"/>
        <v>3.6960799999999998</v>
      </c>
      <c r="P62" s="10">
        <f t="shared" si="34"/>
        <v>6873.2</v>
      </c>
      <c r="Q62" s="10">
        <f t="shared" si="34"/>
        <v>13.700999999999999</v>
      </c>
      <c r="R62" s="10">
        <f t="shared" si="34"/>
        <v>0.19933799999999999</v>
      </c>
      <c r="S62" s="21">
        <f t="shared" si="34"/>
        <v>1.6187999999999999E-12</v>
      </c>
      <c r="T62" s="10">
        <f t="shared" si="34"/>
        <v>3.5882800000000002E-14</v>
      </c>
      <c r="U62" s="10">
        <f t="shared" si="34"/>
        <v>2.2167400000000002</v>
      </c>
      <c r="V62" s="10">
        <f t="shared" si="34"/>
        <v>0.95948200000000006</v>
      </c>
      <c r="W62" s="10">
        <f t="shared" si="34"/>
        <v>1.31912E-3</v>
      </c>
      <c r="X62" s="10">
        <f t="shared" si="34"/>
        <v>0.137484</v>
      </c>
      <c r="Z62" s="10">
        <f>AVERAGE(Z57:Z61)</f>
        <v>1.5108E-7</v>
      </c>
      <c r="AA62" s="10">
        <f>AVERAGE(AA57:AA61)</f>
        <v>6842.7179999999989</v>
      </c>
      <c r="AB62" s="10">
        <f>AVERAGE(AB57:AB61)</f>
        <v>4.6849799999999995E-8</v>
      </c>
      <c r="AC62" s="10">
        <f>AVERAGE(AC57:AC61)</f>
        <v>1.6187999999999999E-12</v>
      </c>
    </row>
    <row r="64" spans="1:29" x14ac:dyDescent="0.35">
      <c r="A64" s="23">
        <v>0.08</v>
      </c>
    </row>
    <row r="65" spans="1:29" x14ac:dyDescent="0.35">
      <c r="A65" s="12" t="s">
        <v>55</v>
      </c>
      <c r="B65" s="12" t="s">
        <v>12</v>
      </c>
      <c r="C65" s="12" t="s">
        <v>13</v>
      </c>
      <c r="D65" s="12" t="s">
        <v>26</v>
      </c>
      <c r="E65" s="12" t="s">
        <v>14</v>
      </c>
      <c r="F65" s="12" t="s">
        <v>15</v>
      </c>
      <c r="G65" s="12" t="s">
        <v>16</v>
      </c>
      <c r="H65" s="12" t="s">
        <v>17</v>
      </c>
      <c r="I65" s="12" t="s">
        <v>18</v>
      </c>
      <c r="J65" s="12" t="s">
        <v>27</v>
      </c>
      <c r="K65" s="12" t="s">
        <v>28</v>
      </c>
      <c r="L65" s="12" t="s">
        <v>29</v>
      </c>
      <c r="M65" s="12" t="s">
        <v>30</v>
      </c>
      <c r="N65" s="12" t="s">
        <v>31</v>
      </c>
      <c r="O65" s="12" t="s">
        <v>32</v>
      </c>
      <c r="P65" s="12" t="s">
        <v>33</v>
      </c>
      <c r="Q65" s="12" t="s">
        <v>19</v>
      </c>
      <c r="R65" s="12" t="s">
        <v>20</v>
      </c>
      <c r="S65" s="12" t="s">
        <v>34</v>
      </c>
      <c r="T65" s="12" t="s">
        <v>35</v>
      </c>
      <c r="U65" s="12" t="s">
        <v>36</v>
      </c>
      <c r="V65" s="12" t="s">
        <v>37</v>
      </c>
      <c r="W65" s="12" t="s">
        <v>38</v>
      </c>
      <c r="X65" s="12" t="s">
        <v>39</v>
      </c>
      <c r="Z65" s="10" t="s">
        <v>43</v>
      </c>
      <c r="AA65" s="10" t="s">
        <v>42</v>
      </c>
      <c r="AB65" s="10" t="s">
        <v>44</v>
      </c>
      <c r="AC65" s="10" t="s">
        <v>45</v>
      </c>
    </row>
    <row r="66" spans="1:29" x14ac:dyDescent="0.35">
      <c r="A66" s="10" t="s">
        <v>95</v>
      </c>
      <c r="B66" s="16">
        <v>1.0385E-4</v>
      </c>
      <c r="C66" s="10">
        <v>1.6719999999999999E-2</v>
      </c>
      <c r="D66" s="16">
        <v>1.5029999999999999E-7</v>
      </c>
      <c r="E66" s="16">
        <v>1.2464E-8</v>
      </c>
      <c r="F66" s="16">
        <v>8.2927</v>
      </c>
      <c r="G66" s="10">
        <v>-27.76</v>
      </c>
      <c r="H66" s="10">
        <v>11.114000000000001</v>
      </c>
      <c r="I66" s="10">
        <v>40.036000000000001</v>
      </c>
      <c r="J66" s="16">
        <v>4.5515000000000001E-8</v>
      </c>
      <c r="K66" s="16">
        <v>1.9968000000000001E-8</v>
      </c>
      <c r="L66" s="16">
        <v>43.871000000000002</v>
      </c>
      <c r="M66" s="10">
        <v>0.90959000000000001</v>
      </c>
      <c r="N66" s="16">
        <v>3.3430000000000001E-2</v>
      </c>
      <c r="O66" s="16">
        <v>3.6753</v>
      </c>
      <c r="P66" s="10">
        <v>6811</v>
      </c>
      <c r="Q66" s="16">
        <v>13.644</v>
      </c>
      <c r="R66" s="16">
        <v>0.20032</v>
      </c>
      <c r="S66" s="17">
        <v>1.6030999999999999E-12</v>
      </c>
      <c r="T66" s="16">
        <v>3.5475999999999998E-14</v>
      </c>
      <c r="U66" s="16">
        <v>2.2130000000000001</v>
      </c>
      <c r="V66" s="10">
        <v>0.96001000000000003</v>
      </c>
      <c r="W66" s="16">
        <v>1.3179000000000001E-3</v>
      </c>
      <c r="X66" s="16">
        <v>0.13728000000000001</v>
      </c>
      <c r="Z66" s="14">
        <f>D66</f>
        <v>1.5029999999999999E-7</v>
      </c>
      <c r="AA66" s="13">
        <f>G66+P66</f>
        <v>6783.24</v>
      </c>
      <c r="AB66" s="14">
        <f>J66</f>
        <v>4.5515000000000001E-8</v>
      </c>
      <c r="AC66" s="14">
        <f>S66</f>
        <v>1.6030999999999999E-12</v>
      </c>
    </row>
    <row r="67" spans="1:29" x14ac:dyDescent="0.35">
      <c r="A67" s="10" t="s">
        <v>96</v>
      </c>
      <c r="B67" s="16">
        <v>1.0049E-4</v>
      </c>
      <c r="C67" s="10">
        <v>1.6178999999999999E-2</v>
      </c>
      <c r="D67" s="16">
        <v>1.5475999999999999E-7</v>
      </c>
      <c r="E67" s="16">
        <v>1.2274E-8</v>
      </c>
      <c r="F67" s="16">
        <v>7.931</v>
      </c>
      <c r="G67" s="10">
        <v>-32.9</v>
      </c>
      <c r="H67" s="10">
        <v>10.964</v>
      </c>
      <c r="I67" s="10">
        <v>33.325000000000003</v>
      </c>
      <c r="J67" s="16">
        <v>5.0478999999999998E-8</v>
      </c>
      <c r="K67" s="16">
        <v>2.2029999999999999E-8</v>
      </c>
      <c r="L67" s="16">
        <v>43.642000000000003</v>
      </c>
      <c r="M67" s="10">
        <v>0.90207999999999999</v>
      </c>
      <c r="N67" s="16">
        <v>3.3276E-2</v>
      </c>
      <c r="O67" s="16">
        <v>3.6888000000000001</v>
      </c>
      <c r="P67" s="10">
        <v>6825</v>
      </c>
      <c r="Q67" s="16">
        <v>13.49</v>
      </c>
      <c r="R67" s="16">
        <v>0.19766</v>
      </c>
      <c r="S67" s="17">
        <v>1.6325E-12</v>
      </c>
      <c r="T67" s="16">
        <v>3.5628999999999999E-14</v>
      </c>
      <c r="U67" s="16">
        <v>2.1825000000000001</v>
      </c>
      <c r="V67" s="10">
        <v>0.95903000000000005</v>
      </c>
      <c r="W67" s="16">
        <v>1.2998E-3</v>
      </c>
      <c r="X67" s="16">
        <v>0.13553000000000001</v>
      </c>
      <c r="Z67" s="16">
        <f t="shared" ref="Z67:Z70" si="35">D67</f>
        <v>1.5475999999999999E-7</v>
      </c>
      <c r="AA67" s="10">
        <f t="shared" ref="AA67:AA70" si="36">G67+P67</f>
        <v>6792.1</v>
      </c>
      <c r="AB67" s="16">
        <f t="shared" ref="AB67:AB70" si="37">J67</f>
        <v>5.0478999999999998E-8</v>
      </c>
      <c r="AC67" s="16">
        <f t="shared" ref="AC67:AC70" si="38">S67</f>
        <v>1.6325E-12</v>
      </c>
    </row>
    <row r="68" spans="1:29" x14ac:dyDescent="0.35">
      <c r="A68" s="10" t="s">
        <v>97</v>
      </c>
      <c r="B68" s="16">
        <v>1.0317E-4</v>
      </c>
      <c r="C68" s="10">
        <v>1.661E-2</v>
      </c>
      <c r="D68" s="16">
        <v>1.5050999999999999E-7</v>
      </c>
      <c r="E68" s="16">
        <v>1.2398E-8</v>
      </c>
      <c r="F68" s="16">
        <v>8.2372999999999994</v>
      </c>
      <c r="G68" s="10">
        <v>-27.5</v>
      </c>
      <c r="H68" s="10">
        <v>11.04</v>
      </c>
      <c r="I68" s="10">
        <v>40.145000000000003</v>
      </c>
      <c r="J68" s="16">
        <v>4.6065999999999997E-8</v>
      </c>
      <c r="K68" s="16">
        <v>2.0357999999999999E-8</v>
      </c>
      <c r="L68" s="16">
        <v>44.192999999999998</v>
      </c>
      <c r="M68" s="10">
        <v>0.90937000000000001</v>
      </c>
      <c r="N68" s="16">
        <v>3.3675999999999998E-2</v>
      </c>
      <c r="O68" s="16">
        <v>3.7031999999999998</v>
      </c>
      <c r="P68" s="10">
        <v>6823</v>
      </c>
      <c r="Q68" s="16">
        <v>13.567</v>
      </c>
      <c r="R68" s="16">
        <v>0.19883999999999999</v>
      </c>
      <c r="S68" s="17">
        <v>1.6022999999999999E-12</v>
      </c>
      <c r="T68" s="16">
        <v>3.5278000000000003E-14</v>
      </c>
      <c r="U68" s="16">
        <v>2.2017000000000002</v>
      </c>
      <c r="V68" s="10">
        <v>0.96006999999999998</v>
      </c>
      <c r="W68" s="16">
        <v>1.3109E-3</v>
      </c>
      <c r="X68" s="16">
        <v>0.13653999999999999</v>
      </c>
      <c r="Z68" s="16">
        <f t="shared" si="35"/>
        <v>1.5050999999999999E-7</v>
      </c>
      <c r="AA68" s="10">
        <f t="shared" si="36"/>
        <v>6795.5</v>
      </c>
      <c r="AB68" s="16">
        <f t="shared" si="37"/>
        <v>4.6065999999999997E-8</v>
      </c>
      <c r="AC68" s="16">
        <f t="shared" si="38"/>
        <v>1.6022999999999999E-12</v>
      </c>
    </row>
    <row r="69" spans="1:29" x14ac:dyDescent="0.35">
      <c r="A69" s="10" t="s">
        <v>98</v>
      </c>
      <c r="B69" s="16">
        <v>1.0375E-4</v>
      </c>
      <c r="C69" s="10">
        <v>1.6704E-2</v>
      </c>
      <c r="D69" s="16">
        <v>1.4907E-7</v>
      </c>
      <c r="E69" s="16">
        <v>1.2423999999999999E-8</v>
      </c>
      <c r="F69" s="16">
        <v>8.3343000000000007</v>
      </c>
      <c r="G69" s="10">
        <v>-25.63</v>
      </c>
      <c r="H69" s="10">
        <v>11.055</v>
      </c>
      <c r="I69" s="10">
        <v>43.133000000000003</v>
      </c>
      <c r="J69" s="16">
        <v>4.5279999999999999E-8</v>
      </c>
      <c r="K69" s="16">
        <v>2.0109000000000002E-8</v>
      </c>
      <c r="L69" s="16">
        <v>44.41</v>
      </c>
      <c r="M69" s="10">
        <v>0.91091999999999995</v>
      </c>
      <c r="N69" s="16">
        <v>3.3838E-2</v>
      </c>
      <c r="O69" s="16">
        <v>3.7147000000000001</v>
      </c>
      <c r="P69" s="10">
        <v>6823</v>
      </c>
      <c r="Q69" s="16">
        <v>13.583</v>
      </c>
      <c r="R69" s="16">
        <v>0.19908000000000001</v>
      </c>
      <c r="S69" s="17">
        <v>1.5953000000000001E-12</v>
      </c>
      <c r="T69" s="16">
        <v>3.5182000000000001E-14</v>
      </c>
      <c r="U69" s="16">
        <v>2.2054</v>
      </c>
      <c r="V69" s="10">
        <v>0.96031</v>
      </c>
      <c r="W69" s="16">
        <v>1.3129999999999999E-3</v>
      </c>
      <c r="X69" s="16">
        <v>0.13672999999999999</v>
      </c>
      <c r="Z69" s="16">
        <f t="shared" si="35"/>
        <v>1.4907E-7</v>
      </c>
      <c r="AA69" s="10">
        <f t="shared" si="36"/>
        <v>6797.37</v>
      </c>
      <c r="AB69" s="16">
        <f t="shared" si="37"/>
        <v>4.5279999999999999E-8</v>
      </c>
      <c r="AC69" s="16">
        <f t="shared" si="38"/>
        <v>1.5953000000000001E-12</v>
      </c>
    </row>
    <row r="70" spans="1:29" x14ac:dyDescent="0.35">
      <c r="A70" s="11" t="s">
        <v>99</v>
      </c>
      <c r="B70" s="18">
        <v>1.042E-4</v>
      </c>
      <c r="C70" s="11">
        <v>1.6775999999999999E-2</v>
      </c>
      <c r="D70" s="18">
        <v>1.4889000000000001E-7</v>
      </c>
      <c r="E70" s="18">
        <v>1.2415000000000001E-8</v>
      </c>
      <c r="F70" s="18">
        <v>8.3384</v>
      </c>
      <c r="G70" s="11">
        <v>-25.03</v>
      </c>
      <c r="H70" s="11">
        <v>11.029</v>
      </c>
      <c r="I70" s="11">
        <v>44.063000000000002</v>
      </c>
      <c r="J70" s="18">
        <v>4.4017999999999998E-8</v>
      </c>
      <c r="K70" s="18">
        <v>1.9652E-8</v>
      </c>
      <c r="L70" s="18">
        <v>44.645000000000003</v>
      </c>
      <c r="M70" s="11">
        <v>0.91337999999999997</v>
      </c>
      <c r="N70" s="18">
        <v>3.4009999999999999E-2</v>
      </c>
      <c r="O70" s="18">
        <v>3.7235</v>
      </c>
      <c r="P70" s="11">
        <v>6825</v>
      </c>
      <c r="Q70" s="18">
        <v>13.557</v>
      </c>
      <c r="R70" s="18">
        <v>0.19864000000000001</v>
      </c>
      <c r="S70" s="24">
        <v>1.5924999999999999E-12</v>
      </c>
      <c r="T70" s="18">
        <v>3.5125000000000002E-14</v>
      </c>
      <c r="U70" s="18">
        <v>2.2057000000000002</v>
      </c>
      <c r="V70" s="11">
        <v>0.96050000000000002</v>
      </c>
      <c r="W70" s="18">
        <v>1.3128E-3</v>
      </c>
      <c r="X70" s="18">
        <v>0.13668</v>
      </c>
      <c r="Z70" s="18">
        <f t="shared" si="35"/>
        <v>1.4889000000000001E-7</v>
      </c>
      <c r="AA70" s="11">
        <f t="shared" si="36"/>
        <v>6799.97</v>
      </c>
      <c r="AB70" s="18">
        <f t="shared" si="37"/>
        <v>4.4017999999999998E-8</v>
      </c>
      <c r="AC70" s="18">
        <f t="shared" si="38"/>
        <v>1.5924999999999999E-12</v>
      </c>
    </row>
    <row r="71" spans="1:29" x14ac:dyDescent="0.35">
      <c r="A71" s="10" t="s">
        <v>24</v>
      </c>
      <c r="B71" s="10">
        <f t="shared" ref="B71:X71" si="39">AVERAGE(B66:B70)</f>
        <v>1.0309200000000001E-4</v>
      </c>
      <c r="C71" s="10">
        <f t="shared" si="39"/>
        <v>1.6597799999999999E-2</v>
      </c>
      <c r="D71" s="10">
        <f t="shared" si="39"/>
        <v>1.50706E-7</v>
      </c>
      <c r="E71" s="10">
        <f t="shared" si="39"/>
        <v>1.2394999999999999E-8</v>
      </c>
      <c r="F71" s="10">
        <f t="shared" si="39"/>
        <v>8.2267399999999995</v>
      </c>
      <c r="G71" s="10">
        <f t="shared" si="39"/>
        <v>-27.763999999999999</v>
      </c>
      <c r="H71" s="10">
        <f t="shared" si="39"/>
        <v>11.0404</v>
      </c>
      <c r="I71" s="10">
        <f t="shared" si="39"/>
        <v>40.1404</v>
      </c>
      <c r="J71" s="10">
        <f t="shared" si="39"/>
        <v>4.6271599999999997E-8</v>
      </c>
      <c r="K71" s="10">
        <f t="shared" si="39"/>
        <v>2.0423399999999999E-8</v>
      </c>
      <c r="L71" s="10">
        <f t="shared" si="39"/>
        <v>44.152200000000008</v>
      </c>
      <c r="M71" s="10">
        <f t="shared" si="39"/>
        <v>0.90906799999999988</v>
      </c>
      <c r="N71" s="10">
        <f t="shared" si="39"/>
        <v>3.3645999999999995E-2</v>
      </c>
      <c r="O71" s="10">
        <f t="shared" si="39"/>
        <v>3.7011000000000003</v>
      </c>
      <c r="P71" s="10">
        <f t="shared" si="39"/>
        <v>6821.4</v>
      </c>
      <c r="Q71" s="10">
        <f t="shared" si="39"/>
        <v>13.568199999999999</v>
      </c>
      <c r="R71" s="10">
        <f t="shared" si="39"/>
        <v>0.19890800000000003</v>
      </c>
      <c r="S71" s="21">
        <f t="shared" si="39"/>
        <v>1.60514E-12</v>
      </c>
      <c r="T71" s="10">
        <f t="shared" si="39"/>
        <v>3.5338000000000004E-14</v>
      </c>
      <c r="U71" s="10">
        <f t="shared" si="39"/>
        <v>2.2016600000000004</v>
      </c>
      <c r="V71" s="10">
        <f t="shared" si="39"/>
        <v>0.95998399999999984</v>
      </c>
      <c r="W71" s="10">
        <f t="shared" si="39"/>
        <v>1.3108799999999999E-3</v>
      </c>
      <c r="X71" s="10">
        <f t="shared" si="39"/>
        <v>0.13655200000000001</v>
      </c>
      <c r="Z71" s="10">
        <f>AVERAGE(Z66:Z70)</f>
        <v>1.50706E-7</v>
      </c>
      <c r="AA71" s="10">
        <f>AVERAGE(AA66:AA70)</f>
        <v>6793.6360000000004</v>
      </c>
      <c r="AB71" s="10">
        <f>AVERAGE(AB66:AB70)</f>
        <v>4.6271599999999997E-8</v>
      </c>
      <c r="AC71" s="10">
        <f>AVERAGE(AC66:AC70)</f>
        <v>1.60514E-12</v>
      </c>
    </row>
    <row r="73" spans="1:29" x14ac:dyDescent="0.35">
      <c r="A73" s="23">
        <v>0.09</v>
      </c>
    </row>
    <row r="74" spans="1:29" x14ac:dyDescent="0.35">
      <c r="A74" s="12" t="s">
        <v>55</v>
      </c>
      <c r="B74" s="12" t="s">
        <v>12</v>
      </c>
      <c r="C74" s="12" t="s">
        <v>13</v>
      </c>
      <c r="D74" s="12" t="s">
        <v>26</v>
      </c>
      <c r="E74" s="12" t="s">
        <v>14</v>
      </c>
      <c r="F74" s="12" t="s">
        <v>15</v>
      </c>
      <c r="G74" s="12" t="s">
        <v>16</v>
      </c>
      <c r="H74" s="12" t="s">
        <v>17</v>
      </c>
      <c r="I74" s="12" t="s">
        <v>18</v>
      </c>
      <c r="J74" s="12" t="s">
        <v>27</v>
      </c>
      <c r="K74" s="12" t="s">
        <v>28</v>
      </c>
      <c r="L74" s="12" t="s">
        <v>29</v>
      </c>
      <c r="M74" s="12" t="s">
        <v>30</v>
      </c>
      <c r="N74" s="12" t="s">
        <v>31</v>
      </c>
      <c r="O74" s="12" t="s">
        <v>32</v>
      </c>
      <c r="P74" s="12" t="s">
        <v>33</v>
      </c>
      <c r="Q74" s="12" t="s">
        <v>19</v>
      </c>
      <c r="R74" s="12" t="s">
        <v>20</v>
      </c>
      <c r="S74" s="12" t="s">
        <v>34</v>
      </c>
      <c r="T74" s="12" t="s">
        <v>35</v>
      </c>
      <c r="U74" s="12" t="s">
        <v>36</v>
      </c>
      <c r="V74" s="12" t="s">
        <v>37</v>
      </c>
      <c r="W74" s="12" t="s">
        <v>38</v>
      </c>
      <c r="X74" s="12" t="s">
        <v>39</v>
      </c>
      <c r="Z74" s="10" t="s">
        <v>43</v>
      </c>
      <c r="AA74" s="10" t="s">
        <v>42</v>
      </c>
      <c r="AB74" s="10" t="s">
        <v>44</v>
      </c>
      <c r="AC74" s="10" t="s">
        <v>45</v>
      </c>
    </row>
    <row r="75" spans="1:29" x14ac:dyDescent="0.35">
      <c r="A75" s="10" t="s">
        <v>100</v>
      </c>
      <c r="B75" s="16">
        <v>9.9638999999999999E-5</v>
      </c>
      <c r="C75" s="10">
        <v>1.6042000000000001E-2</v>
      </c>
      <c r="D75" s="16">
        <v>1.5334E-7</v>
      </c>
      <c r="E75" s="16">
        <v>1.2228E-8</v>
      </c>
      <c r="F75" s="16">
        <v>7.9744000000000002</v>
      </c>
      <c r="G75" s="10">
        <v>-30.37</v>
      </c>
      <c r="H75" s="10">
        <v>10.981</v>
      </c>
      <c r="I75" s="10">
        <v>36.156999999999996</v>
      </c>
      <c r="J75" s="16">
        <v>4.9526999999999997E-8</v>
      </c>
      <c r="K75" s="16">
        <v>2.1346999999999999E-8</v>
      </c>
      <c r="L75" s="16">
        <v>43.101999999999997</v>
      </c>
      <c r="M75" s="10">
        <v>0.90410000000000001</v>
      </c>
      <c r="N75" s="16">
        <v>3.2856999999999997E-2</v>
      </c>
      <c r="O75" s="16">
        <v>3.6341999999999999</v>
      </c>
      <c r="P75" s="10">
        <v>6743</v>
      </c>
      <c r="Q75" s="16">
        <v>13.443</v>
      </c>
      <c r="R75" s="16">
        <v>0.19936000000000001</v>
      </c>
      <c r="S75" s="17">
        <v>1.6332999999999999E-12</v>
      </c>
      <c r="T75" s="16">
        <v>3.5609999999999999E-14</v>
      </c>
      <c r="U75" s="16">
        <v>2.1802000000000001</v>
      </c>
      <c r="V75" s="10">
        <v>0.95906000000000002</v>
      </c>
      <c r="W75" s="16">
        <v>1.3001E-3</v>
      </c>
      <c r="X75" s="16">
        <v>0.13556000000000001</v>
      </c>
      <c r="Z75" s="14">
        <f>D75</f>
        <v>1.5334E-7</v>
      </c>
      <c r="AA75" s="13">
        <f>G75+P75</f>
        <v>6712.63</v>
      </c>
      <c r="AB75" s="14">
        <f>J75</f>
        <v>4.9526999999999997E-8</v>
      </c>
      <c r="AC75" s="14">
        <f>S75</f>
        <v>1.6332999999999999E-12</v>
      </c>
    </row>
    <row r="76" spans="1:29" x14ac:dyDescent="0.35">
      <c r="A76" s="10" t="s">
        <v>101</v>
      </c>
      <c r="B76" s="16">
        <v>9.7656000000000001E-5</v>
      </c>
      <c r="C76" s="10">
        <v>1.5723000000000001E-2</v>
      </c>
      <c r="D76" s="16">
        <v>1.5849000000000001E-7</v>
      </c>
      <c r="E76" s="16">
        <v>1.2113000000000001E-8</v>
      </c>
      <c r="F76" s="16">
        <v>7.6428000000000003</v>
      </c>
      <c r="G76" s="10">
        <v>-36.04</v>
      </c>
      <c r="H76" s="10">
        <v>10.888</v>
      </c>
      <c r="I76" s="10">
        <v>30.210999999999999</v>
      </c>
      <c r="J76" s="16">
        <v>5.3861000000000002E-8</v>
      </c>
      <c r="K76" s="16">
        <v>2.3167000000000002E-8</v>
      </c>
      <c r="L76" s="16">
        <v>43.012999999999998</v>
      </c>
      <c r="M76" s="10">
        <v>0.89783000000000002</v>
      </c>
      <c r="N76" s="16">
        <v>3.2806000000000002E-2</v>
      </c>
      <c r="O76" s="16">
        <v>3.6539000000000001</v>
      </c>
      <c r="P76" s="10">
        <v>6762</v>
      </c>
      <c r="Q76" s="16">
        <v>13.359</v>
      </c>
      <c r="R76" s="16">
        <v>0.19756000000000001</v>
      </c>
      <c r="S76" s="17">
        <v>1.6542999999999999E-12</v>
      </c>
      <c r="T76" s="16">
        <v>3.5764000000000003E-14</v>
      </c>
      <c r="U76" s="16">
        <v>2.1619000000000002</v>
      </c>
      <c r="V76" s="10">
        <v>0.95835000000000004</v>
      </c>
      <c r="W76" s="16">
        <v>1.289E-3</v>
      </c>
      <c r="X76" s="16">
        <v>0.13450000000000001</v>
      </c>
      <c r="Z76" s="16">
        <f t="shared" ref="Z76:Z79" si="40">D76</f>
        <v>1.5849000000000001E-7</v>
      </c>
      <c r="AA76" s="10">
        <f t="shared" ref="AA76:AA79" si="41">G76+P76</f>
        <v>6725.96</v>
      </c>
      <c r="AB76" s="16">
        <f t="shared" ref="AB76:AB79" si="42">J76</f>
        <v>5.3861000000000002E-8</v>
      </c>
      <c r="AC76" s="16">
        <f t="shared" ref="AC76:AC79" si="43">S76</f>
        <v>1.6542999999999999E-12</v>
      </c>
    </row>
    <row r="77" spans="1:29" x14ac:dyDescent="0.35">
      <c r="A77" s="10" t="s">
        <v>102</v>
      </c>
      <c r="B77" s="16">
        <v>1.0001E-4</v>
      </c>
      <c r="C77" s="10">
        <v>1.6102000000000002E-2</v>
      </c>
      <c r="D77" s="16">
        <v>1.5372999999999999E-7</v>
      </c>
      <c r="E77" s="16">
        <v>1.2221000000000001E-8</v>
      </c>
      <c r="F77" s="16">
        <v>7.9497</v>
      </c>
      <c r="G77" s="10">
        <v>-29.75</v>
      </c>
      <c r="H77" s="10">
        <v>10.946999999999999</v>
      </c>
      <c r="I77" s="10">
        <v>36.796999999999997</v>
      </c>
      <c r="J77" s="16">
        <v>4.8608000000000001E-8</v>
      </c>
      <c r="K77" s="16">
        <v>2.1191999999999999E-8</v>
      </c>
      <c r="L77" s="16">
        <v>43.597999999999999</v>
      </c>
      <c r="M77" s="10">
        <v>0.90625999999999995</v>
      </c>
      <c r="N77" s="16">
        <v>3.3229000000000002E-2</v>
      </c>
      <c r="O77" s="16">
        <v>3.6665999999999999</v>
      </c>
      <c r="P77" s="10">
        <v>6759</v>
      </c>
      <c r="Q77" s="16">
        <v>13.409000000000001</v>
      </c>
      <c r="R77" s="16">
        <v>0.19839000000000001</v>
      </c>
      <c r="S77" s="17">
        <v>1.6138000000000001E-12</v>
      </c>
      <c r="T77" s="16">
        <v>3.5118E-14</v>
      </c>
      <c r="U77" s="16">
        <v>2.1760999999999999</v>
      </c>
      <c r="V77" s="10">
        <v>0.95967000000000002</v>
      </c>
      <c r="W77" s="16">
        <v>1.2971E-3</v>
      </c>
      <c r="X77" s="16">
        <v>0.13516</v>
      </c>
      <c r="Z77" s="16">
        <f t="shared" si="40"/>
        <v>1.5372999999999999E-7</v>
      </c>
      <c r="AA77" s="10">
        <f t="shared" si="41"/>
        <v>6729.25</v>
      </c>
      <c r="AB77" s="16">
        <f t="shared" si="42"/>
        <v>4.8608000000000001E-8</v>
      </c>
      <c r="AC77" s="16">
        <f t="shared" si="43"/>
        <v>1.6138000000000001E-12</v>
      </c>
    </row>
    <row r="78" spans="1:29" x14ac:dyDescent="0.35">
      <c r="A78" s="10" t="s">
        <v>103</v>
      </c>
      <c r="B78" s="16">
        <v>1.008E-4</v>
      </c>
      <c r="C78" s="10">
        <v>1.6229E-2</v>
      </c>
      <c r="D78" s="16">
        <v>1.5166E-7</v>
      </c>
      <c r="E78" s="16">
        <v>1.226E-8</v>
      </c>
      <c r="F78" s="16">
        <v>8.0838999999999999</v>
      </c>
      <c r="G78" s="10">
        <v>-27.55</v>
      </c>
      <c r="H78" s="10">
        <v>10.98</v>
      </c>
      <c r="I78" s="10">
        <v>39.854999999999997</v>
      </c>
      <c r="J78" s="16">
        <v>4.8853000000000001E-8</v>
      </c>
      <c r="K78" s="16">
        <v>2.1386E-8</v>
      </c>
      <c r="L78" s="16">
        <v>43.776000000000003</v>
      </c>
      <c r="M78" s="10">
        <v>0.90595999999999999</v>
      </c>
      <c r="N78" s="16">
        <v>3.3366E-2</v>
      </c>
      <c r="O78" s="16">
        <v>3.6829000000000001</v>
      </c>
      <c r="P78" s="10">
        <v>6750</v>
      </c>
      <c r="Q78" s="16">
        <v>13.449</v>
      </c>
      <c r="R78" s="16">
        <v>0.19924</v>
      </c>
      <c r="S78" s="17">
        <v>1.6121E-12</v>
      </c>
      <c r="T78" s="16">
        <v>3.5225000000000003E-14</v>
      </c>
      <c r="U78" s="16">
        <v>2.1850000000000001</v>
      </c>
      <c r="V78" s="10">
        <v>0.95979000000000003</v>
      </c>
      <c r="W78" s="16">
        <v>1.3025000000000001E-3</v>
      </c>
      <c r="X78" s="16">
        <v>0.13571</v>
      </c>
      <c r="Z78" s="16">
        <f t="shared" si="40"/>
        <v>1.5166E-7</v>
      </c>
      <c r="AA78" s="10">
        <f t="shared" si="41"/>
        <v>6722.45</v>
      </c>
      <c r="AB78" s="16">
        <f t="shared" si="42"/>
        <v>4.8853000000000001E-8</v>
      </c>
      <c r="AC78" s="16">
        <f t="shared" si="43"/>
        <v>1.6121E-12</v>
      </c>
    </row>
    <row r="79" spans="1:29" x14ac:dyDescent="0.35">
      <c r="A79" s="11" t="s">
        <v>104</v>
      </c>
      <c r="B79" s="18">
        <v>1.0239E-4</v>
      </c>
      <c r="C79" s="11">
        <v>1.6483999999999999E-2</v>
      </c>
      <c r="D79" s="18">
        <v>1.5047E-7</v>
      </c>
      <c r="E79" s="18">
        <v>1.2321E-8</v>
      </c>
      <c r="F79" s="18">
        <v>8.1882999999999999</v>
      </c>
      <c r="G79" s="11">
        <v>-25.98</v>
      </c>
      <c r="H79" s="11">
        <v>11.007</v>
      </c>
      <c r="I79" s="11">
        <v>42.366999999999997</v>
      </c>
      <c r="J79" s="18">
        <v>4.6923000000000003E-8</v>
      </c>
      <c r="K79" s="18">
        <v>2.0776E-8</v>
      </c>
      <c r="L79" s="18">
        <v>44.277000000000001</v>
      </c>
      <c r="M79" s="11">
        <v>0.90935999999999995</v>
      </c>
      <c r="N79" s="18">
        <v>3.3738999999999998E-2</v>
      </c>
      <c r="O79" s="18">
        <v>3.7101999999999999</v>
      </c>
      <c r="P79" s="11">
        <v>6760</v>
      </c>
      <c r="Q79" s="18">
        <v>13.486000000000001</v>
      </c>
      <c r="R79" s="18">
        <v>0.19950000000000001</v>
      </c>
      <c r="S79" s="24">
        <v>1.5964999999999999E-12</v>
      </c>
      <c r="T79" s="18">
        <v>3.5042999999999998E-14</v>
      </c>
      <c r="U79" s="18">
        <v>2.1949999999999998</v>
      </c>
      <c r="V79" s="11">
        <v>0.96035000000000004</v>
      </c>
      <c r="W79" s="18">
        <v>1.3079000000000001E-3</v>
      </c>
      <c r="X79" s="18">
        <v>0.13619000000000001</v>
      </c>
      <c r="Z79" s="18">
        <f t="shared" si="40"/>
        <v>1.5047E-7</v>
      </c>
      <c r="AA79" s="11">
        <f t="shared" si="41"/>
        <v>6734.02</v>
      </c>
      <c r="AB79" s="18">
        <f t="shared" si="42"/>
        <v>4.6923000000000003E-8</v>
      </c>
      <c r="AC79" s="18">
        <f t="shared" si="43"/>
        <v>1.5964999999999999E-12</v>
      </c>
    </row>
    <row r="80" spans="1:29" x14ac:dyDescent="0.35">
      <c r="A80" s="10" t="s">
        <v>24</v>
      </c>
      <c r="B80" s="10">
        <f t="shared" ref="B80:X80" si="44">AVERAGE(B75:B79)</f>
        <v>1.0009900000000001E-4</v>
      </c>
      <c r="C80" s="10">
        <f t="shared" si="44"/>
        <v>1.6116000000000002E-2</v>
      </c>
      <c r="D80" s="10">
        <f t="shared" si="44"/>
        <v>1.5353800000000001E-7</v>
      </c>
      <c r="E80" s="10">
        <f t="shared" si="44"/>
        <v>1.2228599999999998E-8</v>
      </c>
      <c r="F80" s="10">
        <f t="shared" si="44"/>
        <v>7.9678200000000006</v>
      </c>
      <c r="G80" s="10">
        <f t="shared" si="44"/>
        <v>-29.937999999999999</v>
      </c>
      <c r="H80" s="10">
        <f t="shared" si="44"/>
        <v>10.960600000000001</v>
      </c>
      <c r="I80" s="10">
        <f t="shared" si="44"/>
        <v>37.077399999999997</v>
      </c>
      <c r="J80" s="10">
        <f t="shared" si="44"/>
        <v>4.9554400000000003E-8</v>
      </c>
      <c r="K80" s="10">
        <f t="shared" si="44"/>
        <v>2.15736E-8</v>
      </c>
      <c r="L80" s="10">
        <f t="shared" si="44"/>
        <v>43.553200000000004</v>
      </c>
      <c r="M80" s="10">
        <f t="shared" si="44"/>
        <v>0.90470200000000001</v>
      </c>
      <c r="N80" s="10">
        <f t="shared" si="44"/>
        <v>3.3199400000000004E-2</v>
      </c>
      <c r="O80" s="10">
        <f t="shared" si="44"/>
        <v>3.6695599999999997</v>
      </c>
      <c r="P80" s="10">
        <f t="shared" si="44"/>
        <v>6754.8</v>
      </c>
      <c r="Q80" s="10">
        <f t="shared" si="44"/>
        <v>13.4292</v>
      </c>
      <c r="R80" s="10">
        <f t="shared" si="44"/>
        <v>0.19880999999999999</v>
      </c>
      <c r="S80" s="21">
        <f t="shared" si="44"/>
        <v>1.622E-12</v>
      </c>
      <c r="T80" s="10">
        <f t="shared" si="44"/>
        <v>3.5352000000000002E-14</v>
      </c>
      <c r="U80" s="10">
        <f t="shared" si="44"/>
        <v>2.17964</v>
      </c>
      <c r="V80" s="10">
        <f t="shared" si="44"/>
        <v>0.95944400000000007</v>
      </c>
      <c r="W80" s="10">
        <f t="shared" si="44"/>
        <v>1.2993200000000001E-3</v>
      </c>
      <c r="X80" s="10">
        <f t="shared" si="44"/>
        <v>0.13542400000000002</v>
      </c>
      <c r="Z80" s="10">
        <f>AVERAGE(Z75:Z79)</f>
        <v>1.5353800000000001E-7</v>
      </c>
      <c r="AA80" s="10">
        <f>AVERAGE(AA75:AA79)</f>
        <v>6724.8619999999992</v>
      </c>
      <c r="AB80" s="10">
        <f>AVERAGE(AB75:AB79)</f>
        <v>4.9554400000000003E-8</v>
      </c>
      <c r="AC80" s="10">
        <f>AVERAGE(AC75:AC79)</f>
        <v>1.622E-12</v>
      </c>
    </row>
    <row r="82" spans="1:29" x14ac:dyDescent="0.35">
      <c r="A82" s="23">
        <v>0.1</v>
      </c>
    </row>
    <row r="83" spans="1:29" x14ac:dyDescent="0.35">
      <c r="A83" s="12" t="s">
        <v>55</v>
      </c>
      <c r="B83" s="12" t="s">
        <v>12</v>
      </c>
      <c r="C83" s="12" t="s">
        <v>13</v>
      </c>
      <c r="D83" s="12" t="s">
        <v>26</v>
      </c>
      <c r="E83" s="12" t="s">
        <v>14</v>
      </c>
      <c r="F83" s="12" t="s">
        <v>15</v>
      </c>
      <c r="G83" s="12" t="s">
        <v>16</v>
      </c>
      <c r="H83" s="12" t="s">
        <v>17</v>
      </c>
      <c r="I83" s="12" t="s">
        <v>18</v>
      </c>
      <c r="J83" s="12" t="s">
        <v>27</v>
      </c>
      <c r="K83" s="12" t="s">
        <v>28</v>
      </c>
      <c r="L83" s="12" t="s">
        <v>29</v>
      </c>
      <c r="M83" s="12" t="s">
        <v>30</v>
      </c>
      <c r="N83" s="12" t="s">
        <v>31</v>
      </c>
      <c r="O83" s="12" t="s">
        <v>32</v>
      </c>
      <c r="P83" s="12" t="s">
        <v>33</v>
      </c>
      <c r="Q83" s="12" t="s">
        <v>19</v>
      </c>
      <c r="R83" s="12" t="s">
        <v>20</v>
      </c>
      <c r="S83" s="12" t="s">
        <v>34</v>
      </c>
      <c r="T83" s="12" t="s">
        <v>35</v>
      </c>
      <c r="U83" s="12" t="s">
        <v>36</v>
      </c>
      <c r="V83" s="12" t="s">
        <v>37</v>
      </c>
      <c r="W83" s="12" t="s">
        <v>38</v>
      </c>
      <c r="X83" s="12" t="s">
        <v>39</v>
      </c>
      <c r="Z83" s="10" t="s">
        <v>43</v>
      </c>
      <c r="AA83" s="10" t="s">
        <v>42</v>
      </c>
      <c r="AB83" s="10" t="s">
        <v>44</v>
      </c>
      <c r="AC83" s="10" t="s">
        <v>45</v>
      </c>
    </row>
    <row r="84" spans="1:29" x14ac:dyDescent="0.35">
      <c r="A84" s="10" t="s">
        <v>105</v>
      </c>
      <c r="B84" s="16">
        <v>9.9117999999999995E-5</v>
      </c>
      <c r="C84" s="10">
        <v>1.5958E-2</v>
      </c>
      <c r="D84" s="16">
        <v>1.5489000000000001E-7</v>
      </c>
      <c r="E84" s="16">
        <v>1.2175999999999999E-8</v>
      </c>
      <c r="F84" s="16">
        <v>7.8611000000000004</v>
      </c>
      <c r="G84" s="10">
        <v>-31.19</v>
      </c>
      <c r="H84" s="10">
        <v>10.973000000000001</v>
      </c>
      <c r="I84" s="10">
        <v>35.180999999999997</v>
      </c>
      <c r="J84" s="16">
        <v>4.9806000000000003E-8</v>
      </c>
      <c r="K84" s="16">
        <v>2.1383E-8</v>
      </c>
      <c r="L84" s="16">
        <v>42.933</v>
      </c>
      <c r="M84" s="10">
        <v>0.90447</v>
      </c>
      <c r="N84" s="16">
        <v>3.2726999999999999E-2</v>
      </c>
      <c r="O84" s="16">
        <v>3.6183999999999998</v>
      </c>
      <c r="P84" s="10">
        <v>6682</v>
      </c>
      <c r="Q84" s="16">
        <v>13.393000000000001</v>
      </c>
      <c r="R84" s="16">
        <v>0.20043</v>
      </c>
      <c r="S84" s="17">
        <v>1.6348000000000001E-12</v>
      </c>
      <c r="T84" s="16">
        <v>3.5600999999999998E-14</v>
      </c>
      <c r="U84" s="16">
        <v>2.1777000000000002</v>
      </c>
      <c r="V84" s="10">
        <v>0.95909999999999995</v>
      </c>
      <c r="W84" s="16">
        <v>1.2997E-3</v>
      </c>
      <c r="X84" s="16">
        <v>0.13550999999999999</v>
      </c>
      <c r="Z84" s="14">
        <f>D84</f>
        <v>1.5489000000000001E-7</v>
      </c>
      <c r="AA84" s="13">
        <f>G84+P84</f>
        <v>6650.81</v>
      </c>
      <c r="AB84" s="14">
        <f>J84</f>
        <v>4.9806000000000003E-8</v>
      </c>
      <c r="AC84" s="14">
        <f>S84</f>
        <v>1.6348000000000001E-12</v>
      </c>
    </row>
    <row r="85" spans="1:29" x14ac:dyDescent="0.35">
      <c r="A85" s="10" t="s">
        <v>106</v>
      </c>
      <c r="B85" s="16">
        <v>9.8191999999999998E-5</v>
      </c>
      <c r="C85" s="10">
        <v>1.5809E-2</v>
      </c>
      <c r="D85" s="16">
        <v>1.5419999999999999E-7</v>
      </c>
      <c r="E85" s="16">
        <v>1.2100000000000001E-8</v>
      </c>
      <c r="F85" s="16">
        <v>7.8470000000000004</v>
      </c>
      <c r="G85" s="10">
        <v>-29.53</v>
      </c>
      <c r="H85" s="10">
        <v>10.874000000000001</v>
      </c>
      <c r="I85" s="10">
        <v>36.823999999999998</v>
      </c>
      <c r="J85" s="16">
        <v>4.9805000000000002E-8</v>
      </c>
      <c r="K85" s="16">
        <v>2.1369999999999999E-8</v>
      </c>
      <c r="L85" s="16">
        <v>42.906999999999996</v>
      </c>
      <c r="M85" s="10">
        <v>0.90449000000000002</v>
      </c>
      <c r="N85" s="16">
        <v>3.2708000000000001E-2</v>
      </c>
      <c r="O85" s="16">
        <v>3.6162000000000001</v>
      </c>
      <c r="P85" s="10">
        <v>6706</v>
      </c>
      <c r="Q85" s="16">
        <v>13.294</v>
      </c>
      <c r="R85" s="16">
        <v>0.19824</v>
      </c>
      <c r="S85" s="17">
        <v>1.6207999999999999E-12</v>
      </c>
      <c r="T85" s="16">
        <v>3.5051999999999999E-14</v>
      </c>
      <c r="U85" s="16">
        <v>2.1625999999999999</v>
      </c>
      <c r="V85" s="10">
        <v>0.95955999999999997</v>
      </c>
      <c r="W85" s="16">
        <v>1.2899999999999999E-3</v>
      </c>
      <c r="X85" s="16">
        <v>0.13444</v>
      </c>
      <c r="Z85" s="16">
        <f t="shared" ref="Z85:Z88" si="45">D85</f>
        <v>1.5419999999999999E-7</v>
      </c>
      <c r="AA85" s="10">
        <f t="shared" ref="AA85:AA88" si="46">G85+P85</f>
        <v>6676.47</v>
      </c>
      <c r="AB85" s="16">
        <f t="shared" ref="AB85:AB88" si="47">J85</f>
        <v>4.9805000000000002E-8</v>
      </c>
      <c r="AC85" s="16">
        <f t="shared" ref="AC85:AC88" si="48">S85</f>
        <v>1.6207999999999999E-12</v>
      </c>
    </row>
    <row r="86" spans="1:29" x14ac:dyDescent="0.35">
      <c r="A86" s="10" t="s">
        <v>107</v>
      </c>
      <c r="B86" s="16">
        <v>9.8502E-5</v>
      </c>
      <c r="C86" s="10">
        <v>1.5859000000000002E-2</v>
      </c>
      <c r="D86" s="16">
        <v>1.5480000000000001E-7</v>
      </c>
      <c r="E86" s="16">
        <v>1.2118E-8</v>
      </c>
      <c r="F86" s="16">
        <v>7.8281999999999998</v>
      </c>
      <c r="G86" s="10">
        <v>-30.61</v>
      </c>
      <c r="H86" s="10">
        <v>10.897</v>
      </c>
      <c r="I86" s="10">
        <v>35.598999999999997</v>
      </c>
      <c r="J86" s="16">
        <v>5.0148E-8</v>
      </c>
      <c r="K86" s="16">
        <v>2.1649000000000001E-8</v>
      </c>
      <c r="L86" s="16">
        <v>43.17</v>
      </c>
      <c r="M86" s="10">
        <v>0.90434999999999999</v>
      </c>
      <c r="N86" s="16">
        <v>3.2906999999999999E-2</v>
      </c>
      <c r="O86" s="16">
        <v>3.6387</v>
      </c>
      <c r="P86" s="10">
        <v>6704</v>
      </c>
      <c r="Q86" s="16">
        <v>13.32</v>
      </c>
      <c r="R86" s="16">
        <v>0.19869000000000001</v>
      </c>
      <c r="S86" s="17">
        <v>1.6268000000000001E-12</v>
      </c>
      <c r="T86" s="16">
        <v>3.5237E-14</v>
      </c>
      <c r="U86" s="16">
        <v>2.1659999999999999</v>
      </c>
      <c r="V86" s="10">
        <v>0.95935999999999999</v>
      </c>
      <c r="W86" s="16">
        <v>1.2921E-3</v>
      </c>
      <c r="X86" s="16">
        <v>0.13467999999999999</v>
      </c>
      <c r="Z86" s="16">
        <f t="shared" si="45"/>
        <v>1.5480000000000001E-7</v>
      </c>
      <c r="AA86" s="10">
        <f t="shared" si="46"/>
        <v>6673.39</v>
      </c>
      <c r="AB86" s="16">
        <f t="shared" si="47"/>
        <v>5.0148E-8</v>
      </c>
      <c r="AC86" s="16">
        <f t="shared" si="48"/>
        <v>1.6268000000000001E-12</v>
      </c>
    </row>
    <row r="87" spans="1:29" x14ac:dyDescent="0.35">
      <c r="A87" s="10" t="s">
        <v>108</v>
      </c>
      <c r="B87" s="16">
        <v>9.7078999999999997E-5</v>
      </c>
      <c r="C87" s="10">
        <v>1.5630000000000002E-2</v>
      </c>
      <c r="D87" s="16">
        <v>1.5731E-7</v>
      </c>
      <c r="E87" s="16">
        <v>1.2046000000000001E-8</v>
      </c>
      <c r="F87" s="16">
        <v>7.6574999999999998</v>
      </c>
      <c r="G87" s="10">
        <v>-33.44</v>
      </c>
      <c r="H87" s="10">
        <v>10.842000000000001</v>
      </c>
      <c r="I87" s="10">
        <v>32.421999999999997</v>
      </c>
      <c r="J87" s="16">
        <v>5.5921000000000002E-8</v>
      </c>
      <c r="K87" s="16">
        <v>2.4051999999999999E-8</v>
      </c>
      <c r="L87" s="16">
        <v>43.011000000000003</v>
      </c>
      <c r="M87" s="10">
        <v>0.89573999999999998</v>
      </c>
      <c r="N87" s="16">
        <v>3.2808999999999998E-2</v>
      </c>
      <c r="O87" s="16">
        <v>3.6627999999999998</v>
      </c>
      <c r="P87" s="10">
        <v>6718</v>
      </c>
      <c r="Q87" s="16">
        <v>13.288</v>
      </c>
      <c r="R87" s="16">
        <v>0.1978</v>
      </c>
      <c r="S87" s="17">
        <v>1.6486000000000001E-12</v>
      </c>
      <c r="T87" s="16">
        <v>3.557E-14</v>
      </c>
      <c r="U87" s="16">
        <v>2.1576</v>
      </c>
      <c r="V87" s="10">
        <v>0.95867000000000002</v>
      </c>
      <c r="W87" s="16">
        <v>1.2868000000000001E-3</v>
      </c>
      <c r="X87" s="16">
        <v>0.13422999999999999</v>
      </c>
      <c r="Z87" s="16">
        <f t="shared" si="45"/>
        <v>1.5731E-7</v>
      </c>
      <c r="AA87" s="10">
        <f t="shared" si="46"/>
        <v>6684.56</v>
      </c>
      <c r="AB87" s="16">
        <f t="shared" si="47"/>
        <v>5.5921000000000002E-8</v>
      </c>
      <c r="AC87" s="16">
        <f t="shared" si="48"/>
        <v>1.6486000000000001E-12</v>
      </c>
    </row>
    <row r="88" spans="1:29" x14ac:dyDescent="0.35">
      <c r="A88" s="11" t="s">
        <v>109</v>
      </c>
      <c r="B88" s="18">
        <v>1.0074E-4</v>
      </c>
      <c r="C88" s="11">
        <v>1.6218E-2</v>
      </c>
      <c r="D88" s="18">
        <v>1.5229E-7</v>
      </c>
      <c r="E88" s="18">
        <v>1.2238E-8</v>
      </c>
      <c r="F88" s="18">
        <v>8.0359999999999996</v>
      </c>
      <c r="G88" s="11">
        <v>-27.15</v>
      </c>
      <c r="H88" s="11">
        <v>10.981</v>
      </c>
      <c r="I88" s="11">
        <v>40.445999999999998</v>
      </c>
      <c r="J88" s="18">
        <v>4.6921E-8</v>
      </c>
      <c r="K88" s="18">
        <v>2.0595E-8</v>
      </c>
      <c r="L88" s="18">
        <v>43.893000000000001</v>
      </c>
      <c r="M88" s="11">
        <v>0.91003000000000001</v>
      </c>
      <c r="N88" s="18">
        <v>3.3443000000000001E-2</v>
      </c>
      <c r="O88" s="18">
        <v>3.6749000000000001</v>
      </c>
      <c r="P88" s="11">
        <v>6713</v>
      </c>
      <c r="Q88" s="18">
        <v>13.41</v>
      </c>
      <c r="R88" s="18">
        <v>0.19975999999999999</v>
      </c>
      <c r="S88" s="24">
        <v>1.6045000000000001E-12</v>
      </c>
      <c r="T88" s="18">
        <v>3.5010000000000001E-14</v>
      </c>
      <c r="U88" s="18">
        <v>2.1819999999999999</v>
      </c>
      <c r="V88" s="11">
        <v>0.96004999999999996</v>
      </c>
      <c r="W88" s="18">
        <v>1.3014000000000001E-3</v>
      </c>
      <c r="X88" s="18">
        <v>0.13556000000000001</v>
      </c>
      <c r="Z88" s="18">
        <f t="shared" si="45"/>
        <v>1.5229E-7</v>
      </c>
      <c r="AA88" s="11">
        <f t="shared" si="46"/>
        <v>6685.85</v>
      </c>
      <c r="AB88" s="18">
        <f t="shared" si="47"/>
        <v>4.6921E-8</v>
      </c>
      <c r="AC88" s="18">
        <f t="shared" si="48"/>
        <v>1.6045000000000001E-12</v>
      </c>
    </row>
    <row r="89" spans="1:29" x14ac:dyDescent="0.35">
      <c r="A89" s="10" t="s">
        <v>24</v>
      </c>
      <c r="B89" s="10">
        <f t="shared" ref="B89:X89" si="49">AVERAGE(B84:B88)</f>
        <v>9.8726200000000004E-5</v>
      </c>
      <c r="C89" s="10">
        <f t="shared" si="49"/>
        <v>1.5894800000000001E-2</v>
      </c>
      <c r="D89" s="10">
        <f t="shared" si="49"/>
        <v>1.54698E-7</v>
      </c>
      <c r="E89" s="10">
        <f t="shared" si="49"/>
        <v>1.2135600000000002E-8</v>
      </c>
      <c r="F89" s="10">
        <f t="shared" si="49"/>
        <v>7.8459599999999998</v>
      </c>
      <c r="G89" s="10">
        <f t="shared" si="49"/>
        <v>-30.383999999999997</v>
      </c>
      <c r="H89" s="10">
        <f t="shared" si="49"/>
        <v>10.913399999999999</v>
      </c>
      <c r="I89" s="10">
        <f t="shared" si="49"/>
        <v>36.094399999999993</v>
      </c>
      <c r="J89" s="10">
        <f t="shared" si="49"/>
        <v>5.0520200000000009E-8</v>
      </c>
      <c r="K89" s="10">
        <f t="shared" si="49"/>
        <v>2.1809799999999997E-8</v>
      </c>
      <c r="L89" s="10">
        <f t="shared" si="49"/>
        <v>43.1828</v>
      </c>
      <c r="M89" s="10">
        <f t="shared" si="49"/>
        <v>0.90381599999999995</v>
      </c>
      <c r="N89" s="10">
        <f t="shared" si="49"/>
        <v>3.2918799999999998E-2</v>
      </c>
      <c r="O89" s="10">
        <f t="shared" si="49"/>
        <v>3.6422000000000003</v>
      </c>
      <c r="P89" s="10">
        <f t="shared" si="49"/>
        <v>6704.6</v>
      </c>
      <c r="Q89" s="10">
        <f t="shared" si="49"/>
        <v>13.340999999999999</v>
      </c>
      <c r="R89" s="10">
        <f t="shared" si="49"/>
        <v>0.19898399999999999</v>
      </c>
      <c r="S89" s="21">
        <f t="shared" si="49"/>
        <v>1.6271000000000002E-12</v>
      </c>
      <c r="T89" s="10">
        <f t="shared" si="49"/>
        <v>3.5293999999999993E-14</v>
      </c>
      <c r="U89" s="10">
        <f t="shared" si="49"/>
        <v>2.1691799999999999</v>
      </c>
      <c r="V89" s="10">
        <f t="shared" si="49"/>
        <v>0.95934800000000009</v>
      </c>
      <c r="W89" s="10">
        <f t="shared" si="49"/>
        <v>1.294E-3</v>
      </c>
      <c r="X89" s="10">
        <f t="shared" si="49"/>
        <v>0.134884</v>
      </c>
      <c r="Z89" s="10">
        <f>AVERAGE(Z84:Z88)</f>
        <v>1.54698E-7</v>
      </c>
      <c r="AA89" s="10">
        <f>AVERAGE(AA84:AA88)</f>
        <v>6674.2160000000003</v>
      </c>
      <c r="AB89" s="10">
        <f>AVERAGE(AB84:AB88)</f>
        <v>5.0520200000000009E-8</v>
      </c>
      <c r="AC89" s="10">
        <f>AVERAGE(AC84:AC88)</f>
        <v>1.6271000000000002E-12</v>
      </c>
    </row>
    <row r="91" spans="1:29" x14ac:dyDescent="0.35">
      <c r="A91" s="23">
        <v>0.11</v>
      </c>
    </row>
    <row r="92" spans="1:29" x14ac:dyDescent="0.35">
      <c r="A92" s="12" t="s">
        <v>55</v>
      </c>
      <c r="B92" s="12" t="s">
        <v>12</v>
      </c>
      <c r="C92" s="12" t="s">
        <v>13</v>
      </c>
      <c r="D92" s="12" t="s">
        <v>26</v>
      </c>
      <c r="E92" s="12" t="s">
        <v>14</v>
      </c>
      <c r="F92" s="12" t="s">
        <v>15</v>
      </c>
      <c r="G92" s="12" t="s">
        <v>16</v>
      </c>
      <c r="H92" s="12" t="s">
        <v>17</v>
      </c>
      <c r="I92" s="12" t="s">
        <v>18</v>
      </c>
      <c r="J92" s="12" t="s">
        <v>27</v>
      </c>
      <c r="K92" s="12" t="s">
        <v>28</v>
      </c>
      <c r="L92" s="12" t="s">
        <v>29</v>
      </c>
      <c r="M92" s="12" t="s">
        <v>30</v>
      </c>
      <c r="N92" s="12" t="s">
        <v>31</v>
      </c>
      <c r="O92" s="12" t="s">
        <v>32</v>
      </c>
      <c r="P92" s="12" t="s">
        <v>33</v>
      </c>
      <c r="Q92" s="12" t="s">
        <v>19</v>
      </c>
      <c r="R92" s="12" t="s">
        <v>20</v>
      </c>
      <c r="S92" s="12" t="s">
        <v>34</v>
      </c>
      <c r="T92" s="12" t="s">
        <v>35</v>
      </c>
      <c r="U92" s="12" t="s">
        <v>36</v>
      </c>
      <c r="V92" s="12" t="s">
        <v>37</v>
      </c>
      <c r="W92" s="12" t="s">
        <v>38</v>
      </c>
      <c r="X92" s="12" t="s">
        <v>39</v>
      </c>
      <c r="Z92" s="10" t="s">
        <v>43</v>
      </c>
      <c r="AA92" s="10" t="s">
        <v>42</v>
      </c>
      <c r="AB92" s="10" t="s">
        <v>44</v>
      </c>
      <c r="AC92" s="10" t="s">
        <v>45</v>
      </c>
    </row>
    <row r="93" spans="1:29" x14ac:dyDescent="0.35">
      <c r="A93" s="10" t="s">
        <v>110</v>
      </c>
      <c r="B93" s="16">
        <v>9.4761999999999998E-5</v>
      </c>
      <c r="C93" s="10">
        <v>1.5257E-2</v>
      </c>
      <c r="D93" s="16">
        <v>1.5809000000000001E-7</v>
      </c>
      <c r="E93" s="16">
        <v>1.1951000000000001E-8</v>
      </c>
      <c r="F93" s="16">
        <v>7.5595999999999997</v>
      </c>
      <c r="G93" s="10">
        <v>-31.23</v>
      </c>
      <c r="H93" s="10">
        <v>10.888</v>
      </c>
      <c r="I93" s="10">
        <v>34.863999999999997</v>
      </c>
      <c r="J93" s="16">
        <v>5.2396000000000001E-8</v>
      </c>
      <c r="K93" s="16">
        <v>2.1605999999999998E-8</v>
      </c>
      <c r="L93" s="16">
        <v>41.235999999999997</v>
      </c>
      <c r="M93" s="10">
        <v>0.90098999999999996</v>
      </c>
      <c r="N93" s="16">
        <v>3.1440000000000003E-2</v>
      </c>
      <c r="O93" s="16">
        <v>3.4895</v>
      </c>
      <c r="P93" s="10">
        <v>6550</v>
      </c>
      <c r="Q93" s="16">
        <v>13.192</v>
      </c>
      <c r="R93" s="16">
        <v>0.2014</v>
      </c>
      <c r="S93" s="17">
        <v>1.6335000000000001E-12</v>
      </c>
      <c r="T93" s="16">
        <v>3.5067E-14</v>
      </c>
      <c r="U93" s="16">
        <v>2.1467000000000001</v>
      </c>
      <c r="V93" s="10">
        <v>0.95909</v>
      </c>
      <c r="W93" s="16">
        <v>1.2842000000000001E-3</v>
      </c>
      <c r="X93" s="16">
        <v>0.13389999999999999</v>
      </c>
      <c r="Z93" s="14">
        <f>D93</f>
        <v>1.5809000000000001E-7</v>
      </c>
      <c r="AA93" s="13">
        <f>G93+P93</f>
        <v>6518.77</v>
      </c>
      <c r="AB93" s="14">
        <f>J93</f>
        <v>5.2396000000000001E-8</v>
      </c>
      <c r="AC93" s="14">
        <f>S93</f>
        <v>1.6335000000000001E-12</v>
      </c>
    </row>
    <row r="94" spans="1:29" x14ac:dyDescent="0.35">
      <c r="A94" s="10" t="s">
        <v>111</v>
      </c>
      <c r="B94" s="16">
        <v>9.5576999999999996E-5</v>
      </c>
      <c r="C94" s="10">
        <v>1.5388000000000001E-2</v>
      </c>
      <c r="D94" s="16">
        <v>1.5676000000000001E-7</v>
      </c>
      <c r="E94" s="16">
        <v>1.1958E-8</v>
      </c>
      <c r="F94" s="16">
        <v>7.6281999999999996</v>
      </c>
      <c r="G94" s="10">
        <v>-28.54</v>
      </c>
      <c r="H94" s="10">
        <v>10.881</v>
      </c>
      <c r="I94" s="10">
        <v>38.125</v>
      </c>
      <c r="J94" s="16">
        <v>5.1748000000000001E-8</v>
      </c>
      <c r="K94" s="16">
        <v>2.1600999999999999E-8</v>
      </c>
      <c r="L94" s="16">
        <v>41.743000000000002</v>
      </c>
      <c r="M94" s="10">
        <v>0.90293000000000001</v>
      </c>
      <c r="N94" s="16">
        <v>3.1820000000000001E-2</v>
      </c>
      <c r="O94" s="16">
        <v>3.5240999999999998</v>
      </c>
      <c r="P94" s="10">
        <v>6535</v>
      </c>
      <c r="Q94" s="16">
        <v>13.177</v>
      </c>
      <c r="R94" s="16">
        <v>0.20164000000000001</v>
      </c>
      <c r="S94" s="17">
        <v>1.6177000000000001E-12</v>
      </c>
      <c r="T94" s="16">
        <v>3.4788000000000003E-14</v>
      </c>
      <c r="U94" s="16">
        <v>2.1505000000000001</v>
      </c>
      <c r="V94" s="10">
        <v>0.9597</v>
      </c>
      <c r="W94" s="16">
        <v>1.2863E-3</v>
      </c>
      <c r="X94" s="16">
        <v>0.13403000000000001</v>
      </c>
      <c r="Z94" s="16">
        <f t="shared" ref="Z94:Z97" si="50">D94</f>
        <v>1.5676000000000001E-7</v>
      </c>
      <c r="AA94" s="10">
        <f t="shared" ref="AA94:AA97" si="51">G94+P94</f>
        <v>6506.46</v>
      </c>
      <c r="AB94" s="16">
        <f t="shared" ref="AB94:AB97" si="52">J94</f>
        <v>5.1748000000000001E-8</v>
      </c>
      <c r="AC94" s="16">
        <f t="shared" ref="AC94:AC97" si="53">S94</f>
        <v>1.6177000000000001E-12</v>
      </c>
    </row>
    <row r="95" spans="1:29" x14ac:dyDescent="0.35">
      <c r="A95" s="10" t="s">
        <v>112</v>
      </c>
      <c r="B95" s="16">
        <v>9.4825000000000001E-5</v>
      </c>
      <c r="C95" s="10">
        <v>1.5266999999999999E-2</v>
      </c>
      <c r="D95" s="16">
        <v>1.5867999999999999E-7</v>
      </c>
      <c r="E95" s="16">
        <v>1.1940999999999999E-8</v>
      </c>
      <c r="F95" s="16">
        <v>7.5251999999999999</v>
      </c>
      <c r="G95" s="10">
        <v>-32.229999999999997</v>
      </c>
      <c r="H95" s="10">
        <v>10.853</v>
      </c>
      <c r="I95" s="10">
        <v>33.673999999999999</v>
      </c>
      <c r="J95" s="16">
        <v>5.3397999999999999E-8</v>
      </c>
      <c r="K95" s="16">
        <v>2.2306999999999999E-8</v>
      </c>
      <c r="L95" s="16">
        <v>41.774999999999999</v>
      </c>
      <c r="M95" s="10">
        <v>0.90000999999999998</v>
      </c>
      <c r="N95" s="16">
        <v>3.1854E-2</v>
      </c>
      <c r="O95" s="16">
        <v>3.5392999999999999</v>
      </c>
      <c r="P95" s="10">
        <v>6587</v>
      </c>
      <c r="Q95" s="16">
        <v>13.18</v>
      </c>
      <c r="R95" s="16">
        <v>0.20008999999999999</v>
      </c>
      <c r="S95" s="17">
        <v>1.6383E-12</v>
      </c>
      <c r="T95" s="16">
        <v>3.5106000000000002E-14</v>
      </c>
      <c r="U95" s="16">
        <v>2.1427999999999998</v>
      </c>
      <c r="V95" s="10">
        <v>0.95892999999999995</v>
      </c>
      <c r="W95" s="16">
        <v>1.2811000000000001E-3</v>
      </c>
      <c r="X95" s="16">
        <v>0.1336</v>
      </c>
      <c r="Z95" s="16">
        <f t="shared" si="50"/>
        <v>1.5867999999999999E-7</v>
      </c>
      <c r="AA95" s="10">
        <f t="shared" si="51"/>
        <v>6554.77</v>
      </c>
      <c r="AB95" s="16">
        <f t="shared" si="52"/>
        <v>5.3397999999999999E-8</v>
      </c>
      <c r="AC95" s="16">
        <f t="shared" si="53"/>
        <v>1.6383E-12</v>
      </c>
    </row>
    <row r="96" spans="1:29" x14ac:dyDescent="0.35">
      <c r="A96" s="10" t="s">
        <v>113</v>
      </c>
      <c r="B96" s="16">
        <v>9.5410999999999998E-5</v>
      </c>
      <c r="C96" s="10">
        <v>1.5361E-2</v>
      </c>
      <c r="D96" s="16">
        <v>1.5594999999999999E-7</v>
      </c>
      <c r="E96" s="16">
        <v>1.1927E-8</v>
      </c>
      <c r="F96" s="16">
        <v>7.6479999999999997</v>
      </c>
      <c r="G96" s="10">
        <v>-27.69</v>
      </c>
      <c r="H96" s="10">
        <v>10.805999999999999</v>
      </c>
      <c r="I96" s="10">
        <v>39.024999999999999</v>
      </c>
      <c r="J96" s="16">
        <v>5.1434000000000003E-8</v>
      </c>
      <c r="K96" s="16">
        <v>2.1616E-8</v>
      </c>
      <c r="L96" s="16">
        <v>42.027000000000001</v>
      </c>
      <c r="M96" s="10">
        <v>0.90332000000000001</v>
      </c>
      <c r="N96" s="16">
        <v>3.2037000000000003E-2</v>
      </c>
      <c r="O96" s="16">
        <v>3.5466000000000002</v>
      </c>
      <c r="P96" s="10">
        <v>6584</v>
      </c>
      <c r="Q96" s="16">
        <v>13.124000000000001</v>
      </c>
      <c r="R96" s="16">
        <v>0.19933000000000001</v>
      </c>
      <c r="S96" s="17">
        <v>1.6093E-12</v>
      </c>
      <c r="T96" s="16">
        <v>3.4461999999999999E-14</v>
      </c>
      <c r="U96" s="16">
        <v>2.1414</v>
      </c>
      <c r="V96" s="10">
        <v>0.95998000000000006</v>
      </c>
      <c r="W96" s="16">
        <v>1.2796999999999999E-3</v>
      </c>
      <c r="X96" s="16">
        <v>0.1333</v>
      </c>
      <c r="Z96" s="16">
        <f t="shared" si="50"/>
        <v>1.5594999999999999E-7</v>
      </c>
      <c r="AA96" s="10">
        <f t="shared" si="51"/>
        <v>6556.31</v>
      </c>
      <c r="AB96" s="16">
        <f t="shared" si="52"/>
        <v>5.1434000000000003E-8</v>
      </c>
      <c r="AC96" s="16">
        <f t="shared" si="53"/>
        <v>1.6093E-12</v>
      </c>
    </row>
    <row r="97" spans="1:29" x14ac:dyDescent="0.35">
      <c r="A97" s="11" t="s">
        <v>113</v>
      </c>
      <c r="B97" s="18">
        <v>9.5410999999999998E-5</v>
      </c>
      <c r="C97" s="11">
        <v>1.5361E-2</v>
      </c>
      <c r="D97" s="18">
        <v>1.5594999999999999E-7</v>
      </c>
      <c r="E97" s="18">
        <v>1.1927E-8</v>
      </c>
      <c r="F97" s="18">
        <v>7.6479999999999997</v>
      </c>
      <c r="G97" s="11">
        <v>-27.69</v>
      </c>
      <c r="H97" s="11">
        <v>10.805999999999999</v>
      </c>
      <c r="I97" s="11">
        <v>39.024999999999999</v>
      </c>
      <c r="J97" s="18">
        <v>5.1434000000000003E-8</v>
      </c>
      <c r="K97" s="18">
        <v>2.1616E-8</v>
      </c>
      <c r="L97" s="18">
        <v>42.027000000000001</v>
      </c>
      <c r="M97" s="11">
        <v>0.90332000000000001</v>
      </c>
      <c r="N97" s="18">
        <v>3.2037000000000003E-2</v>
      </c>
      <c r="O97" s="18">
        <v>3.5466000000000002</v>
      </c>
      <c r="P97" s="11">
        <v>6584</v>
      </c>
      <c r="Q97" s="18">
        <v>13.124000000000001</v>
      </c>
      <c r="R97" s="18">
        <v>0.19933000000000001</v>
      </c>
      <c r="S97" s="24">
        <v>1.6093E-12</v>
      </c>
      <c r="T97" s="18">
        <v>3.4461999999999999E-14</v>
      </c>
      <c r="U97" s="18">
        <v>2.1414</v>
      </c>
      <c r="V97" s="11">
        <v>0.95998000000000006</v>
      </c>
      <c r="W97" s="18">
        <v>1.2796999999999999E-3</v>
      </c>
      <c r="X97" s="18">
        <v>0.1333</v>
      </c>
      <c r="Z97" s="18">
        <f t="shared" si="50"/>
        <v>1.5594999999999999E-7</v>
      </c>
      <c r="AA97" s="11">
        <f t="shared" si="51"/>
        <v>6556.31</v>
      </c>
      <c r="AB97" s="18">
        <f t="shared" si="52"/>
        <v>5.1434000000000003E-8</v>
      </c>
      <c r="AC97" s="18">
        <f t="shared" si="53"/>
        <v>1.6093E-12</v>
      </c>
    </row>
    <row r="98" spans="1:29" x14ac:dyDescent="0.35">
      <c r="A98" s="10" t="s">
        <v>24</v>
      </c>
      <c r="B98" s="10">
        <f t="shared" ref="B98:X98" si="54">AVERAGE(B93:B97)</f>
        <v>9.519719999999999E-5</v>
      </c>
      <c r="C98" s="10">
        <f t="shared" si="54"/>
        <v>1.5326799999999998E-2</v>
      </c>
      <c r="D98" s="10">
        <f t="shared" si="54"/>
        <v>1.5708600000000001E-7</v>
      </c>
      <c r="E98" s="10">
        <f t="shared" si="54"/>
        <v>1.19408E-8</v>
      </c>
      <c r="F98" s="10">
        <f t="shared" si="54"/>
        <v>7.6017999999999999</v>
      </c>
      <c r="G98" s="10">
        <f t="shared" si="54"/>
        <v>-29.475999999999999</v>
      </c>
      <c r="H98" s="10">
        <f t="shared" si="54"/>
        <v>10.846799999999998</v>
      </c>
      <c r="I98" s="10">
        <f t="shared" si="54"/>
        <v>36.942600000000006</v>
      </c>
      <c r="J98" s="10">
        <f t="shared" si="54"/>
        <v>5.2082000000000009E-8</v>
      </c>
      <c r="K98" s="10">
        <f t="shared" si="54"/>
        <v>2.1749199999999999E-8</v>
      </c>
      <c r="L98" s="10">
        <f t="shared" si="54"/>
        <v>41.761600000000001</v>
      </c>
      <c r="M98" s="10">
        <f t="shared" si="54"/>
        <v>0.90211399999999986</v>
      </c>
      <c r="N98" s="10">
        <f t="shared" si="54"/>
        <v>3.1837600000000008E-2</v>
      </c>
      <c r="O98" s="10">
        <f t="shared" si="54"/>
        <v>3.52922</v>
      </c>
      <c r="P98" s="10">
        <f t="shared" si="54"/>
        <v>6568</v>
      </c>
      <c r="Q98" s="10">
        <f t="shared" si="54"/>
        <v>13.1594</v>
      </c>
      <c r="R98" s="10">
        <f t="shared" si="54"/>
        <v>0.20035799999999998</v>
      </c>
      <c r="S98" s="21">
        <f t="shared" si="54"/>
        <v>1.6216200000000001E-12</v>
      </c>
      <c r="T98" s="10">
        <f t="shared" si="54"/>
        <v>3.4777000000000002E-14</v>
      </c>
      <c r="U98" s="10">
        <f t="shared" si="54"/>
        <v>2.1445599999999998</v>
      </c>
      <c r="V98" s="10">
        <f t="shared" si="54"/>
        <v>0.95953599999999994</v>
      </c>
      <c r="W98" s="10">
        <f t="shared" si="54"/>
        <v>1.2822E-3</v>
      </c>
      <c r="X98" s="10">
        <f t="shared" si="54"/>
        <v>0.13362599999999999</v>
      </c>
      <c r="Z98" s="10">
        <f>AVERAGE(Z93:Z97)</f>
        <v>1.5708600000000001E-7</v>
      </c>
      <c r="AA98" s="10">
        <f>AVERAGE(AA93:AA97)</f>
        <v>6538.5240000000003</v>
      </c>
      <c r="AB98" s="10">
        <f>AVERAGE(AB93:AB97)</f>
        <v>5.2082000000000009E-8</v>
      </c>
      <c r="AC98" s="10">
        <f>AVERAGE(AC93:AC97)</f>
        <v>1.6216200000000001E-12</v>
      </c>
    </row>
    <row r="103" spans="1:29" x14ac:dyDescent="0.35">
      <c r="A103" s="44" t="s">
        <v>47</v>
      </c>
      <c r="B103" s="44"/>
      <c r="C103" s="44"/>
      <c r="D103" s="44"/>
    </row>
    <row r="104" spans="1:29" x14ac:dyDescent="0.35">
      <c r="A104" s="1" t="s">
        <v>50</v>
      </c>
      <c r="B104" s="26">
        <v>1</v>
      </c>
      <c r="C104" s="26">
        <v>2</v>
      </c>
      <c r="D104" s="26">
        <v>3</v>
      </c>
      <c r="E104" s="26">
        <v>4</v>
      </c>
      <c r="F104" s="26">
        <v>5</v>
      </c>
      <c r="G104" s="26">
        <v>6</v>
      </c>
      <c r="H104" s="26">
        <v>7</v>
      </c>
      <c r="I104" s="26">
        <v>8</v>
      </c>
      <c r="J104" s="26">
        <v>9</v>
      </c>
      <c r="K104" s="26">
        <v>10</v>
      </c>
      <c r="L104" s="26">
        <v>11</v>
      </c>
      <c r="M104" s="25"/>
      <c r="N104" s="25"/>
    </row>
    <row r="105" spans="1:29" x14ac:dyDescent="0.35">
      <c r="A105" s="1" t="s">
        <v>46</v>
      </c>
      <c r="B105" s="32">
        <f>(B104-1)*40/60</f>
        <v>0</v>
      </c>
      <c r="C105" s="32">
        <f>(C104-1)*5/60</f>
        <v>8.3333333333333329E-2</v>
      </c>
      <c r="D105" s="32">
        <f>(D104-2)*30/60</f>
        <v>0.5</v>
      </c>
      <c r="E105" s="32">
        <f t="shared" ref="E105:L105" si="55">(E104-2)*30/60</f>
        <v>1</v>
      </c>
      <c r="F105" s="32">
        <f t="shared" si="55"/>
        <v>1.5</v>
      </c>
      <c r="G105" s="32">
        <f t="shared" si="55"/>
        <v>2</v>
      </c>
      <c r="H105" s="32">
        <f t="shared" si="55"/>
        <v>2.5</v>
      </c>
      <c r="I105" s="32">
        <f t="shared" si="55"/>
        <v>3</v>
      </c>
      <c r="J105" s="32">
        <f t="shared" si="55"/>
        <v>3.5</v>
      </c>
      <c r="K105" s="32">
        <f t="shared" si="55"/>
        <v>4</v>
      </c>
      <c r="L105" s="32">
        <f t="shared" si="55"/>
        <v>4.5</v>
      </c>
      <c r="M105" s="25"/>
      <c r="N105" s="25"/>
    </row>
    <row r="106" spans="1:29" x14ac:dyDescent="0.35">
      <c r="A106" s="1" t="s">
        <v>224</v>
      </c>
      <c r="B106" s="27"/>
      <c r="C106" s="27"/>
      <c r="D106" s="27"/>
      <c r="E106" s="27"/>
      <c r="F106" s="27">
        <v>13600</v>
      </c>
      <c r="G106" s="27">
        <v>10000</v>
      </c>
      <c r="H106" s="27">
        <v>5280</v>
      </c>
      <c r="I106" s="27">
        <v>2320</v>
      </c>
      <c r="J106" s="37">
        <v>1620</v>
      </c>
      <c r="K106" s="27">
        <v>153</v>
      </c>
      <c r="L106" s="27">
        <v>780</v>
      </c>
      <c r="M106" s="25"/>
      <c r="N106" s="25"/>
    </row>
    <row r="107" spans="1:29" x14ac:dyDescent="0.35">
      <c r="A107" s="1" t="s">
        <v>51</v>
      </c>
      <c r="B107" s="27"/>
      <c r="C107" s="27"/>
      <c r="D107" s="27"/>
      <c r="E107" s="27">
        <v>290000</v>
      </c>
      <c r="F107" s="27">
        <v>60000</v>
      </c>
      <c r="G107" s="27"/>
      <c r="H107" s="27"/>
      <c r="I107" s="27"/>
      <c r="J107" s="37"/>
      <c r="K107" s="27"/>
      <c r="L107" s="27"/>
      <c r="M107" s="25"/>
      <c r="N107" s="25"/>
    </row>
    <row r="108" spans="1:29" x14ac:dyDescent="0.35">
      <c r="A108" s="1" t="s">
        <v>52</v>
      </c>
      <c r="B108" s="27">
        <v>540000</v>
      </c>
      <c r="C108" s="27">
        <v>340000</v>
      </c>
      <c r="D108" s="27">
        <v>580000</v>
      </c>
      <c r="E108" s="27">
        <v>500000</v>
      </c>
      <c r="F108" s="27"/>
      <c r="G108" s="27"/>
      <c r="H108" s="27"/>
      <c r="I108" s="27"/>
      <c r="J108" s="37"/>
      <c r="K108" s="27"/>
      <c r="L108" s="27"/>
      <c r="M108" s="25"/>
      <c r="N108" s="25"/>
    </row>
    <row r="109" spans="1:29" x14ac:dyDescent="0.35">
      <c r="A109" s="1" t="s">
        <v>53</v>
      </c>
      <c r="B109" s="27"/>
      <c r="C109" s="27"/>
      <c r="D109" s="27"/>
      <c r="E109" s="27"/>
      <c r="F109" s="27"/>
      <c r="G109" s="27"/>
      <c r="H109" s="27"/>
      <c r="I109" s="27"/>
      <c r="J109" s="37"/>
      <c r="K109" s="27"/>
      <c r="L109" s="27"/>
      <c r="M109" s="25"/>
      <c r="N109" s="25"/>
    </row>
    <row r="110" spans="1:29" x14ac:dyDescent="0.35">
      <c r="A110" s="1" t="s">
        <v>54</v>
      </c>
      <c r="B110" s="27"/>
      <c r="C110" s="27"/>
      <c r="D110" s="27"/>
      <c r="E110" s="27"/>
      <c r="F110" s="27"/>
      <c r="G110" s="27"/>
      <c r="H110" s="27"/>
      <c r="I110" s="27"/>
      <c r="J110" s="37"/>
      <c r="K110" s="27"/>
      <c r="L110" s="27"/>
      <c r="M110" s="25"/>
      <c r="N110" s="25"/>
    </row>
    <row r="111" spans="1:29" x14ac:dyDescent="0.35">
      <c r="A111" s="25" t="s">
        <v>48</v>
      </c>
      <c r="B111" s="27">
        <f t="shared" ref="B111:L111" si="56">AVERAGE(B106:B110)</f>
        <v>540000</v>
      </c>
      <c r="C111" s="27">
        <f t="shared" si="56"/>
        <v>340000</v>
      </c>
      <c r="D111" s="27">
        <f t="shared" si="56"/>
        <v>580000</v>
      </c>
      <c r="E111" s="27">
        <f t="shared" si="56"/>
        <v>395000</v>
      </c>
      <c r="F111" s="27">
        <f t="shared" si="56"/>
        <v>36800</v>
      </c>
      <c r="G111" s="27">
        <f t="shared" si="56"/>
        <v>10000</v>
      </c>
      <c r="H111" s="27">
        <f t="shared" si="56"/>
        <v>5280</v>
      </c>
      <c r="I111" s="27">
        <f t="shared" si="56"/>
        <v>2320</v>
      </c>
      <c r="J111" s="27">
        <f t="shared" si="56"/>
        <v>1620</v>
      </c>
      <c r="K111" s="27">
        <f t="shared" si="56"/>
        <v>153</v>
      </c>
      <c r="L111" s="27">
        <f t="shared" si="56"/>
        <v>780</v>
      </c>
      <c r="M111" s="25"/>
      <c r="N111" s="25"/>
    </row>
    <row r="112" spans="1:29" x14ac:dyDescent="0.35">
      <c r="B112" s="16"/>
      <c r="C112" s="16"/>
      <c r="D112" s="16"/>
      <c r="E112" s="16"/>
      <c r="F112" s="16"/>
    </row>
    <row r="113" spans="1:14" x14ac:dyDescent="0.35">
      <c r="B113" s="16"/>
      <c r="C113" s="16"/>
      <c r="D113" s="16"/>
      <c r="E113" s="16"/>
      <c r="F113" s="16"/>
    </row>
    <row r="115" spans="1:14" x14ac:dyDescent="0.35">
      <c r="A115" s="28" t="s">
        <v>40</v>
      </c>
    </row>
    <row r="116" spans="1:14" x14ac:dyDescent="0.35">
      <c r="A116" s="29"/>
      <c r="B116" s="45" t="s">
        <v>21</v>
      </c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6"/>
    </row>
    <row r="117" spans="1:14" x14ac:dyDescent="0.35">
      <c r="A117" s="33" t="s">
        <v>50</v>
      </c>
      <c r="B117" s="26">
        <v>1</v>
      </c>
      <c r="C117" s="26">
        <v>2</v>
      </c>
      <c r="D117" s="26">
        <v>3</v>
      </c>
      <c r="E117" s="26">
        <v>4</v>
      </c>
      <c r="F117" s="26">
        <v>5</v>
      </c>
      <c r="G117" s="26">
        <v>6</v>
      </c>
      <c r="H117" s="26">
        <v>7</v>
      </c>
      <c r="I117" s="26">
        <v>8</v>
      </c>
      <c r="J117" s="26">
        <v>9</v>
      </c>
      <c r="K117" s="26">
        <v>10</v>
      </c>
      <c r="L117" s="26">
        <v>11</v>
      </c>
      <c r="M117" s="38"/>
      <c r="N117" s="39"/>
    </row>
    <row r="118" spans="1:14" x14ac:dyDescent="0.35">
      <c r="A118" s="1" t="s">
        <v>46</v>
      </c>
      <c r="B118" s="32">
        <f>(B117-1)*40/60</f>
        <v>0</v>
      </c>
      <c r="C118" s="32">
        <f>(C117-1)*5/60</f>
        <v>8.3333333333333329E-2</v>
      </c>
      <c r="D118" s="32">
        <f>(D117-2)*30/60</f>
        <v>0.5</v>
      </c>
      <c r="E118" s="32">
        <f t="shared" ref="E118:L118" si="57">(E117-2)*30/60</f>
        <v>1</v>
      </c>
      <c r="F118" s="32">
        <f t="shared" si="57"/>
        <v>1.5</v>
      </c>
      <c r="G118" s="32">
        <f t="shared" si="57"/>
        <v>2</v>
      </c>
      <c r="H118" s="32">
        <f t="shared" si="57"/>
        <v>2.5</v>
      </c>
      <c r="I118" s="32">
        <f t="shared" si="57"/>
        <v>3</v>
      </c>
      <c r="J118" s="32">
        <f t="shared" si="57"/>
        <v>3.5</v>
      </c>
      <c r="K118" s="32">
        <f t="shared" si="57"/>
        <v>4</v>
      </c>
      <c r="L118" s="32">
        <f t="shared" si="57"/>
        <v>4.5</v>
      </c>
      <c r="M118" s="25"/>
      <c r="N118" s="25"/>
    </row>
    <row r="119" spans="1:14" x14ac:dyDescent="0.35">
      <c r="A119" s="26">
        <v>1</v>
      </c>
      <c r="B119" s="34">
        <f>S3</f>
        <v>1.5442E-12</v>
      </c>
      <c r="C119" s="34">
        <f>S12</f>
        <v>1.6245E-12</v>
      </c>
      <c r="D119" s="34">
        <f>S21</f>
        <v>1.6242000000000001E-12</v>
      </c>
      <c r="E119" s="34">
        <f>S30</f>
        <v>1.6074E-12</v>
      </c>
      <c r="F119" s="34">
        <f>S39</f>
        <v>1.5930999999999999E-12</v>
      </c>
      <c r="G119" s="34">
        <f>S48</f>
        <v>1.6043999999999999E-12</v>
      </c>
      <c r="H119" s="34">
        <f>S57</f>
        <v>1.6187E-12</v>
      </c>
      <c r="I119" s="34">
        <f>S66</f>
        <v>1.6030999999999999E-12</v>
      </c>
      <c r="J119" s="35">
        <f>S75</f>
        <v>1.6332999999999999E-12</v>
      </c>
      <c r="K119" s="34">
        <f>S84</f>
        <v>1.6348000000000001E-12</v>
      </c>
      <c r="L119" s="34">
        <f>S93</f>
        <v>1.6335000000000001E-12</v>
      </c>
      <c r="M119" s="25"/>
      <c r="N119" s="25"/>
    </row>
    <row r="120" spans="1:14" x14ac:dyDescent="0.35">
      <c r="A120" s="26">
        <v>2</v>
      </c>
      <c r="B120" s="34">
        <f>S4</f>
        <v>1.5973000000000001E-12</v>
      </c>
      <c r="C120" s="34">
        <f>S13</f>
        <v>1.65E-12</v>
      </c>
      <c r="D120" s="34">
        <f>S22</f>
        <v>1.6355E-12</v>
      </c>
      <c r="E120" s="34">
        <f>S31</f>
        <v>1.5895E-12</v>
      </c>
      <c r="F120" s="34">
        <f>S40</f>
        <v>1.6178E-12</v>
      </c>
      <c r="G120" s="34">
        <f t="shared" ref="G120:G123" si="58">S49</f>
        <v>1.6494E-12</v>
      </c>
      <c r="H120" s="34">
        <f t="shared" ref="H120:H123" si="59">S58</f>
        <v>1.6546E-12</v>
      </c>
      <c r="I120" s="34">
        <f t="shared" ref="I120:I123" si="60">S67</f>
        <v>1.6325E-12</v>
      </c>
      <c r="J120" s="35">
        <f t="shared" ref="J120:J123" si="61">S76</f>
        <v>1.6542999999999999E-12</v>
      </c>
      <c r="K120" s="34">
        <f t="shared" ref="K120:K123" si="62">S85</f>
        <v>1.6207999999999999E-12</v>
      </c>
      <c r="L120" s="34">
        <f t="shared" ref="L120:L123" si="63">S94</f>
        <v>1.6177000000000001E-12</v>
      </c>
      <c r="M120" s="25"/>
      <c r="N120" s="25"/>
    </row>
    <row r="121" spans="1:14" x14ac:dyDescent="0.35">
      <c r="A121" s="26">
        <v>3</v>
      </c>
      <c r="B121" s="34">
        <f>S5</f>
        <v>1.5838999999999999E-12</v>
      </c>
      <c r="C121" s="34">
        <f>S14</f>
        <v>1.5791E-12</v>
      </c>
      <c r="D121" s="34">
        <f>S23</f>
        <v>1.6272E-12</v>
      </c>
      <c r="E121" s="34">
        <f>S32</f>
        <v>1.6291E-12</v>
      </c>
      <c r="F121" s="34">
        <f>S41</f>
        <v>1.5976E-12</v>
      </c>
      <c r="G121" s="34">
        <f t="shared" si="58"/>
        <v>1.6143000000000001E-12</v>
      </c>
      <c r="H121" s="34">
        <f t="shared" si="59"/>
        <v>1.6133E-12</v>
      </c>
      <c r="I121" s="34">
        <f t="shared" si="60"/>
        <v>1.6022999999999999E-12</v>
      </c>
      <c r="J121" s="35">
        <f t="shared" si="61"/>
        <v>1.6138000000000001E-12</v>
      </c>
      <c r="K121" s="34">
        <f t="shared" si="62"/>
        <v>1.6268000000000001E-12</v>
      </c>
      <c r="L121" s="34">
        <f t="shared" si="63"/>
        <v>1.6383E-12</v>
      </c>
      <c r="M121" s="25"/>
      <c r="N121" s="25"/>
    </row>
    <row r="122" spans="1:14" x14ac:dyDescent="0.35">
      <c r="A122" s="26">
        <v>4</v>
      </c>
      <c r="B122" s="34">
        <f>S6</f>
        <v>1.6008E-12</v>
      </c>
      <c r="C122" s="34">
        <f>S15</f>
        <v>1.5832E-12</v>
      </c>
      <c r="D122" s="34">
        <f>S24</f>
        <v>1.5736000000000001E-12</v>
      </c>
      <c r="E122" s="34">
        <f>S33</f>
        <v>1.6095999999999999E-12</v>
      </c>
      <c r="F122" s="34">
        <f>S42</f>
        <v>1.6091000000000001E-12</v>
      </c>
      <c r="G122" s="34">
        <f t="shared" si="58"/>
        <v>1.5918999999999999E-12</v>
      </c>
      <c r="H122" s="34">
        <f t="shared" si="59"/>
        <v>1.6155999999999999E-12</v>
      </c>
      <c r="I122" s="34">
        <f t="shared" si="60"/>
        <v>1.5953000000000001E-12</v>
      </c>
      <c r="J122" s="35">
        <f t="shared" si="61"/>
        <v>1.6121E-12</v>
      </c>
      <c r="K122" s="34">
        <f t="shared" si="62"/>
        <v>1.6486000000000001E-12</v>
      </c>
      <c r="L122" s="34">
        <f t="shared" si="63"/>
        <v>1.6093E-12</v>
      </c>
      <c r="M122" s="25"/>
      <c r="N122" s="25"/>
    </row>
    <row r="123" spans="1:14" x14ac:dyDescent="0.35">
      <c r="A123" s="26">
        <v>5</v>
      </c>
      <c r="B123" s="34">
        <f>S7</f>
        <v>1.6008E-12</v>
      </c>
      <c r="C123" s="34">
        <f>S16</f>
        <v>1.5963999999999999E-12</v>
      </c>
      <c r="D123" s="34">
        <f>S25</f>
        <v>1.5668999999999999E-12</v>
      </c>
      <c r="E123" s="34">
        <f>S34</f>
        <v>1.5994E-12</v>
      </c>
      <c r="F123" s="34">
        <f>S43</f>
        <v>1.5792E-12</v>
      </c>
      <c r="G123" s="34">
        <f t="shared" si="58"/>
        <v>1.5851E-12</v>
      </c>
      <c r="H123" s="34">
        <f t="shared" si="59"/>
        <v>1.5917999999999999E-12</v>
      </c>
      <c r="I123" s="34">
        <f t="shared" si="60"/>
        <v>1.5924999999999999E-12</v>
      </c>
      <c r="J123" s="35">
        <f t="shared" si="61"/>
        <v>1.5964999999999999E-12</v>
      </c>
      <c r="K123" s="34">
        <f t="shared" si="62"/>
        <v>1.6045000000000001E-12</v>
      </c>
      <c r="L123" s="34">
        <f t="shared" si="63"/>
        <v>1.6093E-12</v>
      </c>
      <c r="M123" s="25"/>
      <c r="N123" s="25"/>
    </row>
    <row r="124" spans="1:14" x14ac:dyDescent="0.35">
      <c r="A124" s="26" t="s">
        <v>22</v>
      </c>
      <c r="B124" s="27">
        <f t="shared" ref="B124:L124" si="64">AVERAGE(B119:B123)</f>
        <v>1.5854000000000001E-12</v>
      </c>
      <c r="C124" s="27">
        <f t="shared" si="64"/>
        <v>1.6066399999999999E-12</v>
      </c>
      <c r="D124" s="27">
        <f t="shared" si="64"/>
        <v>1.6054800000000001E-12</v>
      </c>
      <c r="E124" s="27">
        <f t="shared" si="64"/>
        <v>1.6069999999999999E-12</v>
      </c>
      <c r="F124" s="27">
        <f t="shared" si="64"/>
        <v>1.5993599999999998E-12</v>
      </c>
      <c r="G124" s="27">
        <f t="shared" si="64"/>
        <v>1.6090200000000001E-12</v>
      </c>
      <c r="H124" s="27">
        <f t="shared" si="64"/>
        <v>1.6187999999999999E-12</v>
      </c>
      <c r="I124" s="27">
        <f t="shared" si="64"/>
        <v>1.60514E-12</v>
      </c>
      <c r="J124" s="27">
        <f t="shared" si="64"/>
        <v>1.622E-12</v>
      </c>
      <c r="K124" s="27">
        <f t="shared" si="64"/>
        <v>1.6271000000000002E-12</v>
      </c>
      <c r="L124" s="27">
        <f t="shared" si="64"/>
        <v>1.6216200000000001E-12</v>
      </c>
      <c r="M124" s="25"/>
      <c r="N124" s="25"/>
    </row>
    <row r="125" spans="1:14" x14ac:dyDescent="0.35">
      <c r="A125" s="26" t="s">
        <v>23</v>
      </c>
      <c r="B125" s="27">
        <f t="shared" ref="B125:L125" si="65">STDEV(B119:B123)</f>
        <v>2.4060444717419503E-14</v>
      </c>
      <c r="C125" s="27">
        <f t="shared" si="65"/>
        <v>3.0049176361424637E-14</v>
      </c>
      <c r="D125" s="27">
        <f t="shared" si="65"/>
        <v>3.2512105437821177E-14</v>
      </c>
      <c r="E125" s="27">
        <f t="shared" si="65"/>
        <v>1.4657250765406156E-14</v>
      </c>
      <c r="F125" s="27">
        <f t="shared" si="65"/>
        <v>1.4862805926203879E-14</v>
      </c>
      <c r="G125" s="27">
        <f t="shared" si="65"/>
        <v>2.5224135267636072E-14</v>
      </c>
      <c r="H125" s="27">
        <f t="shared" si="65"/>
        <v>2.264475656747057E-14</v>
      </c>
      <c r="I125" s="27">
        <f t="shared" si="65"/>
        <v>1.5948291444540373E-14</v>
      </c>
      <c r="J125" s="27">
        <f t="shared" si="65"/>
        <v>2.2284972515127754E-14</v>
      </c>
      <c r="K125" s="27">
        <f t="shared" si="65"/>
        <v>1.6371316379570712E-14</v>
      </c>
      <c r="L125" s="27">
        <f t="shared" si="65"/>
        <v>1.3585727805310982E-14</v>
      </c>
      <c r="M125" s="25"/>
      <c r="N125" s="25"/>
    </row>
    <row r="126" spans="1:14" x14ac:dyDescent="0.35">
      <c r="A126" s="26" t="s">
        <v>25</v>
      </c>
      <c r="B126" s="30">
        <f>(B124-$B124)/B124</f>
        <v>0</v>
      </c>
      <c r="C126" s="30">
        <f t="shared" ref="C126:L126" si="66">(C124-$B124)/C124</f>
        <v>1.3220136433799618E-2</v>
      </c>
      <c r="D126" s="30">
        <f>(D124-$B124)/D124</f>
        <v>1.250716296683861E-2</v>
      </c>
      <c r="E126" s="30">
        <f t="shared" si="66"/>
        <v>1.3441194772868592E-2</v>
      </c>
      <c r="F126" s="30">
        <f t="shared" si="66"/>
        <v>8.7284913965584177E-3</v>
      </c>
      <c r="G126" s="30">
        <f t="shared" si="66"/>
        <v>1.4679742949124344E-2</v>
      </c>
      <c r="H126" s="30">
        <f t="shared" si="66"/>
        <v>2.0632567333827428E-2</v>
      </c>
      <c r="I126" s="30">
        <f t="shared" si="66"/>
        <v>1.229799269845613E-2</v>
      </c>
      <c r="J126" s="30">
        <f t="shared" si="66"/>
        <v>2.2564734895191039E-2</v>
      </c>
      <c r="K126" s="30">
        <f t="shared" si="66"/>
        <v>2.562841865896387E-2</v>
      </c>
      <c r="L126" s="30">
        <f t="shared" si="66"/>
        <v>2.233568900235568E-2</v>
      </c>
      <c r="M126" s="25"/>
      <c r="N126" s="25"/>
    </row>
    <row r="127" spans="1:14" x14ac:dyDescent="0.35">
      <c r="D127" s="36">
        <f>(D124-$C124)/D124</f>
        <v>-7.2252535067379524E-4</v>
      </c>
      <c r="E127" s="36">
        <f t="shared" ref="E127:L127" si="67">(E124-$C124)/E124</f>
        <v>2.2401991288115158E-4</v>
      </c>
      <c r="F127" s="36">
        <f t="shared" si="67"/>
        <v>-4.5518207282914088E-3</v>
      </c>
      <c r="G127" s="36">
        <f t="shared" si="67"/>
        <v>1.4791612285740626E-3</v>
      </c>
      <c r="H127" s="36">
        <f t="shared" si="67"/>
        <v>7.5117370892018908E-3</v>
      </c>
      <c r="I127" s="36">
        <f t="shared" si="67"/>
        <v>-9.3449792541457012E-4</v>
      </c>
      <c r="J127" s="36">
        <f t="shared" si="67"/>
        <v>9.4697903822441726E-3</v>
      </c>
      <c r="K127" s="36">
        <f t="shared" si="67"/>
        <v>1.2574519083031341E-2</v>
      </c>
      <c r="L127" s="36">
        <f t="shared" si="67"/>
        <v>9.237675904342697E-3</v>
      </c>
    </row>
  </sheetData>
  <mergeCells count="2">
    <mergeCell ref="A103:D103"/>
    <mergeCell ref="B116:N1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8EE5-A8DB-4EA0-A79E-297E314CE21B}">
  <dimension ref="A1:AC127"/>
  <sheetViews>
    <sheetView topLeftCell="A118" workbookViewId="0">
      <selection activeCell="U121" sqref="U121"/>
    </sheetView>
  </sheetViews>
  <sheetFormatPr defaultColWidth="9.1796875" defaultRowHeight="14.5" x14ac:dyDescent="0.35"/>
  <cols>
    <col min="1" max="1" width="15.26953125" style="10" customWidth="1"/>
    <col min="2" max="5" width="9.1796875" style="10"/>
    <col min="6" max="6" width="9.453125" style="10" customWidth="1"/>
    <col min="7" max="22" width="9.1796875" style="10"/>
    <col min="23" max="23" width="9.453125" style="10" customWidth="1"/>
    <col min="24" max="24" width="14.7265625" style="10" bestFit="1" customWidth="1"/>
    <col min="25" max="16384" width="9.1796875" style="10"/>
  </cols>
  <sheetData>
    <row r="1" spans="1:29" x14ac:dyDescent="0.35">
      <c r="A1" s="31">
        <v>1</v>
      </c>
    </row>
    <row r="2" spans="1:29" x14ac:dyDescent="0.35">
      <c r="A2" s="11" t="s">
        <v>55</v>
      </c>
      <c r="B2" s="11" t="s">
        <v>12</v>
      </c>
      <c r="C2" s="11" t="s">
        <v>13</v>
      </c>
      <c r="D2" s="11" t="s">
        <v>26</v>
      </c>
      <c r="E2" s="11" t="s">
        <v>14</v>
      </c>
      <c r="F2" s="11" t="s">
        <v>15</v>
      </c>
      <c r="G2" s="11" t="s">
        <v>16</v>
      </c>
      <c r="H2" s="11" t="s">
        <v>17</v>
      </c>
      <c r="I2" s="11" t="s">
        <v>18</v>
      </c>
      <c r="J2" s="11" t="s">
        <v>27</v>
      </c>
      <c r="K2" s="11" t="s">
        <v>28</v>
      </c>
      <c r="L2" s="11" t="s">
        <v>29</v>
      </c>
      <c r="M2" s="11" t="s">
        <v>30</v>
      </c>
      <c r="N2" s="11" t="s">
        <v>31</v>
      </c>
      <c r="O2" s="11" t="s">
        <v>32</v>
      </c>
      <c r="P2" s="11" t="s">
        <v>33</v>
      </c>
      <c r="Q2" s="11" t="s">
        <v>19</v>
      </c>
      <c r="R2" s="11" t="s">
        <v>20</v>
      </c>
      <c r="S2" s="12" t="s">
        <v>34</v>
      </c>
      <c r="T2" s="11" t="s">
        <v>35</v>
      </c>
      <c r="U2" s="11" t="s">
        <v>36</v>
      </c>
      <c r="V2" s="11" t="s">
        <v>37</v>
      </c>
      <c r="W2" s="11" t="s">
        <v>38</v>
      </c>
      <c r="X2" s="11" t="s">
        <v>39</v>
      </c>
      <c r="Z2" s="10" t="s">
        <v>43</v>
      </c>
      <c r="AA2" s="10" t="s">
        <v>42</v>
      </c>
      <c r="AB2" s="10" t="s">
        <v>44</v>
      </c>
      <c r="AC2" s="10" t="s">
        <v>45</v>
      </c>
    </row>
    <row r="3" spans="1:29" x14ac:dyDescent="0.35">
      <c r="A3" s="13" t="s">
        <v>114</v>
      </c>
      <c r="B3" s="14">
        <v>9.8152000000000005E-5</v>
      </c>
      <c r="C3" s="13">
        <v>1.5606E-2</v>
      </c>
      <c r="D3" s="14">
        <v>2.9358000000000001E-7</v>
      </c>
      <c r="E3" s="14">
        <v>1.2062000000000001E-8</v>
      </c>
      <c r="F3" s="14">
        <v>4.1086</v>
      </c>
      <c r="G3" s="13">
        <v>95.19</v>
      </c>
      <c r="H3" s="13">
        <v>8.8133999999999997</v>
      </c>
      <c r="I3" s="13">
        <v>9.2586999999999993</v>
      </c>
      <c r="J3" s="14">
        <v>1.4845000000000001E-7</v>
      </c>
      <c r="K3" s="14">
        <v>4.2101000000000001E-8</v>
      </c>
      <c r="L3" s="14">
        <v>28.36</v>
      </c>
      <c r="M3" s="13">
        <v>0.76900000000000002</v>
      </c>
      <c r="N3" s="14">
        <v>2.1898000000000001E-2</v>
      </c>
      <c r="O3" s="14">
        <v>2.8475999999999999</v>
      </c>
      <c r="P3" s="13">
        <v>7155</v>
      </c>
      <c r="Q3" s="14">
        <v>12.754</v>
      </c>
      <c r="R3" s="14">
        <v>0.17824999999999999</v>
      </c>
      <c r="S3" s="15">
        <v>1.4267999999999999E-12</v>
      </c>
      <c r="T3" s="14">
        <v>3.1906999999999997E-14</v>
      </c>
      <c r="U3" s="14">
        <v>2.2363</v>
      </c>
      <c r="V3" s="13">
        <v>0.97768999999999995</v>
      </c>
      <c r="W3" s="14">
        <v>1.3063E-3</v>
      </c>
      <c r="X3" s="14">
        <v>0.13361000000000001</v>
      </c>
      <c r="Z3" s="14">
        <f>D3</f>
        <v>2.9358000000000001E-7</v>
      </c>
      <c r="AA3" s="13">
        <f>G3+P3</f>
        <v>7250.19</v>
      </c>
      <c r="AB3" s="14">
        <f>J3</f>
        <v>1.4845000000000001E-7</v>
      </c>
      <c r="AC3" s="14">
        <f>S3</f>
        <v>1.4267999999999999E-12</v>
      </c>
    </row>
    <row r="4" spans="1:29" x14ac:dyDescent="0.35">
      <c r="A4" s="10" t="s">
        <v>115</v>
      </c>
      <c r="B4" s="16">
        <v>9.7131000000000002E-5</v>
      </c>
      <c r="C4" s="10">
        <v>1.5443999999999999E-2</v>
      </c>
      <c r="D4" s="16">
        <v>2.9667000000000002E-7</v>
      </c>
      <c r="E4" s="16">
        <v>1.2000999999999999E-8</v>
      </c>
      <c r="F4" s="16">
        <v>4.0452000000000004</v>
      </c>
      <c r="G4" s="10">
        <v>88.11</v>
      </c>
      <c r="H4" s="10">
        <v>8.7919999999999998</v>
      </c>
      <c r="I4" s="10">
        <v>9.9784000000000006</v>
      </c>
      <c r="J4" s="16">
        <v>1.5031E-7</v>
      </c>
      <c r="K4" s="16">
        <v>4.3553E-8</v>
      </c>
      <c r="L4" s="16">
        <v>28.975000000000001</v>
      </c>
      <c r="M4" s="10">
        <v>0.76956000000000002</v>
      </c>
      <c r="N4" s="16">
        <v>2.2376E-2</v>
      </c>
      <c r="O4" s="16">
        <v>2.9076</v>
      </c>
      <c r="P4" s="10">
        <v>7197</v>
      </c>
      <c r="Q4" s="16">
        <v>12.759</v>
      </c>
      <c r="R4" s="16">
        <v>0.17727999999999999</v>
      </c>
      <c r="S4" s="17">
        <v>1.5003E-12</v>
      </c>
      <c r="T4" s="16">
        <v>3.3383000000000001E-14</v>
      </c>
      <c r="U4" s="16">
        <v>2.2250999999999999</v>
      </c>
      <c r="V4" s="10">
        <v>0.97506000000000004</v>
      </c>
      <c r="W4" s="16">
        <v>1.3001E-3</v>
      </c>
      <c r="X4" s="16">
        <v>0.13333999999999999</v>
      </c>
      <c r="Z4" s="16">
        <f t="shared" ref="Z4:Z7" si="0">D4</f>
        <v>2.9667000000000002E-7</v>
      </c>
      <c r="AA4" s="10">
        <f t="shared" ref="AA4:AA7" si="1">G4+P4</f>
        <v>7285.11</v>
      </c>
      <c r="AB4" s="16">
        <f t="shared" ref="AB4:AB7" si="2">J4</f>
        <v>1.5031E-7</v>
      </c>
      <c r="AC4" s="16">
        <f t="shared" ref="AC4:AC7" si="3">S4</f>
        <v>1.5003E-12</v>
      </c>
    </row>
    <row r="5" spans="1:29" x14ac:dyDescent="0.35">
      <c r="A5" s="10" t="s">
        <v>116</v>
      </c>
      <c r="B5" s="16">
        <v>9.8249000000000001E-5</v>
      </c>
      <c r="C5" s="10">
        <v>1.5622E-2</v>
      </c>
      <c r="D5" s="16">
        <v>2.9593999999999999E-7</v>
      </c>
      <c r="E5" s="16">
        <v>1.2029999999999999E-8</v>
      </c>
      <c r="F5" s="16">
        <v>4.0650000000000004</v>
      </c>
      <c r="G5" s="10">
        <v>90.12</v>
      </c>
      <c r="H5" s="10">
        <v>8.7977000000000007</v>
      </c>
      <c r="I5" s="10">
        <v>9.7622</v>
      </c>
      <c r="J5" s="16">
        <v>1.4350999999999999E-7</v>
      </c>
      <c r="K5" s="16">
        <v>4.2247000000000001E-8</v>
      </c>
      <c r="L5" s="16">
        <v>29.437999999999999</v>
      </c>
      <c r="M5" s="10">
        <v>0.77437</v>
      </c>
      <c r="N5" s="16">
        <v>2.2720000000000001E-2</v>
      </c>
      <c r="O5" s="16">
        <v>2.9340000000000002</v>
      </c>
      <c r="P5" s="10">
        <v>7193</v>
      </c>
      <c r="Q5" s="16">
        <v>12.73</v>
      </c>
      <c r="R5" s="16">
        <v>0.17698</v>
      </c>
      <c r="S5" s="17">
        <v>1.4721999999999999E-12</v>
      </c>
      <c r="T5" s="16">
        <v>3.2772000000000002E-14</v>
      </c>
      <c r="U5" s="16">
        <v>2.2261000000000002</v>
      </c>
      <c r="V5" s="10">
        <v>0.97602999999999995</v>
      </c>
      <c r="W5" s="16">
        <v>1.3005E-3</v>
      </c>
      <c r="X5" s="16">
        <v>0.13324</v>
      </c>
      <c r="Z5" s="16">
        <f t="shared" si="0"/>
        <v>2.9593999999999999E-7</v>
      </c>
      <c r="AA5" s="10">
        <f t="shared" si="1"/>
        <v>7283.12</v>
      </c>
      <c r="AB5" s="16">
        <f t="shared" si="2"/>
        <v>1.4350999999999999E-7</v>
      </c>
      <c r="AC5" s="16">
        <f t="shared" si="3"/>
        <v>1.4721999999999999E-12</v>
      </c>
    </row>
    <row r="6" spans="1:29" x14ac:dyDescent="0.35">
      <c r="A6" s="10" t="s">
        <v>117</v>
      </c>
      <c r="B6" s="16">
        <v>9.8339999999999997E-5</v>
      </c>
      <c r="C6" s="10">
        <v>1.5636000000000001E-2</v>
      </c>
      <c r="D6" s="16">
        <v>2.9387999999999998E-7</v>
      </c>
      <c r="E6" s="16">
        <v>1.1999E-8</v>
      </c>
      <c r="F6" s="16">
        <v>4.0830000000000002</v>
      </c>
      <c r="G6" s="10">
        <v>93.13</v>
      </c>
      <c r="H6" s="10">
        <v>8.7533999999999992</v>
      </c>
      <c r="I6" s="10">
        <v>9.3991000000000007</v>
      </c>
      <c r="J6" s="16">
        <v>1.4723E-7</v>
      </c>
      <c r="K6" s="16">
        <v>4.3874E-8</v>
      </c>
      <c r="L6" s="16">
        <v>29.8</v>
      </c>
      <c r="M6" s="10">
        <v>0.77336000000000005</v>
      </c>
      <c r="N6" s="16">
        <v>2.3E-2</v>
      </c>
      <c r="O6" s="16">
        <v>2.9740000000000002</v>
      </c>
      <c r="P6" s="10">
        <v>7200</v>
      </c>
      <c r="Q6" s="16">
        <v>12.688000000000001</v>
      </c>
      <c r="R6" s="16">
        <v>0.17621999999999999</v>
      </c>
      <c r="S6" s="17">
        <v>1.4484E-12</v>
      </c>
      <c r="T6" s="16">
        <v>3.2150999999999997E-14</v>
      </c>
      <c r="U6" s="16">
        <v>2.2198000000000002</v>
      </c>
      <c r="V6" s="10">
        <v>0.97690999999999995</v>
      </c>
      <c r="W6" s="16">
        <v>1.2964000000000001E-3</v>
      </c>
      <c r="X6" s="16">
        <v>0.13270000000000001</v>
      </c>
      <c r="Z6" s="16">
        <f t="shared" si="0"/>
        <v>2.9387999999999998E-7</v>
      </c>
      <c r="AA6" s="10">
        <f t="shared" si="1"/>
        <v>7293.13</v>
      </c>
      <c r="AB6" s="16">
        <f t="shared" si="2"/>
        <v>1.4723E-7</v>
      </c>
      <c r="AC6" s="16">
        <f t="shared" si="3"/>
        <v>1.4484E-12</v>
      </c>
    </row>
    <row r="7" spans="1:29" x14ac:dyDescent="0.35">
      <c r="A7" s="10" t="s">
        <v>118</v>
      </c>
      <c r="B7" s="16">
        <v>9.8642999999999997E-5</v>
      </c>
      <c r="C7" s="10">
        <v>1.5684E-2</v>
      </c>
      <c r="D7" s="16">
        <v>2.9350999999999999E-7</v>
      </c>
      <c r="E7" s="16">
        <v>1.2006E-8</v>
      </c>
      <c r="F7" s="16">
        <v>4.0904999999999996</v>
      </c>
      <c r="G7" s="10">
        <v>93.72</v>
      </c>
      <c r="H7" s="10">
        <v>8.7631999999999994</v>
      </c>
      <c r="I7" s="10">
        <v>9.3504000000000005</v>
      </c>
      <c r="J7" s="16">
        <v>1.5773E-7</v>
      </c>
      <c r="K7" s="16">
        <v>4.7506000000000002E-8</v>
      </c>
      <c r="L7" s="16">
        <v>30.119</v>
      </c>
      <c r="M7" s="10">
        <v>0.76880000000000004</v>
      </c>
      <c r="N7" s="16">
        <v>2.3258999999999998E-2</v>
      </c>
      <c r="O7" s="16">
        <v>3.0253999999999999</v>
      </c>
      <c r="P7" s="10">
        <v>7190</v>
      </c>
      <c r="Q7" s="16">
        <v>12.727</v>
      </c>
      <c r="R7" s="16">
        <v>0.17701</v>
      </c>
      <c r="S7" s="17">
        <v>1.4482E-12</v>
      </c>
      <c r="T7" s="16">
        <v>3.2227000000000002E-14</v>
      </c>
      <c r="U7" s="16">
        <v>2.2252999999999998</v>
      </c>
      <c r="V7" s="10">
        <v>0.97694999999999999</v>
      </c>
      <c r="W7" s="16">
        <v>1.2995999999999999E-3</v>
      </c>
      <c r="X7" s="16">
        <v>0.13303000000000001</v>
      </c>
      <c r="Z7" s="18">
        <f t="shared" si="0"/>
        <v>2.9350999999999999E-7</v>
      </c>
      <c r="AA7" s="11">
        <f t="shared" si="1"/>
        <v>7283.72</v>
      </c>
      <c r="AB7" s="18">
        <f t="shared" si="2"/>
        <v>1.5773E-7</v>
      </c>
      <c r="AC7" s="18">
        <f t="shared" si="3"/>
        <v>1.4482E-12</v>
      </c>
    </row>
    <row r="8" spans="1:29" x14ac:dyDescent="0.35">
      <c r="A8" s="13" t="s">
        <v>24</v>
      </c>
      <c r="B8" s="13">
        <f t="shared" ref="B8:X8" si="4">AVERAGE(B3:B7)</f>
        <v>9.8102999999999992E-5</v>
      </c>
      <c r="C8" s="13">
        <f t="shared" si="4"/>
        <v>1.5598400000000002E-2</v>
      </c>
      <c r="D8" s="13">
        <f t="shared" si="4"/>
        <v>2.9471600000000003E-7</v>
      </c>
      <c r="E8" s="13">
        <f t="shared" si="4"/>
        <v>1.2019599999999999E-8</v>
      </c>
      <c r="F8" s="13">
        <f t="shared" si="4"/>
        <v>4.0784599999999998</v>
      </c>
      <c r="G8" s="13">
        <f t="shared" si="4"/>
        <v>92.054000000000002</v>
      </c>
      <c r="H8" s="13">
        <f t="shared" si="4"/>
        <v>8.7839399999999994</v>
      </c>
      <c r="I8" s="13">
        <f t="shared" si="4"/>
        <v>9.5497599999999991</v>
      </c>
      <c r="J8" s="13">
        <f t="shared" si="4"/>
        <v>1.49446E-7</v>
      </c>
      <c r="K8" s="13">
        <f t="shared" si="4"/>
        <v>4.3856199999999997E-8</v>
      </c>
      <c r="L8" s="13">
        <f t="shared" si="4"/>
        <v>29.3384</v>
      </c>
      <c r="M8" s="13">
        <f t="shared" si="4"/>
        <v>0.77101799999999998</v>
      </c>
      <c r="N8" s="13">
        <f t="shared" si="4"/>
        <v>2.26506E-2</v>
      </c>
      <c r="O8" s="13">
        <f t="shared" si="4"/>
        <v>2.9377199999999997</v>
      </c>
      <c r="P8" s="13">
        <f t="shared" si="4"/>
        <v>7187</v>
      </c>
      <c r="Q8" s="13">
        <f t="shared" si="4"/>
        <v>12.7316</v>
      </c>
      <c r="R8" s="13">
        <f t="shared" si="4"/>
        <v>0.17714800000000003</v>
      </c>
      <c r="S8" s="19">
        <f t="shared" si="4"/>
        <v>1.45918E-12</v>
      </c>
      <c r="T8" s="13">
        <f t="shared" si="4"/>
        <v>3.2488000000000003E-14</v>
      </c>
      <c r="U8" s="13">
        <f t="shared" si="4"/>
        <v>2.2265199999999998</v>
      </c>
      <c r="V8" s="13">
        <f t="shared" si="4"/>
        <v>0.97652800000000006</v>
      </c>
      <c r="W8" s="13">
        <f t="shared" si="4"/>
        <v>1.3005799999999997E-3</v>
      </c>
      <c r="X8" s="13">
        <f t="shared" si="4"/>
        <v>0.13318400000000002</v>
      </c>
      <c r="Z8" s="10">
        <f>AVERAGE(Z3:Z7)</f>
        <v>2.9471600000000003E-7</v>
      </c>
      <c r="AA8" s="10">
        <f>AVERAGE(AA3:AA7)</f>
        <v>7279.0539999999992</v>
      </c>
      <c r="AB8" s="10">
        <f>AVERAGE(AB3:AB7)</f>
        <v>1.49446E-7</v>
      </c>
      <c r="AC8" s="10">
        <f>AVERAGE(AC3:AC7)</f>
        <v>1.45918E-12</v>
      </c>
    </row>
    <row r="10" spans="1:29" x14ac:dyDescent="0.35">
      <c r="A10" s="9">
        <v>2</v>
      </c>
    </row>
    <row r="11" spans="1:29" x14ac:dyDescent="0.35">
      <c r="A11" s="21" t="s">
        <v>55</v>
      </c>
      <c r="B11" s="21" t="s">
        <v>12</v>
      </c>
      <c r="C11" s="21" t="s">
        <v>13</v>
      </c>
      <c r="D11" s="21" t="s">
        <v>26</v>
      </c>
      <c r="E11" s="21" t="s">
        <v>14</v>
      </c>
      <c r="F11" s="21" t="s">
        <v>15</v>
      </c>
      <c r="G11" s="21" t="s">
        <v>16</v>
      </c>
      <c r="H11" s="21" t="s">
        <v>17</v>
      </c>
      <c r="I11" s="21" t="s">
        <v>18</v>
      </c>
      <c r="J11" s="21" t="s">
        <v>27</v>
      </c>
      <c r="K11" s="21" t="s">
        <v>28</v>
      </c>
      <c r="L11" s="21" t="s">
        <v>29</v>
      </c>
      <c r="M11" s="21" t="s">
        <v>30</v>
      </c>
      <c r="N11" s="21" t="s">
        <v>31</v>
      </c>
      <c r="O11" s="21" t="s">
        <v>32</v>
      </c>
      <c r="P11" s="21" t="s">
        <v>33</v>
      </c>
      <c r="Q11" s="21" t="s">
        <v>19</v>
      </c>
      <c r="R11" s="21" t="s">
        <v>20</v>
      </c>
      <c r="S11" s="21" t="s">
        <v>34</v>
      </c>
      <c r="T11" s="21" t="s">
        <v>35</v>
      </c>
      <c r="U11" s="21" t="s">
        <v>36</v>
      </c>
      <c r="V11" s="21" t="s">
        <v>37</v>
      </c>
      <c r="W11" s="21" t="s">
        <v>38</v>
      </c>
      <c r="X11" s="21" t="s">
        <v>39</v>
      </c>
      <c r="Z11" s="10" t="s">
        <v>43</v>
      </c>
      <c r="AA11" s="10" t="s">
        <v>42</v>
      </c>
      <c r="AB11" s="10" t="s">
        <v>44</v>
      </c>
      <c r="AC11" s="10" t="s">
        <v>45</v>
      </c>
    </row>
    <row r="12" spans="1:29" x14ac:dyDescent="0.35">
      <c r="A12" s="13" t="s">
        <v>119</v>
      </c>
      <c r="B12" s="14">
        <v>1.0450000000000001E-4</v>
      </c>
      <c r="C12" s="13">
        <v>1.6615000000000001E-2</v>
      </c>
      <c r="D12" s="14">
        <v>2.9405000000000002E-7</v>
      </c>
      <c r="E12" s="14">
        <v>1.2340999999999999E-8</v>
      </c>
      <c r="F12" s="14">
        <v>4.1969000000000003</v>
      </c>
      <c r="G12" s="13">
        <v>93.47</v>
      </c>
      <c r="H12" s="13">
        <v>9.0220000000000002</v>
      </c>
      <c r="I12" s="13">
        <v>9.6523000000000003</v>
      </c>
      <c r="J12" s="14">
        <v>1.6126E-7</v>
      </c>
      <c r="K12" s="14">
        <v>5.0778E-8</v>
      </c>
      <c r="L12" s="14">
        <v>31.488</v>
      </c>
      <c r="M12" s="13">
        <v>0.76871</v>
      </c>
      <c r="N12" s="14">
        <v>2.4316999999999998E-2</v>
      </c>
      <c r="O12" s="14">
        <v>3.1634000000000002</v>
      </c>
      <c r="P12" s="13">
        <v>7173</v>
      </c>
      <c r="Q12" s="14">
        <v>13.077</v>
      </c>
      <c r="R12" s="14">
        <v>0.18231</v>
      </c>
      <c r="S12" s="15">
        <v>1.4516E-12</v>
      </c>
      <c r="T12" s="14">
        <v>3.3219E-14</v>
      </c>
      <c r="U12" s="14">
        <v>2.2884000000000002</v>
      </c>
      <c r="V12" s="13">
        <v>0.9768</v>
      </c>
      <c r="W12" s="14">
        <v>1.3368E-3</v>
      </c>
      <c r="X12" s="14">
        <v>0.13686000000000001</v>
      </c>
      <c r="Z12" s="14">
        <f>D12</f>
        <v>2.9405000000000002E-7</v>
      </c>
      <c r="AA12" s="13">
        <f>G12+P12</f>
        <v>7266.47</v>
      </c>
      <c r="AB12" s="14">
        <f>J12</f>
        <v>1.6126E-7</v>
      </c>
      <c r="AC12" s="14">
        <f>S12</f>
        <v>1.4516E-12</v>
      </c>
    </row>
    <row r="13" spans="1:29" x14ac:dyDescent="0.35">
      <c r="A13" s="10" t="s">
        <v>120</v>
      </c>
      <c r="B13" s="16">
        <v>1.0636E-4</v>
      </c>
      <c r="C13" s="10">
        <v>1.6912E-2</v>
      </c>
      <c r="D13" s="16">
        <v>2.9511E-7</v>
      </c>
      <c r="E13" s="16">
        <v>1.2442999999999999E-8</v>
      </c>
      <c r="F13" s="16">
        <v>4.2164000000000001</v>
      </c>
      <c r="G13" s="10">
        <v>91.89</v>
      </c>
      <c r="H13" s="10">
        <v>9.0960999999999999</v>
      </c>
      <c r="I13" s="10">
        <v>9.8988999999999994</v>
      </c>
      <c r="J13" s="16">
        <v>1.6142E-7</v>
      </c>
      <c r="K13" s="16">
        <v>5.1744999999999998E-8</v>
      </c>
      <c r="L13" s="16">
        <v>32.055999999999997</v>
      </c>
      <c r="M13" s="10">
        <v>0.76927000000000001</v>
      </c>
      <c r="N13" s="16">
        <v>2.4754999999999999E-2</v>
      </c>
      <c r="O13" s="16">
        <v>3.218</v>
      </c>
      <c r="P13" s="10">
        <v>7185</v>
      </c>
      <c r="Q13" s="16">
        <v>13.191000000000001</v>
      </c>
      <c r="R13" s="16">
        <v>0.18359</v>
      </c>
      <c r="S13" s="17">
        <v>1.4579000000000001E-12</v>
      </c>
      <c r="T13" s="16">
        <v>3.3614000000000001E-14</v>
      </c>
      <c r="U13" s="16">
        <v>2.3056000000000001</v>
      </c>
      <c r="V13" s="10">
        <v>0.97655000000000003</v>
      </c>
      <c r="W13" s="16">
        <v>1.3468E-3</v>
      </c>
      <c r="X13" s="16">
        <v>0.13791</v>
      </c>
      <c r="Z13" s="16">
        <f t="shared" ref="Z13:Z16" si="5">D13</f>
        <v>2.9511E-7</v>
      </c>
      <c r="AA13" s="10">
        <f t="shared" ref="AA13:AA16" si="6">G13+P13</f>
        <v>7276.89</v>
      </c>
      <c r="AB13" s="16">
        <f t="shared" ref="AB13:AB16" si="7">J13</f>
        <v>1.6142E-7</v>
      </c>
      <c r="AC13" s="16">
        <f t="shared" ref="AC13:AC16" si="8">S13</f>
        <v>1.4579000000000001E-12</v>
      </c>
    </row>
    <row r="14" spans="1:29" x14ac:dyDescent="0.35">
      <c r="A14" s="10" t="s">
        <v>121</v>
      </c>
      <c r="B14" s="16">
        <v>1.0507E-4</v>
      </c>
      <c r="C14" s="10">
        <v>1.6705999999999999E-2</v>
      </c>
      <c r="D14" s="16">
        <v>2.9359999999999998E-7</v>
      </c>
      <c r="E14" s="16">
        <v>1.2346E-8</v>
      </c>
      <c r="F14" s="16">
        <v>4.2050000000000001</v>
      </c>
      <c r="G14" s="10">
        <v>94.03</v>
      </c>
      <c r="H14" s="10">
        <v>9.0128000000000004</v>
      </c>
      <c r="I14" s="10">
        <v>9.5850000000000009</v>
      </c>
      <c r="J14" s="16">
        <v>1.6315E-7</v>
      </c>
      <c r="K14" s="16">
        <v>5.2234999999999998E-8</v>
      </c>
      <c r="L14" s="16">
        <v>32.017000000000003</v>
      </c>
      <c r="M14" s="10">
        <v>0.76888000000000001</v>
      </c>
      <c r="N14" s="16">
        <v>2.4723999999999999E-2</v>
      </c>
      <c r="O14" s="16">
        <v>3.2155999999999998</v>
      </c>
      <c r="P14" s="10">
        <v>7186</v>
      </c>
      <c r="Q14" s="16">
        <v>13.079000000000001</v>
      </c>
      <c r="R14" s="16">
        <v>0.18201000000000001</v>
      </c>
      <c r="S14" s="17">
        <v>1.4437E-12</v>
      </c>
      <c r="T14" s="16">
        <v>3.3026E-14</v>
      </c>
      <c r="U14" s="16">
        <v>2.2875999999999999</v>
      </c>
      <c r="V14" s="10">
        <v>0.97709000000000001</v>
      </c>
      <c r="W14" s="16">
        <v>1.3361E-3</v>
      </c>
      <c r="X14" s="16">
        <v>0.13674</v>
      </c>
      <c r="Z14" s="16">
        <f t="shared" si="5"/>
        <v>2.9359999999999998E-7</v>
      </c>
      <c r="AA14" s="10">
        <f t="shared" si="6"/>
        <v>7280.03</v>
      </c>
      <c r="AB14" s="16">
        <f t="shared" si="7"/>
        <v>1.6315E-7</v>
      </c>
      <c r="AC14" s="16">
        <f t="shared" si="8"/>
        <v>1.4437E-12</v>
      </c>
    </row>
    <row r="15" spans="1:29" x14ac:dyDescent="0.35">
      <c r="A15" s="10" t="s">
        <v>122</v>
      </c>
      <c r="B15" s="16">
        <v>1.0656E-4</v>
      </c>
      <c r="C15" s="10">
        <v>1.6943E-2</v>
      </c>
      <c r="D15" s="16">
        <v>2.9215999999999999E-7</v>
      </c>
      <c r="E15" s="16">
        <v>1.2402000000000001E-8</v>
      </c>
      <c r="F15" s="16">
        <v>4.2449000000000003</v>
      </c>
      <c r="G15" s="10">
        <v>94.47</v>
      </c>
      <c r="H15" s="10">
        <v>9.0353999999999992</v>
      </c>
      <c r="I15" s="10">
        <v>9.5642999999999994</v>
      </c>
      <c r="J15" s="16">
        <v>1.5358E-7</v>
      </c>
      <c r="K15" s="16">
        <v>4.9904000000000001E-8</v>
      </c>
      <c r="L15" s="16">
        <v>32.494</v>
      </c>
      <c r="M15" s="10">
        <v>0.77410999999999996</v>
      </c>
      <c r="N15" s="16">
        <v>2.5079000000000001E-2</v>
      </c>
      <c r="O15" s="16">
        <v>3.2397</v>
      </c>
      <c r="P15" s="10">
        <v>7206</v>
      </c>
      <c r="Q15" s="16">
        <v>13.106</v>
      </c>
      <c r="R15" s="16">
        <v>0.18187999999999999</v>
      </c>
      <c r="S15" s="17">
        <v>1.4442E-12</v>
      </c>
      <c r="T15" s="16">
        <v>3.3133999999999999E-14</v>
      </c>
      <c r="U15" s="16">
        <v>2.2942999999999998</v>
      </c>
      <c r="V15" s="10">
        <v>0.97711000000000003</v>
      </c>
      <c r="W15" s="16">
        <v>1.3397000000000001E-3</v>
      </c>
      <c r="X15" s="16">
        <v>0.13711000000000001</v>
      </c>
      <c r="Z15" s="16">
        <f t="shared" si="5"/>
        <v>2.9215999999999999E-7</v>
      </c>
      <c r="AA15" s="10">
        <f t="shared" si="6"/>
        <v>7300.47</v>
      </c>
      <c r="AB15" s="16">
        <f t="shared" si="7"/>
        <v>1.5358E-7</v>
      </c>
      <c r="AC15" s="16">
        <f t="shared" si="8"/>
        <v>1.4442E-12</v>
      </c>
    </row>
    <row r="16" spans="1:29" x14ac:dyDescent="0.35">
      <c r="A16" s="10" t="s">
        <v>123</v>
      </c>
      <c r="B16" s="16">
        <v>1.0553E-4</v>
      </c>
      <c r="C16" s="10">
        <v>1.6778999999999999E-2</v>
      </c>
      <c r="D16" s="16">
        <v>2.9297000000000001E-7</v>
      </c>
      <c r="E16" s="16">
        <v>1.2340999999999999E-8</v>
      </c>
      <c r="F16" s="16">
        <v>4.2123999999999997</v>
      </c>
      <c r="G16" s="10">
        <v>94.52</v>
      </c>
      <c r="H16" s="10">
        <v>9.0028000000000006</v>
      </c>
      <c r="I16" s="10">
        <v>9.5248000000000008</v>
      </c>
      <c r="J16" s="16">
        <v>1.5851000000000001E-7</v>
      </c>
      <c r="K16" s="16">
        <v>5.128E-8</v>
      </c>
      <c r="L16" s="16">
        <v>32.350999999999999</v>
      </c>
      <c r="M16" s="10">
        <v>0.77195000000000003</v>
      </c>
      <c r="N16" s="16">
        <v>2.4974E-2</v>
      </c>
      <c r="O16" s="16">
        <v>3.2351999999999999</v>
      </c>
      <c r="P16" s="10">
        <v>7185</v>
      </c>
      <c r="Q16" s="16">
        <v>13.048999999999999</v>
      </c>
      <c r="R16" s="16">
        <v>0.18160999999999999</v>
      </c>
      <c r="S16" s="17">
        <v>1.4409000000000001E-12</v>
      </c>
      <c r="T16" s="16">
        <v>3.2942999999999999E-14</v>
      </c>
      <c r="U16" s="16">
        <v>2.2863000000000002</v>
      </c>
      <c r="V16" s="10">
        <v>0.97723000000000004</v>
      </c>
      <c r="W16" s="16">
        <v>1.3351999999999999E-3</v>
      </c>
      <c r="X16" s="16">
        <v>0.13663</v>
      </c>
      <c r="Z16" s="18">
        <f t="shared" si="5"/>
        <v>2.9297000000000001E-7</v>
      </c>
      <c r="AA16" s="11">
        <f t="shared" si="6"/>
        <v>7279.52</v>
      </c>
      <c r="AB16" s="18">
        <f t="shared" si="7"/>
        <v>1.5851000000000001E-7</v>
      </c>
      <c r="AC16" s="18">
        <f t="shared" si="8"/>
        <v>1.4409000000000001E-12</v>
      </c>
    </row>
    <row r="17" spans="1:29" x14ac:dyDescent="0.35">
      <c r="A17" s="13" t="s">
        <v>24</v>
      </c>
      <c r="B17" s="13">
        <f t="shared" ref="B17:X17" si="9">AVERAGE(B12:B16)</f>
        <v>1.0560399999999999E-4</v>
      </c>
      <c r="C17" s="13">
        <f t="shared" si="9"/>
        <v>1.6791E-2</v>
      </c>
      <c r="D17" s="13">
        <f t="shared" si="9"/>
        <v>2.9357800000000001E-7</v>
      </c>
      <c r="E17" s="13">
        <f t="shared" si="9"/>
        <v>1.23746E-8</v>
      </c>
      <c r="F17" s="13">
        <f t="shared" si="9"/>
        <v>4.2151199999999998</v>
      </c>
      <c r="G17" s="13">
        <f t="shared" si="9"/>
        <v>93.676000000000002</v>
      </c>
      <c r="H17" s="13">
        <f t="shared" si="9"/>
        <v>9.0338199999999986</v>
      </c>
      <c r="I17" s="13">
        <f t="shared" si="9"/>
        <v>9.6450600000000009</v>
      </c>
      <c r="J17" s="13">
        <f t="shared" si="9"/>
        <v>1.5958399999999998E-7</v>
      </c>
      <c r="K17" s="13">
        <f t="shared" si="9"/>
        <v>5.1188400000000003E-8</v>
      </c>
      <c r="L17" s="13">
        <f t="shared" si="9"/>
        <v>32.081200000000003</v>
      </c>
      <c r="M17" s="13">
        <f t="shared" si="9"/>
        <v>0.77058400000000005</v>
      </c>
      <c r="N17" s="13">
        <f t="shared" si="9"/>
        <v>2.4769800000000002E-2</v>
      </c>
      <c r="O17" s="13">
        <f t="shared" si="9"/>
        <v>3.2143799999999998</v>
      </c>
      <c r="P17" s="13">
        <f t="shared" si="9"/>
        <v>7187</v>
      </c>
      <c r="Q17" s="13">
        <f t="shared" si="9"/>
        <v>13.100400000000002</v>
      </c>
      <c r="R17" s="13">
        <f t="shared" si="9"/>
        <v>0.18228</v>
      </c>
      <c r="S17" s="19">
        <f t="shared" si="9"/>
        <v>1.4476599999999999E-12</v>
      </c>
      <c r="T17" s="13">
        <f t="shared" si="9"/>
        <v>3.3187199999999995E-14</v>
      </c>
      <c r="U17" s="13">
        <f t="shared" si="9"/>
        <v>2.29244</v>
      </c>
      <c r="V17" s="13">
        <f t="shared" si="9"/>
        <v>0.97695600000000005</v>
      </c>
      <c r="W17" s="13">
        <f t="shared" si="9"/>
        <v>1.33892E-3</v>
      </c>
      <c r="X17" s="13">
        <f t="shared" si="9"/>
        <v>0.13705000000000003</v>
      </c>
      <c r="Z17" s="10">
        <f>AVERAGE(Z12:Z16)</f>
        <v>2.9357800000000001E-7</v>
      </c>
      <c r="AA17" s="10">
        <f>AVERAGE(AA12:AA16)</f>
        <v>7280.6760000000013</v>
      </c>
      <c r="AB17" s="10">
        <f>AVERAGE(AB12:AB16)</f>
        <v>1.5958399999999998E-7</v>
      </c>
      <c r="AC17" s="10">
        <f>AVERAGE(AC12:AC16)</f>
        <v>1.4476599999999999E-12</v>
      </c>
    </row>
    <row r="19" spans="1:29" x14ac:dyDescent="0.35">
      <c r="A19" s="20">
        <v>0.03</v>
      </c>
    </row>
    <row r="20" spans="1:29" x14ac:dyDescent="0.35">
      <c r="A20" s="11" t="s">
        <v>55</v>
      </c>
      <c r="B20" s="11" t="s">
        <v>12</v>
      </c>
      <c r="C20" s="11" t="s">
        <v>13</v>
      </c>
      <c r="D20" s="11" t="s">
        <v>26</v>
      </c>
      <c r="E20" s="11" t="s">
        <v>14</v>
      </c>
      <c r="F20" s="11" t="s">
        <v>15</v>
      </c>
      <c r="G20" s="11" t="s">
        <v>16</v>
      </c>
      <c r="H20" s="11" t="s">
        <v>17</v>
      </c>
      <c r="I20" s="11" t="s">
        <v>18</v>
      </c>
      <c r="J20" s="11" t="s">
        <v>27</v>
      </c>
      <c r="K20" s="11" t="s">
        <v>28</v>
      </c>
      <c r="L20" s="11" t="s">
        <v>29</v>
      </c>
      <c r="M20" s="11" t="s">
        <v>30</v>
      </c>
      <c r="N20" s="11" t="s">
        <v>31</v>
      </c>
      <c r="O20" s="11" t="s">
        <v>32</v>
      </c>
      <c r="P20" s="11" t="s">
        <v>33</v>
      </c>
      <c r="Q20" s="11" t="s">
        <v>19</v>
      </c>
      <c r="R20" s="11" t="s">
        <v>20</v>
      </c>
      <c r="S20" s="12" t="s">
        <v>34</v>
      </c>
      <c r="T20" s="11" t="s">
        <v>35</v>
      </c>
      <c r="U20" s="11" t="s">
        <v>36</v>
      </c>
      <c r="V20" s="11" t="s">
        <v>37</v>
      </c>
      <c r="W20" s="11" t="s">
        <v>38</v>
      </c>
      <c r="X20" s="11" t="s">
        <v>39</v>
      </c>
      <c r="Z20" s="10" t="s">
        <v>43</v>
      </c>
      <c r="AA20" s="10" t="s">
        <v>42</v>
      </c>
      <c r="AB20" s="10" t="s">
        <v>44</v>
      </c>
      <c r="AC20" s="10" t="s">
        <v>45</v>
      </c>
    </row>
    <row r="21" spans="1:29" x14ac:dyDescent="0.35">
      <c r="A21" s="10" t="s">
        <v>124</v>
      </c>
      <c r="B21" s="16">
        <v>1.066E-4</v>
      </c>
      <c r="C21" s="10">
        <v>1.695E-2</v>
      </c>
      <c r="D21" s="16">
        <v>2.9503999999999997E-7</v>
      </c>
      <c r="E21" s="16">
        <v>1.2410999999999999E-8</v>
      </c>
      <c r="F21" s="10">
        <v>4.2065000000000001</v>
      </c>
      <c r="G21" s="10">
        <v>92.43</v>
      </c>
      <c r="H21" s="10">
        <v>9.1256000000000004</v>
      </c>
      <c r="I21" s="10">
        <v>9.8729999999999993</v>
      </c>
      <c r="J21" s="16">
        <v>1.5480000000000001E-7</v>
      </c>
      <c r="K21" s="16">
        <v>5.0623999999999997E-8</v>
      </c>
      <c r="L21" s="10">
        <v>32.703000000000003</v>
      </c>
      <c r="M21" s="10">
        <v>0.77575000000000005</v>
      </c>
      <c r="N21" s="10">
        <v>2.5233999999999999E-2</v>
      </c>
      <c r="O21" s="10">
        <v>3.2528999999999999</v>
      </c>
      <c r="P21" s="10">
        <v>7084</v>
      </c>
      <c r="Q21" s="10">
        <v>13.074999999999999</v>
      </c>
      <c r="R21" s="10">
        <v>0.18457000000000001</v>
      </c>
      <c r="S21" s="17">
        <v>1.4648999999999999E-12</v>
      </c>
      <c r="T21" s="16">
        <v>3.3778999999999999E-14</v>
      </c>
      <c r="U21" s="10">
        <v>2.3058999999999998</v>
      </c>
      <c r="V21" s="10">
        <v>0.97636999999999996</v>
      </c>
      <c r="W21" s="10">
        <v>1.3485000000000001E-3</v>
      </c>
      <c r="X21" s="10">
        <v>0.13811000000000001</v>
      </c>
      <c r="Z21" s="14">
        <f>D21</f>
        <v>2.9503999999999997E-7</v>
      </c>
      <c r="AA21" s="13">
        <f>G21+P21</f>
        <v>7176.43</v>
      </c>
      <c r="AB21" s="14">
        <f>J21</f>
        <v>1.5480000000000001E-7</v>
      </c>
      <c r="AC21" s="14">
        <f>S21</f>
        <v>1.4648999999999999E-12</v>
      </c>
    </row>
    <row r="22" spans="1:29" x14ac:dyDescent="0.35">
      <c r="A22" s="10" t="s">
        <v>125</v>
      </c>
      <c r="B22" s="16">
        <v>1.0514999999999999E-4</v>
      </c>
      <c r="C22" s="10">
        <v>1.6719000000000001E-2</v>
      </c>
      <c r="D22" s="16">
        <v>3.0106000000000002E-7</v>
      </c>
      <c r="E22" s="16">
        <v>1.2367000000000001E-8</v>
      </c>
      <c r="F22" s="10">
        <v>4.1078000000000001</v>
      </c>
      <c r="G22" s="10">
        <v>85.82</v>
      </c>
      <c r="H22" s="10">
        <v>9.1188000000000002</v>
      </c>
      <c r="I22" s="10">
        <v>10.625</v>
      </c>
      <c r="J22" s="16">
        <v>1.7833000000000001E-7</v>
      </c>
      <c r="K22" s="16">
        <v>5.8339999999999998E-8</v>
      </c>
      <c r="L22" s="10">
        <v>32.715000000000003</v>
      </c>
      <c r="M22" s="10">
        <v>0.76463999999999999</v>
      </c>
      <c r="N22" s="10">
        <v>2.5277999999999998E-2</v>
      </c>
      <c r="O22" s="10">
        <v>3.3058999999999998</v>
      </c>
      <c r="P22" s="10">
        <v>7108</v>
      </c>
      <c r="Q22" s="10">
        <v>13.157</v>
      </c>
      <c r="R22" s="10">
        <v>0.18509999999999999</v>
      </c>
      <c r="S22" s="17">
        <v>1.5047E-12</v>
      </c>
      <c r="T22" s="16">
        <v>3.4660999999999997E-14</v>
      </c>
      <c r="U22" s="10">
        <v>2.3035000000000001</v>
      </c>
      <c r="V22" s="10">
        <v>0.97489999999999999</v>
      </c>
      <c r="W22" s="10">
        <v>1.3472E-3</v>
      </c>
      <c r="X22" s="10">
        <v>0.13819000000000001</v>
      </c>
      <c r="Z22" s="16">
        <f t="shared" ref="Z22:Z25" si="10">D22</f>
        <v>3.0106000000000002E-7</v>
      </c>
      <c r="AA22" s="10">
        <f t="shared" ref="AA22:AA25" si="11">G22+P22</f>
        <v>7193.82</v>
      </c>
      <c r="AB22" s="16">
        <f t="shared" ref="AB22:AB25" si="12">J22</f>
        <v>1.7833000000000001E-7</v>
      </c>
      <c r="AC22" s="16">
        <f t="shared" ref="AC22:AC25" si="13">S22</f>
        <v>1.5047E-12</v>
      </c>
    </row>
    <row r="23" spans="1:29" x14ac:dyDescent="0.35">
      <c r="A23" s="10" t="s">
        <v>126</v>
      </c>
      <c r="B23" s="16">
        <v>1.0582999999999999E-4</v>
      </c>
      <c r="C23" s="10">
        <v>1.6827000000000002E-2</v>
      </c>
      <c r="D23" s="16">
        <v>2.9584999999999999E-7</v>
      </c>
      <c r="E23" s="16">
        <v>1.2348000000000001E-8</v>
      </c>
      <c r="F23" s="10">
        <v>4.1737000000000002</v>
      </c>
      <c r="G23" s="10">
        <v>92.28</v>
      </c>
      <c r="H23" s="10">
        <v>9.0582999999999991</v>
      </c>
      <c r="I23" s="10">
        <v>9.8161000000000005</v>
      </c>
      <c r="J23" s="16">
        <v>1.6352E-7</v>
      </c>
      <c r="K23" s="16">
        <v>5.3904999999999999E-8</v>
      </c>
      <c r="L23" s="10">
        <v>32.965000000000003</v>
      </c>
      <c r="M23" s="10">
        <v>0.77195999999999998</v>
      </c>
      <c r="N23" s="10">
        <v>2.5447000000000001E-2</v>
      </c>
      <c r="O23" s="10">
        <v>3.2964000000000002</v>
      </c>
      <c r="P23" s="10">
        <v>7118</v>
      </c>
      <c r="Q23" s="10">
        <v>13.044</v>
      </c>
      <c r="R23" s="10">
        <v>0.18325</v>
      </c>
      <c r="S23" s="17">
        <v>1.4570999999999999E-12</v>
      </c>
      <c r="T23" s="16">
        <v>3.3413000000000002E-14</v>
      </c>
      <c r="U23" s="10">
        <v>2.2930999999999999</v>
      </c>
      <c r="V23" s="10">
        <v>0.97663</v>
      </c>
      <c r="W23" s="10">
        <v>1.3404000000000001E-3</v>
      </c>
      <c r="X23" s="10">
        <v>0.13725000000000001</v>
      </c>
      <c r="Z23" s="16">
        <f t="shared" si="10"/>
        <v>2.9584999999999999E-7</v>
      </c>
      <c r="AA23" s="10">
        <f t="shared" si="11"/>
        <v>7210.28</v>
      </c>
      <c r="AB23" s="16">
        <f t="shared" si="12"/>
        <v>1.6352E-7</v>
      </c>
      <c r="AC23" s="16">
        <f t="shared" si="13"/>
        <v>1.4570999999999999E-12</v>
      </c>
    </row>
    <row r="24" spans="1:29" x14ac:dyDescent="0.35">
      <c r="A24" s="10" t="s">
        <v>127</v>
      </c>
      <c r="B24" s="16">
        <v>1.0592E-4</v>
      </c>
      <c r="C24" s="10">
        <v>1.6841999999999999E-2</v>
      </c>
      <c r="D24" s="16">
        <v>2.9446E-7</v>
      </c>
      <c r="E24" s="16">
        <v>1.2334999999999999E-8</v>
      </c>
      <c r="F24" s="10">
        <v>4.1890000000000001</v>
      </c>
      <c r="G24" s="10">
        <v>93.64</v>
      </c>
      <c r="H24" s="10">
        <v>9.0446000000000009</v>
      </c>
      <c r="I24" s="10">
        <v>9.6588999999999992</v>
      </c>
      <c r="J24" s="16">
        <v>1.5568E-7</v>
      </c>
      <c r="K24" s="16">
        <v>5.1511999999999998E-8</v>
      </c>
      <c r="L24" s="10">
        <v>33.088000000000001</v>
      </c>
      <c r="M24" s="10">
        <v>0.77632999999999996</v>
      </c>
      <c r="N24" s="10">
        <v>2.5530000000000001E-2</v>
      </c>
      <c r="O24" s="10">
        <v>3.2885</v>
      </c>
      <c r="P24" s="10">
        <v>7110</v>
      </c>
      <c r="Q24" s="10">
        <v>12.987</v>
      </c>
      <c r="R24" s="10">
        <v>0.18265999999999999</v>
      </c>
      <c r="S24" s="17">
        <v>1.4489E-12</v>
      </c>
      <c r="T24" s="16">
        <v>3.3156000000000002E-14</v>
      </c>
      <c r="U24" s="10">
        <v>2.2884000000000002</v>
      </c>
      <c r="V24" s="10">
        <v>0.97694000000000003</v>
      </c>
      <c r="W24" s="10">
        <v>1.3377E-3</v>
      </c>
      <c r="X24" s="10">
        <v>0.13693</v>
      </c>
      <c r="Z24" s="16">
        <f t="shared" si="10"/>
        <v>2.9446E-7</v>
      </c>
      <c r="AA24" s="10">
        <f t="shared" si="11"/>
        <v>7203.64</v>
      </c>
      <c r="AB24" s="16">
        <f t="shared" si="12"/>
        <v>1.5568E-7</v>
      </c>
      <c r="AC24" s="16">
        <f t="shared" si="13"/>
        <v>1.4489E-12</v>
      </c>
    </row>
    <row r="25" spans="1:29" x14ac:dyDescent="0.35">
      <c r="A25" s="10" t="s">
        <v>128</v>
      </c>
      <c r="B25" s="16">
        <v>1.0576E-4</v>
      </c>
      <c r="C25" s="10">
        <v>1.6816000000000001E-2</v>
      </c>
      <c r="D25" s="16">
        <v>2.9591000000000001E-7</v>
      </c>
      <c r="E25" s="16">
        <v>1.2333E-8</v>
      </c>
      <c r="F25" s="10">
        <v>4.1677999999999997</v>
      </c>
      <c r="G25" s="10">
        <v>92.45</v>
      </c>
      <c r="H25" s="10">
        <v>9.0507000000000009</v>
      </c>
      <c r="I25" s="10">
        <v>9.7897999999999996</v>
      </c>
      <c r="J25" s="16">
        <v>1.6115000000000001E-7</v>
      </c>
      <c r="K25" s="16">
        <v>5.3430999999999997E-8</v>
      </c>
      <c r="L25" s="10">
        <v>33.155999999999999</v>
      </c>
      <c r="M25" s="10">
        <v>0.77383999999999997</v>
      </c>
      <c r="N25" s="10">
        <v>2.5589000000000001E-2</v>
      </c>
      <c r="O25" s="10">
        <v>3.3068</v>
      </c>
      <c r="P25" s="10">
        <v>7109</v>
      </c>
      <c r="Q25" s="10">
        <v>13.007</v>
      </c>
      <c r="R25" s="10">
        <v>0.18296999999999999</v>
      </c>
      <c r="S25" s="17">
        <v>1.4539000000000001E-12</v>
      </c>
      <c r="T25" s="16">
        <v>3.3285E-14</v>
      </c>
      <c r="U25" s="10">
        <v>2.2894000000000001</v>
      </c>
      <c r="V25" s="10">
        <v>0.97672999999999999</v>
      </c>
      <c r="W25" s="10">
        <v>1.3382999999999999E-3</v>
      </c>
      <c r="X25" s="10">
        <v>0.13702</v>
      </c>
      <c r="Z25" s="18">
        <f t="shared" si="10"/>
        <v>2.9591000000000001E-7</v>
      </c>
      <c r="AA25" s="11">
        <f t="shared" si="11"/>
        <v>7201.45</v>
      </c>
      <c r="AB25" s="18">
        <f t="shared" si="12"/>
        <v>1.6115000000000001E-7</v>
      </c>
      <c r="AC25" s="18">
        <f t="shared" si="13"/>
        <v>1.4539000000000001E-12</v>
      </c>
    </row>
    <row r="26" spans="1:29" x14ac:dyDescent="0.35">
      <c r="A26" s="13" t="s">
        <v>24</v>
      </c>
      <c r="B26" s="13">
        <f t="shared" ref="B26:X26" si="14">AVERAGE(B21:B25)</f>
        <v>1.05852E-4</v>
      </c>
      <c r="C26" s="13">
        <f t="shared" si="14"/>
        <v>1.68308E-2</v>
      </c>
      <c r="D26" s="13">
        <f t="shared" si="14"/>
        <v>2.96464E-7</v>
      </c>
      <c r="E26" s="13">
        <f t="shared" si="14"/>
        <v>1.2358799999999997E-8</v>
      </c>
      <c r="F26" s="13">
        <f t="shared" si="14"/>
        <v>4.1689600000000002</v>
      </c>
      <c r="G26" s="13">
        <f t="shared" si="14"/>
        <v>91.323999999999984</v>
      </c>
      <c r="H26" s="13">
        <f t="shared" si="14"/>
        <v>9.0795999999999992</v>
      </c>
      <c r="I26" s="13">
        <f t="shared" si="14"/>
        <v>9.9525600000000001</v>
      </c>
      <c r="J26" s="13">
        <f t="shared" si="14"/>
        <v>1.6269600000000002E-7</v>
      </c>
      <c r="K26" s="13">
        <f t="shared" si="14"/>
        <v>5.3562400000000002E-8</v>
      </c>
      <c r="L26" s="13">
        <f t="shared" si="14"/>
        <v>32.925400000000003</v>
      </c>
      <c r="M26" s="13">
        <f t="shared" si="14"/>
        <v>0.77250399999999997</v>
      </c>
      <c r="N26" s="13">
        <f t="shared" si="14"/>
        <v>2.54156E-2</v>
      </c>
      <c r="O26" s="13">
        <f t="shared" si="14"/>
        <v>3.2900999999999998</v>
      </c>
      <c r="P26" s="13">
        <f t="shared" si="14"/>
        <v>7105.8</v>
      </c>
      <c r="Q26" s="13">
        <f t="shared" si="14"/>
        <v>13.053999999999998</v>
      </c>
      <c r="R26" s="13">
        <f t="shared" si="14"/>
        <v>0.18370999999999998</v>
      </c>
      <c r="S26" s="19">
        <f t="shared" si="14"/>
        <v>1.4658999999999998E-12</v>
      </c>
      <c r="T26" s="13">
        <f t="shared" si="14"/>
        <v>3.36588E-14</v>
      </c>
      <c r="U26" s="13">
        <f t="shared" si="14"/>
        <v>2.2960599999999998</v>
      </c>
      <c r="V26" s="13">
        <f t="shared" si="14"/>
        <v>0.97631400000000002</v>
      </c>
      <c r="W26" s="13">
        <f t="shared" si="14"/>
        <v>1.34242E-3</v>
      </c>
      <c r="X26" s="13">
        <f t="shared" si="14"/>
        <v>0.13750000000000001</v>
      </c>
      <c r="Z26" s="10">
        <f>AVERAGE(Z21:Z25)</f>
        <v>2.96464E-7</v>
      </c>
      <c r="AA26" s="10">
        <f>AVERAGE(AA21:AA25)</f>
        <v>7197.1239999999989</v>
      </c>
      <c r="AB26" s="10">
        <f>AVERAGE(AB21:AB25)</f>
        <v>1.6269600000000002E-7</v>
      </c>
      <c r="AC26" s="10">
        <f>AVERAGE(AC21:AC25)</f>
        <v>1.4658999999999998E-12</v>
      </c>
    </row>
    <row r="28" spans="1:29" x14ac:dyDescent="0.35">
      <c r="A28" s="22">
        <v>4</v>
      </c>
    </row>
    <row r="29" spans="1:29" x14ac:dyDescent="0.35">
      <c r="A29" s="12" t="s">
        <v>55</v>
      </c>
      <c r="B29" s="12" t="s">
        <v>12</v>
      </c>
      <c r="C29" s="12" t="s">
        <v>13</v>
      </c>
      <c r="D29" s="12" t="s">
        <v>26</v>
      </c>
      <c r="E29" s="12" t="s">
        <v>14</v>
      </c>
      <c r="F29" s="12" t="s">
        <v>15</v>
      </c>
      <c r="G29" s="12" t="s">
        <v>16</v>
      </c>
      <c r="H29" s="12" t="s">
        <v>17</v>
      </c>
      <c r="I29" s="12" t="s">
        <v>18</v>
      </c>
      <c r="J29" s="12" t="s">
        <v>27</v>
      </c>
      <c r="K29" s="12" t="s">
        <v>28</v>
      </c>
      <c r="L29" s="12" t="s">
        <v>29</v>
      </c>
      <c r="M29" s="12" t="s">
        <v>30</v>
      </c>
      <c r="N29" s="12" t="s">
        <v>31</v>
      </c>
      <c r="O29" s="12" t="s">
        <v>32</v>
      </c>
      <c r="P29" s="12" t="s">
        <v>33</v>
      </c>
      <c r="Q29" s="12" t="s">
        <v>19</v>
      </c>
      <c r="R29" s="12" t="s">
        <v>20</v>
      </c>
      <c r="S29" s="12" t="s">
        <v>34</v>
      </c>
      <c r="T29" s="12" t="s">
        <v>35</v>
      </c>
      <c r="U29" s="12" t="s">
        <v>36</v>
      </c>
      <c r="V29" s="12" t="s">
        <v>37</v>
      </c>
      <c r="W29" s="12" t="s">
        <v>38</v>
      </c>
      <c r="X29" s="12" t="s">
        <v>39</v>
      </c>
      <c r="Z29" s="10" t="s">
        <v>43</v>
      </c>
      <c r="AA29" s="10" t="s">
        <v>42</v>
      </c>
      <c r="AB29" s="10" t="s">
        <v>44</v>
      </c>
      <c r="AC29" s="10" t="s">
        <v>45</v>
      </c>
    </row>
    <row r="30" spans="1:29" x14ac:dyDescent="0.35">
      <c r="A30" s="10" t="s">
        <v>129</v>
      </c>
      <c r="B30" s="16">
        <v>1.0541E-4</v>
      </c>
      <c r="C30" s="10">
        <v>1.6760000000000001E-2</v>
      </c>
      <c r="D30" s="16">
        <v>2.9999999999999999E-7</v>
      </c>
      <c r="E30" s="16">
        <v>1.2331999999999999E-8</v>
      </c>
      <c r="F30" s="16">
        <v>4.1106999999999996</v>
      </c>
      <c r="G30" s="10">
        <v>88.52</v>
      </c>
      <c r="H30" s="10">
        <v>9.1219000000000001</v>
      </c>
      <c r="I30" s="10">
        <v>10.305</v>
      </c>
      <c r="J30" s="16">
        <v>1.6362000000000001E-7</v>
      </c>
      <c r="K30" s="16">
        <v>5.4361E-8</v>
      </c>
      <c r="L30" s="16">
        <v>33.223999999999997</v>
      </c>
      <c r="M30" s="10">
        <v>0.77405000000000002</v>
      </c>
      <c r="N30" s="16">
        <v>2.5642000000000002E-2</v>
      </c>
      <c r="O30" s="16">
        <v>3.3127</v>
      </c>
      <c r="P30" s="10">
        <v>7027</v>
      </c>
      <c r="Q30" s="16">
        <v>13.005000000000001</v>
      </c>
      <c r="R30" s="16">
        <v>0.18507000000000001</v>
      </c>
      <c r="S30" s="17">
        <v>1.4901000000000001E-12</v>
      </c>
      <c r="T30" s="16">
        <v>3.4236999999999998E-14</v>
      </c>
      <c r="U30" s="16">
        <v>2.2976000000000001</v>
      </c>
      <c r="V30" s="10">
        <v>0.97545000000000004</v>
      </c>
      <c r="W30" s="16">
        <v>1.3447999999999999E-3</v>
      </c>
      <c r="X30" s="16">
        <v>0.13786000000000001</v>
      </c>
      <c r="Z30" s="14">
        <f>D30</f>
        <v>2.9999999999999999E-7</v>
      </c>
      <c r="AA30" s="13">
        <f>G30+P30</f>
        <v>7115.52</v>
      </c>
      <c r="AB30" s="14">
        <f>J30</f>
        <v>1.6362000000000001E-7</v>
      </c>
      <c r="AC30" s="14">
        <f>S30</f>
        <v>1.4901000000000001E-12</v>
      </c>
    </row>
    <row r="31" spans="1:29" x14ac:dyDescent="0.35">
      <c r="A31" s="10" t="s">
        <v>130</v>
      </c>
      <c r="B31" s="16">
        <v>1.0471000000000001E-4</v>
      </c>
      <c r="C31" s="10">
        <v>1.6649000000000001E-2</v>
      </c>
      <c r="D31" s="16">
        <v>3.0250999999999997E-7</v>
      </c>
      <c r="E31" s="16">
        <v>1.2296E-8</v>
      </c>
      <c r="F31" s="16">
        <v>4.0647000000000002</v>
      </c>
      <c r="G31" s="10">
        <v>85.78</v>
      </c>
      <c r="H31" s="10">
        <v>9.0945</v>
      </c>
      <c r="I31" s="10">
        <v>10.602</v>
      </c>
      <c r="J31" s="16">
        <v>1.7634E-7</v>
      </c>
      <c r="K31" s="16">
        <v>5.8824999999999999E-8</v>
      </c>
      <c r="L31" s="16">
        <v>33.359000000000002</v>
      </c>
      <c r="M31" s="10">
        <v>0.76832999999999996</v>
      </c>
      <c r="N31" s="16">
        <v>2.5763000000000001E-2</v>
      </c>
      <c r="O31" s="16">
        <v>3.3531</v>
      </c>
      <c r="P31" s="10">
        <v>7053</v>
      </c>
      <c r="Q31" s="16">
        <v>13.031000000000001</v>
      </c>
      <c r="R31" s="16">
        <v>0.18476000000000001</v>
      </c>
      <c r="S31" s="17">
        <v>1.5013000000000001E-12</v>
      </c>
      <c r="T31" s="16">
        <v>3.4423000000000003E-14</v>
      </c>
      <c r="U31" s="16">
        <v>2.2928999999999999</v>
      </c>
      <c r="V31" s="10">
        <v>0.97502</v>
      </c>
      <c r="W31" s="16">
        <v>1.3416999999999999E-3</v>
      </c>
      <c r="X31" s="16">
        <v>0.13761000000000001</v>
      </c>
      <c r="Z31" s="16">
        <f t="shared" ref="Z31:Z34" si="15">D31</f>
        <v>3.0250999999999997E-7</v>
      </c>
      <c r="AA31" s="10">
        <f t="shared" ref="AA31:AA34" si="16">G31+P31</f>
        <v>7138.78</v>
      </c>
      <c r="AB31" s="16">
        <f t="shared" ref="AB31:AB34" si="17">J31</f>
        <v>1.7634E-7</v>
      </c>
      <c r="AC31" s="16">
        <f t="shared" ref="AC31:AC34" si="18">S31</f>
        <v>1.5013000000000001E-12</v>
      </c>
    </row>
    <row r="32" spans="1:29" x14ac:dyDescent="0.35">
      <c r="A32" s="10" t="s">
        <v>131</v>
      </c>
      <c r="B32" s="16">
        <v>1.0577999999999999E-4</v>
      </c>
      <c r="C32" s="10">
        <v>1.6818E-2</v>
      </c>
      <c r="D32" s="16">
        <v>2.9508000000000002E-7</v>
      </c>
      <c r="E32" s="16">
        <v>1.2299999999999999E-8</v>
      </c>
      <c r="F32" s="16">
        <v>4.1684000000000001</v>
      </c>
      <c r="G32" s="10">
        <v>94.38</v>
      </c>
      <c r="H32" s="10">
        <v>9.0485000000000007</v>
      </c>
      <c r="I32" s="10">
        <v>9.5873000000000008</v>
      </c>
      <c r="J32" s="16">
        <v>1.6401E-7</v>
      </c>
      <c r="K32" s="16">
        <v>5.5006999999999998E-8</v>
      </c>
      <c r="L32" s="16">
        <v>33.539000000000001</v>
      </c>
      <c r="M32" s="10">
        <v>0.77432000000000001</v>
      </c>
      <c r="N32" s="16">
        <v>2.5881000000000001E-2</v>
      </c>
      <c r="O32" s="16">
        <v>3.3424</v>
      </c>
      <c r="P32" s="10">
        <v>7051</v>
      </c>
      <c r="Q32" s="16">
        <v>12.941000000000001</v>
      </c>
      <c r="R32" s="16">
        <v>0.18353</v>
      </c>
      <c r="S32" s="17">
        <v>1.4449E-12</v>
      </c>
      <c r="T32" s="16">
        <v>3.3069000000000002E-14</v>
      </c>
      <c r="U32" s="16">
        <v>2.2887</v>
      </c>
      <c r="V32" s="10">
        <v>0.97711999999999999</v>
      </c>
      <c r="W32" s="16">
        <v>1.3385999999999999E-3</v>
      </c>
      <c r="X32" s="16">
        <v>0.13699</v>
      </c>
      <c r="Z32" s="16">
        <f t="shared" si="15"/>
        <v>2.9508000000000002E-7</v>
      </c>
      <c r="AA32" s="10">
        <f t="shared" si="16"/>
        <v>7145.38</v>
      </c>
      <c r="AB32" s="16">
        <f t="shared" si="17"/>
        <v>1.6401E-7</v>
      </c>
      <c r="AC32" s="16">
        <f t="shared" si="18"/>
        <v>1.4449E-12</v>
      </c>
    </row>
    <row r="33" spans="1:29" x14ac:dyDescent="0.35">
      <c r="A33" s="10" t="s">
        <v>132</v>
      </c>
      <c r="B33" s="16">
        <v>1.0423E-4</v>
      </c>
      <c r="C33" s="10">
        <v>1.6573000000000001E-2</v>
      </c>
      <c r="D33" s="16">
        <v>2.9616999999999998E-7</v>
      </c>
      <c r="E33" s="16">
        <v>1.2216E-8</v>
      </c>
      <c r="F33" s="16">
        <v>4.1246999999999998</v>
      </c>
      <c r="G33" s="10">
        <v>91.99</v>
      </c>
      <c r="H33" s="10">
        <v>8.9910999999999994</v>
      </c>
      <c r="I33" s="10">
        <v>9.7739999999999991</v>
      </c>
      <c r="J33" s="16">
        <v>1.6185000000000001E-7</v>
      </c>
      <c r="K33" s="16">
        <v>5.4254999999999998E-8</v>
      </c>
      <c r="L33" s="16">
        <v>33.521999999999998</v>
      </c>
      <c r="M33" s="10">
        <v>0.77561000000000002</v>
      </c>
      <c r="N33" s="16">
        <v>2.5867999999999999E-2</v>
      </c>
      <c r="O33" s="16">
        <v>3.3351999999999999</v>
      </c>
      <c r="P33" s="10">
        <v>7072</v>
      </c>
      <c r="Q33" s="16">
        <v>12.871</v>
      </c>
      <c r="R33" s="16">
        <v>0.182</v>
      </c>
      <c r="S33" s="17">
        <v>1.4706E-12</v>
      </c>
      <c r="T33" s="16">
        <v>3.3406E-14</v>
      </c>
      <c r="U33" s="16">
        <v>2.2715999999999998</v>
      </c>
      <c r="V33" s="10">
        <v>0.97618000000000005</v>
      </c>
      <c r="W33" s="16">
        <v>1.3286000000000001E-3</v>
      </c>
      <c r="X33" s="16">
        <v>0.1361</v>
      </c>
      <c r="Z33" s="16">
        <f t="shared" si="15"/>
        <v>2.9616999999999998E-7</v>
      </c>
      <c r="AA33" s="10">
        <f t="shared" si="16"/>
        <v>7163.99</v>
      </c>
      <c r="AB33" s="16">
        <f t="shared" si="17"/>
        <v>1.6185000000000001E-7</v>
      </c>
      <c r="AC33" s="16">
        <f t="shared" si="18"/>
        <v>1.4706E-12</v>
      </c>
    </row>
    <row r="34" spans="1:29" x14ac:dyDescent="0.35">
      <c r="A34" s="10" t="s">
        <v>133</v>
      </c>
      <c r="B34" s="16">
        <v>1.0423E-4</v>
      </c>
      <c r="C34" s="10">
        <v>1.6573000000000001E-2</v>
      </c>
      <c r="D34" s="16">
        <v>2.9651E-7</v>
      </c>
      <c r="E34" s="16">
        <v>1.2212E-8</v>
      </c>
      <c r="F34" s="10">
        <v>4.1185999999999998</v>
      </c>
      <c r="G34" s="10">
        <v>91.55</v>
      </c>
      <c r="H34" s="10">
        <v>8.9878999999999998</v>
      </c>
      <c r="I34" s="10">
        <v>9.8175000000000008</v>
      </c>
      <c r="J34" s="16">
        <v>1.5573999999999999E-7</v>
      </c>
      <c r="K34" s="16">
        <v>5.2252999999999998E-8</v>
      </c>
      <c r="L34" s="10">
        <v>33.551000000000002</v>
      </c>
      <c r="M34" s="10">
        <v>0.77876999999999996</v>
      </c>
      <c r="N34" s="10">
        <v>2.5881000000000001E-2</v>
      </c>
      <c r="O34" s="10">
        <v>3.3233000000000001</v>
      </c>
      <c r="P34" s="10">
        <v>7073</v>
      </c>
      <c r="Q34" s="10">
        <v>12.843</v>
      </c>
      <c r="R34" s="10">
        <v>0.18157999999999999</v>
      </c>
      <c r="S34" s="17">
        <v>1.4694999999999999E-12</v>
      </c>
      <c r="T34" s="16">
        <v>3.3334000000000001E-14</v>
      </c>
      <c r="U34" s="10">
        <v>2.2684000000000002</v>
      </c>
      <c r="V34" s="10">
        <v>0.97619999999999996</v>
      </c>
      <c r="W34" s="10">
        <v>1.3267000000000001E-3</v>
      </c>
      <c r="X34" s="10">
        <v>0.13589999999999999</v>
      </c>
      <c r="Z34" s="18">
        <f t="shared" si="15"/>
        <v>2.9651E-7</v>
      </c>
      <c r="AA34" s="11">
        <f t="shared" si="16"/>
        <v>7164.55</v>
      </c>
      <c r="AB34" s="18">
        <f t="shared" si="17"/>
        <v>1.5573999999999999E-7</v>
      </c>
      <c r="AC34" s="18">
        <f t="shared" si="18"/>
        <v>1.4694999999999999E-12</v>
      </c>
    </row>
    <row r="35" spans="1:29" x14ac:dyDescent="0.35">
      <c r="A35" s="13" t="s">
        <v>24</v>
      </c>
      <c r="B35" s="13">
        <f t="shared" ref="B35:X35" si="19">AVERAGE(B30:B34)</f>
        <v>1.0487199999999999E-4</v>
      </c>
      <c r="C35" s="13">
        <f t="shared" si="19"/>
        <v>1.6674600000000001E-2</v>
      </c>
      <c r="D35" s="13">
        <f t="shared" si="19"/>
        <v>2.98054E-7</v>
      </c>
      <c r="E35" s="13">
        <f t="shared" si="19"/>
        <v>1.2271199999999999E-8</v>
      </c>
      <c r="F35" s="13">
        <f t="shared" si="19"/>
        <v>4.1174200000000001</v>
      </c>
      <c r="G35" s="13">
        <f t="shared" si="19"/>
        <v>90.444000000000003</v>
      </c>
      <c r="H35" s="13">
        <f t="shared" si="19"/>
        <v>9.0487799999999989</v>
      </c>
      <c r="I35" s="13">
        <f t="shared" si="19"/>
        <v>10.017160000000001</v>
      </c>
      <c r="J35" s="13">
        <f t="shared" si="19"/>
        <v>1.64312E-7</v>
      </c>
      <c r="K35" s="13">
        <f t="shared" si="19"/>
        <v>5.4940200000000005E-8</v>
      </c>
      <c r="L35" s="13">
        <f t="shared" si="19"/>
        <v>33.439</v>
      </c>
      <c r="M35" s="13">
        <f t="shared" si="19"/>
        <v>0.77421600000000002</v>
      </c>
      <c r="N35" s="13">
        <f t="shared" si="19"/>
        <v>2.5807000000000004E-2</v>
      </c>
      <c r="O35" s="13">
        <f t="shared" si="19"/>
        <v>3.3333400000000006</v>
      </c>
      <c r="P35" s="13">
        <f t="shared" si="19"/>
        <v>7055.2</v>
      </c>
      <c r="Q35" s="13">
        <f t="shared" si="19"/>
        <v>12.9382</v>
      </c>
      <c r="R35" s="13">
        <f t="shared" si="19"/>
        <v>0.183388</v>
      </c>
      <c r="S35" s="19">
        <f t="shared" si="19"/>
        <v>1.4752800000000002E-12</v>
      </c>
      <c r="T35" s="13">
        <f t="shared" si="19"/>
        <v>3.3693800000000003E-14</v>
      </c>
      <c r="U35" s="13">
        <f t="shared" si="19"/>
        <v>2.2838400000000001</v>
      </c>
      <c r="V35" s="13">
        <f t="shared" si="19"/>
        <v>0.97599400000000003</v>
      </c>
      <c r="W35" s="13">
        <f t="shared" si="19"/>
        <v>1.3360799999999999E-3</v>
      </c>
      <c r="X35" s="13">
        <f t="shared" si="19"/>
        <v>0.13689199999999999</v>
      </c>
      <c r="Z35" s="10">
        <f>AVERAGE(Z30:Z34)</f>
        <v>2.98054E-7</v>
      </c>
      <c r="AA35" s="10">
        <f>AVERAGE(AA30:AA34)</f>
        <v>7145.6440000000002</v>
      </c>
      <c r="AB35" s="10">
        <f>AVERAGE(AB30:AB34)</f>
        <v>1.64312E-7</v>
      </c>
      <c r="AC35" s="10">
        <f>AVERAGE(AC30:AC34)</f>
        <v>1.4752800000000002E-12</v>
      </c>
    </row>
    <row r="37" spans="1:29" x14ac:dyDescent="0.35">
      <c r="A37" s="23">
        <v>0.05</v>
      </c>
    </row>
    <row r="38" spans="1:29" x14ac:dyDescent="0.35">
      <c r="A38" s="12" t="s">
        <v>55</v>
      </c>
      <c r="B38" s="12" t="s">
        <v>12</v>
      </c>
      <c r="C38" s="12" t="s">
        <v>13</v>
      </c>
      <c r="D38" s="12" t="s">
        <v>26</v>
      </c>
      <c r="E38" s="12" t="s">
        <v>14</v>
      </c>
      <c r="F38" s="12" t="s">
        <v>15</v>
      </c>
      <c r="G38" s="12" t="s">
        <v>16</v>
      </c>
      <c r="H38" s="12" t="s">
        <v>17</v>
      </c>
      <c r="I38" s="12" t="s">
        <v>18</v>
      </c>
      <c r="J38" s="12" t="s">
        <v>27</v>
      </c>
      <c r="K38" s="12" t="s">
        <v>28</v>
      </c>
      <c r="L38" s="12" t="s">
        <v>29</v>
      </c>
      <c r="M38" s="12" t="s">
        <v>30</v>
      </c>
      <c r="N38" s="12" t="s">
        <v>31</v>
      </c>
      <c r="O38" s="12" t="s">
        <v>32</v>
      </c>
      <c r="P38" s="12" t="s">
        <v>33</v>
      </c>
      <c r="Q38" s="12" t="s">
        <v>19</v>
      </c>
      <c r="R38" s="12" t="s">
        <v>20</v>
      </c>
      <c r="S38" s="12" t="s">
        <v>34</v>
      </c>
      <c r="T38" s="12" t="s">
        <v>35</v>
      </c>
      <c r="U38" s="12" t="s">
        <v>36</v>
      </c>
      <c r="V38" s="12" t="s">
        <v>37</v>
      </c>
      <c r="W38" s="12" t="s">
        <v>38</v>
      </c>
      <c r="X38" s="12" t="s">
        <v>39</v>
      </c>
      <c r="Z38" s="10" t="s">
        <v>43</v>
      </c>
      <c r="AA38" s="10" t="s">
        <v>42</v>
      </c>
      <c r="AB38" s="10" t="s">
        <v>44</v>
      </c>
      <c r="AC38" s="10" t="s">
        <v>45</v>
      </c>
    </row>
    <row r="39" spans="1:29" x14ac:dyDescent="0.35">
      <c r="A39" s="10" t="s">
        <v>134</v>
      </c>
      <c r="B39" s="16">
        <v>1.0531000000000001E-4</v>
      </c>
      <c r="C39" s="10">
        <v>1.6743999999999998E-2</v>
      </c>
      <c r="D39" s="16">
        <v>3.0022999999999998E-7</v>
      </c>
      <c r="E39" s="16">
        <v>1.2304000000000001E-8</v>
      </c>
      <c r="F39" s="16">
        <v>4.0982000000000003</v>
      </c>
      <c r="G39" s="10">
        <v>90.07</v>
      </c>
      <c r="H39" s="10">
        <v>9.1328999999999994</v>
      </c>
      <c r="I39" s="10">
        <v>10.14</v>
      </c>
      <c r="J39" s="16">
        <v>1.6750000000000001E-7</v>
      </c>
      <c r="K39" s="16">
        <v>5.6033999999999997E-8</v>
      </c>
      <c r="L39" s="16">
        <v>33.453000000000003</v>
      </c>
      <c r="M39" s="10">
        <v>0.77395999999999998</v>
      </c>
      <c r="N39" s="16">
        <v>2.5817E-2</v>
      </c>
      <c r="O39" s="16">
        <v>3.3357000000000001</v>
      </c>
      <c r="P39" s="10">
        <v>6955</v>
      </c>
      <c r="Q39" s="16">
        <v>12.942</v>
      </c>
      <c r="R39" s="16">
        <v>0.18608</v>
      </c>
      <c r="S39" s="17">
        <v>1.4771E-12</v>
      </c>
      <c r="T39" s="16">
        <v>3.3950000000000003E-14</v>
      </c>
      <c r="U39" s="16">
        <v>2.2984</v>
      </c>
      <c r="V39" s="10">
        <v>0.97592999999999996</v>
      </c>
      <c r="W39" s="16">
        <v>1.3461E-3</v>
      </c>
      <c r="X39" s="16">
        <v>0.13793</v>
      </c>
      <c r="Z39" s="14">
        <f>D39</f>
        <v>3.0022999999999998E-7</v>
      </c>
      <c r="AA39" s="13">
        <f>G39+P39</f>
        <v>7045.07</v>
      </c>
      <c r="AB39" s="14">
        <f>J39</f>
        <v>1.6750000000000001E-7</v>
      </c>
      <c r="AC39" s="14">
        <f>S39</f>
        <v>1.4771E-12</v>
      </c>
    </row>
    <row r="40" spans="1:29" x14ac:dyDescent="0.35">
      <c r="A40" s="10" t="s">
        <v>135</v>
      </c>
      <c r="B40" s="16">
        <v>1.0619E-4</v>
      </c>
      <c r="C40" s="10">
        <v>1.6884E-2</v>
      </c>
      <c r="D40" s="16">
        <v>3.0073999999999998E-7</v>
      </c>
      <c r="E40" s="16">
        <v>1.2391E-8</v>
      </c>
      <c r="F40" s="16">
        <v>4.1201999999999996</v>
      </c>
      <c r="G40" s="10">
        <v>90.18</v>
      </c>
      <c r="H40" s="10">
        <v>9.1958000000000002</v>
      </c>
      <c r="I40" s="10">
        <v>10.196999999999999</v>
      </c>
      <c r="J40" s="16">
        <v>1.7506000000000001E-7</v>
      </c>
      <c r="K40" s="16">
        <v>5.9090000000000002E-8</v>
      </c>
      <c r="L40" s="16">
        <v>33.753999999999998</v>
      </c>
      <c r="M40" s="10">
        <v>0.77049000000000001</v>
      </c>
      <c r="N40" s="16">
        <v>2.6061000000000001E-2</v>
      </c>
      <c r="O40" s="16">
        <v>3.3824000000000001</v>
      </c>
      <c r="P40" s="10">
        <v>6984</v>
      </c>
      <c r="Q40" s="16">
        <v>13.065</v>
      </c>
      <c r="R40" s="16">
        <v>0.18706999999999999</v>
      </c>
      <c r="S40" s="17">
        <v>1.476E-12</v>
      </c>
      <c r="T40" s="16">
        <v>3.4092000000000003E-14</v>
      </c>
      <c r="U40" s="16">
        <v>2.3098000000000001</v>
      </c>
      <c r="V40" s="10">
        <v>0.97582999999999998</v>
      </c>
      <c r="W40" s="16">
        <v>1.3526E-3</v>
      </c>
      <c r="X40" s="16">
        <v>0.13861000000000001</v>
      </c>
      <c r="Z40" s="16">
        <f t="shared" ref="Z40:Z43" si="20">D40</f>
        <v>3.0073999999999998E-7</v>
      </c>
      <c r="AA40" s="10">
        <f t="shared" ref="AA40:AA43" si="21">G40+P40</f>
        <v>7074.18</v>
      </c>
      <c r="AB40" s="16">
        <f t="shared" ref="AB40:AB43" si="22">J40</f>
        <v>1.7506000000000001E-7</v>
      </c>
      <c r="AC40" s="16">
        <f t="shared" ref="AC40:AC43" si="23">S40</f>
        <v>1.476E-12</v>
      </c>
    </row>
    <row r="41" spans="1:29" x14ac:dyDescent="0.35">
      <c r="A41" s="10" t="s">
        <v>136</v>
      </c>
      <c r="B41" s="16">
        <v>1.0577999999999999E-4</v>
      </c>
      <c r="C41" s="10">
        <v>1.6819000000000001E-2</v>
      </c>
      <c r="D41" s="16">
        <v>2.9998000000000002E-7</v>
      </c>
      <c r="E41" s="16">
        <v>1.2334E-8</v>
      </c>
      <c r="F41" s="16">
        <v>4.1116000000000001</v>
      </c>
      <c r="G41" s="10">
        <v>92.56</v>
      </c>
      <c r="H41" s="10">
        <v>9.1324000000000005</v>
      </c>
      <c r="I41" s="10">
        <v>9.8665000000000003</v>
      </c>
      <c r="J41" s="16">
        <v>1.6710000000000001E-7</v>
      </c>
      <c r="K41" s="16">
        <v>5.6464000000000002E-8</v>
      </c>
      <c r="L41" s="16">
        <v>33.790999999999997</v>
      </c>
      <c r="M41" s="10">
        <v>0.77466000000000002</v>
      </c>
      <c r="N41" s="16">
        <v>2.6074E-2</v>
      </c>
      <c r="O41" s="16">
        <v>3.3658999999999999</v>
      </c>
      <c r="P41" s="10">
        <v>6981</v>
      </c>
      <c r="Q41" s="16">
        <v>12.945</v>
      </c>
      <c r="R41" s="16">
        <v>0.18543000000000001</v>
      </c>
      <c r="S41" s="17">
        <v>1.4421000000000001E-12</v>
      </c>
      <c r="T41" s="16">
        <v>3.3088000000000001E-14</v>
      </c>
      <c r="U41" s="16">
        <v>2.2944</v>
      </c>
      <c r="V41" s="10">
        <v>0.97702</v>
      </c>
      <c r="W41" s="16">
        <v>1.3434E-3</v>
      </c>
      <c r="X41" s="16">
        <v>0.13750000000000001</v>
      </c>
      <c r="Z41" s="16">
        <f t="shared" si="20"/>
        <v>2.9998000000000002E-7</v>
      </c>
      <c r="AA41" s="10">
        <f t="shared" si="21"/>
        <v>7073.56</v>
      </c>
      <c r="AB41" s="16">
        <f t="shared" si="22"/>
        <v>1.6710000000000001E-7</v>
      </c>
      <c r="AC41" s="16">
        <f t="shared" si="23"/>
        <v>1.4421000000000001E-12</v>
      </c>
    </row>
    <row r="42" spans="1:29" x14ac:dyDescent="0.35">
      <c r="A42" s="10" t="s">
        <v>137</v>
      </c>
      <c r="B42" s="16">
        <v>1.0574E-4</v>
      </c>
      <c r="C42" s="10">
        <v>1.6813000000000002E-2</v>
      </c>
      <c r="D42" s="16">
        <v>2.9835999999999998E-7</v>
      </c>
      <c r="E42" s="16">
        <v>1.2331999999999999E-8</v>
      </c>
      <c r="F42" s="16">
        <v>4.1333000000000002</v>
      </c>
      <c r="G42" s="10">
        <v>93.57</v>
      </c>
      <c r="H42" s="10">
        <v>9.1347000000000005</v>
      </c>
      <c r="I42" s="10">
        <v>9.7623999999999995</v>
      </c>
      <c r="J42" s="16">
        <v>1.6864000000000001E-7</v>
      </c>
      <c r="K42" s="16">
        <v>5.7029000000000001E-8</v>
      </c>
      <c r="L42" s="16">
        <v>33.817</v>
      </c>
      <c r="M42" s="10">
        <v>0.77397000000000005</v>
      </c>
      <c r="N42" s="16">
        <v>2.6096999999999999E-2</v>
      </c>
      <c r="O42" s="16">
        <v>3.3717999999999999</v>
      </c>
      <c r="P42" s="10">
        <v>6978</v>
      </c>
      <c r="Q42" s="16">
        <v>12.956</v>
      </c>
      <c r="R42" s="16">
        <v>0.18567</v>
      </c>
      <c r="S42" s="17">
        <v>1.4527000000000001E-12</v>
      </c>
      <c r="T42" s="16">
        <v>3.3362999999999999E-14</v>
      </c>
      <c r="U42" s="16">
        <v>2.2966000000000002</v>
      </c>
      <c r="V42" s="10">
        <v>0.97668999999999995</v>
      </c>
      <c r="W42" s="16">
        <v>1.3447000000000001E-3</v>
      </c>
      <c r="X42" s="16">
        <v>0.13768</v>
      </c>
      <c r="Z42" s="16">
        <f t="shared" si="20"/>
        <v>2.9835999999999998E-7</v>
      </c>
      <c r="AA42" s="10">
        <f t="shared" si="21"/>
        <v>7071.57</v>
      </c>
      <c r="AB42" s="16">
        <f t="shared" si="22"/>
        <v>1.6864000000000001E-7</v>
      </c>
      <c r="AC42" s="16">
        <f t="shared" si="23"/>
        <v>1.4527000000000001E-12</v>
      </c>
    </row>
    <row r="43" spans="1:29" x14ac:dyDescent="0.35">
      <c r="A43" s="11" t="s">
        <v>138</v>
      </c>
      <c r="B43" s="18">
        <v>1.0634E-4</v>
      </c>
      <c r="C43" s="11">
        <v>1.6907999999999999E-2</v>
      </c>
      <c r="D43" s="18">
        <v>2.9702E-7</v>
      </c>
      <c r="E43" s="18">
        <v>1.235E-8</v>
      </c>
      <c r="F43" s="18">
        <v>4.1580000000000004</v>
      </c>
      <c r="G43" s="11">
        <v>94.58</v>
      </c>
      <c r="H43" s="11">
        <v>9.1363000000000003</v>
      </c>
      <c r="I43" s="11">
        <v>9.6599000000000004</v>
      </c>
      <c r="J43" s="18">
        <v>1.6443E-7</v>
      </c>
      <c r="K43" s="18">
        <v>5.6025E-8</v>
      </c>
      <c r="L43" s="18">
        <v>34.072000000000003</v>
      </c>
      <c r="M43" s="11">
        <v>0.77629000000000004</v>
      </c>
      <c r="N43" s="18">
        <v>2.6287999999999999E-2</v>
      </c>
      <c r="O43" s="18">
        <v>3.3864000000000001</v>
      </c>
      <c r="P43" s="11">
        <v>6988</v>
      </c>
      <c r="Q43" s="18">
        <v>12.956</v>
      </c>
      <c r="R43" s="18">
        <v>0.18540000000000001</v>
      </c>
      <c r="S43" s="24">
        <v>1.4478999999999999E-12</v>
      </c>
      <c r="T43" s="18">
        <v>3.3268E-14</v>
      </c>
      <c r="U43" s="18">
        <v>2.2976999999999999</v>
      </c>
      <c r="V43" s="11">
        <v>0.97687999999999997</v>
      </c>
      <c r="W43" s="18">
        <v>1.3452E-3</v>
      </c>
      <c r="X43" s="18">
        <v>0.13769999999999999</v>
      </c>
      <c r="Z43" s="18">
        <f t="shared" si="20"/>
        <v>2.9702E-7</v>
      </c>
      <c r="AA43" s="11">
        <f t="shared" si="21"/>
        <v>7082.58</v>
      </c>
      <c r="AB43" s="18">
        <f t="shared" si="22"/>
        <v>1.6443E-7</v>
      </c>
      <c r="AC43" s="18">
        <f t="shared" si="23"/>
        <v>1.4478999999999999E-12</v>
      </c>
    </row>
    <row r="44" spans="1:29" x14ac:dyDescent="0.35">
      <c r="A44" s="10" t="s">
        <v>24</v>
      </c>
      <c r="B44" s="10">
        <f t="shared" ref="B44:X44" si="24">AVERAGE(B39:B43)</f>
        <v>1.0587199999999999E-4</v>
      </c>
      <c r="C44" s="10">
        <f t="shared" si="24"/>
        <v>1.6833599999999997E-2</v>
      </c>
      <c r="D44" s="10">
        <f t="shared" si="24"/>
        <v>2.99266E-7</v>
      </c>
      <c r="E44" s="10">
        <f t="shared" si="24"/>
        <v>1.23422E-8</v>
      </c>
      <c r="F44" s="10">
        <f t="shared" si="24"/>
        <v>4.1242599999999996</v>
      </c>
      <c r="G44" s="10">
        <f t="shared" si="24"/>
        <v>92.191999999999993</v>
      </c>
      <c r="H44" s="10">
        <f t="shared" si="24"/>
        <v>9.1464199999999991</v>
      </c>
      <c r="I44" s="10">
        <f t="shared" si="24"/>
        <v>9.92516</v>
      </c>
      <c r="J44" s="10">
        <f t="shared" si="24"/>
        <v>1.6854600000000001E-7</v>
      </c>
      <c r="K44" s="10">
        <f t="shared" si="24"/>
        <v>5.69284E-8</v>
      </c>
      <c r="L44" s="10">
        <f t="shared" si="24"/>
        <v>33.7774</v>
      </c>
      <c r="M44" s="10">
        <f t="shared" si="24"/>
        <v>0.77387399999999995</v>
      </c>
      <c r="N44" s="10">
        <f t="shared" si="24"/>
        <v>2.6067399999999998E-2</v>
      </c>
      <c r="O44" s="10">
        <f t="shared" si="24"/>
        <v>3.3684399999999997</v>
      </c>
      <c r="P44" s="10">
        <f t="shared" si="24"/>
        <v>6977.2</v>
      </c>
      <c r="Q44" s="10">
        <f t="shared" si="24"/>
        <v>12.972800000000001</v>
      </c>
      <c r="R44" s="10">
        <f t="shared" si="24"/>
        <v>0.18592999999999998</v>
      </c>
      <c r="S44" s="21">
        <f t="shared" si="24"/>
        <v>1.45916E-12</v>
      </c>
      <c r="T44" s="10">
        <f t="shared" si="24"/>
        <v>3.3552199999999995E-14</v>
      </c>
      <c r="U44" s="10">
        <f t="shared" si="24"/>
        <v>2.2993800000000002</v>
      </c>
      <c r="V44" s="10">
        <f t="shared" si="24"/>
        <v>0.97646999999999995</v>
      </c>
      <c r="W44" s="10">
        <f t="shared" si="24"/>
        <v>1.3464E-3</v>
      </c>
      <c r="X44" s="10">
        <f t="shared" si="24"/>
        <v>0.13788399999999998</v>
      </c>
      <c r="Z44" s="10">
        <f>AVERAGE(Z39:Z43)</f>
        <v>2.99266E-7</v>
      </c>
      <c r="AA44" s="10">
        <f>AVERAGE(AA39:AA43)</f>
        <v>7069.3919999999998</v>
      </c>
      <c r="AB44" s="10">
        <f>AVERAGE(AB39:AB43)</f>
        <v>1.6854600000000001E-7</v>
      </c>
      <c r="AC44" s="10">
        <f>AVERAGE(AC39:AC43)</f>
        <v>1.45916E-12</v>
      </c>
    </row>
    <row r="46" spans="1:29" x14ac:dyDescent="0.35">
      <c r="A46" s="23">
        <v>0.06</v>
      </c>
    </row>
    <row r="47" spans="1:29" x14ac:dyDescent="0.35">
      <c r="A47" s="12" t="s">
        <v>55</v>
      </c>
      <c r="B47" s="12" t="s">
        <v>12</v>
      </c>
      <c r="C47" s="12" t="s">
        <v>13</v>
      </c>
      <c r="D47" s="12" t="s">
        <v>26</v>
      </c>
      <c r="E47" s="12" t="s">
        <v>14</v>
      </c>
      <c r="F47" s="12" t="s">
        <v>15</v>
      </c>
      <c r="G47" s="12" t="s">
        <v>16</v>
      </c>
      <c r="H47" s="12" t="s">
        <v>17</v>
      </c>
      <c r="I47" s="12" t="s">
        <v>18</v>
      </c>
      <c r="J47" s="12" t="s">
        <v>27</v>
      </c>
      <c r="K47" s="12" t="s">
        <v>28</v>
      </c>
      <c r="L47" s="12" t="s">
        <v>29</v>
      </c>
      <c r="M47" s="12" t="s">
        <v>30</v>
      </c>
      <c r="N47" s="12" t="s">
        <v>31</v>
      </c>
      <c r="O47" s="12" t="s">
        <v>32</v>
      </c>
      <c r="P47" s="12" t="s">
        <v>33</v>
      </c>
      <c r="Q47" s="12" t="s">
        <v>19</v>
      </c>
      <c r="R47" s="12" t="s">
        <v>20</v>
      </c>
      <c r="S47" s="12" t="s">
        <v>34</v>
      </c>
      <c r="T47" s="12" t="s">
        <v>35</v>
      </c>
      <c r="U47" s="12" t="s">
        <v>36</v>
      </c>
      <c r="V47" s="12" t="s">
        <v>37</v>
      </c>
      <c r="W47" s="12" t="s">
        <v>38</v>
      </c>
      <c r="X47" s="12" t="s">
        <v>39</v>
      </c>
      <c r="Z47" s="10" t="s">
        <v>43</v>
      </c>
      <c r="AA47" s="10" t="s">
        <v>42</v>
      </c>
      <c r="AB47" s="10" t="s">
        <v>44</v>
      </c>
      <c r="AC47" s="10" t="s">
        <v>45</v>
      </c>
    </row>
    <row r="48" spans="1:29" x14ac:dyDescent="0.35">
      <c r="A48" s="10" t="s">
        <v>139</v>
      </c>
      <c r="B48" s="16">
        <v>1.0486E-4</v>
      </c>
      <c r="C48" s="10">
        <v>1.6673E-2</v>
      </c>
      <c r="D48" s="16">
        <v>3.0558000000000001E-7</v>
      </c>
      <c r="E48" s="16">
        <v>1.2337E-8</v>
      </c>
      <c r="F48" s="16">
        <v>4.0372000000000003</v>
      </c>
      <c r="G48" s="10">
        <v>86.83</v>
      </c>
      <c r="H48" s="10">
        <v>9.2296999999999993</v>
      </c>
      <c r="I48" s="10">
        <v>10.63</v>
      </c>
      <c r="J48" s="16">
        <v>1.8817E-7</v>
      </c>
      <c r="K48" s="16">
        <v>6.3233999999999996E-8</v>
      </c>
      <c r="L48" s="16">
        <v>33.604999999999997</v>
      </c>
      <c r="M48" s="10">
        <v>0.7661</v>
      </c>
      <c r="N48" s="16">
        <v>2.5957000000000001E-2</v>
      </c>
      <c r="O48" s="16">
        <v>3.3881999999999999</v>
      </c>
      <c r="P48" s="10">
        <v>6897</v>
      </c>
      <c r="Q48" s="16">
        <v>13.035</v>
      </c>
      <c r="R48" s="16">
        <v>0.189</v>
      </c>
      <c r="S48" s="17">
        <v>1.5023999999999999E-12</v>
      </c>
      <c r="T48" s="16">
        <v>3.4722999999999999E-14</v>
      </c>
      <c r="U48" s="16">
        <v>2.3111999999999999</v>
      </c>
      <c r="V48" s="10">
        <v>0.97489000000000003</v>
      </c>
      <c r="W48" s="16">
        <v>1.3550000000000001E-3</v>
      </c>
      <c r="X48" s="16">
        <v>0.13899</v>
      </c>
      <c r="Z48" s="14">
        <f>D48</f>
        <v>3.0558000000000001E-7</v>
      </c>
      <c r="AA48" s="13">
        <f>G48+P48</f>
        <v>6983.83</v>
      </c>
      <c r="AB48" s="14">
        <f>J48</f>
        <v>1.8817E-7</v>
      </c>
      <c r="AC48" s="14">
        <f>S48</f>
        <v>1.5023999999999999E-12</v>
      </c>
    </row>
    <row r="49" spans="1:29" x14ac:dyDescent="0.35">
      <c r="A49" s="10" t="s">
        <v>140</v>
      </c>
      <c r="B49" s="16">
        <v>1.0509999999999999E-4</v>
      </c>
      <c r="C49" s="10">
        <v>1.6712000000000001E-2</v>
      </c>
      <c r="D49" s="16">
        <v>3.0219999999999999E-7</v>
      </c>
      <c r="E49" s="16">
        <v>1.2313000000000001E-8</v>
      </c>
      <c r="F49" s="16">
        <v>4.0744999999999996</v>
      </c>
      <c r="G49" s="10">
        <v>90.53</v>
      </c>
      <c r="H49" s="10">
        <v>9.1806000000000001</v>
      </c>
      <c r="I49" s="10">
        <v>10.141</v>
      </c>
      <c r="J49" s="16">
        <v>1.7433E-7</v>
      </c>
      <c r="K49" s="16">
        <v>5.8844000000000001E-8</v>
      </c>
      <c r="L49" s="16">
        <v>33.753999999999998</v>
      </c>
      <c r="M49" s="10">
        <v>0.77244000000000002</v>
      </c>
      <c r="N49" s="16">
        <v>2.6051999999999999E-2</v>
      </c>
      <c r="O49" s="16">
        <v>3.3727</v>
      </c>
      <c r="P49" s="10">
        <v>6907</v>
      </c>
      <c r="Q49" s="16">
        <v>12.943</v>
      </c>
      <c r="R49" s="16">
        <v>0.18739</v>
      </c>
      <c r="S49" s="17">
        <v>1.474E-12</v>
      </c>
      <c r="T49" s="16">
        <v>3.3915E-14</v>
      </c>
      <c r="U49" s="16">
        <v>2.3008999999999999</v>
      </c>
      <c r="V49" s="10">
        <v>0.97592000000000001</v>
      </c>
      <c r="W49" s="16">
        <v>1.3485000000000001E-3</v>
      </c>
      <c r="X49" s="16">
        <v>0.13818</v>
      </c>
      <c r="Z49" s="16">
        <f t="shared" ref="Z49:Z52" si="25">D49</f>
        <v>3.0219999999999999E-7</v>
      </c>
      <c r="AA49" s="10">
        <f t="shared" ref="AA49:AA52" si="26">G49+P49</f>
        <v>6997.53</v>
      </c>
      <c r="AB49" s="16">
        <f t="shared" ref="AB49:AB52" si="27">J49</f>
        <v>1.7433E-7</v>
      </c>
      <c r="AC49" s="16">
        <f t="shared" ref="AC49:AC52" si="28">S49</f>
        <v>1.474E-12</v>
      </c>
    </row>
    <row r="50" spans="1:29" x14ac:dyDescent="0.35">
      <c r="A50" s="10" t="s">
        <v>141</v>
      </c>
      <c r="B50" s="16">
        <v>1.0554E-4</v>
      </c>
      <c r="C50" s="10">
        <v>1.678E-2</v>
      </c>
      <c r="D50" s="16">
        <v>3.0127E-7</v>
      </c>
      <c r="E50" s="16">
        <v>1.2324E-8</v>
      </c>
      <c r="F50" s="16">
        <v>4.0907</v>
      </c>
      <c r="G50" s="10">
        <v>91.79</v>
      </c>
      <c r="H50" s="10">
        <v>9.1780000000000008</v>
      </c>
      <c r="I50" s="10">
        <v>9.9989000000000008</v>
      </c>
      <c r="J50" s="16">
        <v>1.7499999999999999E-7</v>
      </c>
      <c r="K50" s="16">
        <v>5.9442999999999998E-8</v>
      </c>
      <c r="L50" s="16">
        <v>33.966999999999999</v>
      </c>
      <c r="M50" s="10">
        <v>0.77244999999999997</v>
      </c>
      <c r="N50" s="16">
        <v>2.6217000000000001E-2</v>
      </c>
      <c r="O50" s="16">
        <v>3.3940000000000001</v>
      </c>
      <c r="P50" s="10">
        <v>6913</v>
      </c>
      <c r="Q50" s="16">
        <v>12.948</v>
      </c>
      <c r="R50" s="16">
        <v>0.18729999999999999</v>
      </c>
      <c r="S50" s="17">
        <v>1.4642999999999999E-12</v>
      </c>
      <c r="T50" s="16">
        <v>3.3708999999999999E-14</v>
      </c>
      <c r="U50" s="16">
        <v>2.3020999999999998</v>
      </c>
      <c r="V50" s="10">
        <v>0.97626999999999997</v>
      </c>
      <c r="W50" s="16">
        <v>1.3489999999999999E-3</v>
      </c>
      <c r="X50" s="16">
        <v>0.13818</v>
      </c>
      <c r="Z50" s="16">
        <f t="shared" si="25"/>
        <v>3.0127E-7</v>
      </c>
      <c r="AA50" s="10">
        <f t="shared" si="26"/>
        <v>7004.79</v>
      </c>
      <c r="AB50" s="16">
        <f t="shared" si="27"/>
        <v>1.7499999999999999E-7</v>
      </c>
      <c r="AC50" s="16">
        <f t="shared" si="28"/>
        <v>1.4642999999999999E-12</v>
      </c>
    </row>
    <row r="51" spans="1:29" x14ac:dyDescent="0.35">
      <c r="A51" s="10" t="s">
        <v>142</v>
      </c>
      <c r="B51" s="16">
        <v>1.0527999999999999E-4</v>
      </c>
      <c r="C51" s="10">
        <v>1.6739E-2</v>
      </c>
      <c r="D51" s="16">
        <v>2.9989999999999998E-7</v>
      </c>
      <c r="E51" s="16">
        <v>1.2294000000000001E-8</v>
      </c>
      <c r="F51" s="16">
        <v>4.0994000000000002</v>
      </c>
      <c r="G51" s="10">
        <v>92.69</v>
      </c>
      <c r="H51" s="10">
        <v>9.1544000000000008</v>
      </c>
      <c r="I51" s="10">
        <v>9.8764000000000003</v>
      </c>
      <c r="J51" s="16">
        <v>1.7265E-7</v>
      </c>
      <c r="K51" s="16">
        <v>5.8484999999999997E-8</v>
      </c>
      <c r="L51" s="16">
        <v>33.875</v>
      </c>
      <c r="M51" s="10">
        <v>0.77359</v>
      </c>
      <c r="N51" s="16">
        <v>2.6141000000000001E-2</v>
      </c>
      <c r="O51" s="16">
        <v>3.3792</v>
      </c>
      <c r="P51" s="10">
        <v>6899</v>
      </c>
      <c r="Q51" s="16">
        <v>12.901</v>
      </c>
      <c r="R51" s="16">
        <v>0.187</v>
      </c>
      <c r="S51" s="17">
        <v>1.4616E-12</v>
      </c>
      <c r="T51" s="16">
        <v>3.3595999999999998E-14</v>
      </c>
      <c r="U51" s="16">
        <v>2.2986</v>
      </c>
      <c r="V51" s="10">
        <v>0.97643000000000002</v>
      </c>
      <c r="W51" s="16">
        <v>1.3470000000000001E-3</v>
      </c>
      <c r="X51" s="16">
        <v>0.13794999999999999</v>
      </c>
      <c r="Z51" s="16">
        <f t="shared" si="25"/>
        <v>2.9989999999999998E-7</v>
      </c>
      <c r="AA51" s="10">
        <f t="shared" si="26"/>
        <v>6991.69</v>
      </c>
      <c r="AB51" s="16">
        <f t="shared" si="27"/>
        <v>1.7265E-7</v>
      </c>
      <c r="AC51" s="16">
        <f t="shared" si="28"/>
        <v>1.4616E-12</v>
      </c>
    </row>
    <row r="52" spans="1:29" x14ac:dyDescent="0.35">
      <c r="A52" s="11" t="s">
        <v>143</v>
      </c>
      <c r="B52" s="18">
        <v>1.044E-4</v>
      </c>
      <c r="C52" s="11">
        <v>1.6598999999999999E-2</v>
      </c>
      <c r="D52" s="18">
        <v>3.0062E-7</v>
      </c>
      <c r="E52" s="18">
        <v>1.2241E-8</v>
      </c>
      <c r="F52" s="18">
        <v>4.0719000000000003</v>
      </c>
      <c r="G52" s="11">
        <v>91.63</v>
      </c>
      <c r="H52" s="11">
        <v>9.1143999999999998</v>
      </c>
      <c r="I52" s="11">
        <v>9.9469999999999992</v>
      </c>
      <c r="J52" s="18">
        <v>1.6710000000000001E-7</v>
      </c>
      <c r="K52" s="18">
        <v>5.6591E-8</v>
      </c>
      <c r="L52" s="18">
        <v>33.866999999999997</v>
      </c>
      <c r="M52" s="11">
        <v>0.77639000000000002</v>
      </c>
      <c r="N52" s="18">
        <v>2.6127000000000001E-2</v>
      </c>
      <c r="O52" s="18">
        <v>3.3652000000000002</v>
      </c>
      <c r="P52" s="11">
        <v>6910</v>
      </c>
      <c r="Q52" s="18">
        <v>12.834</v>
      </c>
      <c r="R52" s="18">
        <v>0.18573000000000001</v>
      </c>
      <c r="S52" s="24">
        <v>1.4682999999999999E-12</v>
      </c>
      <c r="T52" s="18">
        <v>3.3559000000000001E-14</v>
      </c>
      <c r="U52" s="18">
        <v>2.2856000000000001</v>
      </c>
      <c r="V52" s="11">
        <v>0.97616999999999998</v>
      </c>
      <c r="W52" s="18">
        <v>1.3393999999999999E-3</v>
      </c>
      <c r="X52" s="18">
        <v>0.13721</v>
      </c>
      <c r="Z52" s="18">
        <f t="shared" si="25"/>
        <v>3.0062E-7</v>
      </c>
      <c r="AA52" s="11">
        <f t="shared" si="26"/>
        <v>7001.63</v>
      </c>
      <c r="AB52" s="18">
        <f t="shared" si="27"/>
        <v>1.6710000000000001E-7</v>
      </c>
      <c r="AC52" s="18">
        <f t="shared" si="28"/>
        <v>1.4682999999999999E-12</v>
      </c>
    </row>
    <row r="53" spans="1:29" x14ac:dyDescent="0.35">
      <c r="A53" s="10" t="s">
        <v>24</v>
      </c>
      <c r="B53" s="10">
        <f t="shared" ref="B53:X53" si="29">AVERAGE(B48:B52)</f>
        <v>1.05036E-4</v>
      </c>
      <c r="C53" s="10">
        <f t="shared" si="29"/>
        <v>1.6700600000000003E-2</v>
      </c>
      <c r="D53" s="10">
        <f t="shared" si="29"/>
        <v>3.0191400000000004E-7</v>
      </c>
      <c r="E53" s="10">
        <f t="shared" si="29"/>
        <v>1.2301799999999999E-8</v>
      </c>
      <c r="F53" s="10">
        <f t="shared" si="29"/>
        <v>4.0747400000000003</v>
      </c>
      <c r="G53" s="10">
        <f t="shared" si="29"/>
        <v>90.694000000000003</v>
      </c>
      <c r="H53" s="10">
        <f t="shared" si="29"/>
        <v>9.1714200000000012</v>
      </c>
      <c r="I53" s="10">
        <f t="shared" si="29"/>
        <v>10.11866</v>
      </c>
      <c r="J53" s="10">
        <f t="shared" si="29"/>
        <v>1.7545000000000003E-7</v>
      </c>
      <c r="K53" s="10">
        <f t="shared" si="29"/>
        <v>5.9319399999999992E-8</v>
      </c>
      <c r="L53" s="10">
        <f t="shared" si="29"/>
        <v>33.813599999999994</v>
      </c>
      <c r="M53" s="10">
        <f t="shared" si="29"/>
        <v>0.77219400000000005</v>
      </c>
      <c r="N53" s="10">
        <f t="shared" si="29"/>
        <v>2.6098799999999998E-2</v>
      </c>
      <c r="O53" s="10">
        <f t="shared" si="29"/>
        <v>3.3798599999999999</v>
      </c>
      <c r="P53" s="10">
        <f t="shared" si="29"/>
        <v>6905.2</v>
      </c>
      <c r="Q53" s="10">
        <f t="shared" si="29"/>
        <v>12.9322</v>
      </c>
      <c r="R53" s="10">
        <f t="shared" si="29"/>
        <v>0.18728400000000001</v>
      </c>
      <c r="S53" s="21">
        <f t="shared" si="29"/>
        <v>1.47412E-12</v>
      </c>
      <c r="T53" s="10">
        <f t="shared" si="29"/>
        <v>3.3900399999999997E-14</v>
      </c>
      <c r="U53" s="10">
        <f t="shared" si="29"/>
        <v>2.2996799999999999</v>
      </c>
      <c r="V53" s="10">
        <f t="shared" si="29"/>
        <v>0.97593600000000014</v>
      </c>
      <c r="W53" s="10">
        <f t="shared" si="29"/>
        <v>1.3477800000000002E-3</v>
      </c>
      <c r="X53" s="10">
        <f t="shared" si="29"/>
        <v>0.138102</v>
      </c>
      <c r="Z53" s="10">
        <f>AVERAGE(Z48:Z52)</f>
        <v>3.0191400000000004E-7</v>
      </c>
      <c r="AA53" s="10">
        <f>AVERAGE(AA48:AA52)</f>
        <v>6995.8940000000002</v>
      </c>
      <c r="AB53" s="10">
        <f>AVERAGE(AB48:AB52)</f>
        <v>1.7545000000000003E-7</v>
      </c>
      <c r="AC53" s="10">
        <f>AVERAGE(AC48:AC52)</f>
        <v>1.47412E-12</v>
      </c>
    </row>
    <row r="55" spans="1:29" x14ac:dyDescent="0.35">
      <c r="A55" s="23">
        <v>7.0000000000000007E-2</v>
      </c>
    </row>
    <row r="56" spans="1:29" x14ac:dyDescent="0.35">
      <c r="A56" s="12" t="s">
        <v>55</v>
      </c>
      <c r="B56" s="12" t="s">
        <v>12</v>
      </c>
      <c r="C56" s="12" t="s">
        <v>13</v>
      </c>
      <c r="D56" s="12" t="s">
        <v>26</v>
      </c>
      <c r="E56" s="12" t="s">
        <v>14</v>
      </c>
      <c r="F56" s="12" t="s">
        <v>15</v>
      </c>
      <c r="G56" s="12" t="s">
        <v>16</v>
      </c>
      <c r="H56" s="12" t="s">
        <v>17</v>
      </c>
      <c r="I56" s="12" t="s">
        <v>18</v>
      </c>
      <c r="J56" s="12" t="s">
        <v>27</v>
      </c>
      <c r="K56" s="12" t="s">
        <v>28</v>
      </c>
      <c r="L56" s="12" t="s">
        <v>29</v>
      </c>
      <c r="M56" s="12" t="s">
        <v>30</v>
      </c>
      <c r="N56" s="12" t="s">
        <v>31</v>
      </c>
      <c r="O56" s="12" t="s">
        <v>32</v>
      </c>
      <c r="P56" s="12" t="s">
        <v>33</v>
      </c>
      <c r="Q56" s="12" t="s">
        <v>19</v>
      </c>
      <c r="R56" s="12" t="s">
        <v>20</v>
      </c>
      <c r="S56" s="12" t="s">
        <v>34</v>
      </c>
      <c r="T56" s="12" t="s">
        <v>35</v>
      </c>
      <c r="U56" s="12" t="s">
        <v>36</v>
      </c>
      <c r="V56" s="12" t="s">
        <v>37</v>
      </c>
      <c r="W56" s="12" t="s">
        <v>38</v>
      </c>
      <c r="X56" s="12" t="s">
        <v>39</v>
      </c>
      <c r="Z56" s="10" t="s">
        <v>43</v>
      </c>
      <c r="AA56" s="10" t="s">
        <v>42</v>
      </c>
      <c r="AB56" s="10" t="s">
        <v>44</v>
      </c>
      <c r="AC56" s="10" t="s">
        <v>45</v>
      </c>
    </row>
    <row r="57" spans="1:29" x14ac:dyDescent="0.35">
      <c r="A57" s="10" t="s">
        <v>144</v>
      </c>
      <c r="B57" s="16">
        <v>1.0632E-4</v>
      </c>
      <c r="C57" s="10">
        <v>1.6903999999999999E-2</v>
      </c>
      <c r="D57" s="16">
        <v>3.0461999999999998E-7</v>
      </c>
      <c r="E57" s="16">
        <v>1.24E-8</v>
      </c>
      <c r="F57" s="16">
        <v>4.0705999999999998</v>
      </c>
      <c r="G57" s="10">
        <v>88.35</v>
      </c>
      <c r="H57" s="10">
        <v>9.2982999999999993</v>
      </c>
      <c r="I57" s="10">
        <v>10.523999999999999</v>
      </c>
      <c r="J57" s="16">
        <v>1.8374999999999999E-7</v>
      </c>
      <c r="K57" s="16">
        <v>6.2180000000000005E-8</v>
      </c>
      <c r="L57" s="16">
        <v>33.838999999999999</v>
      </c>
      <c r="M57" s="10">
        <v>0.76892000000000005</v>
      </c>
      <c r="N57" s="16">
        <v>2.6128999999999999E-2</v>
      </c>
      <c r="O57" s="16">
        <v>3.3980999999999999</v>
      </c>
      <c r="P57" s="10">
        <v>6838</v>
      </c>
      <c r="Q57" s="16">
        <v>13.054</v>
      </c>
      <c r="R57" s="16">
        <v>0.19089999999999999</v>
      </c>
      <c r="S57" s="17">
        <v>1.4918999999999999E-12</v>
      </c>
      <c r="T57" s="16">
        <v>3.4718000000000003E-14</v>
      </c>
      <c r="U57" s="16">
        <v>2.3271000000000002</v>
      </c>
      <c r="V57" s="10">
        <v>0.97531999999999996</v>
      </c>
      <c r="W57" s="16">
        <v>1.3651E-3</v>
      </c>
      <c r="X57" s="16">
        <v>0.13996</v>
      </c>
      <c r="Z57" s="14">
        <f>D57</f>
        <v>3.0461999999999998E-7</v>
      </c>
      <c r="AA57" s="13">
        <f>G57+P57</f>
        <v>6926.35</v>
      </c>
      <c r="AB57" s="14">
        <f>J57</f>
        <v>1.8374999999999999E-7</v>
      </c>
      <c r="AC57" s="14">
        <f>S57</f>
        <v>1.4918999999999999E-12</v>
      </c>
    </row>
    <row r="58" spans="1:29" x14ac:dyDescent="0.35">
      <c r="A58" s="10" t="s">
        <v>145</v>
      </c>
      <c r="B58" s="16">
        <v>1.0553E-4</v>
      </c>
      <c r="C58" s="10">
        <v>1.6778999999999999E-2</v>
      </c>
      <c r="D58" s="16">
        <v>3.0484999999999998E-7</v>
      </c>
      <c r="E58" s="16">
        <v>1.2343E-8</v>
      </c>
      <c r="F58" s="16">
        <v>4.0488999999999997</v>
      </c>
      <c r="G58" s="10">
        <v>87.5</v>
      </c>
      <c r="H58" s="10">
        <v>9.2347999999999999</v>
      </c>
      <c r="I58" s="10">
        <v>10.554</v>
      </c>
      <c r="J58" s="16">
        <v>1.8437999999999999E-7</v>
      </c>
      <c r="K58" s="16">
        <v>6.2683999999999994E-8</v>
      </c>
      <c r="L58" s="16">
        <v>33.997</v>
      </c>
      <c r="M58" s="10">
        <v>0.76887000000000005</v>
      </c>
      <c r="N58" s="16">
        <v>2.6251E-2</v>
      </c>
      <c r="O58" s="16">
        <v>3.4142000000000001</v>
      </c>
      <c r="P58" s="10">
        <v>6876</v>
      </c>
      <c r="Q58" s="16">
        <v>13.004</v>
      </c>
      <c r="R58" s="16">
        <v>0.18912000000000001</v>
      </c>
      <c r="S58" s="17">
        <v>1.4889E-12</v>
      </c>
      <c r="T58" s="16">
        <v>3.4427000000000002E-14</v>
      </c>
      <c r="U58" s="16">
        <v>2.3121999999999998</v>
      </c>
      <c r="V58" s="10">
        <v>0.97538999999999998</v>
      </c>
      <c r="W58" s="16">
        <v>1.3558000000000001E-3</v>
      </c>
      <c r="X58" s="16">
        <v>0.13900000000000001</v>
      </c>
      <c r="Z58" s="16">
        <f t="shared" ref="Z58:Z61" si="30">D58</f>
        <v>3.0484999999999998E-7</v>
      </c>
      <c r="AA58" s="10">
        <f t="shared" ref="AA58:AA61" si="31">G58+P58</f>
        <v>6963.5</v>
      </c>
      <c r="AB58" s="16">
        <f t="shared" ref="AB58:AB61" si="32">J58</f>
        <v>1.8437999999999999E-7</v>
      </c>
      <c r="AC58" s="16">
        <f t="shared" ref="AC58:AC61" si="33">S58</f>
        <v>1.4889E-12</v>
      </c>
    </row>
    <row r="59" spans="1:29" x14ac:dyDescent="0.35">
      <c r="A59" s="10" t="s">
        <v>146</v>
      </c>
      <c r="B59" s="16">
        <v>1.0556E-4</v>
      </c>
      <c r="C59" s="10">
        <v>1.6784E-2</v>
      </c>
      <c r="D59" s="16">
        <v>3.0315000000000001E-7</v>
      </c>
      <c r="E59" s="16">
        <v>1.2317E-8</v>
      </c>
      <c r="F59" s="16">
        <v>4.0629999999999997</v>
      </c>
      <c r="G59" s="10">
        <v>90.01</v>
      </c>
      <c r="H59" s="10">
        <v>9.1972000000000005</v>
      </c>
      <c r="I59" s="10">
        <v>10.218</v>
      </c>
      <c r="J59" s="16">
        <v>1.7421E-7</v>
      </c>
      <c r="K59" s="16">
        <v>5.9518999999999998E-8</v>
      </c>
      <c r="L59" s="16">
        <v>34.164999999999999</v>
      </c>
      <c r="M59" s="10">
        <v>0.77376</v>
      </c>
      <c r="N59" s="16">
        <v>2.6366000000000001E-2</v>
      </c>
      <c r="O59" s="16">
        <v>3.4075000000000002</v>
      </c>
      <c r="P59" s="10">
        <v>6882</v>
      </c>
      <c r="Q59" s="16">
        <v>12.932</v>
      </c>
      <c r="R59" s="16">
        <v>0.18790999999999999</v>
      </c>
      <c r="S59" s="17">
        <v>1.4766E-12</v>
      </c>
      <c r="T59" s="16">
        <v>3.4017E-14</v>
      </c>
      <c r="U59" s="16">
        <v>2.3037000000000001</v>
      </c>
      <c r="V59" s="10">
        <v>0.97585</v>
      </c>
      <c r="W59" s="16">
        <v>1.3506E-3</v>
      </c>
      <c r="X59" s="16">
        <v>0.1384</v>
      </c>
      <c r="Z59" s="16">
        <f t="shared" si="30"/>
        <v>3.0315000000000001E-7</v>
      </c>
      <c r="AA59" s="10">
        <f t="shared" si="31"/>
        <v>6972.01</v>
      </c>
      <c r="AB59" s="16">
        <f t="shared" si="32"/>
        <v>1.7421E-7</v>
      </c>
      <c r="AC59" s="16">
        <f t="shared" si="33"/>
        <v>1.4766E-12</v>
      </c>
    </row>
    <row r="60" spans="1:29" x14ac:dyDescent="0.35">
      <c r="A60" s="10" t="s">
        <v>147</v>
      </c>
      <c r="B60" s="16">
        <v>1.0467999999999999E-4</v>
      </c>
      <c r="C60" s="10">
        <v>1.6643999999999999E-2</v>
      </c>
      <c r="D60" s="16">
        <v>3.0118E-7</v>
      </c>
      <c r="E60" s="16">
        <v>1.2245E-8</v>
      </c>
      <c r="F60" s="16">
        <v>4.0656999999999996</v>
      </c>
      <c r="G60" s="10">
        <v>90.5</v>
      </c>
      <c r="H60" s="10">
        <v>9.1409000000000002</v>
      </c>
      <c r="I60" s="10">
        <v>10.1</v>
      </c>
      <c r="J60" s="16">
        <v>1.6266E-7</v>
      </c>
      <c r="K60" s="16">
        <v>5.5474999999999999E-8</v>
      </c>
      <c r="L60" s="16">
        <v>34.104999999999997</v>
      </c>
      <c r="M60" s="10">
        <v>0.77942999999999996</v>
      </c>
      <c r="N60" s="16">
        <v>2.6304999999999999E-2</v>
      </c>
      <c r="O60" s="16">
        <v>3.3748999999999998</v>
      </c>
      <c r="P60" s="10">
        <v>6880</v>
      </c>
      <c r="Q60" s="16">
        <v>12.823</v>
      </c>
      <c r="R60" s="16">
        <v>0.18637999999999999</v>
      </c>
      <c r="S60" s="17">
        <v>1.4865999999999999E-12</v>
      </c>
      <c r="T60" s="16">
        <v>3.4034E-14</v>
      </c>
      <c r="U60" s="16">
        <v>2.2894000000000001</v>
      </c>
      <c r="V60" s="10">
        <v>0.97557000000000005</v>
      </c>
      <c r="W60" s="16">
        <v>1.3422E-3</v>
      </c>
      <c r="X60" s="16">
        <v>0.13758000000000001</v>
      </c>
      <c r="Z60" s="16">
        <f t="shared" si="30"/>
        <v>3.0118E-7</v>
      </c>
      <c r="AA60" s="10">
        <f t="shared" si="31"/>
        <v>6970.5</v>
      </c>
      <c r="AB60" s="16">
        <f t="shared" si="32"/>
        <v>1.6266E-7</v>
      </c>
      <c r="AC60" s="16">
        <f t="shared" si="33"/>
        <v>1.4865999999999999E-12</v>
      </c>
    </row>
    <row r="61" spans="1:29" x14ac:dyDescent="0.35">
      <c r="A61" s="11" t="s">
        <v>148</v>
      </c>
      <c r="B61" s="18">
        <v>1.0629E-4</v>
      </c>
      <c r="C61" s="11">
        <v>1.6900999999999999E-2</v>
      </c>
      <c r="D61" s="18">
        <v>3.0871000000000002E-7</v>
      </c>
      <c r="E61" s="18">
        <v>1.2353E-8</v>
      </c>
      <c r="F61" s="18">
        <v>4.0015000000000001</v>
      </c>
      <c r="G61" s="11">
        <v>86.17</v>
      </c>
      <c r="H61" s="11">
        <v>9.2226999999999997</v>
      </c>
      <c r="I61" s="11">
        <v>10.702999999999999</v>
      </c>
      <c r="J61" s="18">
        <v>1.8211000000000001E-7</v>
      </c>
      <c r="K61" s="18">
        <v>6.2685999999999996E-8</v>
      </c>
      <c r="L61" s="18">
        <v>34.421999999999997</v>
      </c>
      <c r="M61" s="11">
        <v>0.77068999999999999</v>
      </c>
      <c r="N61" s="18">
        <v>2.6571999999999998E-2</v>
      </c>
      <c r="O61" s="18">
        <v>3.4478</v>
      </c>
      <c r="P61" s="11">
        <v>6888</v>
      </c>
      <c r="Q61" s="18">
        <v>12.98</v>
      </c>
      <c r="R61" s="18">
        <v>0.18844</v>
      </c>
      <c r="S61" s="24">
        <v>1.4541E-12</v>
      </c>
      <c r="T61" s="18">
        <v>3.3570999999999999E-14</v>
      </c>
      <c r="U61" s="18">
        <v>2.3087</v>
      </c>
      <c r="V61" s="11">
        <v>0.97652000000000005</v>
      </c>
      <c r="W61" s="18">
        <v>1.3533E-3</v>
      </c>
      <c r="X61" s="18">
        <v>0.13858000000000001</v>
      </c>
      <c r="Z61" s="18">
        <f t="shared" si="30"/>
        <v>3.0871000000000002E-7</v>
      </c>
      <c r="AA61" s="11">
        <f t="shared" si="31"/>
        <v>6974.17</v>
      </c>
      <c r="AB61" s="18">
        <f t="shared" si="32"/>
        <v>1.8211000000000001E-7</v>
      </c>
      <c r="AC61" s="18">
        <f t="shared" si="33"/>
        <v>1.4541E-12</v>
      </c>
    </row>
    <row r="62" spans="1:29" x14ac:dyDescent="0.35">
      <c r="A62" s="10" t="s">
        <v>24</v>
      </c>
      <c r="B62" s="10">
        <f t="shared" ref="B62:X62" si="34">AVERAGE(B57:B61)</f>
        <v>1.0567600000000001E-4</v>
      </c>
      <c r="C62" s="10">
        <f t="shared" si="34"/>
        <v>1.6802400000000002E-2</v>
      </c>
      <c r="D62" s="10">
        <f t="shared" si="34"/>
        <v>3.0450199999999996E-7</v>
      </c>
      <c r="E62" s="10">
        <f t="shared" si="34"/>
        <v>1.2331600000000002E-8</v>
      </c>
      <c r="F62" s="10">
        <f t="shared" si="34"/>
        <v>4.0499399999999994</v>
      </c>
      <c r="G62" s="10">
        <f t="shared" si="34"/>
        <v>88.506</v>
      </c>
      <c r="H62" s="10">
        <f t="shared" si="34"/>
        <v>9.2187800000000006</v>
      </c>
      <c r="I62" s="10">
        <f t="shared" si="34"/>
        <v>10.4198</v>
      </c>
      <c r="J62" s="10">
        <f t="shared" si="34"/>
        <v>1.7742200000000001E-7</v>
      </c>
      <c r="K62" s="10">
        <f t="shared" si="34"/>
        <v>6.0508799999999992E-8</v>
      </c>
      <c r="L62" s="10">
        <f t="shared" si="34"/>
        <v>34.105599999999995</v>
      </c>
      <c r="M62" s="10">
        <f t="shared" si="34"/>
        <v>0.77233400000000008</v>
      </c>
      <c r="N62" s="10">
        <f t="shared" si="34"/>
        <v>2.6324599999999997E-2</v>
      </c>
      <c r="O62" s="10">
        <f t="shared" si="34"/>
        <v>3.4085000000000001</v>
      </c>
      <c r="P62" s="10">
        <f t="shared" si="34"/>
        <v>6872.8</v>
      </c>
      <c r="Q62" s="10">
        <f t="shared" si="34"/>
        <v>12.958600000000001</v>
      </c>
      <c r="R62" s="10">
        <f t="shared" si="34"/>
        <v>0.18855</v>
      </c>
      <c r="S62" s="21">
        <f t="shared" si="34"/>
        <v>1.4796200000000001E-12</v>
      </c>
      <c r="T62" s="10">
        <f t="shared" si="34"/>
        <v>3.4153399999999998E-14</v>
      </c>
      <c r="U62" s="10">
        <f t="shared" si="34"/>
        <v>2.3082199999999999</v>
      </c>
      <c r="V62" s="10">
        <f t="shared" si="34"/>
        <v>0.97572999999999988</v>
      </c>
      <c r="W62" s="10">
        <f t="shared" si="34"/>
        <v>1.3534E-3</v>
      </c>
      <c r="X62" s="10">
        <f t="shared" si="34"/>
        <v>0.13870399999999999</v>
      </c>
      <c r="Z62" s="10">
        <f>AVERAGE(Z57:Z61)</f>
        <v>3.0450199999999996E-7</v>
      </c>
      <c r="AA62" s="10">
        <f>AVERAGE(AA57:AA61)</f>
        <v>6961.3059999999996</v>
      </c>
      <c r="AB62" s="10">
        <f>AVERAGE(AB57:AB61)</f>
        <v>1.7742200000000001E-7</v>
      </c>
      <c r="AC62" s="10">
        <f>AVERAGE(AC57:AC61)</f>
        <v>1.4796200000000001E-12</v>
      </c>
    </row>
    <row r="64" spans="1:29" x14ac:dyDescent="0.35">
      <c r="A64" s="23">
        <v>0.08</v>
      </c>
    </row>
    <row r="65" spans="1:29" x14ac:dyDescent="0.35">
      <c r="A65" s="12" t="s">
        <v>55</v>
      </c>
      <c r="B65" s="12" t="s">
        <v>12</v>
      </c>
      <c r="C65" s="12" t="s">
        <v>13</v>
      </c>
      <c r="D65" s="12" t="s">
        <v>26</v>
      </c>
      <c r="E65" s="12" t="s">
        <v>14</v>
      </c>
      <c r="F65" s="12" t="s">
        <v>15</v>
      </c>
      <c r="G65" s="12" t="s">
        <v>16</v>
      </c>
      <c r="H65" s="12" t="s">
        <v>17</v>
      </c>
      <c r="I65" s="12" t="s">
        <v>18</v>
      </c>
      <c r="J65" s="12" t="s">
        <v>27</v>
      </c>
      <c r="K65" s="12" t="s">
        <v>28</v>
      </c>
      <c r="L65" s="12" t="s">
        <v>29</v>
      </c>
      <c r="M65" s="12" t="s">
        <v>30</v>
      </c>
      <c r="N65" s="12" t="s">
        <v>31</v>
      </c>
      <c r="O65" s="12" t="s">
        <v>32</v>
      </c>
      <c r="P65" s="12" t="s">
        <v>33</v>
      </c>
      <c r="Q65" s="12" t="s">
        <v>19</v>
      </c>
      <c r="R65" s="12" t="s">
        <v>20</v>
      </c>
      <c r="S65" s="12" t="s">
        <v>34</v>
      </c>
      <c r="T65" s="12" t="s">
        <v>35</v>
      </c>
      <c r="U65" s="12" t="s">
        <v>36</v>
      </c>
      <c r="V65" s="12" t="s">
        <v>37</v>
      </c>
      <c r="W65" s="12" t="s">
        <v>38</v>
      </c>
      <c r="X65" s="12" t="s">
        <v>39</v>
      </c>
      <c r="Z65" s="10" t="s">
        <v>43</v>
      </c>
      <c r="AA65" s="10" t="s">
        <v>42</v>
      </c>
      <c r="AB65" s="10" t="s">
        <v>44</v>
      </c>
      <c r="AC65" s="10" t="s">
        <v>45</v>
      </c>
    </row>
    <row r="66" spans="1:29" x14ac:dyDescent="0.35">
      <c r="A66" s="10" t="s">
        <v>149</v>
      </c>
      <c r="B66" s="16">
        <v>1.0408000000000001E-4</v>
      </c>
      <c r="C66" s="10">
        <v>1.6549000000000001E-2</v>
      </c>
      <c r="D66" s="16">
        <v>3.0685999999999998E-7</v>
      </c>
      <c r="E66" s="16">
        <v>1.2251E-8</v>
      </c>
      <c r="F66" s="16">
        <v>3.9923999999999999</v>
      </c>
      <c r="G66" s="10">
        <v>87.16</v>
      </c>
      <c r="H66" s="10">
        <v>9.2077000000000009</v>
      </c>
      <c r="I66" s="10">
        <v>10.564</v>
      </c>
      <c r="J66" s="16">
        <v>1.8101999999999999E-7</v>
      </c>
      <c r="K66" s="16">
        <v>6.1182999999999999E-8</v>
      </c>
      <c r="L66" s="16">
        <v>33.798999999999999</v>
      </c>
      <c r="M66" s="10">
        <v>0.77149999999999996</v>
      </c>
      <c r="N66" s="16">
        <v>2.6089000000000001E-2</v>
      </c>
      <c r="O66" s="16">
        <v>3.3816000000000002</v>
      </c>
      <c r="P66" s="10">
        <v>6806</v>
      </c>
      <c r="Q66" s="16">
        <v>12.869</v>
      </c>
      <c r="R66" s="16">
        <v>0.18908</v>
      </c>
      <c r="S66" s="17">
        <v>1.4897E-12</v>
      </c>
      <c r="T66" s="16">
        <v>3.4259999999999997E-14</v>
      </c>
      <c r="U66" s="16">
        <v>2.2997999999999998</v>
      </c>
      <c r="V66" s="10">
        <v>0.97536999999999996</v>
      </c>
      <c r="W66" s="16">
        <v>1.3496000000000001E-3</v>
      </c>
      <c r="X66" s="16">
        <v>0.13836999999999999</v>
      </c>
      <c r="Z66" s="14">
        <f>D66</f>
        <v>3.0685999999999998E-7</v>
      </c>
      <c r="AA66" s="13">
        <f>G66+P66</f>
        <v>6893.16</v>
      </c>
      <c r="AB66" s="14">
        <f>J66</f>
        <v>1.8101999999999999E-7</v>
      </c>
      <c r="AC66" s="14">
        <f>S66</f>
        <v>1.4897E-12</v>
      </c>
    </row>
    <row r="67" spans="1:29" x14ac:dyDescent="0.35">
      <c r="A67" s="10" t="s">
        <v>150</v>
      </c>
      <c r="B67" s="16">
        <v>1.0275E-4</v>
      </c>
      <c r="C67" s="10">
        <v>1.6337000000000001E-2</v>
      </c>
      <c r="D67" s="16">
        <v>3.0463E-7</v>
      </c>
      <c r="E67" s="16">
        <v>1.2152E-8</v>
      </c>
      <c r="F67" s="16">
        <v>3.9891000000000001</v>
      </c>
      <c r="G67" s="10">
        <v>89.35</v>
      </c>
      <c r="H67" s="10">
        <v>9.1365999999999996</v>
      </c>
      <c r="I67" s="10">
        <v>10.226000000000001</v>
      </c>
      <c r="J67" s="16">
        <v>1.7894000000000001E-7</v>
      </c>
      <c r="K67" s="16">
        <v>6.0281999999999997E-8</v>
      </c>
      <c r="L67" s="16">
        <v>33.688000000000002</v>
      </c>
      <c r="M67" s="10">
        <v>0.77300999999999997</v>
      </c>
      <c r="N67" s="16">
        <v>2.5999000000000001E-2</v>
      </c>
      <c r="O67" s="16">
        <v>3.3633000000000002</v>
      </c>
      <c r="P67" s="10">
        <v>6784</v>
      </c>
      <c r="Q67" s="16">
        <v>12.746</v>
      </c>
      <c r="R67" s="16">
        <v>0.18787999999999999</v>
      </c>
      <c r="S67" s="17">
        <v>1.4885999999999999E-12</v>
      </c>
      <c r="T67" s="16">
        <v>3.3998000000000001E-14</v>
      </c>
      <c r="U67" s="16">
        <v>2.2839</v>
      </c>
      <c r="V67" s="10">
        <v>0.97548999999999997</v>
      </c>
      <c r="W67" s="16">
        <v>1.3404999999999999E-3</v>
      </c>
      <c r="X67" s="16">
        <v>0.13741999999999999</v>
      </c>
      <c r="Z67" s="16">
        <f t="shared" ref="Z67:Z70" si="35">D67</f>
        <v>3.0463E-7</v>
      </c>
      <c r="AA67" s="10">
        <f t="shared" ref="AA67:AA70" si="36">G67+P67</f>
        <v>6873.35</v>
      </c>
      <c r="AB67" s="16">
        <f t="shared" ref="AB67:AB70" si="37">J67</f>
        <v>1.7894000000000001E-7</v>
      </c>
      <c r="AC67" s="16">
        <f t="shared" ref="AC67:AC70" si="38">S67</f>
        <v>1.4885999999999999E-12</v>
      </c>
    </row>
    <row r="68" spans="1:29" x14ac:dyDescent="0.35">
      <c r="A68" s="10" t="s">
        <v>151</v>
      </c>
      <c r="B68" s="16">
        <v>1.0365E-4</v>
      </c>
      <c r="C68" s="10">
        <v>1.6480000000000002E-2</v>
      </c>
      <c r="D68" s="16">
        <v>3.0414000000000002E-7</v>
      </c>
      <c r="E68" s="16">
        <v>1.2194999999999999E-8</v>
      </c>
      <c r="F68" s="16">
        <v>4.0096999999999996</v>
      </c>
      <c r="G68" s="10">
        <v>89.79</v>
      </c>
      <c r="H68" s="10">
        <v>9.1454000000000004</v>
      </c>
      <c r="I68" s="10">
        <v>10.185</v>
      </c>
      <c r="J68" s="16">
        <v>1.7456E-7</v>
      </c>
      <c r="K68" s="16">
        <v>5.9276000000000001E-8</v>
      </c>
      <c r="L68" s="16">
        <v>33.957000000000001</v>
      </c>
      <c r="M68" s="10">
        <v>0.77488999999999997</v>
      </c>
      <c r="N68" s="16">
        <v>2.6200999999999999E-2</v>
      </c>
      <c r="O68" s="16">
        <v>3.3813</v>
      </c>
      <c r="P68" s="10">
        <v>6815</v>
      </c>
      <c r="Q68" s="16">
        <v>12.778</v>
      </c>
      <c r="R68" s="16">
        <v>0.1875</v>
      </c>
      <c r="S68" s="17">
        <v>1.4789000000000001E-12</v>
      </c>
      <c r="T68" s="16">
        <v>3.3820000000000001E-14</v>
      </c>
      <c r="U68" s="16">
        <v>2.2867999999999999</v>
      </c>
      <c r="V68" s="10">
        <v>0.9758</v>
      </c>
      <c r="W68" s="16">
        <v>1.3416999999999999E-3</v>
      </c>
      <c r="X68" s="16">
        <v>0.13750000000000001</v>
      </c>
      <c r="Z68" s="16">
        <f t="shared" si="35"/>
        <v>3.0414000000000002E-7</v>
      </c>
      <c r="AA68" s="10">
        <f t="shared" si="36"/>
        <v>6904.79</v>
      </c>
      <c r="AB68" s="16">
        <f t="shared" si="37"/>
        <v>1.7456E-7</v>
      </c>
      <c r="AC68" s="16">
        <f t="shared" si="38"/>
        <v>1.4789000000000001E-12</v>
      </c>
    </row>
    <row r="69" spans="1:29" x14ac:dyDescent="0.35">
      <c r="A69" s="10" t="s">
        <v>152</v>
      </c>
      <c r="B69" s="16">
        <v>1.043E-4</v>
      </c>
      <c r="C69" s="10">
        <v>1.6584000000000002E-2</v>
      </c>
      <c r="D69" s="16">
        <v>3.0320000000000002E-7</v>
      </c>
      <c r="E69" s="16">
        <v>1.2213E-8</v>
      </c>
      <c r="F69" s="16">
        <v>4.0279999999999996</v>
      </c>
      <c r="G69" s="10">
        <v>90.68</v>
      </c>
      <c r="H69" s="10">
        <v>9.1486999999999998</v>
      </c>
      <c r="I69" s="10">
        <v>10.089</v>
      </c>
      <c r="J69" s="16">
        <v>1.7331999999999999E-7</v>
      </c>
      <c r="K69" s="16">
        <v>5.9098999999999999E-8</v>
      </c>
      <c r="L69" s="16">
        <v>34.097999999999999</v>
      </c>
      <c r="M69" s="10">
        <v>0.77551999999999999</v>
      </c>
      <c r="N69" s="16">
        <v>2.6308000000000002E-2</v>
      </c>
      <c r="O69" s="16">
        <v>3.3923000000000001</v>
      </c>
      <c r="P69" s="10">
        <v>6816</v>
      </c>
      <c r="Q69" s="16">
        <v>12.79</v>
      </c>
      <c r="R69" s="16">
        <v>0.18765000000000001</v>
      </c>
      <c r="S69" s="17">
        <v>1.4738E-12</v>
      </c>
      <c r="T69" s="16">
        <v>3.3769999999999998E-14</v>
      </c>
      <c r="U69" s="16">
        <v>2.2913999999999999</v>
      </c>
      <c r="V69" s="10">
        <v>0.97604000000000002</v>
      </c>
      <c r="W69" s="16">
        <v>1.3441E-3</v>
      </c>
      <c r="X69" s="16">
        <v>0.13771</v>
      </c>
      <c r="Z69" s="16">
        <f t="shared" si="35"/>
        <v>3.0320000000000002E-7</v>
      </c>
      <c r="AA69" s="10">
        <f t="shared" si="36"/>
        <v>6906.68</v>
      </c>
      <c r="AB69" s="16">
        <f t="shared" si="37"/>
        <v>1.7331999999999999E-7</v>
      </c>
      <c r="AC69" s="16">
        <f t="shared" si="38"/>
        <v>1.4738E-12</v>
      </c>
    </row>
    <row r="70" spans="1:29" x14ac:dyDescent="0.35">
      <c r="A70" s="11" t="s">
        <v>153</v>
      </c>
      <c r="B70" s="18">
        <v>1.0378E-4</v>
      </c>
      <c r="C70" s="11">
        <v>1.6500999999999998E-2</v>
      </c>
      <c r="D70" s="18">
        <v>3.0264000000000002E-7</v>
      </c>
      <c r="E70" s="18">
        <v>1.2175E-8</v>
      </c>
      <c r="F70" s="18">
        <v>4.0228999999999999</v>
      </c>
      <c r="G70" s="11">
        <v>91.62</v>
      </c>
      <c r="H70" s="11">
        <v>9.1114999999999995</v>
      </c>
      <c r="I70" s="11">
        <v>9.9449000000000005</v>
      </c>
      <c r="J70" s="18">
        <v>1.741E-7</v>
      </c>
      <c r="K70" s="18">
        <v>5.9365000000000003E-8</v>
      </c>
      <c r="L70" s="18">
        <v>34.097999999999999</v>
      </c>
      <c r="M70" s="11">
        <v>0.77531000000000005</v>
      </c>
      <c r="N70" s="18">
        <v>2.6308999999999999E-2</v>
      </c>
      <c r="O70" s="18">
        <v>3.3934000000000002</v>
      </c>
      <c r="P70" s="11">
        <v>6823</v>
      </c>
      <c r="Q70" s="18">
        <v>12.747</v>
      </c>
      <c r="R70" s="18">
        <v>0.18682000000000001</v>
      </c>
      <c r="S70" s="24">
        <v>1.4664000000000001E-12</v>
      </c>
      <c r="T70" s="18">
        <v>3.3481000000000003E-14</v>
      </c>
      <c r="U70" s="18">
        <v>2.2831999999999999</v>
      </c>
      <c r="V70" s="11">
        <v>0.97629999999999995</v>
      </c>
      <c r="W70" s="18">
        <v>1.3392E-3</v>
      </c>
      <c r="X70" s="18">
        <v>0.13716999999999999</v>
      </c>
      <c r="Z70" s="18">
        <f t="shared" si="35"/>
        <v>3.0264000000000002E-7</v>
      </c>
      <c r="AA70" s="11">
        <f t="shared" si="36"/>
        <v>6914.62</v>
      </c>
      <c r="AB70" s="18">
        <f t="shared" si="37"/>
        <v>1.741E-7</v>
      </c>
      <c r="AC70" s="18">
        <f t="shared" si="38"/>
        <v>1.4664000000000001E-12</v>
      </c>
    </row>
    <row r="71" spans="1:29" x14ac:dyDescent="0.35">
      <c r="A71" s="10" t="s">
        <v>24</v>
      </c>
      <c r="B71" s="10">
        <f t="shared" ref="B71:X71" si="39">AVERAGE(B66:B70)</f>
        <v>1.0371200000000001E-4</v>
      </c>
      <c r="C71" s="10">
        <f t="shared" si="39"/>
        <v>1.6490200000000003E-2</v>
      </c>
      <c r="D71" s="10">
        <f t="shared" si="39"/>
        <v>3.0429400000000004E-7</v>
      </c>
      <c r="E71" s="10">
        <f t="shared" si="39"/>
        <v>1.2197200000000001E-8</v>
      </c>
      <c r="F71" s="10">
        <f t="shared" si="39"/>
        <v>4.0084199999999992</v>
      </c>
      <c r="G71" s="10">
        <f t="shared" si="39"/>
        <v>89.72</v>
      </c>
      <c r="H71" s="10">
        <f t="shared" si="39"/>
        <v>9.1499799999999993</v>
      </c>
      <c r="I71" s="10">
        <f t="shared" si="39"/>
        <v>10.201779999999999</v>
      </c>
      <c r="J71" s="10">
        <f t="shared" si="39"/>
        <v>1.76388E-7</v>
      </c>
      <c r="K71" s="10">
        <f t="shared" si="39"/>
        <v>5.9841E-8</v>
      </c>
      <c r="L71" s="10">
        <f t="shared" si="39"/>
        <v>33.927999999999997</v>
      </c>
      <c r="M71" s="10">
        <f t="shared" si="39"/>
        <v>0.77404600000000001</v>
      </c>
      <c r="N71" s="10">
        <f t="shared" si="39"/>
        <v>2.6181199999999998E-2</v>
      </c>
      <c r="O71" s="10">
        <f t="shared" si="39"/>
        <v>3.3823800000000004</v>
      </c>
      <c r="P71" s="10">
        <f t="shared" si="39"/>
        <v>6808.8</v>
      </c>
      <c r="Q71" s="10">
        <f t="shared" si="39"/>
        <v>12.786</v>
      </c>
      <c r="R71" s="10">
        <f t="shared" si="39"/>
        <v>0.18778599999999998</v>
      </c>
      <c r="S71" s="21">
        <f t="shared" si="39"/>
        <v>1.4794800000000001E-12</v>
      </c>
      <c r="T71" s="10">
        <f t="shared" si="39"/>
        <v>3.3865799999999997E-14</v>
      </c>
      <c r="U71" s="10">
        <f t="shared" si="39"/>
        <v>2.2890199999999998</v>
      </c>
      <c r="V71" s="10">
        <f t="shared" si="39"/>
        <v>0.97580000000000011</v>
      </c>
      <c r="W71" s="10">
        <f t="shared" si="39"/>
        <v>1.3430199999999999E-3</v>
      </c>
      <c r="X71" s="10">
        <f t="shared" si="39"/>
        <v>0.13763399999999998</v>
      </c>
      <c r="Z71" s="10">
        <f>AVERAGE(Z66:Z70)</f>
        <v>3.0429400000000004E-7</v>
      </c>
      <c r="AA71" s="10">
        <f>AVERAGE(AA66:AA70)</f>
        <v>6898.5199999999995</v>
      </c>
      <c r="AB71" s="10">
        <f>AVERAGE(AB66:AB70)</f>
        <v>1.76388E-7</v>
      </c>
      <c r="AC71" s="10">
        <f>AVERAGE(AC66:AC70)</f>
        <v>1.4794800000000001E-12</v>
      </c>
    </row>
    <row r="73" spans="1:29" x14ac:dyDescent="0.35">
      <c r="A73" s="23">
        <v>0.09</v>
      </c>
    </row>
    <row r="74" spans="1:29" x14ac:dyDescent="0.35">
      <c r="A74" s="12" t="s">
        <v>55</v>
      </c>
      <c r="B74" s="12" t="s">
        <v>12</v>
      </c>
      <c r="C74" s="12" t="s">
        <v>13</v>
      </c>
      <c r="D74" s="12" t="s">
        <v>26</v>
      </c>
      <c r="E74" s="12" t="s">
        <v>14</v>
      </c>
      <c r="F74" s="12" t="s">
        <v>15</v>
      </c>
      <c r="G74" s="12" t="s">
        <v>16</v>
      </c>
      <c r="H74" s="12" t="s">
        <v>17</v>
      </c>
      <c r="I74" s="12" t="s">
        <v>18</v>
      </c>
      <c r="J74" s="12" t="s">
        <v>27</v>
      </c>
      <c r="K74" s="12" t="s">
        <v>28</v>
      </c>
      <c r="L74" s="12" t="s">
        <v>29</v>
      </c>
      <c r="M74" s="12" t="s">
        <v>30</v>
      </c>
      <c r="N74" s="12" t="s">
        <v>31</v>
      </c>
      <c r="O74" s="12" t="s">
        <v>32</v>
      </c>
      <c r="P74" s="12" t="s">
        <v>33</v>
      </c>
      <c r="Q74" s="12" t="s">
        <v>19</v>
      </c>
      <c r="R74" s="12" t="s">
        <v>20</v>
      </c>
      <c r="S74" s="12" t="s">
        <v>34</v>
      </c>
      <c r="T74" s="12" t="s">
        <v>35</v>
      </c>
      <c r="U74" s="12" t="s">
        <v>36</v>
      </c>
      <c r="V74" s="12" t="s">
        <v>37</v>
      </c>
      <c r="W74" s="12" t="s">
        <v>38</v>
      </c>
      <c r="X74" s="12" t="s">
        <v>39</v>
      </c>
      <c r="Z74" s="10" t="s">
        <v>43</v>
      </c>
      <c r="AA74" s="10" t="s">
        <v>42</v>
      </c>
      <c r="AB74" s="10" t="s">
        <v>44</v>
      </c>
      <c r="AC74" s="10" t="s">
        <v>45</v>
      </c>
    </row>
    <row r="75" spans="1:29" x14ac:dyDescent="0.35">
      <c r="A75" s="10" t="s">
        <v>154</v>
      </c>
      <c r="B75" s="16">
        <v>1.0275E-4</v>
      </c>
      <c r="C75" s="10">
        <v>1.6337999999999998E-2</v>
      </c>
      <c r="D75" s="16">
        <v>3.0843999999999997E-7</v>
      </c>
      <c r="E75" s="16">
        <v>1.2181E-8</v>
      </c>
      <c r="F75" s="16">
        <v>3.9491999999999998</v>
      </c>
      <c r="G75" s="10">
        <v>85.95</v>
      </c>
      <c r="H75" s="10">
        <v>9.2080000000000002</v>
      </c>
      <c r="I75" s="10">
        <v>10.712999999999999</v>
      </c>
      <c r="J75" s="16">
        <v>1.8685999999999999E-7</v>
      </c>
      <c r="K75" s="16">
        <v>6.2648999999999994E-8</v>
      </c>
      <c r="L75" s="16">
        <v>33.527000000000001</v>
      </c>
      <c r="M75" s="10">
        <v>0.76980000000000004</v>
      </c>
      <c r="N75" s="16">
        <v>2.5884000000000001E-2</v>
      </c>
      <c r="O75" s="16">
        <v>3.3624000000000001</v>
      </c>
      <c r="P75" s="10">
        <v>6735</v>
      </c>
      <c r="Q75" s="16">
        <v>12.805</v>
      </c>
      <c r="R75" s="16">
        <v>0.19012999999999999</v>
      </c>
      <c r="S75" s="17">
        <v>1.5111000000000001E-12</v>
      </c>
      <c r="T75" s="16">
        <v>3.4701999999999999E-14</v>
      </c>
      <c r="U75" s="16">
        <v>2.2965</v>
      </c>
      <c r="V75" s="10">
        <v>0.97468999999999995</v>
      </c>
      <c r="W75" s="16">
        <v>1.3489000000000001E-3</v>
      </c>
      <c r="X75" s="16">
        <v>0.13839000000000001</v>
      </c>
      <c r="Z75" s="14">
        <f>D75</f>
        <v>3.0843999999999997E-7</v>
      </c>
      <c r="AA75" s="13">
        <f>G75+P75</f>
        <v>6820.95</v>
      </c>
      <c r="AB75" s="14">
        <f>J75</f>
        <v>1.8685999999999999E-7</v>
      </c>
      <c r="AC75" s="14">
        <f>S75</f>
        <v>1.5111000000000001E-12</v>
      </c>
    </row>
    <row r="76" spans="1:29" x14ac:dyDescent="0.35">
      <c r="A76" s="10" t="s">
        <v>155</v>
      </c>
      <c r="B76" s="16">
        <v>1.0298000000000001E-4</v>
      </c>
      <c r="C76" s="10">
        <v>1.6372999999999999E-2</v>
      </c>
      <c r="D76" s="16">
        <v>3.0602999999999999E-7</v>
      </c>
      <c r="E76" s="16">
        <v>1.2165E-8</v>
      </c>
      <c r="F76" s="16">
        <v>3.9750999999999999</v>
      </c>
      <c r="G76" s="10">
        <v>88.98</v>
      </c>
      <c r="H76" s="10">
        <v>9.1654</v>
      </c>
      <c r="I76" s="10">
        <v>10.301</v>
      </c>
      <c r="J76" s="16">
        <v>1.8054E-7</v>
      </c>
      <c r="K76" s="16">
        <v>6.0873000000000005E-8</v>
      </c>
      <c r="L76" s="16">
        <v>33.716999999999999</v>
      </c>
      <c r="M76" s="10">
        <v>0.77278000000000002</v>
      </c>
      <c r="N76" s="16">
        <v>2.6020999999999999E-2</v>
      </c>
      <c r="O76" s="16">
        <v>3.3672</v>
      </c>
      <c r="P76" s="10">
        <v>6752</v>
      </c>
      <c r="Q76" s="16">
        <v>12.750999999999999</v>
      </c>
      <c r="R76" s="16">
        <v>0.18884999999999999</v>
      </c>
      <c r="S76" s="17">
        <v>1.4857E-12</v>
      </c>
      <c r="T76" s="16">
        <v>3.4007000000000002E-14</v>
      </c>
      <c r="U76" s="16">
        <v>2.2890000000000001</v>
      </c>
      <c r="V76" s="10">
        <v>0.97558999999999996</v>
      </c>
      <c r="W76" s="16">
        <v>1.3439000000000001E-3</v>
      </c>
      <c r="X76" s="16">
        <v>0.13775000000000001</v>
      </c>
      <c r="Z76" s="16">
        <f t="shared" ref="Z76:Z79" si="40">D76</f>
        <v>3.0602999999999999E-7</v>
      </c>
      <c r="AA76" s="10">
        <f t="shared" ref="AA76:AA79" si="41">G76+P76</f>
        <v>6840.98</v>
      </c>
      <c r="AB76" s="16">
        <f t="shared" ref="AB76:AB79" si="42">J76</f>
        <v>1.8054E-7</v>
      </c>
      <c r="AC76" s="16">
        <f t="shared" ref="AC76:AC79" si="43">S76</f>
        <v>1.4857E-12</v>
      </c>
    </row>
    <row r="77" spans="1:29" x14ac:dyDescent="0.35">
      <c r="A77" s="10" t="s">
        <v>156</v>
      </c>
      <c r="B77" s="16">
        <v>1.0242E-4</v>
      </c>
      <c r="C77" s="10">
        <v>1.6284E-2</v>
      </c>
      <c r="D77" s="16">
        <v>3.0493000000000002E-7</v>
      </c>
      <c r="E77" s="16">
        <v>1.2117E-8</v>
      </c>
      <c r="F77" s="16">
        <v>3.9737</v>
      </c>
      <c r="G77" s="10">
        <v>90.42</v>
      </c>
      <c r="H77" s="10">
        <v>9.1197999999999997</v>
      </c>
      <c r="I77" s="10">
        <v>10.086</v>
      </c>
      <c r="J77" s="16">
        <v>1.7314E-7</v>
      </c>
      <c r="K77" s="16">
        <v>5.8338000000000003E-8</v>
      </c>
      <c r="L77" s="16">
        <v>33.694000000000003</v>
      </c>
      <c r="M77" s="10">
        <v>0.77632000000000001</v>
      </c>
      <c r="N77" s="16">
        <v>2.5992000000000001E-2</v>
      </c>
      <c r="O77" s="16">
        <v>3.3481000000000001</v>
      </c>
      <c r="P77" s="10">
        <v>6753</v>
      </c>
      <c r="Q77" s="16">
        <v>12.667999999999999</v>
      </c>
      <c r="R77" s="16">
        <v>0.18759000000000001</v>
      </c>
      <c r="S77" s="17">
        <v>1.4769000000000001E-12</v>
      </c>
      <c r="T77" s="16">
        <v>3.3631000000000001E-14</v>
      </c>
      <c r="U77" s="16">
        <v>2.2770999999999999</v>
      </c>
      <c r="V77" s="10">
        <v>0.97591000000000006</v>
      </c>
      <c r="W77" s="16">
        <v>1.3370000000000001E-3</v>
      </c>
      <c r="X77" s="16">
        <v>0.13700000000000001</v>
      </c>
      <c r="Z77" s="16">
        <f t="shared" si="40"/>
        <v>3.0493000000000002E-7</v>
      </c>
      <c r="AA77" s="10">
        <f t="shared" si="41"/>
        <v>6843.42</v>
      </c>
      <c r="AB77" s="16">
        <f t="shared" si="42"/>
        <v>1.7314E-7</v>
      </c>
      <c r="AC77" s="16">
        <f t="shared" si="43"/>
        <v>1.4769000000000001E-12</v>
      </c>
    </row>
    <row r="78" spans="1:29" x14ac:dyDescent="0.35">
      <c r="A78" s="10" t="s">
        <v>157</v>
      </c>
      <c r="B78" s="16">
        <v>1.0234E-4</v>
      </c>
      <c r="C78" s="10">
        <v>1.6271999999999998E-2</v>
      </c>
      <c r="D78" s="16">
        <v>3.0503999999999998E-7</v>
      </c>
      <c r="E78" s="16">
        <v>1.2113000000000001E-8</v>
      </c>
      <c r="F78" s="16">
        <v>3.9710000000000001</v>
      </c>
      <c r="G78" s="10">
        <v>90.53</v>
      </c>
      <c r="H78" s="10">
        <v>9.1181999999999999</v>
      </c>
      <c r="I78" s="10">
        <v>10.071999999999999</v>
      </c>
      <c r="J78" s="16">
        <v>1.7721000000000001E-7</v>
      </c>
      <c r="K78" s="16">
        <v>5.9663999999999997E-8</v>
      </c>
      <c r="L78" s="16">
        <v>33.668999999999997</v>
      </c>
      <c r="M78" s="10">
        <v>0.77451000000000003</v>
      </c>
      <c r="N78" s="16">
        <v>2.5978000000000001E-2</v>
      </c>
      <c r="O78" s="16">
        <v>3.3540999999999999</v>
      </c>
      <c r="P78" s="10">
        <v>6749</v>
      </c>
      <c r="Q78" s="16">
        <v>12.673</v>
      </c>
      <c r="R78" s="16">
        <v>0.18778</v>
      </c>
      <c r="S78" s="17">
        <v>1.4733E-12</v>
      </c>
      <c r="T78" s="16">
        <v>3.3559999999999998E-14</v>
      </c>
      <c r="U78" s="16">
        <v>2.2778999999999998</v>
      </c>
      <c r="V78" s="10">
        <v>0.97602999999999995</v>
      </c>
      <c r="W78" s="16">
        <v>1.3373E-3</v>
      </c>
      <c r="X78" s="16">
        <v>0.13700999999999999</v>
      </c>
      <c r="Z78" s="16">
        <f t="shared" si="40"/>
        <v>3.0503999999999998E-7</v>
      </c>
      <c r="AA78" s="10">
        <f t="shared" si="41"/>
        <v>6839.53</v>
      </c>
      <c r="AB78" s="16">
        <f t="shared" si="42"/>
        <v>1.7721000000000001E-7</v>
      </c>
      <c r="AC78" s="16">
        <f t="shared" si="43"/>
        <v>1.4733E-12</v>
      </c>
    </row>
    <row r="79" spans="1:29" x14ac:dyDescent="0.35">
      <c r="A79" s="11" t="s">
        <v>158</v>
      </c>
      <c r="B79" s="18">
        <v>1.0283E-4</v>
      </c>
      <c r="C79" s="11">
        <v>1.635E-2</v>
      </c>
      <c r="D79" s="18">
        <v>3.0533E-7</v>
      </c>
      <c r="E79" s="18">
        <v>1.2140999999999999E-8</v>
      </c>
      <c r="F79" s="18">
        <v>3.9763999999999999</v>
      </c>
      <c r="G79" s="11">
        <v>89.97</v>
      </c>
      <c r="H79" s="11">
        <v>9.1318999999999999</v>
      </c>
      <c r="I79" s="11">
        <v>10.15</v>
      </c>
      <c r="J79" s="18">
        <v>1.7859000000000001E-7</v>
      </c>
      <c r="K79" s="18">
        <v>6.0468999999999997E-8</v>
      </c>
      <c r="L79" s="18">
        <v>33.859000000000002</v>
      </c>
      <c r="M79" s="11">
        <v>0.77392000000000005</v>
      </c>
      <c r="N79" s="18">
        <v>2.6127000000000001E-2</v>
      </c>
      <c r="O79" s="18">
        <v>3.3759000000000001</v>
      </c>
      <c r="P79" s="11">
        <v>6766</v>
      </c>
      <c r="Q79" s="18">
        <v>12.712999999999999</v>
      </c>
      <c r="R79" s="18">
        <v>0.18790000000000001</v>
      </c>
      <c r="S79" s="24">
        <v>1.4754999999999999E-12</v>
      </c>
      <c r="T79" s="18">
        <v>3.3669999999999997E-14</v>
      </c>
      <c r="U79" s="18">
        <v>2.2818999999999998</v>
      </c>
      <c r="V79" s="11">
        <v>0.97594000000000003</v>
      </c>
      <c r="W79" s="18">
        <v>1.3395E-3</v>
      </c>
      <c r="X79" s="18">
        <v>0.13725000000000001</v>
      </c>
      <c r="Z79" s="18">
        <f t="shared" si="40"/>
        <v>3.0533E-7</v>
      </c>
      <c r="AA79" s="11">
        <f t="shared" si="41"/>
        <v>6855.97</v>
      </c>
      <c r="AB79" s="18">
        <f t="shared" si="42"/>
        <v>1.7859000000000001E-7</v>
      </c>
      <c r="AC79" s="18">
        <f t="shared" si="43"/>
        <v>1.4754999999999999E-12</v>
      </c>
    </row>
    <row r="80" spans="1:29" x14ac:dyDescent="0.35">
      <c r="A80" s="10" t="s">
        <v>24</v>
      </c>
      <c r="B80" s="10">
        <f t="shared" ref="B80:X80" si="44">AVERAGE(B75:B79)</f>
        <v>1.0266400000000001E-4</v>
      </c>
      <c r="C80" s="10">
        <f t="shared" si="44"/>
        <v>1.6323399999999998E-2</v>
      </c>
      <c r="D80" s="10">
        <f t="shared" si="44"/>
        <v>3.0595400000000001E-7</v>
      </c>
      <c r="E80" s="10">
        <f t="shared" si="44"/>
        <v>1.21434E-8</v>
      </c>
      <c r="F80" s="10">
        <f t="shared" si="44"/>
        <v>3.9690799999999995</v>
      </c>
      <c r="G80" s="10">
        <f t="shared" si="44"/>
        <v>89.17</v>
      </c>
      <c r="H80" s="10">
        <f t="shared" si="44"/>
        <v>9.1486600000000013</v>
      </c>
      <c r="I80" s="10">
        <f t="shared" si="44"/>
        <v>10.264399999999998</v>
      </c>
      <c r="J80" s="10">
        <f t="shared" si="44"/>
        <v>1.7926800000000001E-7</v>
      </c>
      <c r="K80" s="10">
        <f t="shared" si="44"/>
        <v>6.0398599999999989E-8</v>
      </c>
      <c r="L80" s="10">
        <f t="shared" si="44"/>
        <v>33.693200000000004</v>
      </c>
      <c r="M80" s="10">
        <f t="shared" si="44"/>
        <v>0.7734660000000001</v>
      </c>
      <c r="N80" s="10">
        <f t="shared" si="44"/>
        <v>2.60004E-2</v>
      </c>
      <c r="O80" s="10">
        <f t="shared" si="44"/>
        <v>3.3615400000000002</v>
      </c>
      <c r="P80" s="10">
        <f t="shared" si="44"/>
        <v>6751</v>
      </c>
      <c r="Q80" s="10">
        <f t="shared" si="44"/>
        <v>12.722</v>
      </c>
      <c r="R80" s="10">
        <f t="shared" si="44"/>
        <v>0.18845000000000001</v>
      </c>
      <c r="S80" s="21">
        <f t="shared" si="44"/>
        <v>1.4845000000000002E-12</v>
      </c>
      <c r="T80" s="10">
        <f t="shared" si="44"/>
        <v>3.3914000000000003E-14</v>
      </c>
      <c r="U80" s="10">
        <f t="shared" si="44"/>
        <v>2.2844799999999998</v>
      </c>
      <c r="V80" s="10">
        <f t="shared" si="44"/>
        <v>0.97563199999999983</v>
      </c>
      <c r="W80" s="10">
        <f t="shared" si="44"/>
        <v>1.34132E-3</v>
      </c>
      <c r="X80" s="10">
        <f t="shared" si="44"/>
        <v>0.13747999999999999</v>
      </c>
      <c r="Z80" s="10">
        <f>AVERAGE(Z75:Z79)</f>
        <v>3.0595400000000001E-7</v>
      </c>
      <c r="AA80" s="10">
        <f>AVERAGE(AA75:AA79)</f>
        <v>6840.17</v>
      </c>
      <c r="AB80" s="10">
        <f>AVERAGE(AB75:AB79)</f>
        <v>1.7926800000000001E-7</v>
      </c>
      <c r="AC80" s="10">
        <f>AVERAGE(AC75:AC79)</f>
        <v>1.4845000000000002E-12</v>
      </c>
    </row>
    <row r="82" spans="1:29" x14ac:dyDescent="0.35">
      <c r="A82" s="23">
        <v>0.1</v>
      </c>
    </row>
    <row r="83" spans="1:29" x14ac:dyDescent="0.35">
      <c r="A83" s="12" t="s">
        <v>55</v>
      </c>
      <c r="B83" s="12" t="s">
        <v>12</v>
      </c>
      <c r="C83" s="12" t="s">
        <v>13</v>
      </c>
      <c r="D83" s="12" t="s">
        <v>26</v>
      </c>
      <c r="E83" s="12" t="s">
        <v>14</v>
      </c>
      <c r="F83" s="12" t="s">
        <v>15</v>
      </c>
      <c r="G83" s="12" t="s">
        <v>16</v>
      </c>
      <c r="H83" s="12" t="s">
        <v>17</v>
      </c>
      <c r="I83" s="12" t="s">
        <v>18</v>
      </c>
      <c r="J83" s="12" t="s">
        <v>27</v>
      </c>
      <c r="K83" s="12" t="s">
        <v>28</v>
      </c>
      <c r="L83" s="12" t="s">
        <v>29</v>
      </c>
      <c r="M83" s="12" t="s">
        <v>30</v>
      </c>
      <c r="N83" s="12" t="s">
        <v>31</v>
      </c>
      <c r="O83" s="12" t="s">
        <v>32</v>
      </c>
      <c r="P83" s="12" t="s">
        <v>33</v>
      </c>
      <c r="Q83" s="12" t="s">
        <v>19</v>
      </c>
      <c r="R83" s="12" t="s">
        <v>20</v>
      </c>
      <c r="S83" s="12" t="s">
        <v>34</v>
      </c>
      <c r="T83" s="12" t="s">
        <v>35</v>
      </c>
      <c r="U83" s="12" t="s">
        <v>36</v>
      </c>
      <c r="V83" s="12" t="s">
        <v>37</v>
      </c>
      <c r="W83" s="12" t="s">
        <v>38</v>
      </c>
      <c r="X83" s="12" t="s">
        <v>39</v>
      </c>
      <c r="Z83" s="10" t="s">
        <v>43</v>
      </c>
      <c r="AA83" s="10" t="s">
        <v>42</v>
      </c>
      <c r="AB83" s="10" t="s">
        <v>44</v>
      </c>
      <c r="AC83" s="10" t="s">
        <v>45</v>
      </c>
    </row>
    <row r="84" spans="1:29" x14ac:dyDescent="0.35">
      <c r="A84" s="10" t="s">
        <v>159</v>
      </c>
      <c r="B84" s="16">
        <v>1.0051E-4</v>
      </c>
      <c r="C84" s="10">
        <v>1.5982E-2</v>
      </c>
      <c r="D84" s="16">
        <v>3.0881999999999998E-7</v>
      </c>
      <c r="E84" s="16">
        <v>1.2032999999999999E-8</v>
      </c>
      <c r="F84" s="16">
        <v>3.8963999999999999</v>
      </c>
      <c r="G84" s="10">
        <v>87.91</v>
      </c>
      <c r="H84" s="10">
        <v>9.1214999999999993</v>
      </c>
      <c r="I84" s="10">
        <v>10.375999999999999</v>
      </c>
      <c r="J84" s="16">
        <v>1.7676999999999999E-7</v>
      </c>
      <c r="K84" s="16">
        <v>5.8286999999999998E-8</v>
      </c>
      <c r="L84" s="16">
        <v>32.972999999999999</v>
      </c>
      <c r="M84" s="10">
        <v>0.77495000000000003</v>
      </c>
      <c r="N84" s="16">
        <v>2.5440000000000001E-2</v>
      </c>
      <c r="O84" s="16">
        <v>3.2827999999999999</v>
      </c>
      <c r="P84" s="10">
        <v>6664</v>
      </c>
      <c r="Q84" s="16">
        <v>12.574999999999999</v>
      </c>
      <c r="R84" s="16">
        <v>0.18870000000000001</v>
      </c>
      <c r="S84" s="17">
        <v>1.4839E-12</v>
      </c>
      <c r="T84" s="16">
        <v>3.3678999999999998E-14</v>
      </c>
      <c r="U84" s="16">
        <v>2.2696000000000001</v>
      </c>
      <c r="V84" s="10">
        <v>0.97563999999999995</v>
      </c>
      <c r="W84" s="16">
        <v>1.3341E-3</v>
      </c>
      <c r="X84" s="16">
        <v>0.13674</v>
      </c>
      <c r="Z84" s="14">
        <f>D84</f>
        <v>3.0881999999999998E-7</v>
      </c>
      <c r="AA84" s="13">
        <f>G84+P84</f>
        <v>6751.91</v>
      </c>
      <c r="AB84" s="14">
        <f>J84</f>
        <v>1.7676999999999999E-7</v>
      </c>
      <c r="AC84" s="14">
        <f>S84</f>
        <v>1.4839E-12</v>
      </c>
    </row>
    <row r="85" spans="1:29" x14ac:dyDescent="0.35">
      <c r="A85" s="10" t="s">
        <v>160</v>
      </c>
      <c r="B85" s="16">
        <v>1.0126E-4</v>
      </c>
      <c r="C85" s="10">
        <v>1.6101000000000001E-2</v>
      </c>
      <c r="D85" s="16">
        <v>3.0881999999999998E-7</v>
      </c>
      <c r="E85" s="16">
        <v>1.2075000000000001E-8</v>
      </c>
      <c r="F85" s="16">
        <v>3.91</v>
      </c>
      <c r="G85" s="10">
        <v>87.11</v>
      </c>
      <c r="H85" s="10">
        <v>9.1442999999999994</v>
      </c>
      <c r="I85" s="10">
        <v>10.497</v>
      </c>
      <c r="J85" s="16">
        <v>1.8421999999999999E-7</v>
      </c>
      <c r="K85" s="16">
        <v>6.1383000000000001E-8</v>
      </c>
      <c r="L85" s="16">
        <v>33.32</v>
      </c>
      <c r="M85" s="10">
        <v>0.77173000000000003</v>
      </c>
      <c r="N85" s="16">
        <v>2.5717E-2</v>
      </c>
      <c r="O85" s="16">
        <v>3.3323999999999998</v>
      </c>
      <c r="P85" s="10">
        <v>6692</v>
      </c>
      <c r="Q85" s="16">
        <v>12.662000000000001</v>
      </c>
      <c r="R85" s="16">
        <v>0.18920999999999999</v>
      </c>
      <c r="S85" s="17">
        <v>1.5015E-12</v>
      </c>
      <c r="T85" s="16">
        <v>3.4225000000000001E-14</v>
      </c>
      <c r="U85" s="16">
        <v>2.2793999999999999</v>
      </c>
      <c r="V85" s="10">
        <v>0.97506000000000004</v>
      </c>
      <c r="W85" s="16">
        <v>1.3393999999999999E-3</v>
      </c>
      <c r="X85" s="16">
        <v>0.13736999999999999</v>
      </c>
      <c r="Z85" s="16">
        <f t="shared" ref="Z85:Z88" si="45">D85</f>
        <v>3.0881999999999998E-7</v>
      </c>
      <c r="AA85" s="10">
        <f t="shared" ref="AA85:AA88" si="46">G85+P85</f>
        <v>6779.11</v>
      </c>
      <c r="AB85" s="16">
        <f t="shared" ref="AB85:AB88" si="47">J85</f>
        <v>1.8421999999999999E-7</v>
      </c>
      <c r="AC85" s="16">
        <f t="shared" ref="AC85:AC88" si="48">S85</f>
        <v>1.5015E-12</v>
      </c>
    </row>
    <row r="86" spans="1:29" x14ac:dyDescent="0.35">
      <c r="A86" s="10" t="s">
        <v>161</v>
      </c>
      <c r="B86" s="16">
        <v>1.0107000000000001E-4</v>
      </c>
      <c r="C86" s="10">
        <v>1.6070999999999998E-2</v>
      </c>
      <c r="D86" s="16">
        <v>3.0678E-7</v>
      </c>
      <c r="E86" s="16">
        <v>1.2042E-8</v>
      </c>
      <c r="F86" s="16">
        <v>3.9253</v>
      </c>
      <c r="G86" s="10">
        <v>88.71</v>
      </c>
      <c r="H86" s="10">
        <v>9.0960000000000001</v>
      </c>
      <c r="I86" s="10">
        <v>10.254</v>
      </c>
      <c r="J86" s="16">
        <v>1.7497000000000001E-7</v>
      </c>
      <c r="K86" s="16">
        <v>5.8466000000000002E-8</v>
      </c>
      <c r="L86" s="16">
        <v>33.414999999999999</v>
      </c>
      <c r="M86" s="10">
        <v>0.77595000000000003</v>
      </c>
      <c r="N86" s="16">
        <v>2.5779E-2</v>
      </c>
      <c r="O86" s="16">
        <v>3.3222999999999998</v>
      </c>
      <c r="P86" s="10">
        <v>6711</v>
      </c>
      <c r="Q86" s="16">
        <v>12.592000000000001</v>
      </c>
      <c r="R86" s="16">
        <v>0.18762999999999999</v>
      </c>
      <c r="S86" s="17">
        <v>1.4894000000000001E-12</v>
      </c>
      <c r="T86" s="16">
        <v>3.3784000000000001E-14</v>
      </c>
      <c r="U86" s="16">
        <v>2.2683</v>
      </c>
      <c r="V86" s="10">
        <v>0.97548999999999997</v>
      </c>
      <c r="W86" s="16">
        <v>1.3324999999999999E-3</v>
      </c>
      <c r="X86" s="16">
        <v>0.1366</v>
      </c>
      <c r="Z86" s="16">
        <f t="shared" si="45"/>
        <v>3.0678E-7</v>
      </c>
      <c r="AA86" s="10">
        <f t="shared" si="46"/>
        <v>6799.71</v>
      </c>
      <c r="AB86" s="16">
        <f t="shared" si="47"/>
        <v>1.7497000000000001E-7</v>
      </c>
      <c r="AC86" s="16">
        <f t="shared" si="48"/>
        <v>1.4894000000000001E-12</v>
      </c>
    </row>
    <row r="87" spans="1:29" x14ac:dyDescent="0.35">
      <c r="A87" s="10" t="s">
        <v>162</v>
      </c>
      <c r="B87" s="16">
        <v>1.0048E-4</v>
      </c>
      <c r="C87" s="10">
        <v>1.5976000000000001E-2</v>
      </c>
      <c r="D87" s="16">
        <v>3.0669E-7</v>
      </c>
      <c r="E87" s="16">
        <v>1.2003999999999999E-8</v>
      </c>
      <c r="F87" s="16">
        <v>3.9140999999999999</v>
      </c>
      <c r="G87" s="10">
        <v>87.98</v>
      </c>
      <c r="H87" s="10">
        <v>9.0657999999999994</v>
      </c>
      <c r="I87" s="10">
        <v>10.304</v>
      </c>
      <c r="J87" s="16">
        <v>1.7349E-7</v>
      </c>
      <c r="K87" s="16">
        <v>5.8198999999999997E-8</v>
      </c>
      <c r="L87" s="16">
        <v>33.545999999999999</v>
      </c>
      <c r="M87" s="10">
        <v>0.77690000000000003</v>
      </c>
      <c r="N87" s="16">
        <v>2.5877000000000001E-2</v>
      </c>
      <c r="O87" s="16">
        <v>3.3308</v>
      </c>
      <c r="P87" s="10">
        <v>6728</v>
      </c>
      <c r="Q87" s="16">
        <v>12.563000000000001</v>
      </c>
      <c r="R87" s="16">
        <v>0.18673000000000001</v>
      </c>
      <c r="S87" s="17">
        <v>1.5053000000000001E-12</v>
      </c>
      <c r="T87" s="16">
        <v>3.4022000000000003E-14</v>
      </c>
      <c r="U87" s="16">
        <v>2.2601</v>
      </c>
      <c r="V87" s="10">
        <v>0.97494000000000003</v>
      </c>
      <c r="W87" s="16">
        <v>1.3276E-3</v>
      </c>
      <c r="X87" s="16">
        <v>0.13617000000000001</v>
      </c>
      <c r="Z87" s="16">
        <f t="shared" si="45"/>
        <v>3.0669E-7</v>
      </c>
      <c r="AA87" s="10">
        <f t="shared" si="46"/>
        <v>6815.98</v>
      </c>
      <c r="AB87" s="16">
        <f t="shared" si="47"/>
        <v>1.7349E-7</v>
      </c>
      <c r="AC87" s="16">
        <f t="shared" si="48"/>
        <v>1.5053000000000001E-12</v>
      </c>
    </row>
    <row r="88" spans="1:29" x14ac:dyDescent="0.35">
      <c r="A88" s="11" t="s">
        <v>163</v>
      </c>
      <c r="B88" s="18">
        <v>1.0143E-4</v>
      </c>
      <c r="C88" s="11">
        <v>1.6126999999999999E-2</v>
      </c>
      <c r="D88" s="18">
        <v>3.0992000000000001E-7</v>
      </c>
      <c r="E88" s="18">
        <v>1.2083E-8</v>
      </c>
      <c r="F88" s="18">
        <v>3.8986999999999998</v>
      </c>
      <c r="G88" s="11">
        <v>85.58</v>
      </c>
      <c r="H88" s="11">
        <v>9.1509999999999998</v>
      </c>
      <c r="I88" s="11">
        <v>10.693</v>
      </c>
      <c r="J88" s="18">
        <v>1.8171E-7</v>
      </c>
      <c r="K88" s="18">
        <v>6.0946999999999996E-8</v>
      </c>
      <c r="L88" s="18">
        <v>33.540999999999997</v>
      </c>
      <c r="M88" s="11">
        <v>0.7732</v>
      </c>
      <c r="N88" s="18">
        <v>2.5883E-2</v>
      </c>
      <c r="O88" s="18">
        <v>3.3475000000000001</v>
      </c>
      <c r="P88" s="11">
        <v>6702</v>
      </c>
      <c r="Q88" s="18">
        <v>12.667999999999999</v>
      </c>
      <c r="R88" s="18">
        <v>0.18901999999999999</v>
      </c>
      <c r="S88" s="24">
        <v>1.5082999999999999E-12</v>
      </c>
      <c r="T88" s="18">
        <v>3.4368000000000003E-14</v>
      </c>
      <c r="U88" s="18">
        <v>2.2786</v>
      </c>
      <c r="V88" s="11">
        <v>0.97479000000000005</v>
      </c>
      <c r="W88" s="18">
        <v>1.3389000000000001E-3</v>
      </c>
      <c r="X88" s="18">
        <v>0.13735</v>
      </c>
      <c r="Z88" s="18">
        <f t="shared" si="45"/>
        <v>3.0992000000000001E-7</v>
      </c>
      <c r="AA88" s="11">
        <f t="shared" si="46"/>
        <v>6787.58</v>
      </c>
      <c r="AB88" s="18">
        <f t="shared" si="47"/>
        <v>1.8171E-7</v>
      </c>
      <c r="AC88" s="18">
        <f t="shared" si="48"/>
        <v>1.5082999999999999E-12</v>
      </c>
    </row>
    <row r="89" spans="1:29" x14ac:dyDescent="0.35">
      <c r="A89" s="10" t="s">
        <v>24</v>
      </c>
      <c r="B89" s="10">
        <f t="shared" ref="B89:X89" si="49">AVERAGE(B84:B88)</f>
        <v>1.0095E-4</v>
      </c>
      <c r="C89" s="10">
        <f t="shared" si="49"/>
        <v>1.60514E-2</v>
      </c>
      <c r="D89" s="10">
        <f t="shared" si="49"/>
        <v>3.0820599999999992E-7</v>
      </c>
      <c r="E89" s="10">
        <f t="shared" si="49"/>
        <v>1.20474E-8</v>
      </c>
      <c r="F89" s="10">
        <f t="shared" si="49"/>
        <v>3.9089</v>
      </c>
      <c r="G89" s="10">
        <f t="shared" si="49"/>
        <v>87.457999999999998</v>
      </c>
      <c r="H89" s="10">
        <f t="shared" si="49"/>
        <v>9.1157199999999996</v>
      </c>
      <c r="I89" s="10">
        <f t="shared" si="49"/>
        <v>10.424799999999999</v>
      </c>
      <c r="J89" s="10">
        <f t="shared" si="49"/>
        <v>1.78232E-7</v>
      </c>
      <c r="K89" s="10">
        <f t="shared" si="49"/>
        <v>5.9456400000000008E-8</v>
      </c>
      <c r="L89" s="10">
        <f t="shared" si="49"/>
        <v>33.358999999999995</v>
      </c>
      <c r="M89" s="10">
        <f t="shared" si="49"/>
        <v>0.77454600000000007</v>
      </c>
      <c r="N89" s="10">
        <f t="shared" si="49"/>
        <v>2.57392E-2</v>
      </c>
      <c r="O89" s="10">
        <f t="shared" si="49"/>
        <v>3.3231600000000001</v>
      </c>
      <c r="P89" s="10">
        <f t="shared" si="49"/>
        <v>6699.4</v>
      </c>
      <c r="Q89" s="10">
        <f t="shared" si="49"/>
        <v>12.612</v>
      </c>
      <c r="R89" s="10">
        <f t="shared" si="49"/>
        <v>0.18825799999999998</v>
      </c>
      <c r="S89" s="21">
        <f t="shared" si="49"/>
        <v>1.4976800000000001E-12</v>
      </c>
      <c r="T89" s="10">
        <f t="shared" si="49"/>
        <v>3.4015600000000006E-14</v>
      </c>
      <c r="U89" s="10">
        <f t="shared" si="49"/>
        <v>2.2711999999999994</v>
      </c>
      <c r="V89" s="10">
        <f t="shared" si="49"/>
        <v>0.97518400000000016</v>
      </c>
      <c r="W89" s="10">
        <f t="shared" si="49"/>
        <v>1.3345E-3</v>
      </c>
      <c r="X89" s="10">
        <f t="shared" si="49"/>
        <v>0.136846</v>
      </c>
      <c r="Z89" s="10">
        <f>AVERAGE(Z84:Z88)</f>
        <v>3.0820599999999992E-7</v>
      </c>
      <c r="AA89" s="10">
        <f>AVERAGE(AA84:AA88)</f>
        <v>6786.8580000000002</v>
      </c>
      <c r="AB89" s="10">
        <f>AVERAGE(AB84:AB88)</f>
        <v>1.78232E-7</v>
      </c>
      <c r="AC89" s="10">
        <f>AVERAGE(AC84:AC88)</f>
        <v>1.4976800000000001E-12</v>
      </c>
    </row>
    <row r="91" spans="1:29" x14ac:dyDescent="0.35">
      <c r="A91" s="23">
        <v>0.11</v>
      </c>
    </row>
    <row r="92" spans="1:29" x14ac:dyDescent="0.35">
      <c r="A92" s="12" t="s">
        <v>55</v>
      </c>
      <c r="B92" s="12" t="s">
        <v>12</v>
      </c>
      <c r="C92" s="12" t="s">
        <v>13</v>
      </c>
      <c r="D92" s="12" t="s">
        <v>26</v>
      </c>
      <c r="E92" s="12" t="s">
        <v>14</v>
      </c>
      <c r="F92" s="12" t="s">
        <v>15</v>
      </c>
      <c r="G92" s="12" t="s">
        <v>16</v>
      </c>
      <c r="H92" s="12" t="s">
        <v>17</v>
      </c>
      <c r="I92" s="12" t="s">
        <v>18</v>
      </c>
      <c r="J92" s="12" t="s">
        <v>27</v>
      </c>
      <c r="K92" s="12" t="s">
        <v>28</v>
      </c>
      <c r="L92" s="12" t="s">
        <v>29</v>
      </c>
      <c r="M92" s="12" t="s">
        <v>30</v>
      </c>
      <c r="N92" s="12" t="s">
        <v>31</v>
      </c>
      <c r="O92" s="12" t="s">
        <v>32</v>
      </c>
      <c r="P92" s="12" t="s">
        <v>33</v>
      </c>
      <c r="Q92" s="12" t="s">
        <v>19</v>
      </c>
      <c r="R92" s="12" t="s">
        <v>20</v>
      </c>
      <c r="S92" s="12" t="s">
        <v>34</v>
      </c>
      <c r="T92" s="12" t="s">
        <v>35</v>
      </c>
      <c r="U92" s="12" t="s">
        <v>36</v>
      </c>
      <c r="V92" s="12" t="s">
        <v>37</v>
      </c>
      <c r="W92" s="12" t="s">
        <v>38</v>
      </c>
      <c r="X92" s="12" t="s">
        <v>39</v>
      </c>
      <c r="Z92" s="10" t="s">
        <v>43</v>
      </c>
      <c r="AA92" s="10" t="s">
        <v>42</v>
      </c>
      <c r="AB92" s="10" t="s">
        <v>44</v>
      </c>
      <c r="AC92" s="10" t="s">
        <v>45</v>
      </c>
    </row>
    <row r="93" spans="1:29" x14ac:dyDescent="0.35">
      <c r="A93" s="10" t="s">
        <v>164</v>
      </c>
      <c r="B93" s="16">
        <v>1.0053E-4</v>
      </c>
      <c r="C93" s="10">
        <v>1.5984000000000002E-2</v>
      </c>
      <c r="D93" s="16">
        <v>3.1198999999999998E-7</v>
      </c>
      <c r="E93" s="16">
        <v>1.2075000000000001E-8</v>
      </c>
      <c r="F93" s="16">
        <v>3.8702999999999999</v>
      </c>
      <c r="G93" s="10">
        <v>85.33</v>
      </c>
      <c r="H93" s="10">
        <v>9.2431999999999999</v>
      </c>
      <c r="I93" s="10">
        <v>10.832000000000001</v>
      </c>
      <c r="J93" s="16">
        <v>1.8694999999999999E-7</v>
      </c>
      <c r="K93" s="16">
        <v>6.0998000000000001E-8</v>
      </c>
      <c r="L93" s="16">
        <v>32.628</v>
      </c>
      <c r="M93" s="10">
        <v>0.77107999999999999</v>
      </c>
      <c r="N93" s="16">
        <v>2.5182E-2</v>
      </c>
      <c r="O93" s="16">
        <v>3.2658</v>
      </c>
      <c r="P93" s="10">
        <v>6556</v>
      </c>
      <c r="Q93" s="16">
        <v>12.647</v>
      </c>
      <c r="R93" s="16">
        <v>0.19291</v>
      </c>
      <c r="S93" s="17">
        <v>1.5182999999999999E-12</v>
      </c>
      <c r="T93" s="16">
        <v>3.4800999999999997E-14</v>
      </c>
      <c r="U93" s="16">
        <v>2.2921</v>
      </c>
      <c r="V93" s="10">
        <v>0.97448999999999997</v>
      </c>
      <c r="W93" s="16">
        <v>1.3493999999999999E-3</v>
      </c>
      <c r="X93" s="16">
        <v>0.13847000000000001</v>
      </c>
      <c r="Z93" s="14">
        <f>D93</f>
        <v>3.1198999999999998E-7</v>
      </c>
      <c r="AA93" s="13">
        <f>G93+P93</f>
        <v>6641.33</v>
      </c>
      <c r="AB93" s="14">
        <f>J93</f>
        <v>1.8694999999999999E-7</v>
      </c>
      <c r="AC93" s="14">
        <f>S93</f>
        <v>1.5182999999999999E-12</v>
      </c>
    </row>
    <row r="94" spans="1:29" x14ac:dyDescent="0.35">
      <c r="A94" s="10" t="s">
        <v>165</v>
      </c>
      <c r="B94" s="16">
        <v>9.9745000000000001E-5</v>
      </c>
      <c r="C94" s="10">
        <v>1.5859999999999999E-2</v>
      </c>
      <c r="D94" s="16">
        <v>3.1058000000000002E-7</v>
      </c>
      <c r="E94" s="16">
        <v>1.2003999999999999E-8</v>
      </c>
      <c r="F94" s="16">
        <v>3.8650000000000002</v>
      </c>
      <c r="G94" s="10">
        <v>86.71</v>
      </c>
      <c r="H94" s="10">
        <v>9.1677</v>
      </c>
      <c r="I94" s="10">
        <v>10.573</v>
      </c>
      <c r="J94" s="16">
        <v>1.7936000000000001E-7</v>
      </c>
      <c r="K94" s="16">
        <v>5.8646000000000001E-8</v>
      </c>
      <c r="L94" s="16">
        <v>32.697000000000003</v>
      </c>
      <c r="M94" s="10">
        <v>0.77473000000000003</v>
      </c>
      <c r="N94" s="16">
        <v>2.5225999999999998E-2</v>
      </c>
      <c r="O94" s="16">
        <v>3.2561</v>
      </c>
      <c r="P94" s="10">
        <v>6572</v>
      </c>
      <c r="Q94" s="16">
        <v>12.541</v>
      </c>
      <c r="R94" s="16">
        <v>0.19081999999999999</v>
      </c>
      <c r="S94" s="17">
        <v>1.5042E-12</v>
      </c>
      <c r="T94" s="16">
        <v>3.4206999999999998E-14</v>
      </c>
      <c r="U94" s="16">
        <v>2.2740999999999998</v>
      </c>
      <c r="V94" s="10">
        <v>0.97497</v>
      </c>
      <c r="W94" s="16">
        <v>1.3384E-3</v>
      </c>
      <c r="X94" s="16">
        <v>0.13728000000000001</v>
      </c>
      <c r="Z94" s="16">
        <f t="shared" ref="Z94:Z97" si="50">D94</f>
        <v>3.1058000000000002E-7</v>
      </c>
      <c r="AA94" s="10">
        <f t="shared" ref="AA94:AA97" si="51">G94+P94</f>
        <v>6658.71</v>
      </c>
      <c r="AB94" s="16">
        <f t="shared" ref="AB94:AB97" si="52">J94</f>
        <v>1.7936000000000001E-7</v>
      </c>
      <c r="AC94" s="16">
        <f t="shared" ref="AC94:AC97" si="53">S94</f>
        <v>1.5042E-12</v>
      </c>
    </row>
    <row r="95" spans="1:29" x14ac:dyDescent="0.35">
      <c r="A95" s="10" t="s">
        <v>166</v>
      </c>
      <c r="B95" s="16">
        <v>9.9808000000000004E-5</v>
      </c>
      <c r="C95" s="10">
        <v>1.5869999999999999E-2</v>
      </c>
      <c r="D95" s="16">
        <v>3.0839000000000002E-7</v>
      </c>
      <c r="E95" s="16">
        <v>1.1991E-8</v>
      </c>
      <c r="F95" s="16">
        <v>3.8883000000000001</v>
      </c>
      <c r="G95" s="10">
        <v>89.82</v>
      </c>
      <c r="H95" s="10">
        <v>9.1428999999999991</v>
      </c>
      <c r="I95" s="10">
        <v>10.179</v>
      </c>
      <c r="J95" s="16">
        <v>1.7870999999999999E-7</v>
      </c>
      <c r="K95" s="16">
        <v>5.8386999999999999E-8</v>
      </c>
      <c r="L95" s="16">
        <v>32.670999999999999</v>
      </c>
      <c r="M95" s="10">
        <v>0.77510999999999997</v>
      </c>
      <c r="N95" s="16">
        <v>2.5203E-2</v>
      </c>
      <c r="O95" s="16">
        <v>3.2515000000000001</v>
      </c>
      <c r="P95" s="10">
        <v>6565</v>
      </c>
      <c r="Q95" s="16">
        <v>12.503</v>
      </c>
      <c r="R95" s="16">
        <v>0.19045000000000001</v>
      </c>
      <c r="S95" s="17">
        <v>1.4794999999999999E-12</v>
      </c>
      <c r="T95" s="16">
        <v>3.3599999999999997E-14</v>
      </c>
      <c r="U95" s="16">
        <v>2.2709999999999999</v>
      </c>
      <c r="V95" s="10">
        <v>0.97587000000000002</v>
      </c>
      <c r="W95" s="16">
        <v>1.3365E-3</v>
      </c>
      <c r="X95" s="16">
        <v>0.13694999999999999</v>
      </c>
      <c r="Z95" s="16">
        <f t="shared" si="50"/>
        <v>3.0839000000000002E-7</v>
      </c>
      <c r="AA95" s="10">
        <f t="shared" si="51"/>
        <v>6654.82</v>
      </c>
      <c r="AB95" s="16">
        <f t="shared" si="52"/>
        <v>1.7870999999999999E-7</v>
      </c>
      <c r="AC95" s="16">
        <f t="shared" si="53"/>
        <v>1.4794999999999999E-12</v>
      </c>
    </row>
    <row r="96" spans="1:29" x14ac:dyDescent="0.35">
      <c r="A96" s="10" t="s">
        <v>167</v>
      </c>
      <c r="B96" s="16">
        <v>1.0032E-4</v>
      </c>
      <c r="C96" s="10">
        <v>1.5951E-2</v>
      </c>
      <c r="D96" s="16">
        <v>3.0974999999999998E-7</v>
      </c>
      <c r="E96" s="16">
        <v>1.2024000000000001E-8</v>
      </c>
      <c r="F96" s="16">
        <v>3.8818000000000001</v>
      </c>
      <c r="G96" s="10">
        <v>88.3</v>
      </c>
      <c r="H96" s="10">
        <v>9.1602999999999994</v>
      </c>
      <c r="I96" s="10">
        <v>10.374000000000001</v>
      </c>
      <c r="J96" s="16">
        <v>1.8176000000000001E-7</v>
      </c>
      <c r="K96" s="16">
        <v>5.9860999999999996E-8</v>
      </c>
      <c r="L96" s="16">
        <v>32.933999999999997</v>
      </c>
      <c r="M96" s="10">
        <v>0.77376</v>
      </c>
      <c r="N96" s="16">
        <v>2.5411E-2</v>
      </c>
      <c r="O96" s="16">
        <v>3.2841</v>
      </c>
      <c r="P96" s="10">
        <v>6594</v>
      </c>
      <c r="Q96" s="16">
        <v>12.563000000000001</v>
      </c>
      <c r="R96" s="16">
        <v>0.19051999999999999</v>
      </c>
      <c r="S96" s="17">
        <v>1.4918E-12</v>
      </c>
      <c r="T96" s="16">
        <v>3.3956000000000002E-14</v>
      </c>
      <c r="U96" s="16">
        <v>2.2761999999999998</v>
      </c>
      <c r="V96" s="10">
        <v>0.97541</v>
      </c>
      <c r="W96" s="16">
        <v>1.3391E-3</v>
      </c>
      <c r="X96" s="16">
        <v>0.13729</v>
      </c>
      <c r="Z96" s="16">
        <f t="shared" si="50"/>
        <v>3.0974999999999998E-7</v>
      </c>
      <c r="AA96" s="10">
        <f t="shared" si="51"/>
        <v>6682.3</v>
      </c>
      <c r="AB96" s="16">
        <f t="shared" si="52"/>
        <v>1.8176000000000001E-7</v>
      </c>
      <c r="AC96" s="16">
        <f t="shared" si="53"/>
        <v>1.4918E-12</v>
      </c>
    </row>
    <row r="97" spans="1:29" x14ac:dyDescent="0.35">
      <c r="A97" s="11" t="s">
        <v>168</v>
      </c>
      <c r="B97" s="18">
        <v>1.0067E-4</v>
      </c>
      <c r="C97" s="11">
        <v>1.6005999999999999E-2</v>
      </c>
      <c r="D97" s="18">
        <v>3.0912E-7</v>
      </c>
      <c r="E97" s="18">
        <v>1.2038E-8</v>
      </c>
      <c r="F97" s="18">
        <v>3.8942999999999999</v>
      </c>
      <c r="G97" s="11">
        <v>88.91</v>
      </c>
      <c r="H97" s="11">
        <v>9.1686999999999994</v>
      </c>
      <c r="I97" s="11">
        <v>10.311999999999999</v>
      </c>
      <c r="J97" s="18">
        <v>1.7555000000000001E-7</v>
      </c>
      <c r="K97" s="18">
        <v>5.7875E-8</v>
      </c>
      <c r="L97" s="18">
        <v>32.968000000000004</v>
      </c>
      <c r="M97" s="11">
        <v>0.77656999999999998</v>
      </c>
      <c r="N97" s="18">
        <v>2.5429E-2</v>
      </c>
      <c r="O97" s="18">
        <v>3.2745000000000002</v>
      </c>
      <c r="P97" s="11">
        <v>6589</v>
      </c>
      <c r="Q97" s="18">
        <v>12.553000000000001</v>
      </c>
      <c r="R97" s="18">
        <v>0.19051000000000001</v>
      </c>
      <c r="S97" s="24">
        <v>1.4861000000000001E-12</v>
      </c>
      <c r="T97" s="18">
        <v>3.3841000000000001E-14</v>
      </c>
      <c r="U97" s="18">
        <v>2.2772000000000001</v>
      </c>
      <c r="V97" s="11">
        <v>0.97560999999999998</v>
      </c>
      <c r="W97" s="18">
        <v>1.3397000000000001E-3</v>
      </c>
      <c r="X97" s="18">
        <v>0.13732</v>
      </c>
      <c r="Z97" s="18">
        <f t="shared" si="50"/>
        <v>3.0912E-7</v>
      </c>
      <c r="AA97" s="11">
        <f t="shared" si="51"/>
        <v>6677.91</v>
      </c>
      <c r="AB97" s="18">
        <f t="shared" si="52"/>
        <v>1.7555000000000001E-7</v>
      </c>
      <c r="AC97" s="18">
        <f t="shared" si="53"/>
        <v>1.4861000000000001E-12</v>
      </c>
    </row>
    <row r="98" spans="1:29" x14ac:dyDescent="0.35">
      <c r="A98" s="10" t="s">
        <v>24</v>
      </c>
      <c r="B98" s="10">
        <f t="shared" ref="B98:X98" si="54">AVERAGE(B93:B97)</f>
        <v>1.002146E-4</v>
      </c>
      <c r="C98" s="10">
        <f t="shared" si="54"/>
        <v>1.5934199999999999E-2</v>
      </c>
      <c r="D98" s="10">
        <f t="shared" si="54"/>
        <v>3.0996600000000001E-7</v>
      </c>
      <c r="E98" s="10">
        <f t="shared" si="54"/>
        <v>1.20264E-8</v>
      </c>
      <c r="F98" s="10">
        <f t="shared" si="54"/>
        <v>3.8799399999999999</v>
      </c>
      <c r="G98" s="10">
        <f t="shared" si="54"/>
        <v>87.814000000000007</v>
      </c>
      <c r="H98" s="10">
        <f t="shared" si="54"/>
        <v>9.1765599999999985</v>
      </c>
      <c r="I98" s="10">
        <f t="shared" si="54"/>
        <v>10.454000000000001</v>
      </c>
      <c r="J98" s="10">
        <f t="shared" si="54"/>
        <v>1.80466E-7</v>
      </c>
      <c r="K98" s="10">
        <f t="shared" si="54"/>
        <v>5.9153400000000009E-8</v>
      </c>
      <c r="L98" s="10">
        <f t="shared" si="54"/>
        <v>32.779600000000002</v>
      </c>
      <c r="M98" s="10">
        <f t="shared" si="54"/>
        <v>0.7742500000000001</v>
      </c>
      <c r="N98" s="10">
        <f t="shared" si="54"/>
        <v>2.5290200000000002E-2</v>
      </c>
      <c r="O98" s="10">
        <f t="shared" si="54"/>
        <v>3.2664</v>
      </c>
      <c r="P98" s="10">
        <f t="shared" si="54"/>
        <v>6575.2</v>
      </c>
      <c r="Q98" s="10">
        <f t="shared" si="54"/>
        <v>12.561400000000001</v>
      </c>
      <c r="R98" s="10">
        <f t="shared" si="54"/>
        <v>0.19104200000000002</v>
      </c>
      <c r="S98" s="21">
        <f t="shared" si="54"/>
        <v>1.4959800000000001E-12</v>
      </c>
      <c r="T98" s="10">
        <f t="shared" si="54"/>
        <v>3.4081000000000001E-14</v>
      </c>
      <c r="U98" s="10">
        <f t="shared" si="54"/>
        <v>2.2781200000000004</v>
      </c>
      <c r="V98" s="10">
        <f t="shared" si="54"/>
        <v>0.97526999999999986</v>
      </c>
      <c r="W98" s="10">
        <f t="shared" si="54"/>
        <v>1.34062E-3</v>
      </c>
      <c r="X98" s="10">
        <f t="shared" si="54"/>
        <v>0.13746200000000003</v>
      </c>
      <c r="Z98" s="10">
        <f>AVERAGE(Z93:Z97)</f>
        <v>3.0996600000000001E-7</v>
      </c>
      <c r="AA98" s="10">
        <f>AVERAGE(AA93:AA97)</f>
        <v>6663.0140000000001</v>
      </c>
      <c r="AB98" s="10">
        <f>AVERAGE(AB93:AB97)</f>
        <v>1.80466E-7</v>
      </c>
      <c r="AC98" s="10">
        <f>AVERAGE(AC93:AC97)</f>
        <v>1.4959800000000001E-12</v>
      </c>
    </row>
    <row r="103" spans="1:29" x14ac:dyDescent="0.35">
      <c r="A103" s="44" t="s">
        <v>47</v>
      </c>
      <c r="B103" s="44"/>
      <c r="C103" s="44"/>
      <c r="D103" s="44"/>
    </row>
    <row r="104" spans="1:29" x14ac:dyDescent="0.35">
      <c r="A104" s="1" t="s">
        <v>50</v>
      </c>
      <c r="B104" s="26">
        <v>1</v>
      </c>
      <c r="C104" s="26">
        <v>2</v>
      </c>
      <c r="D104" s="26">
        <v>3</v>
      </c>
      <c r="E104" s="26">
        <v>4</v>
      </c>
      <c r="F104" s="26">
        <v>5</v>
      </c>
      <c r="G104" s="26">
        <v>6</v>
      </c>
      <c r="H104" s="26">
        <v>7</v>
      </c>
      <c r="I104" s="26">
        <v>8</v>
      </c>
      <c r="J104" s="26">
        <v>9</v>
      </c>
      <c r="K104" s="26">
        <v>10</v>
      </c>
      <c r="L104" s="26">
        <v>11</v>
      </c>
      <c r="M104" s="25"/>
      <c r="N104" s="25"/>
    </row>
    <row r="105" spans="1:29" x14ac:dyDescent="0.35">
      <c r="A105" s="1" t="s">
        <v>46</v>
      </c>
      <c r="B105" s="32">
        <f>(B104-1)*40/60</f>
        <v>0</v>
      </c>
      <c r="C105" s="32">
        <f>(C104-1)*5/60</f>
        <v>8.3333333333333329E-2</v>
      </c>
      <c r="D105" s="32">
        <f>(D104-2)*30/60</f>
        <v>0.5</v>
      </c>
      <c r="E105" s="32">
        <f t="shared" ref="E105:L105" si="55">(E104-2)*30/60</f>
        <v>1</v>
      </c>
      <c r="F105" s="32">
        <f t="shared" si="55"/>
        <v>1.5</v>
      </c>
      <c r="G105" s="32">
        <f t="shared" si="55"/>
        <v>2</v>
      </c>
      <c r="H105" s="32">
        <f t="shared" si="55"/>
        <v>2.5</v>
      </c>
      <c r="I105" s="32">
        <f t="shared" si="55"/>
        <v>3</v>
      </c>
      <c r="J105" s="32">
        <f t="shared" si="55"/>
        <v>3.5</v>
      </c>
      <c r="K105" s="32">
        <f t="shared" si="55"/>
        <v>4</v>
      </c>
      <c r="L105" s="32">
        <f t="shared" si="55"/>
        <v>4.5</v>
      </c>
      <c r="M105" s="25"/>
      <c r="N105" s="25"/>
    </row>
    <row r="106" spans="1:29" x14ac:dyDescent="0.35">
      <c r="A106" s="1" t="s">
        <v>224</v>
      </c>
      <c r="B106" s="27"/>
      <c r="C106" s="27"/>
      <c r="D106" s="27"/>
      <c r="E106" s="27"/>
      <c r="F106" s="27">
        <v>13600</v>
      </c>
      <c r="G106" s="27">
        <v>10000</v>
      </c>
      <c r="H106" s="27">
        <v>5280</v>
      </c>
      <c r="I106" s="27">
        <v>2320</v>
      </c>
      <c r="J106" s="37">
        <v>1620</v>
      </c>
      <c r="K106" s="27">
        <v>153</v>
      </c>
      <c r="L106" s="27">
        <v>780</v>
      </c>
      <c r="M106" s="25"/>
      <c r="N106" s="25"/>
    </row>
    <row r="107" spans="1:29" x14ac:dyDescent="0.35">
      <c r="A107" s="1" t="s">
        <v>51</v>
      </c>
      <c r="B107" s="27"/>
      <c r="C107" s="27"/>
      <c r="D107" s="27"/>
      <c r="E107" s="27">
        <v>290000</v>
      </c>
      <c r="F107" s="27">
        <v>60000</v>
      </c>
      <c r="G107" s="27"/>
      <c r="H107" s="27"/>
      <c r="I107" s="27"/>
      <c r="J107" s="37"/>
      <c r="K107" s="27"/>
      <c r="L107" s="27"/>
      <c r="M107" s="25"/>
      <c r="N107" s="25"/>
    </row>
    <row r="108" spans="1:29" x14ac:dyDescent="0.35">
      <c r="A108" s="1" t="s">
        <v>52</v>
      </c>
      <c r="B108" s="27">
        <v>540000</v>
      </c>
      <c r="C108" s="27">
        <v>340000</v>
      </c>
      <c r="D108" s="27">
        <v>580000</v>
      </c>
      <c r="E108" s="27">
        <v>500000</v>
      </c>
      <c r="F108" s="27"/>
      <c r="G108" s="27"/>
      <c r="H108" s="27"/>
      <c r="I108" s="27"/>
      <c r="J108" s="37"/>
      <c r="K108" s="27"/>
      <c r="L108" s="27"/>
      <c r="M108" s="25"/>
      <c r="N108" s="25"/>
    </row>
    <row r="109" spans="1:29" x14ac:dyDescent="0.35">
      <c r="A109" s="1" t="s">
        <v>53</v>
      </c>
      <c r="B109" s="27"/>
      <c r="C109" s="27"/>
      <c r="D109" s="27"/>
      <c r="E109" s="27"/>
      <c r="F109" s="27"/>
      <c r="G109" s="27"/>
      <c r="H109" s="27"/>
      <c r="I109" s="27"/>
      <c r="J109" s="37"/>
      <c r="K109" s="27"/>
      <c r="L109" s="27"/>
      <c r="M109" s="25"/>
      <c r="N109" s="25"/>
    </row>
    <row r="110" spans="1:29" x14ac:dyDescent="0.35">
      <c r="A110" s="1" t="s">
        <v>54</v>
      </c>
      <c r="B110" s="27"/>
      <c r="C110" s="27"/>
      <c r="D110" s="27"/>
      <c r="E110" s="27"/>
      <c r="F110" s="27"/>
      <c r="G110" s="27"/>
      <c r="H110" s="27"/>
      <c r="I110" s="27"/>
      <c r="J110" s="37"/>
      <c r="K110" s="27"/>
      <c r="L110" s="27"/>
      <c r="M110" s="25"/>
      <c r="N110" s="25"/>
    </row>
    <row r="111" spans="1:29" x14ac:dyDescent="0.35">
      <c r="A111" s="25" t="s">
        <v>48</v>
      </c>
      <c r="B111" s="27">
        <f t="shared" ref="B111:L111" si="56">AVERAGE(B106:B110)</f>
        <v>540000</v>
      </c>
      <c r="C111" s="27">
        <f t="shared" si="56"/>
        <v>340000</v>
      </c>
      <c r="D111" s="27">
        <f t="shared" si="56"/>
        <v>580000</v>
      </c>
      <c r="E111" s="27">
        <f t="shared" si="56"/>
        <v>395000</v>
      </c>
      <c r="F111" s="27">
        <f t="shared" si="56"/>
        <v>36800</v>
      </c>
      <c r="G111" s="27">
        <f t="shared" si="56"/>
        <v>10000</v>
      </c>
      <c r="H111" s="27">
        <f t="shared" si="56"/>
        <v>5280</v>
      </c>
      <c r="I111" s="27">
        <f t="shared" si="56"/>
        <v>2320</v>
      </c>
      <c r="J111" s="27">
        <f t="shared" si="56"/>
        <v>1620</v>
      </c>
      <c r="K111" s="27">
        <f t="shared" si="56"/>
        <v>153</v>
      </c>
      <c r="L111" s="27">
        <f t="shared" si="56"/>
        <v>780</v>
      </c>
      <c r="M111" s="25"/>
      <c r="N111" s="25"/>
    </row>
    <row r="112" spans="1:29" x14ac:dyDescent="0.35">
      <c r="B112" s="16"/>
      <c r="C112" s="16"/>
      <c r="D112" s="16"/>
      <c r="E112" s="16"/>
      <c r="F112" s="16"/>
    </row>
    <row r="113" spans="1:14" x14ac:dyDescent="0.35">
      <c r="B113" s="16"/>
      <c r="C113" s="16"/>
      <c r="D113" s="16"/>
      <c r="E113" s="16"/>
      <c r="F113" s="16"/>
    </row>
    <row r="115" spans="1:14" x14ac:dyDescent="0.35">
      <c r="A115" s="28"/>
    </row>
    <row r="116" spans="1:14" x14ac:dyDescent="0.35">
      <c r="A116" s="29"/>
      <c r="B116" s="45" t="s">
        <v>21</v>
      </c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6"/>
    </row>
    <row r="117" spans="1:14" x14ac:dyDescent="0.35">
      <c r="A117" s="33" t="s">
        <v>50</v>
      </c>
      <c r="B117" s="26">
        <v>1</v>
      </c>
      <c r="C117" s="26">
        <v>2</v>
      </c>
      <c r="D117" s="26">
        <v>3</v>
      </c>
      <c r="E117" s="26">
        <v>4</v>
      </c>
      <c r="F117" s="26">
        <v>5</v>
      </c>
      <c r="G117" s="26">
        <v>6</v>
      </c>
      <c r="H117" s="26">
        <v>7</v>
      </c>
      <c r="I117" s="26">
        <v>8</v>
      </c>
      <c r="J117" s="26">
        <v>9</v>
      </c>
      <c r="K117" s="26">
        <v>10</v>
      </c>
      <c r="L117" s="26">
        <v>11</v>
      </c>
      <c r="M117" s="38"/>
      <c r="N117" s="39"/>
    </row>
    <row r="118" spans="1:14" x14ac:dyDescent="0.35">
      <c r="A118" s="1" t="s">
        <v>46</v>
      </c>
      <c r="B118" s="32">
        <f>(B117-1)*40/60</f>
        <v>0</v>
      </c>
      <c r="C118" s="32">
        <f>(C117-1)*5/60</f>
        <v>8.3333333333333329E-2</v>
      </c>
      <c r="D118" s="32">
        <f>(D117-2)*30/60</f>
        <v>0.5</v>
      </c>
      <c r="E118" s="32">
        <f t="shared" ref="E118:L118" si="57">(E117-2)*30/60</f>
        <v>1</v>
      </c>
      <c r="F118" s="32">
        <f t="shared" si="57"/>
        <v>1.5</v>
      </c>
      <c r="G118" s="32">
        <f t="shared" si="57"/>
        <v>2</v>
      </c>
      <c r="H118" s="32">
        <f t="shared" si="57"/>
        <v>2.5</v>
      </c>
      <c r="I118" s="32">
        <f t="shared" si="57"/>
        <v>3</v>
      </c>
      <c r="J118" s="32">
        <f t="shared" si="57"/>
        <v>3.5</v>
      </c>
      <c r="K118" s="32">
        <f t="shared" si="57"/>
        <v>4</v>
      </c>
      <c r="L118" s="32">
        <f t="shared" si="57"/>
        <v>4.5</v>
      </c>
      <c r="M118" s="25"/>
      <c r="N118" s="25"/>
    </row>
    <row r="119" spans="1:14" x14ac:dyDescent="0.35">
      <c r="A119" s="26">
        <v>1</v>
      </c>
      <c r="B119" s="34">
        <f>S3</f>
        <v>1.4267999999999999E-12</v>
      </c>
      <c r="C119" s="34">
        <f>S12</f>
        <v>1.4516E-12</v>
      </c>
      <c r="D119" s="34">
        <f>S21</f>
        <v>1.4648999999999999E-12</v>
      </c>
      <c r="E119" s="34">
        <f>S30</f>
        <v>1.4901000000000001E-12</v>
      </c>
      <c r="F119" s="34">
        <f>S39</f>
        <v>1.4771E-12</v>
      </c>
      <c r="G119" s="34">
        <f>S48</f>
        <v>1.5023999999999999E-12</v>
      </c>
      <c r="H119" s="34">
        <f>S57</f>
        <v>1.4918999999999999E-12</v>
      </c>
      <c r="I119" s="34">
        <f>S66</f>
        <v>1.4897E-12</v>
      </c>
      <c r="J119" s="35">
        <f>S75</f>
        <v>1.5111000000000001E-12</v>
      </c>
      <c r="K119" s="34">
        <f>S84</f>
        <v>1.4839E-12</v>
      </c>
      <c r="L119" s="34">
        <f>S93</f>
        <v>1.5182999999999999E-12</v>
      </c>
      <c r="M119" s="25"/>
      <c r="N119" s="25"/>
    </row>
    <row r="120" spans="1:14" x14ac:dyDescent="0.35">
      <c r="A120" s="26">
        <v>2</v>
      </c>
      <c r="B120" s="34">
        <f>S4</f>
        <v>1.5003E-12</v>
      </c>
      <c r="C120" s="34">
        <f>S13</f>
        <v>1.4579000000000001E-12</v>
      </c>
      <c r="D120" s="34">
        <f>S22</f>
        <v>1.5047E-12</v>
      </c>
      <c r="E120" s="34">
        <f>S31</f>
        <v>1.5013000000000001E-12</v>
      </c>
      <c r="F120" s="34">
        <f>S40</f>
        <v>1.476E-12</v>
      </c>
      <c r="G120" s="34">
        <f t="shared" ref="G120:G123" si="58">S49</f>
        <v>1.474E-12</v>
      </c>
      <c r="H120" s="34">
        <f t="shared" ref="H120:H123" si="59">S58</f>
        <v>1.4889E-12</v>
      </c>
      <c r="I120" s="34">
        <f t="shared" ref="I120:I123" si="60">S67</f>
        <v>1.4885999999999999E-12</v>
      </c>
      <c r="J120" s="35">
        <f t="shared" ref="J120:J123" si="61">S76</f>
        <v>1.4857E-12</v>
      </c>
      <c r="K120" s="34">
        <f t="shared" ref="K120:K123" si="62">S85</f>
        <v>1.5015E-12</v>
      </c>
      <c r="L120" s="34">
        <f t="shared" ref="L120:L123" si="63">S94</f>
        <v>1.5042E-12</v>
      </c>
      <c r="M120" s="25"/>
      <c r="N120" s="25"/>
    </row>
    <row r="121" spans="1:14" x14ac:dyDescent="0.35">
      <c r="A121" s="26">
        <v>3</v>
      </c>
      <c r="B121" s="34">
        <f>S5</f>
        <v>1.4721999999999999E-12</v>
      </c>
      <c r="C121" s="34">
        <f>S14</f>
        <v>1.4437E-12</v>
      </c>
      <c r="D121" s="34">
        <f>S23</f>
        <v>1.4570999999999999E-12</v>
      </c>
      <c r="E121" s="34">
        <f>S32</f>
        <v>1.4449E-12</v>
      </c>
      <c r="F121" s="34">
        <f>S41</f>
        <v>1.4421000000000001E-12</v>
      </c>
      <c r="G121" s="34">
        <f t="shared" si="58"/>
        <v>1.4642999999999999E-12</v>
      </c>
      <c r="H121" s="34">
        <f t="shared" si="59"/>
        <v>1.4766E-12</v>
      </c>
      <c r="I121" s="34">
        <f t="shared" si="60"/>
        <v>1.4789000000000001E-12</v>
      </c>
      <c r="J121" s="35">
        <f t="shared" si="61"/>
        <v>1.4769000000000001E-12</v>
      </c>
      <c r="K121" s="34">
        <f t="shared" si="62"/>
        <v>1.4894000000000001E-12</v>
      </c>
      <c r="L121" s="34">
        <f t="shared" si="63"/>
        <v>1.4794999999999999E-12</v>
      </c>
      <c r="M121" s="25"/>
      <c r="N121" s="25"/>
    </row>
    <row r="122" spans="1:14" x14ac:dyDescent="0.35">
      <c r="A122" s="26">
        <v>4</v>
      </c>
      <c r="B122" s="34">
        <f>S6</f>
        <v>1.4484E-12</v>
      </c>
      <c r="C122" s="34">
        <f>S15</f>
        <v>1.4442E-12</v>
      </c>
      <c r="D122" s="34">
        <f>S24</f>
        <v>1.4489E-12</v>
      </c>
      <c r="E122" s="34">
        <f>S33</f>
        <v>1.4706E-12</v>
      </c>
      <c r="F122" s="34">
        <f>S42</f>
        <v>1.4527000000000001E-12</v>
      </c>
      <c r="G122" s="34">
        <f t="shared" si="58"/>
        <v>1.4616E-12</v>
      </c>
      <c r="H122" s="34">
        <f t="shared" si="59"/>
        <v>1.4865999999999999E-12</v>
      </c>
      <c r="I122" s="34">
        <f t="shared" si="60"/>
        <v>1.4738E-12</v>
      </c>
      <c r="J122" s="35">
        <f t="shared" si="61"/>
        <v>1.4733E-12</v>
      </c>
      <c r="K122" s="34">
        <f t="shared" si="62"/>
        <v>1.5053000000000001E-12</v>
      </c>
      <c r="L122" s="34">
        <f t="shared" si="63"/>
        <v>1.4918E-12</v>
      </c>
      <c r="M122" s="25"/>
      <c r="N122" s="25"/>
    </row>
    <row r="123" spans="1:14" x14ac:dyDescent="0.35">
      <c r="A123" s="26">
        <v>5</v>
      </c>
      <c r="B123" s="34">
        <f>S7</f>
        <v>1.4482E-12</v>
      </c>
      <c r="C123" s="34">
        <f>S16</f>
        <v>1.4409000000000001E-12</v>
      </c>
      <c r="D123" s="34">
        <f>S25</f>
        <v>1.4539000000000001E-12</v>
      </c>
      <c r="E123" s="34">
        <f>S34</f>
        <v>1.4694999999999999E-12</v>
      </c>
      <c r="F123" s="34">
        <f>S43</f>
        <v>1.4478999999999999E-12</v>
      </c>
      <c r="G123" s="34">
        <f t="shared" si="58"/>
        <v>1.4682999999999999E-12</v>
      </c>
      <c r="H123" s="34">
        <f t="shared" si="59"/>
        <v>1.4541E-12</v>
      </c>
      <c r="I123" s="34">
        <f t="shared" si="60"/>
        <v>1.4664000000000001E-12</v>
      </c>
      <c r="J123" s="35">
        <f t="shared" si="61"/>
        <v>1.4754999999999999E-12</v>
      </c>
      <c r="K123" s="34">
        <f t="shared" si="62"/>
        <v>1.5082999999999999E-12</v>
      </c>
      <c r="L123" s="34">
        <f t="shared" si="63"/>
        <v>1.4861000000000001E-12</v>
      </c>
      <c r="M123" s="25"/>
      <c r="N123" s="25"/>
    </row>
    <row r="124" spans="1:14" x14ac:dyDescent="0.35">
      <c r="A124" s="26" t="s">
        <v>22</v>
      </c>
      <c r="B124" s="27">
        <f t="shared" ref="B124:L124" si="64">AVERAGE(B119:B123)</f>
        <v>1.45918E-12</v>
      </c>
      <c r="C124" s="27">
        <f t="shared" si="64"/>
        <v>1.4476599999999999E-12</v>
      </c>
      <c r="D124" s="27">
        <f t="shared" si="64"/>
        <v>1.4658999999999998E-12</v>
      </c>
      <c r="E124" s="27">
        <f t="shared" si="64"/>
        <v>1.4752800000000002E-12</v>
      </c>
      <c r="F124" s="27">
        <f t="shared" si="64"/>
        <v>1.45916E-12</v>
      </c>
      <c r="G124" s="27">
        <f t="shared" si="64"/>
        <v>1.47412E-12</v>
      </c>
      <c r="H124" s="27">
        <f t="shared" si="64"/>
        <v>1.4796200000000001E-12</v>
      </c>
      <c r="I124" s="27">
        <f t="shared" si="64"/>
        <v>1.4794800000000001E-12</v>
      </c>
      <c r="J124" s="27">
        <f t="shared" si="64"/>
        <v>1.4845000000000002E-12</v>
      </c>
      <c r="K124" s="27">
        <f t="shared" si="64"/>
        <v>1.4976800000000001E-12</v>
      </c>
      <c r="L124" s="27">
        <f t="shared" si="64"/>
        <v>1.4959800000000001E-12</v>
      </c>
      <c r="M124" s="25"/>
      <c r="N124" s="25"/>
    </row>
    <row r="125" spans="1:14" x14ac:dyDescent="0.35">
      <c r="A125" s="26" t="s">
        <v>23</v>
      </c>
      <c r="B125" s="27">
        <f t="shared" ref="B125:L125" si="65">STDEV(B119:B123)</f>
        <v>2.8042860053853283E-14</v>
      </c>
      <c r="C125" s="27">
        <f t="shared" si="65"/>
        <v>6.9593821564848803E-15</v>
      </c>
      <c r="D125" s="27">
        <f t="shared" si="65"/>
        <v>2.2454843575496144E-14</v>
      </c>
      <c r="E125" s="27">
        <f t="shared" si="65"/>
        <v>2.1650219398426456E-14</v>
      </c>
      <c r="F125" s="27">
        <f t="shared" si="65"/>
        <v>1.6317107586824313E-14</v>
      </c>
      <c r="G125" s="27">
        <f t="shared" si="65"/>
        <v>1.6483537241745172E-14</v>
      </c>
      <c r="H125" s="27">
        <f t="shared" si="65"/>
        <v>1.5378784087176698E-14</v>
      </c>
      <c r="I125" s="27">
        <f t="shared" si="65"/>
        <v>9.8907532574621929E-15</v>
      </c>
      <c r="J125" s="27">
        <f t="shared" si="65"/>
        <v>1.5598076804529504E-14</v>
      </c>
      <c r="K125" s="27">
        <f t="shared" si="65"/>
        <v>1.0534324847848569E-14</v>
      </c>
      <c r="L125" s="27">
        <f t="shared" si="65"/>
        <v>1.5430716120776745E-14</v>
      </c>
      <c r="M125" s="25"/>
      <c r="N125" s="25"/>
    </row>
    <row r="126" spans="1:14" x14ac:dyDescent="0.35">
      <c r="A126" s="26" t="s">
        <v>25</v>
      </c>
      <c r="B126" s="30">
        <f>(B124-$B124)/B124</f>
        <v>0</v>
      </c>
      <c r="C126" s="30">
        <f t="shared" ref="C126:L126" si="66">(C124-$B124)/C124</f>
        <v>-7.9576696185569389E-3</v>
      </c>
      <c r="D126" s="30">
        <f>(D124-$B124)/D124</f>
        <v>4.5842144757485461E-3</v>
      </c>
      <c r="E126" s="30">
        <f t="shared" si="66"/>
        <v>1.0913182582289533E-2</v>
      </c>
      <c r="F126" s="30">
        <f t="shared" si="66"/>
        <v>-1.3706516077766829E-5</v>
      </c>
      <c r="G126" s="30">
        <f t="shared" si="66"/>
        <v>1.0134860119935918E-2</v>
      </c>
      <c r="H126" s="30">
        <f t="shared" si="66"/>
        <v>1.3814357740500981E-2</v>
      </c>
      <c r="I126" s="30">
        <f t="shared" si="66"/>
        <v>1.372103712115069E-2</v>
      </c>
      <c r="J126" s="30">
        <f t="shared" si="66"/>
        <v>1.7056247894914205E-2</v>
      </c>
      <c r="K126" s="30">
        <f t="shared" si="66"/>
        <v>2.5706425938785377E-2</v>
      </c>
      <c r="L126" s="30">
        <f t="shared" si="66"/>
        <v>2.4599259348387012E-2</v>
      </c>
      <c r="M126" s="25"/>
      <c r="N126" s="25"/>
    </row>
    <row r="127" spans="1:14" x14ac:dyDescent="0.35">
      <c r="D127" s="36">
        <f>(D124-$C124)/D124</f>
        <v>1.244286786274639E-2</v>
      </c>
      <c r="E127" s="36">
        <f t="shared" ref="E127:L127" si="67">(E124-$C124)/E124</f>
        <v>1.8721869746760097E-2</v>
      </c>
      <c r="F127" s="36">
        <f t="shared" si="67"/>
        <v>7.8812467447025025E-3</v>
      </c>
      <c r="G127" s="36">
        <f t="shared" si="67"/>
        <v>1.7949692019645667E-2</v>
      </c>
      <c r="H127" s="36">
        <f t="shared" si="67"/>
        <v>2.1600140576634674E-2</v>
      </c>
      <c r="I127" s="36">
        <f t="shared" si="67"/>
        <v>2.1507556709114122E-2</v>
      </c>
      <c r="J127" s="36">
        <f t="shared" si="67"/>
        <v>2.4816436510609816E-2</v>
      </c>
      <c r="K127" s="36">
        <f t="shared" si="67"/>
        <v>3.3398322739170067E-2</v>
      </c>
      <c r="L127" s="36">
        <f t="shared" si="67"/>
        <v>3.2299897057447388E-2</v>
      </c>
    </row>
  </sheetData>
  <mergeCells count="2">
    <mergeCell ref="A103:D103"/>
    <mergeCell ref="B116:N1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 information</vt:lpstr>
      <vt:lpstr>channel 1</vt:lpstr>
      <vt:lpstr>channel 2</vt:lpstr>
      <vt:lpstr>channel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2025-05-13T01:58:10Z</dcterms:modified>
</cp:coreProperties>
</file>