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 defaultThemeVersion="124226"/>
  <bookViews>
    <workbookView xWindow="0" yWindow="0" windowWidth="9000" windowHeight="8715" activeTab="1" xr2:uid="{00000000-000D-0000-FFFF-FFFF00000000}"/>
  </bookViews>
  <sheets>
    <sheet name="Experiment information" sheetId="1" r:id="rId1"/>
    <sheet name="channel 1" sheetId="21" r:id="rId2"/>
    <sheet name="channel 2" sheetId="23" r:id="rId3"/>
    <sheet name="channel 3 " sheetId="24" r:id="rId4"/>
    <sheet name="Sheet1" sheetId="16" r:id="rId5"/>
  </sheets>
  <calcPr calcId="171027"/>
</workbook>
</file>

<file path=xl/calcChain.xml><?xml version="1.0" encoding="utf-8"?>
<calcChain xmlns="http://schemas.openxmlformats.org/spreadsheetml/2006/main">
  <c r="J130" i="21" l="1"/>
  <c r="I130" i="21"/>
  <c r="F130" i="21"/>
  <c r="E130" i="21"/>
  <c r="J129" i="21"/>
  <c r="F129" i="21"/>
  <c r="B129" i="21"/>
  <c r="J127" i="21"/>
  <c r="I127" i="21"/>
  <c r="F127" i="21"/>
  <c r="E127" i="21"/>
  <c r="B127" i="21"/>
  <c r="K126" i="21"/>
  <c r="K128" i="21" s="1"/>
  <c r="J126" i="21"/>
  <c r="I126" i="21"/>
  <c r="I129" i="21" s="1"/>
  <c r="H126" i="21"/>
  <c r="H128" i="21" s="1"/>
  <c r="G126" i="21"/>
  <c r="G128" i="21" s="1"/>
  <c r="F126" i="21"/>
  <c r="E126" i="21"/>
  <c r="E129" i="21" s="1"/>
  <c r="D126" i="21"/>
  <c r="D128" i="21" s="1"/>
  <c r="C126" i="21"/>
  <c r="C128" i="21" s="1"/>
  <c r="B126" i="21"/>
  <c r="E128" i="21" l="1"/>
  <c r="I128" i="21"/>
  <c r="C129" i="21"/>
  <c r="G129" i="21"/>
  <c r="K129" i="21"/>
  <c r="C127" i="21"/>
  <c r="G127" i="21"/>
  <c r="K127" i="21"/>
  <c r="F128" i="21"/>
  <c r="J128" i="21"/>
  <c r="D129" i="21"/>
  <c r="H129" i="21"/>
  <c r="C130" i="21"/>
  <c r="G130" i="21"/>
  <c r="K130" i="21"/>
  <c r="D127" i="21"/>
  <c r="H127" i="21"/>
  <c r="D130" i="21"/>
  <c r="H130" i="21"/>
  <c r="L118" i="24" l="1"/>
  <c r="K118" i="24"/>
  <c r="J118" i="24"/>
  <c r="I118" i="24"/>
  <c r="H118" i="24"/>
  <c r="G118" i="24"/>
  <c r="F118" i="24"/>
  <c r="E118" i="24"/>
  <c r="D118" i="24"/>
  <c r="C118" i="24"/>
  <c r="B118" i="24"/>
  <c r="L105" i="24"/>
  <c r="K105" i="24"/>
  <c r="J105" i="24"/>
  <c r="I105" i="24"/>
  <c r="H105" i="24"/>
  <c r="G105" i="24"/>
  <c r="F105" i="24"/>
  <c r="E105" i="24"/>
  <c r="D105" i="24"/>
  <c r="C105" i="24"/>
  <c r="B105" i="24"/>
  <c r="L118" i="23"/>
  <c r="K118" i="23"/>
  <c r="J118" i="23"/>
  <c r="I118" i="23"/>
  <c r="H118" i="23"/>
  <c r="G118" i="23"/>
  <c r="F118" i="23"/>
  <c r="E118" i="23"/>
  <c r="D118" i="23"/>
  <c r="C118" i="23"/>
  <c r="B118" i="23"/>
  <c r="L105" i="23"/>
  <c r="K105" i="23"/>
  <c r="J105" i="23"/>
  <c r="I105" i="23"/>
  <c r="H105" i="23"/>
  <c r="G105" i="23"/>
  <c r="F105" i="23"/>
  <c r="E105" i="23"/>
  <c r="D105" i="23"/>
  <c r="C105" i="23"/>
  <c r="B105" i="23"/>
  <c r="L118" i="21"/>
  <c r="K118" i="21"/>
  <c r="J118" i="21"/>
  <c r="I118" i="21"/>
  <c r="H118" i="21"/>
  <c r="G118" i="21"/>
  <c r="F118" i="21"/>
  <c r="E118" i="21"/>
  <c r="D118" i="21"/>
  <c r="C118" i="21"/>
  <c r="B118" i="21"/>
  <c r="E105" i="21"/>
  <c r="F105" i="21"/>
  <c r="G105" i="21"/>
  <c r="H105" i="21"/>
  <c r="I105" i="21"/>
  <c r="J105" i="21"/>
  <c r="K105" i="21"/>
  <c r="L105" i="21"/>
  <c r="D105" i="21"/>
  <c r="C105" i="21"/>
  <c r="L111" i="21" l="1"/>
  <c r="K111" i="21"/>
  <c r="J111" i="21"/>
  <c r="I111" i="21"/>
  <c r="H111" i="21"/>
  <c r="G111" i="21"/>
  <c r="F111" i="21"/>
  <c r="E111" i="21"/>
  <c r="D111" i="21"/>
  <c r="C111" i="21"/>
  <c r="B111" i="21"/>
  <c r="L111" i="23"/>
  <c r="K111" i="23"/>
  <c r="J111" i="23"/>
  <c r="I111" i="23"/>
  <c r="H111" i="23"/>
  <c r="G111" i="23"/>
  <c r="F111" i="23"/>
  <c r="E111" i="23"/>
  <c r="D111" i="23"/>
  <c r="C111" i="23"/>
  <c r="B111" i="23"/>
  <c r="C111" i="24"/>
  <c r="D111" i="24"/>
  <c r="E111" i="24"/>
  <c r="F111" i="24"/>
  <c r="G111" i="24"/>
  <c r="H111" i="24"/>
  <c r="I111" i="24"/>
  <c r="J111" i="24"/>
  <c r="K111" i="24"/>
  <c r="L111" i="24"/>
  <c r="B111" i="24"/>
  <c r="X98" i="24" l="1"/>
  <c r="W98" i="24"/>
  <c r="V98" i="24"/>
  <c r="U98" i="24"/>
  <c r="T98" i="24"/>
  <c r="S98" i="24"/>
  <c r="R98" i="24"/>
  <c r="Q98" i="24"/>
  <c r="P98" i="24"/>
  <c r="O98" i="24"/>
  <c r="N98" i="24"/>
  <c r="M98" i="24"/>
  <c r="L98" i="24"/>
  <c r="K98" i="24"/>
  <c r="J98" i="24"/>
  <c r="I98" i="24"/>
  <c r="H98" i="24"/>
  <c r="G98" i="24"/>
  <c r="F98" i="24"/>
  <c r="E98" i="24"/>
  <c r="D98" i="24"/>
  <c r="C98" i="24"/>
  <c r="B98" i="24"/>
  <c r="AC97" i="24"/>
  <c r="AB97" i="24"/>
  <c r="AA97" i="24"/>
  <c r="Z97" i="24"/>
  <c r="AC96" i="24"/>
  <c r="AB96" i="24"/>
  <c r="AA96" i="24"/>
  <c r="Z96" i="24"/>
  <c r="AC95" i="24"/>
  <c r="AB95" i="24"/>
  <c r="AA95" i="24"/>
  <c r="Z95" i="24"/>
  <c r="AC94" i="24"/>
  <c r="AB94" i="24"/>
  <c r="AA94" i="24"/>
  <c r="Z94" i="24"/>
  <c r="AC93" i="24"/>
  <c r="AC98" i="24" s="1"/>
  <c r="AB93" i="24"/>
  <c r="AB98" i="24" s="1"/>
  <c r="AA93" i="24"/>
  <c r="AA98" i="24" s="1"/>
  <c r="Z93" i="24"/>
  <c r="Z98" i="24" s="1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AC88" i="24"/>
  <c r="AB88" i="24"/>
  <c r="AA88" i="24"/>
  <c r="Z88" i="24"/>
  <c r="AC87" i="24"/>
  <c r="AB87" i="24"/>
  <c r="AA87" i="24"/>
  <c r="Z87" i="24"/>
  <c r="AC86" i="24"/>
  <c r="AB86" i="24"/>
  <c r="AA86" i="24"/>
  <c r="Z86" i="24"/>
  <c r="AC85" i="24"/>
  <c r="AB85" i="24"/>
  <c r="AA85" i="24"/>
  <c r="Z85" i="24"/>
  <c r="AC84" i="24"/>
  <c r="AC89" i="24" s="1"/>
  <c r="AB84" i="24"/>
  <c r="AB89" i="24" s="1"/>
  <c r="AA84" i="24"/>
  <c r="AA89" i="24" s="1"/>
  <c r="Z84" i="24"/>
  <c r="Z89" i="24" s="1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AC79" i="24"/>
  <c r="AB79" i="24"/>
  <c r="AA79" i="24"/>
  <c r="Z79" i="24"/>
  <c r="AC78" i="24"/>
  <c r="AB78" i="24"/>
  <c r="AA78" i="24"/>
  <c r="Z78" i="24"/>
  <c r="AC77" i="24"/>
  <c r="AB77" i="24"/>
  <c r="AA77" i="24"/>
  <c r="Z77" i="24"/>
  <c r="AC76" i="24"/>
  <c r="AB76" i="24"/>
  <c r="AA76" i="24"/>
  <c r="Z76" i="24"/>
  <c r="AC75" i="24"/>
  <c r="AC80" i="24" s="1"/>
  <c r="AB75" i="24"/>
  <c r="AB80" i="24" s="1"/>
  <c r="AA75" i="24"/>
  <c r="AA80" i="24" s="1"/>
  <c r="Z75" i="24"/>
  <c r="Z80" i="24" s="1"/>
  <c r="X71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AC70" i="24"/>
  <c r="AB70" i="24"/>
  <c r="AA70" i="24"/>
  <c r="Z70" i="24"/>
  <c r="AC69" i="24"/>
  <c r="AB69" i="24"/>
  <c r="AA69" i="24"/>
  <c r="Z69" i="24"/>
  <c r="AC68" i="24"/>
  <c r="AB68" i="24"/>
  <c r="AA68" i="24"/>
  <c r="Z68" i="24"/>
  <c r="AC67" i="24"/>
  <c r="AB67" i="24"/>
  <c r="AA67" i="24"/>
  <c r="Z67" i="24"/>
  <c r="AC66" i="24"/>
  <c r="AC71" i="24" s="1"/>
  <c r="AB66" i="24"/>
  <c r="AB71" i="24" s="1"/>
  <c r="AA66" i="24"/>
  <c r="AA71" i="24" s="1"/>
  <c r="Z66" i="24"/>
  <c r="Z71" i="24" s="1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C61" i="24"/>
  <c r="AB61" i="24"/>
  <c r="AA61" i="24"/>
  <c r="Z61" i="24"/>
  <c r="AC60" i="24"/>
  <c r="AB60" i="24"/>
  <c r="AA60" i="24"/>
  <c r="Z60" i="24"/>
  <c r="AC59" i="24"/>
  <c r="AB59" i="24"/>
  <c r="AA59" i="24"/>
  <c r="Z59" i="24"/>
  <c r="AC58" i="24"/>
  <c r="AB58" i="24"/>
  <c r="AA58" i="24"/>
  <c r="Z58" i="24"/>
  <c r="AC57" i="24"/>
  <c r="AC62" i="24" s="1"/>
  <c r="AB57" i="24"/>
  <c r="AB62" i="24" s="1"/>
  <c r="AA57" i="24"/>
  <c r="AA62" i="24" s="1"/>
  <c r="Z57" i="24"/>
  <c r="Z62" i="24" s="1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C52" i="24"/>
  <c r="AB52" i="24"/>
  <c r="AA52" i="24"/>
  <c r="Z52" i="24"/>
  <c r="AC51" i="24"/>
  <c r="AB51" i="24"/>
  <c r="AA51" i="24"/>
  <c r="Z51" i="24"/>
  <c r="AC50" i="24"/>
  <c r="AB50" i="24"/>
  <c r="AA50" i="24"/>
  <c r="Z50" i="24"/>
  <c r="AC49" i="24"/>
  <c r="AB49" i="24"/>
  <c r="AA49" i="24"/>
  <c r="Z49" i="24"/>
  <c r="AC48" i="24"/>
  <c r="AC53" i="24" s="1"/>
  <c r="AB48" i="24"/>
  <c r="AB53" i="24" s="1"/>
  <c r="AA48" i="24"/>
  <c r="AA53" i="24" s="1"/>
  <c r="Z48" i="24"/>
  <c r="Z53" i="24" s="1"/>
  <c r="AB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C43" i="24"/>
  <c r="AB43" i="24"/>
  <c r="AA43" i="24"/>
  <c r="Z43" i="24"/>
  <c r="AC42" i="24"/>
  <c r="AB42" i="24"/>
  <c r="AA42" i="24"/>
  <c r="Z42" i="24"/>
  <c r="AC41" i="24"/>
  <c r="AB41" i="24"/>
  <c r="AA41" i="24"/>
  <c r="Z41" i="24"/>
  <c r="AC40" i="24"/>
  <c r="AB40" i="24"/>
  <c r="AA40" i="24"/>
  <c r="Z40" i="24"/>
  <c r="AC39" i="24"/>
  <c r="AC44" i="24" s="1"/>
  <c r="AB39" i="24"/>
  <c r="AA39" i="24"/>
  <c r="AA44" i="24" s="1"/>
  <c r="Z39" i="24"/>
  <c r="Z44" i="24" s="1"/>
  <c r="AA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34" i="24"/>
  <c r="AB34" i="24"/>
  <c r="AA34" i="24"/>
  <c r="Z34" i="24"/>
  <c r="AC33" i="24"/>
  <c r="AB33" i="24"/>
  <c r="AA33" i="24"/>
  <c r="Z33" i="24"/>
  <c r="AC32" i="24"/>
  <c r="AB32" i="24"/>
  <c r="AA32" i="24"/>
  <c r="Z32" i="24"/>
  <c r="AC31" i="24"/>
  <c r="AB31" i="24"/>
  <c r="AA31" i="24"/>
  <c r="Z31" i="24"/>
  <c r="AC30" i="24"/>
  <c r="AC35" i="24" s="1"/>
  <c r="AB30" i="24"/>
  <c r="AB35" i="24" s="1"/>
  <c r="AA30" i="24"/>
  <c r="Z30" i="24"/>
  <c r="Z35" i="24" s="1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C25" i="24"/>
  <c r="AB25" i="24"/>
  <c r="AA25" i="24"/>
  <c r="Z25" i="24"/>
  <c r="AC24" i="24"/>
  <c r="AB24" i="24"/>
  <c r="AA24" i="24"/>
  <c r="Z24" i="24"/>
  <c r="AC23" i="24"/>
  <c r="AB23" i="24"/>
  <c r="AA23" i="24"/>
  <c r="Z23" i="24"/>
  <c r="AC22" i="24"/>
  <c r="AB22" i="24"/>
  <c r="AA22" i="24"/>
  <c r="Z22" i="24"/>
  <c r="AC21" i="24"/>
  <c r="AC26" i="24" s="1"/>
  <c r="AB21" i="24"/>
  <c r="AB26" i="24" s="1"/>
  <c r="AA21" i="24"/>
  <c r="AA26" i="24" s="1"/>
  <c r="Z21" i="24"/>
  <c r="Z26" i="24" s="1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C16" i="24"/>
  <c r="AB16" i="24"/>
  <c r="AA16" i="24"/>
  <c r="Z16" i="24"/>
  <c r="AC15" i="24"/>
  <c r="AB15" i="24"/>
  <c r="AA15" i="24"/>
  <c r="Z15" i="24"/>
  <c r="AC14" i="24"/>
  <c r="AB14" i="24"/>
  <c r="AA14" i="24"/>
  <c r="Z14" i="24"/>
  <c r="AC13" i="24"/>
  <c r="AB13" i="24"/>
  <c r="AA13" i="24"/>
  <c r="Z13" i="24"/>
  <c r="AC12" i="24"/>
  <c r="AC17" i="24" s="1"/>
  <c r="AB12" i="24"/>
  <c r="AB17" i="24" s="1"/>
  <c r="AA12" i="24"/>
  <c r="AA17" i="24" s="1"/>
  <c r="Z12" i="24"/>
  <c r="Z17" i="24" s="1"/>
  <c r="AB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C7" i="24"/>
  <c r="AB7" i="24"/>
  <c r="AA7" i="24"/>
  <c r="Z7" i="24"/>
  <c r="AC6" i="24"/>
  <c r="AB6" i="24"/>
  <c r="AA6" i="24"/>
  <c r="Z6" i="24"/>
  <c r="AC5" i="24"/>
  <c r="AB5" i="24"/>
  <c r="AA5" i="24"/>
  <c r="Z5" i="24"/>
  <c r="AC4" i="24"/>
  <c r="AB4" i="24"/>
  <c r="AA4" i="24"/>
  <c r="Z4" i="24"/>
  <c r="AC3" i="24"/>
  <c r="AC8" i="24" s="1"/>
  <c r="AB3" i="24"/>
  <c r="AA3" i="24"/>
  <c r="AA8" i="24" s="1"/>
  <c r="Z3" i="24"/>
  <c r="Z8" i="24" s="1"/>
  <c r="L123" i="24"/>
  <c r="K123" i="24"/>
  <c r="J123" i="24"/>
  <c r="I123" i="24"/>
  <c r="H123" i="24"/>
  <c r="G123" i="24"/>
  <c r="F123" i="24"/>
  <c r="E123" i="24"/>
  <c r="D123" i="24"/>
  <c r="C123" i="24"/>
  <c r="B123" i="24"/>
  <c r="L122" i="24"/>
  <c r="K122" i="24"/>
  <c r="J122" i="24"/>
  <c r="I122" i="24"/>
  <c r="H122" i="24"/>
  <c r="G122" i="24"/>
  <c r="F122" i="24"/>
  <c r="E122" i="24"/>
  <c r="D122" i="24"/>
  <c r="C122" i="24"/>
  <c r="B122" i="24"/>
  <c r="L121" i="24"/>
  <c r="K121" i="24"/>
  <c r="J121" i="24"/>
  <c r="I121" i="24"/>
  <c r="H121" i="24"/>
  <c r="G121" i="24"/>
  <c r="F121" i="24"/>
  <c r="E121" i="24"/>
  <c r="D121" i="24"/>
  <c r="C121" i="24"/>
  <c r="B121" i="24"/>
  <c r="B125" i="24" s="1"/>
  <c r="L120" i="24"/>
  <c r="K120" i="24"/>
  <c r="J120" i="24"/>
  <c r="J124" i="24" s="1"/>
  <c r="I120" i="24"/>
  <c r="H120" i="24"/>
  <c r="G120" i="24"/>
  <c r="F120" i="24"/>
  <c r="E120" i="24"/>
  <c r="D120" i="24"/>
  <c r="C120" i="24"/>
  <c r="B120" i="24"/>
  <c r="L119" i="24"/>
  <c r="K119" i="24"/>
  <c r="J119" i="24"/>
  <c r="I119" i="24"/>
  <c r="H119" i="24"/>
  <c r="G119" i="24"/>
  <c r="F119" i="24"/>
  <c r="E119" i="24"/>
  <c r="D119" i="24"/>
  <c r="D124" i="24" s="1"/>
  <c r="C119" i="24"/>
  <c r="B119" i="24"/>
  <c r="L123" i="23"/>
  <c r="K123" i="23"/>
  <c r="J123" i="23"/>
  <c r="I123" i="23"/>
  <c r="H123" i="23"/>
  <c r="G123" i="23"/>
  <c r="F123" i="23"/>
  <c r="E123" i="23"/>
  <c r="D123" i="23"/>
  <c r="C123" i="23"/>
  <c r="B123" i="23"/>
  <c r="L122" i="23"/>
  <c r="K122" i="23"/>
  <c r="J122" i="23"/>
  <c r="I122" i="23"/>
  <c r="H122" i="23"/>
  <c r="G122" i="23"/>
  <c r="F122" i="23"/>
  <c r="E122" i="23"/>
  <c r="D122" i="23"/>
  <c r="C122" i="23"/>
  <c r="B122" i="23"/>
  <c r="L121" i="23"/>
  <c r="K121" i="23"/>
  <c r="J121" i="23"/>
  <c r="I121" i="23"/>
  <c r="H121" i="23"/>
  <c r="G121" i="23"/>
  <c r="F121" i="23"/>
  <c r="E121" i="23"/>
  <c r="D121" i="23"/>
  <c r="C121" i="23"/>
  <c r="B121" i="23"/>
  <c r="L120" i="23"/>
  <c r="K120" i="23"/>
  <c r="J120" i="23"/>
  <c r="I120" i="23"/>
  <c r="H120" i="23"/>
  <c r="G120" i="23"/>
  <c r="F120" i="23"/>
  <c r="E120" i="23"/>
  <c r="D120" i="23"/>
  <c r="C120" i="23"/>
  <c r="B120" i="23"/>
  <c r="L119" i="23"/>
  <c r="K119" i="23"/>
  <c r="J119" i="23"/>
  <c r="I119" i="23"/>
  <c r="H119" i="23"/>
  <c r="G119" i="23"/>
  <c r="F119" i="23"/>
  <c r="E119" i="23"/>
  <c r="D119" i="23"/>
  <c r="C119" i="23"/>
  <c r="B119" i="23"/>
  <c r="AA98" i="23"/>
  <c r="X98" i="23"/>
  <c r="W98" i="23"/>
  <c r="V98" i="23"/>
  <c r="U98" i="23"/>
  <c r="T98" i="23"/>
  <c r="S98" i="23"/>
  <c r="R98" i="23"/>
  <c r="Q98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D98" i="23"/>
  <c r="C98" i="23"/>
  <c r="B98" i="23"/>
  <c r="AC97" i="23"/>
  <c r="AB97" i="23"/>
  <c r="AA97" i="23"/>
  <c r="Z97" i="23"/>
  <c r="AC96" i="23"/>
  <c r="AB96" i="23"/>
  <c r="AA96" i="23"/>
  <c r="Z96" i="23"/>
  <c r="AC95" i="23"/>
  <c r="AB95" i="23"/>
  <c r="AA95" i="23"/>
  <c r="Z95" i="23"/>
  <c r="AC94" i="23"/>
  <c r="AB94" i="23"/>
  <c r="AA94" i="23"/>
  <c r="Z94" i="23"/>
  <c r="AC93" i="23"/>
  <c r="AC98" i="23" s="1"/>
  <c r="AB93" i="23"/>
  <c r="AB98" i="23" s="1"/>
  <c r="AA93" i="23"/>
  <c r="Z93" i="23"/>
  <c r="Z98" i="23" s="1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K89" i="23"/>
  <c r="J89" i="23"/>
  <c r="I89" i="23"/>
  <c r="H89" i="23"/>
  <c r="G89" i="23"/>
  <c r="F89" i="23"/>
  <c r="E89" i="23"/>
  <c r="D89" i="23"/>
  <c r="C89" i="23"/>
  <c r="B89" i="23"/>
  <c r="AC88" i="23"/>
  <c r="AB88" i="23"/>
  <c r="AA88" i="23"/>
  <c r="Z88" i="23"/>
  <c r="AC87" i="23"/>
  <c r="AB87" i="23"/>
  <c r="AA87" i="23"/>
  <c r="Z87" i="23"/>
  <c r="AC86" i="23"/>
  <c r="AB86" i="23"/>
  <c r="AA86" i="23"/>
  <c r="Z86" i="23"/>
  <c r="AC85" i="23"/>
  <c r="AB85" i="23"/>
  <c r="AA85" i="23"/>
  <c r="Z85" i="23"/>
  <c r="AC84" i="23"/>
  <c r="AC89" i="23" s="1"/>
  <c r="AB84" i="23"/>
  <c r="AB89" i="23" s="1"/>
  <c r="AA84" i="23"/>
  <c r="AA89" i="23" s="1"/>
  <c r="Z84" i="23"/>
  <c r="Z89" i="23" s="1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K80" i="23"/>
  <c r="J80" i="23"/>
  <c r="I80" i="23"/>
  <c r="H80" i="23"/>
  <c r="G80" i="23"/>
  <c r="F80" i="23"/>
  <c r="E80" i="23"/>
  <c r="D80" i="23"/>
  <c r="C80" i="23"/>
  <c r="B80" i="23"/>
  <c r="AC79" i="23"/>
  <c r="AB79" i="23"/>
  <c r="AA79" i="23"/>
  <c r="Z79" i="23"/>
  <c r="AC78" i="23"/>
  <c r="AB78" i="23"/>
  <c r="AA78" i="23"/>
  <c r="Z78" i="23"/>
  <c r="AC77" i="23"/>
  <c r="AB77" i="23"/>
  <c r="AA77" i="23"/>
  <c r="Z77" i="23"/>
  <c r="AC76" i="23"/>
  <c r="AB76" i="23"/>
  <c r="AA76" i="23"/>
  <c r="Z76" i="23"/>
  <c r="AC75" i="23"/>
  <c r="AC80" i="23" s="1"/>
  <c r="AB75" i="23"/>
  <c r="AB80" i="23" s="1"/>
  <c r="AA75" i="23"/>
  <c r="Z75" i="23"/>
  <c r="Z80" i="23" s="1"/>
  <c r="X71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K71" i="23"/>
  <c r="J71" i="23"/>
  <c r="I71" i="23"/>
  <c r="H71" i="23"/>
  <c r="G71" i="23"/>
  <c r="F71" i="23"/>
  <c r="E71" i="23"/>
  <c r="D71" i="23"/>
  <c r="C71" i="23"/>
  <c r="B71" i="23"/>
  <c r="AC70" i="23"/>
  <c r="AB70" i="23"/>
  <c r="AA70" i="23"/>
  <c r="Z70" i="23"/>
  <c r="AC69" i="23"/>
  <c r="AB69" i="23"/>
  <c r="AA69" i="23"/>
  <c r="Z69" i="23"/>
  <c r="AC68" i="23"/>
  <c r="AB68" i="23"/>
  <c r="AA68" i="23"/>
  <c r="Z68" i="23"/>
  <c r="AC67" i="23"/>
  <c r="AB67" i="23"/>
  <c r="AA67" i="23"/>
  <c r="Z67" i="23"/>
  <c r="AC66" i="23"/>
  <c r="AC71" i="23" s="1"/>
  <c r="AB66" i="23"/>
  <c r="AB71" i="23" s="1"/>
  <c r="AA66" i="23"/>
  <c r="AA71" i="23" s="1"/>
  <c r="Z66" i="23"/>
  <c r="Z71" i="23" s="1"/>
  <c r="X62" i="23"/>
  <c r="W62" i="23"/>
  <c r="V62" i="23"/>
  <c r="U62" i="23"/>
  <c r="T62" i="23"/>
  <c r="S62" i="23"/>
  <c r="R62" i="23"/>
  <c r="Q62" i="23"/>
  <c r="P62" i="23"/>
  <c r="O62" i="23"/>
  <c r="N62" i="23"/>
  <c r="M62" i="23"/>
  <c r="L62" i="23"/>
  <c r="K62" i="23"/>
  <c r="J62" i="23"/>
  <c r="I62" i="23"/>
  <c r="H62" i="23"/>
  <c r="G62" i="23"/>
  <c r="F62" i="23"/>
  <c r="E62" i="23"/>
  <c r="D62" i="23"/>
  <c r="C62" i="23"/>
  <c r="B62" i="23"/>
  <c r="AC61" i="23"/>
  <c r="AB61" i="23"/>
  <c r="AA61" i="23"/>
  <c r="Z61" i="23"/>
  <c r="AC60" i="23"/>
  <c r="AB60" i="23"/>
  <c r="AA60" i="23"/>
  <c r="Z60" i="23"/>
  <c r="AC59" i="23"/>
  <c r="AB59" i="23"/>
  <c r="AA59" i="23"/>
  <c r="Z59" i="23"/>
  <c r="AC58" i="23"/>
  <c r="AB58" i="23"/>
  <c r="AA58" i="23"/>
  <c r="Z58" i="23"/>
  <c r="AC57" i="23"/>
  <c r="AC62" i="23" s="1"/>
  <c r="AB57" i="23"/>
  <c r="AB62" i="23" s="1"/>
  <c r="AA57" i="23"/>
  <c r="AA62" i="23" s="1"/>
  <c r="Z57" i="23"/>
  <c r="Z62" i="23" s="1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AC52" i="23"/>
  <c r="AB52" i="23"/>
  <c r="AA52" i="23"/>
  <c r="Z52" i="23"/>
  <c r="AC51" i="23"/>
  <c r="AB51" i="23"/>
  <c r="AA51" i="23"/>
  <c r="Z51" i="23"/>
  <c r="AC50" i="23"/>
  <c r="AB50" i="23"/>
  <c r="AA50" i="23"/>
  <c r="Z50" i="23"/>
  <c r="AC49" i="23"/>
  <c r="AB49" i="23"/>
  <c r="AA49" i="23"/>
  <c r="Z49" i="23"/>
  <c r="AC48" i="23"/>
  <c r="AC53" i="23" s="1"/>
  <c r="AB48" i="23"/>
  <c r="AB53" i="23" s="1"/>
  <c r="AA48" i="23"/>
  <c r="AA53" i="23" s="1"/>
  <c r="Z48" i="23"/>
  <c r="Z53" i="23" s="1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C43" i="23"/>
  <c r="AB43" i="23"/>
  <c r="AA43" i="23"/>
  <c r="Z43" i="23"/>
  <c r="AC42" i="23"/>
  <c r="AB42" i="23"/>
  <c r="AA42" i="23"/>
  <c r="Z42" i="23"/>
  <c r="AC41" i="23"/>
  <c r="AB41" i="23"/>
  <c r="AA41" i="23"/>
  <c r="Z41" i="23"/>
  <c r="AC40" i="23"/>
  <c r="AB40" i="23"/>
  <c r="AA40" i="23"/>
  <c r="Z40" i="23"/>
  <c r="AC39" i="23"/>
  <c r="AC44" i="23" s="1"/>
  <c r="AB39" i="23"/>
  <c r="AB44" i="23" s="1"/>
  <c r="AA39" i="23"/>
  <c r="AA44" i="23" s="1"/>
  <c r="Z39" i="23"/>
  <c r="Z44" i="23" s="1"/>
  <c r="AA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C34" i="23"/>
  <c r="AB34" i="23"/>
  <c r="AA34" i="23"/>
  <c r="Z34" i="23"/>
  <c r="AC33" i="23"/>
  <c r="AB33" i="23"/>
  <c r="AA33" i="23"/>
  <c r="Z33" i="23"/>
  <c r="AC32" i="23"/>
  <c r="AB32" i="23"/>
  <c r="AA32" i="23"/>
  <c r="Z32" i="23"/>
  <c r="AC31" i="23"/>
  <c r="AB31" i="23"/>
  <c r="AA31" i="23"/>
  <c r="Z31" i="23"/>
  <c r="AC30" i="23"/>
  <c r="AC35" i="23" s="1"/>
  <c r="AB30" i="23"/>
  <c r="AB35" i="23" s="1"/>
  <c r="AA30" i="23"/>
  <c r="Z30" i="23"/>
  <c r="Z35" i="23" s="1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C25" i="23"/>
  <c r="AB25" i="23"/>
  <c r="AA25" i="23"/>
  <c r="Z25" i="23"/>
  <c r="AC24" i="23"/>
  <c r="AB24" i="23"/>
  <c r="AA24" i="23"/>
  <c r="Z24" i="23"/>
  <c r="AC23" i="23"/>
  <c r="AB23" i="23"/>
  <c r="AA23" i="23"/>
  <c r="Z23" i="23"/>
  <c r="AC22" i="23"/>
  <c r="AB22" i="23"/>
  <c r="AA22" i="23"/>
  <c r="Z22" i="23"/>
  <c r="AC21" i="23"/>
  <c r="AC26" i="23" s="1"/>
  <c r="AB21" i="23"/>
  <c r="AB26" i="23" s="1"/>
  <c r="AA21" i="23"/>
  <c r="AA26" i="23" s="1"/>
  <c r="Z21" i="23"/>
  <c r="Z26" i="23" s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C16" i="23"/>
  <c r="AB16" i="23"/>
  <c r="AA16" i="23"/>
  <c r="Z16" i="23"/>
  <c r="AC15" i="23"/>
  <c r="AB15" i="23"/>
  <c r="AA15" i="23"/>
  <c r="Z15" i="23"/>
  <c r="AC14" i="23"/>
  <c r="AB14" i="23"/>
  <c r="AA14" i="23"/>
  <c r="Z14" i="23"/>
  <c r="AC13" i="23"/>
  <c r="AB13" i="23"/>
  <c r="AA13" i="23"/>
  <c r="Z13" i="23"/>
  <c r="AC12" i="23"/>
  <c r="AC17" i="23" s="1"/>
  <c r="AB12" i="23"/>
  <c r="AB17" i="23" s="1"/>
  <c r="AA12" i="23"/>
  <c r="AA17" i="23" s="1"/>
  <c r="Z12" i="23"/>
  <c r="Z17" i="23" s="1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C7" i="23"/>
  <c r="AB7" i="23"/>
  <c r="AA7" i="23"/>
  <c r="Z7" i="23"/>
  <c r="AC6" i="23"/>
  <c r="AB6" i="23"/>
  <c r="AA6" i="23"/>
  <c r="Z6" i="23"/>
  <c r="AC5" i="23"/>
  <c r="AB5" i="23"/>
  <c r="AA5" i="23"/>
  <c r="Z5" i="23"/>
  <c r="AC4" i="23"/>
  <c r="AB4" i="23"/>
  <c r="AA4" i="23"/>
  <c r="Z4" i="23"/>
  <c r="AC3" i="23"/>
  <c r="AC8" i="23" s="1"/>
  <c r="AB3" i="23"/>
  <c r="AB8" i="23" s="1"/>
  <c r="AA3" i="23"/>
  <c r="AA8" i="23" s="1"/>
  <c r="Z3" i="23"/>
  <c r="Z8" i="23" s="1"/>
  <c r="C119" i="21"/>
  <c r="L120" i="21"/>
  <c r="L121" i="21"/>
  <c r="L122" i="21"/>
  <c r="L123" i="21"/>
  <c r="L125" i="21" s="1"/>
  <c r="L119" i="21"/>
  <c r="K120" i="21"/>
  <c r="K121" i="21"/>
  <c r="K122" i="21"/>
  <c r="K123" i="21"/>
  <c r="K119" i="21"/>
  <c r="J120" i="21"/>
  <c r="J121" i="21"/>
  <c r="J122" i="21"/>
  <c r="J123" i="21"/>
  <c r="I120" i="21"/>
  <c r="I121" i="21"/>
  <c r="I122" i="21"/>
  <c r="I123" i="21"/>
  <c r="H120" i="21"/>
  <c r="H121" i="21"/>
  <c r="H122" i="21"/>
  <c r="H123" i="21"/>
  <c r="G120" i="21"/>
  <c r="G121" i="21"/>
  <c r="G122" i="21"/>
  <c r="G123" i="21"/>
  <c r="G119" i="21"/>
  <c r="F120" i="21"/>
  <c r="F121" i="21"/>
  <c r="F122" i="21"/>
  <c r="F123" i="21"/>
  <c r="E120" i="21"/>
  <c r="E121" i="21"/>
  <c r="E122" i="21"/>
  <c r="E123" i="21"/>
  <c r="D120" i="21"/>
  <c r="D121" i="21"/>
  <c r="D122" i="21"/>
  <c r="D123" i="21"/>
  <c r="C120" i="21"/>
  <c r="C121" i="21"/>
  <c r="C122" i="21"/>
  <c r="C123" i="21"/>
  <c r="B120" i="21"/>
  <c r="B121" i="21"/>
  <c r="B122" i="21"/>
  <c r="B123" i="21"/>
  <c r="B119" i="21"/>
  <c r="Z87" i="21"/>
  <c r="AA87" i="21"/>
  <c r="AB87" i="21"/>
  <c r="AC87" i="21"/>
  <c r="J119" i="21"/>
  <c r="I119" i="21"/>
  <c r="H119" i="21"/>
  <c r="F119" i="21"/>
  <c r="E119" i="21"/>
  <c r="D119" i="21"/>
  <c r="B105" i="21"/>
  <c r="X98" i="21"/>
  <c r="W98" i="21"/>
  <c r="V98" i="21"/>
  <c r="U98" i="21"/>
  <c r="T98" i="21"/>
  <c r="S98" i="21"/>
  <c r="R98" i="21"/>
  <c r="Q98" i="21"/>
  <c r="P98" i="21"/>
  <c r="O98" i="21"/>
  <c r="N98" i="21"/>
  <c r="M98" i="21"/>
  <c r="L98" i="21"/>
  <c r="K98" i="21"/>
  <c r="J98" i="21"/>
  <c r="I98" i="21"/>
  <c r="H98" i="21"/>
  <c r="G98" i="21"/>
  <c r="F98" i="21"/>
  <c r="E98" i="21"/>
  <c r="D98" i="21"/>
  <c r="C98" i="21"/>
  <c r="B98" i="21"/>
  <c r="AC97" i="21"/>
  <c r="AB97" i="21"/>
  <c r="AA97" i="21"/>
  <c r="Z97" i="21"/>
  <c r="AC96" i="21"/>
  <c r="AB96" i="21"/>
  <c r="AA96" i="21"/>
  <c r="Z96" i="21"/>
  <c r="AC95" i="21"/>
  <c r="AB95" i="21"/>
  <c r="AA95" i="21"/>
  <c r="Z95" i="21"/>
  <c r="AC94" i="21"/>
  <c r="AB94" i="21"/>
  <c r="AA94" i="21"/>
  <c r="Z94" i="21"/>
  <c r="AC93" i="21"/>
  <c r="AC98" i="21" s="1"/>
  <c r="AB93" i="21"/>
  <c r="AB98" i="21" s="1"/>
  <c r="AA93" i="21"/>
  <c r="AA98" i="21" s="1"/>
  <c r="Z93" i="21"/>
  <c r="Z98" i="21" s="1"/>
  <c r="X89" i="21"/>
  <c r="W89" i="21"/>
  <c r="V89" i="21"/>
  <c r="U89" i="21"/>
  <c r="T89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B89" i="21"/>
  <c r="AC88" i="21"/>
  <c r="AB88" i="21"/>
  <c r="AA88" i="21"/>
  <c r="Z88" i="21"/>
  <c r="AC86" i="21"/>
  <c r="AB86" i="21"/>
  <c r="AA86" i="21"/>
  <c r="Z86" i="21"/>
  <c r="AC85" i="21"/>
  <c r="AB85" i="21"/>
  <c r="AA85" i="21"/>
  <c r="Z85" i="21"/>
  <c r="AC84" i="21"/>
  <c r="AB84" i="21"/>
  <c r="AA84" i="21"/>
  <c r="Z84" i="21"/>
  <c r="Z89" i="21" s="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B80" i="21"/>
  <c r="AC79" i="21"/>
  <c r="AB79" i="21"/>
  <c r="AA79" i="21"/>
  <c r="Z79" i="21"/>
  <c r="AC78" i="21"/>
  <c r="AB78" i="21"/>
  <c r="AA78" i="21"/>
  <c r="Z78" i="21"/>
  <c r="AC77" i="21"/>
  <c r="AB77" i="21"/>
  <c r="AA77" i="21"/>
  <c r="Z77" i="21"/>
  <c r="AC76" i="21"/>
  <c r="AB76" i="21"/>
  <c r="AA76" i="21"/>
  <c r="Z76" i="21"/>
  <c r="AC75" i="21"/>
  <c r="AC80" i="21" s="1"/>
  <c r="AB75" i="21"/>
  <c r="AB80" i="21" s="1"/>
  <c r="AA75" i="21"/>
  <c r="AA80" i="21" s="1"/>
  <c r="Z75" i="21"/>
  <c r="Z80" i="21" s="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B71" i="21"/>
  <c r="AC70" i="21"/>
  <c r="AB70" i="21"/>
  <c r="AA70" i="21"/>
  <c r="Z70" i="21"/>
  <c r="AC69" i="21"/>
  <c r="AB69" i="21"/>
  <c r="AA69" i="21"/>
  <c r="Z69" i="21"/>
  <c r="AC68" i="21"/>
  <c r="AB68" i="21"/>
  <c r="AA68" i="21"/>
  <c r="Z68" i="21"/>
  <c r="AC67" i="21"/>
  <c r="AB67" i="21"/>
  <c r="AA67" i="21"/>
  <c r="Z67" i="21"/>
  <c r="AC66" i="21"/>
  <c r="AC71" i="21" s="1"/>
  <c r="AB66" i="21"/>
  <c r="AB71" i="21" s="1"/>
  <c r="AA66" i="21"/>
  <c r="AA71" i="21" s="1"/>
  <c r="Z66" i="21"/>
  <c r="Z71" i="21" s="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B62" i="21"/>
  <c r="AC61" i="21"/>
  <c r="AB61" i="21"/>
  <c r="AA61" i="21"/>
  <c r="Z61" i="21"/>
  <c r="AC60" i="21"/>
  <c r="AB60" i="21"/>
  <c r="AA60" i="21"/>
  <c r="Z60" i="21"/>
  <c r="AC59" i="21"/>
  <c r="AB59" i="21"/>
  <c r="AA59" i="21"/>
  <c r="Z59" i="21"/>
  <c r="AC58" i="21"/>
  <c r="AB58" i="21"/>
  <c r="AA58" i="21"/>
  <c r="Z58" i="21"/>
  <c r="AC57" i="21"/>
  <c r="AC62" i="21" s="1"/>
  <c r="AB57" i="21"/>
  <c r="AB62" i="21" s="1"/>
  <c r="AA57" i="21"/>
  <c r="AA62" i="21" s="1"/>
  <c r="Z57" i="21"/>
  <c r="Z62" i="21" s="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C52" i="21"/>
  <c r="AB52" i="21"/>
  <c r="AA52" i="21"/>
  <c r="Z52" i="21"/>
  <c r="AC51" i="21"/>
  <c r="AB51" i="21"/>
  <c r="AA51" i="21"/>
  <c r="Z51" i="21"/>
  <c r="AC50" i="21"/>
  <c r="AB50" i="21"/>
  <c r="AA50" i="21"/>
  <c r="Z50" i="21"/>
  <c r="AC49" i="21"/>
  <c r="AB49" i="21"/>
  <c r="AA49" i="21"/>
  <c r="Z49" i="21"/>
  <c r="AC48" i="21"/>
  <c r="AC53" i="21" s="1"/>
  <c r="AB48" i="21"/>
  <c r="AB53" i="21" s="1"/>
  <c r="AA48" i="21"/>
  <c r="AA53" i="21" s="1"/>
  <c r="Z48" i="21"/>
  <c r="Z53" i="21" s="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C43" i="21"/>
  <c r="AB43" i="21"/>
  <c r="AA43" i="21"/>
  <c r="Z43" i="21"/>
  <c r="AC42" i="21"/>
  <c r="AB42" i="21"/>
  <c r="AA42" i="21"/>
  <c r="Z42" i="21"/>
  <c r="AC41" i="21"/>
  <c r="AB41" i="21"/>
  <c r="AA41" i="21"/>
  <c r="Z41" i="21"/>
  <c r="AC40" i="21"/>
  <c r="AB40" i="21"/>
  <c r="AA40" i="21"/>
  <c r="Z40" i="21"/>
  <c r="AC39" i="21"/>
  <c r="AC44" i="21" s="1"/>
  <c r="AB39" i="21"/>
  <c r="AB44" i="21" s="1"/>
  <c r="AA39" i="21"/>
  <c r="AA44" i="21" s="1"/>
  <c r="Z39" i="21"/>
  <c r="Z44" i="21" s="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C34" i="21"/>
  <c r="AB34" i="21"/>
  <c r="AA34" i="21"/>
  <c r="Z34" i="21"/>
  <c r="AC33" i="21"/>
  <c r="AB33" i="21"/>
  <c r="AA33" i="21"/>
  <c r="Z33" i="21"/>
  <c r="AC32" i="21"/>
  <c r="AB32" i="21"/>
  <c r="AA32" i="21"/>
  <c r="Z32" i="21"/>
  <c r="AC31" i="21"/>
  <c r="AB31" i="21"/>
  <c r="AA31" i="21"/>
  <c r="Z31" i="21"/>
  <c r="AC30" i="21"/>
  <c r="AC35" i="21" s="1"/>
  <c r="AB30" i="21"/>
  <c r="AB35" i="21" s="1"/>
  <c r="AA30" i="21"/>
  <c r="AA35" i="21" s="1"/>
  <c r="Z30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C25" i="21"/>
  <c r="AB25" i="21"/>
  <c r="AA25" i="21"/>
  <c r="Z25" i="21"/>
  <c r="AC24" i="21"/>
  <c r="AB24" i="21"/>
  <c r="AA24" i="21"/>
  <c r="Z24" i="21"/>
  <c r="AC23" i="21"/>
  <c r="AB23" i="21"/>
  <c r="AA23" i="21"/>
  <c r="Z23" i="21"/>
  <c r="AC22" i="21"/>
  <c r="AB22" i="21"/>
  <c r="AA22" i="21"/>
  <c r="Z22" i="21"/>
  <c r="AC21" i="21"/>
  <c r="AC26" i="21" s="1"/>
  <c r="AB21" i="21"/>
  <c r="AB26" i="21" s="1"/>
  <c r="AA21" i="21"/>
  <c r="AA26" i="21" s="1"/>
  <c r="Z21" i="21"/>
  <c r="Z26" i="21" s="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C16" i="21"/>
  <c r="AB16" i="21"/>
  <c r="AA16" i="21"/>
  <c r="Z16" i="21"/>
  <c r="AC15" i="21"/>
  <c r="AB15" i="21"/>
  <c r="AA15" i="21"/>
  <c r="Z15" i="21"/>
  <c r="AC14" i="21"/>
  <c r="AB14" i="21"/>
  <c r="AA14" i="21"/>
  <c r="Z14" i="21"/>
  <c r="AC13" i="21"/>
  <c r="AB13" i="21"/>
  <c r="AA13" i="21"/>
  <c r="Z13" i="21"/>
  <c r="AC12" i="21"/>
  <c r="AC17" i="21" s="1"/>
  <c r="AB12" i="21"/>
  <c r="AB17" i="21" s="1"/>
  <c r="AA12" i="21"/>
  <c r="AA17" i="21" s="1"/>
  <c r="Z12" i="21"/>
  <c r="Z17" i="21" s="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C7" i="21"/>
  <c r="AB7" i="21"/>
  <c r="AA7" i="21"/>
  <c r="Z7" i="21"/>
  <c r="AC6" i="21"/>
  <c r="AB6" i="21"/>
  <c r="AA6" i="21"/>
  <c r="Z6" i="21"/>
  <c r="AC5" i="21"/>
  <c r="AB5" i="21"/>
  <c r="AA5" i="21"/>
  <c r="Z5" i="21"/>
  <c r="AC4" i="21"/>
  <c r="AB4" i="21"/>
  <c r="AA4" i="21"/>
  <c r="Z4" i="21"/>
  <c r="AC3" i="21"/>
  <c r="AC8" i="21" s="1"/>
  <c r="AB3" i="21"/>
  <c r="AB8" i="21" s="1"/>
  <c r="AA3" i="21"/>
  <c r="AA8" i="21" s="1"/>
  <c r="Z3" i="21"/>
  <c r="Z8" i="21" s="1"/>
  <c r="L124" i="21" l="1"/>
  <c r="K124" i="21"/>
  <c r="AA80" i="23"/>
  <c r="I125" i="23"/>
  <c r="G125" i="23"/>
  <c r="E124" i="23"/>
  <c r="B125" i="23"/>
  <c r="L124" i="24"/>
  <c r="K125" i="24"/>
  <c r="K124" i="24"/>
  <c r="K127" i="24" s="1"/>
  <c r="J125" i="24"/>
  <c r="I125" i="24"/>
  <c r="H124" i="24"/>
  <c r="G124" i="24"/>
  <c r="G125" i="24"/>
  <c r="F125" i="24"/>
  <c r="F124" i="24"/>
  <c r="E124" i="24"/>
  <c r="E126" i="24" s="1"/>
  <c r="E125" i="24"/>
  <c r="C125" i="24"/>
  <c r="C124" i="24"/>
  <c r="H127" i="24" s="1"/>
  <c r="B124" i="24"/>
  <c r="B126" i="24" s="1"/>
  <c r="AA89" i="21"/>
  <c r="K125" i="21"/>
  <c r="AC89" i="21"/>
  <c r="L124" i="23"/>
  <c r="L125" i="23"/>
  <c r="K124" i="23"/>
  <c r="J125" i="23"/>
  <c r="H124" i="23"/>
  <c r="G124" i="23"/>
  <c r="F125" i="23"/>
  <c r="E125" i="23"/>
  <c r="D125" i="23"/>
  <c r="D124" i="23"/>
  <c r="C125" i="23"/>
  <c r="C124" i="23"/>
  <c r="B124" i="23"/>
  <c r="B126" i="23" s="1"/>
  <c r="K125" i="23"/>
  <c r="J124" i="23"/>
  <c r="I124" i="23"/>
  <c r="H125" i="23"/>
  <c r="F124" i="23"/>
  <c r="I124" i="24"/>
  <c r="F127" i="24"/>
  <c r="C126" i="24"/>
  <c r="G126" i="24"/>
  <c r="K126" i="24"/>
  <c r="J126" i="24"/>
  <c r="D126" i="24"/>
  <c r="D127" i="24"/>
  <c r="D125" i="24"/>
  <c r="H125" i="24"/>
  <c r="L125" i="24"/>
  <c r="Z35" i="21"/>
  <c r="E124" i="21"/>
  <c r="AB89" i="21"/>
  <c r="H125" i="21"/>
  <c r="D125" i="21"/>
  <c r="G125" i="21"/>
  <c r="C125" i="21"/>
  <c r="I125" i="21"/>
  <c r="J125" i="21"/>
  <c r="I124" i="21"/>
  <c r="H124" i="21"/>
  <c r="F125" i="21"/>
  <c r="E125" i="21"/>
  <c r="D124" i="21"/>
  <c r="B125" i="21"/>
  <c r="B124" i="21"/>
  <c r="F124" i="21"/>
  <c r="J124" i="21"/>
  <c r="C124" i="21"/>
  <c r="G124" i="21"/>
  <c r="L127" i="24" l="1"/>
  <c r="E127" i="24"/>
  <c r="J127" i="24"/>
  <c r="G127" i="24"/>
  <c r="I127" i="24"/>
  <c r="H126" i="24"/>
  <c r="F126" i="24"/>
  <c r="J127" i="23"/>
  <c r="F127" i="23"/>
  <c r="L126" i="24"/>
  <c r="L127" i="21"/>
  <c r="L126" i="21"/>
  <c r="K127" i="23"/>
  <c r="E127" i="23"/>
  <c r="G127" i="23"/>
  <c r="I127" i="23"/>
  <c r="L127" i="23"/>
  <c r="H127" i="23"/>
  <c r="D127" i="23"/>
  <c r="H126" i="23"/>
  <c r="E126" i="23"/>
  <c r="C126" i="23"/>
  <c r="L126" i="23"/>
  <c r="I126" i="23"/>
  <c r="J126" i="23"/>
  <c r="D126" i="23"/>
  <c r="G126" i="23"/>
  <c r="K126" i="23"/>
  <c r="F126" i="23"/>
  <c r="I126" i="24"/>
</calcChain>
</file>

<file path=xl/sharedStrings.xml><?xml version="1.0" encoding="utf-8"?>
<sst xmlns="http://schemas.openxmlformats.org/spreadsheetml/2006/main" count="1193" uniqueCount="232">
  <si>
    <t>Name of the person in charge:</t>
  </si>
  <si>
    <t>Experimental setup</t>
  </si>
  <si>
    <t>Medium used and volume of blood (if used):</t>
  </si>
  <si>
    <t>Initial load:</t>
  </si>
  <si>
    <t>Test Date (mm/dd/yyyy):</t>
  </si>
  <si>
    <t>Name of Microorganism (or cell):</t>
  </si>
  <si>
    <t xml:space="preserve"> cassette/channel information:</t>
  </si>
  <si>
    <t>Note (more experimental information)</t>
  </si>
  <si>
    <t xml:space="preserve">frequency range </t>
  </si>
  <si>
    <t>1k to 100M Hz</t>
  </si>
  <si>
    <t xml:space="preserve">equivalent circuit </t>
  </si>
  <si>
    <t>voltage</t>
  </si>
  <si>
    <t>Chi-Sqr</t>
  </si>
  <si>
    <t>Sum-Sqr</t>
  </si>
  <si>
    <t>Le(Error)</t>
  </si>
  <si>
    <t>Le(Error%)</t>
  </si>
  <si>
    <t>Re(±)</t>
  </si>
  <si>
    <t>Re(Error)</t>
  </si>
  <si>
    <t>Re(Error%)</t>
  </si>
  <si>
    <t>Rb(Error)</t>
  </si>
  <si>
    <t>Rb(Error%)</t>
  </si>
  <si>
    <t>avrage</t>
  </si>
  <si>
    <t>Std</t>
  </si>
  <si>
    <t xml:space="preserve">average </t>
  </si>
  <si>
    <t>percentage</t>
  </si>
  <si>
    <t>Le(±)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</si>
  <si>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</si>
  <si>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</si>
  <si>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</si>
  <si>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</si>
  <si>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</si>
  <si>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</si>
  <si>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</si>
  <si>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CPEb-T(±)</t>
  </si>
  <si>
    <t>CPEb-T(Error)</t>
  </si>
  <si>
    <t>CPEb-T(Error%)</t>
  </si>
  <si>
    <t>CPEb-P(±)</t>
  </si>
  <si>
    <t>CPEb-P(Error)</t>
  </si>
  <si>
    <t>CPEb-P(Error%)</t>
  </si>
  <si>
    <t>6 points</t>
  </si>
  <si>
    <t>yongqiang</t>
  </si>
  <si>
    <t>Re+Rb</t>
  </si>
  <si>
    <t>Le</t>
  </si>
  <si>
    <t>CPE-e</t>
  </si>
  <si>
    <t>CPE-b</t>
  </si>
  <si>
    <t>S. Aureus</t>
  </si>
  <si>
    <t>time</t>
  </si>
  <si>
    <t xml:space="preserve">CFU count </t>
  </si>
  <si>
    <t>CFU/ml</t>
  </si>
  <si>
    <t>new galss bottom (1,2,3)</t>
  </si>
  <si>
    <t>measurement</t>
  </si>
  <si>
    <t>1 dil</t>
  </si>
  <si>
    <t>2 dil</t>
  </si>
  <si>
    <t>3 dil</t>
  </si>
  <si>
    <t>4 dil</t>
  </si>
  <si>
    <t>5 dil</t>
  </si>
  <si>
    <t>Model: C:\Users\yangy\Desktop\mode1.mdl</t>
  </si>
  <si>
    <t>D:\Google Drive\Research\data\Saureus-above-MIC-32ug-ml-MNP 11172017\2\1-2-1.TXT</t>
  </si>
  <si>
    <t>D:\Google Drive\Research\data\Saureus-above-MIC-32ug-ml-MNP 11172017\2\1-2-2.TXT</t>
  </si>
  <si>
    <t>D:\Google Drive\Research\data\Saureus-above-MIC-32ug-ml-MNP 11172017\2\1-2-3.TXT</t>
  </si>
  <si>
    <t>D:\Google Drive\Research\data\Saureus-above-MIC-32ug-ml-MNP 11172017\2\1-2-4.TXT</t>
  </si>
  <si>
    <t>D:\Google Drive\Research\data\Saureus-above-MIC-32ug-ml-MNP 11172017\2\1-2-5.TXT</t>
  </si>
  <si>
    <t>D:\Google Drive\Research\data\Saureus-above-MIC-32ug-ml-MNP 11172017\2\2-2-1.TXT</t>
  </si>
  <si>
    <t>D:\Google Drive\Research\data\Saureus-above-MIC-32ug-ml-MNP 11172017\2\2-2-2.TXT</t>
  </si>
  <si>
    <t>D:\Google Drive\Research\data\Saureus-above-MIC-32ug-ml-MNP 11172017\2\2-2-3.TXT</t>
  </si>
  <si>
    <t>D:\Google Drive\Research\data\Saureus-above-MIC-32ug-ml-MNP 11172017\2\2-2-4.TXT</t>
  </si>
  <si>
    <t>D:\Google Drive\Research\data\Saureus-above-MIC-32ug-ml-MNP 11172017\2\2-2-5.TXT</t>
  </si>
  <si>
    <t>D:\Google Drive\Research\data\Saureus-above-MIC-32ug-ml-MNP 11172017\2\3-2-1.TXT</t>
  </si>
  <si>
    <t>D:\Google Drive\Research\data\Saureus-above-MIC-32ug-ml-MNP 11172017\2\3-2-2.TXT</t>
  </si>
  <si>
    <t>D:\Google Drive\Research\data\Saureus-above-MIC-32ug-ml-MNP 11172017\2\3-2-3.TXT</t>
  </si>
  <si>
    <t>D:\Google Drive\Research\data\Saureus-above-MIC-32ug-ml-MNP 11172017\2\3-2-4.TXT</t>
  </si>
  <si>
    <t>D:\Google Drive\Research\data\Saureus-above-MIC-32ug-ml-MNP 11172017\2\3-2-5.TXT</t>
  </si>
  <si>
    <t>D:\Google Drive\Research\data\Saureus-above-MIC-32ug-ml-MNP 11172017\2\4-2-1.TXT</t>
  </si>
  <si>
    <t>D:\Google Drive\Research\data\Saureus-above-MIC-32ug-ml-MNP 11172017\2\4-2-2.TXT</t>
  </si>
  <si>
    <t>D:\Google Drive\Research\data\Saureus-above-MIC-32ug-ml-MNP 11172017\2\4-2-3.TXT</t>
  </si>
  <si>
    <t>D:\Google Drive\Research\data\Saureus-above-MIC-32ug-ml-MNP 11172017\2\4-2-4.TXT</t>
  </si>
  <si>
    <t>D:\Google Drive\Research\data\Saureus-above-MIC-32ug-ml-MNP 11172017\2\4-2-5.TXT</t>
  </si>
  <si>
    <t>D:\Google Drive\Research\data\Saureus-above-MIC-32ug-ml-MNP 11172017\2\5-2-1.TXT</t>
  </si>
  <si>
    <t>D:\Google Drive\Research\data\Saureus-above-MIC-32ug-ml-MNP 11172017\2\5-2-2.TXT</t>
  </si>
  <si>
    <t>D:\Google Drive\Research\data\Saureus-above-MIC-32ug-ml-MNP 11172017\2\5-2-3.TXT</t>
  </si>
  <si>
    <t>D:\Google Drive\Research\data\Saureus-above-MIC-32ug-ml-MNP 11172017\2\5-2-4.TXT</t>
  </si>
  <si>
    <t>D:\Google Drive\Research\data\Saureus-above-MIC-32ug-ml-MNP 11172017\2\5-2-5.TXT</t>
  </si>
  <si>
    <t>D:\Google Drive\Research\data\Saureus-above-MIC-32ug-ml-MNP 11172017\2\6-2-1.TXT</t>
  </si>
  <si>
    <t>D:\Google Drive\Research\data\Saureus-above-MIC-32ug-ml-MNP 11172017\2\6-2-2.TXT</t>
  </si>
  <si>
    <t>D:\Google Drive\Research\data\Saureus-above-MIC-32ug-ml-MNP 11172017\2\6-2-3.TXT</t>
  </si>
  <si>
    <t>D:\Google Drive\Research\data\Saureus-above-MIC-32ug-ml-MNP 11172017\2\6-2-4.TXT</t>
  </si>
  <si>
    <t>D:\Google Drive\Research\data\Saureus-above-MIC-32ug-ml-MNP 11172017\2\6-2-5.TXT</t>
  </si>
  <si>
    <t>D:\Google Drive\Research\data\Saureus-above-MIC-32ug-ml-MNP 11172017\2\7-2-1.TXT</t>
  </si>
  <si>
    <t>D:\Google Drive\Research\data\Saureus-above-MIC-32ug-ml-MNP 11172017\2\7-2-2.TXT</t>
  </si>
  <si>
    <t>D:\Google Drive\Research\data\Saureus-above-MIC-32ug-ml-MNP 11172017\2\7-2-3.TXT</t>
  </si>
  <si>
    <t>D:\Google Drive\Research\data\Saureus-above-MIC-32ug-ml-MNP 11172017\2\7-2-4.TXT</t>
  </si>
  <si>
    <t>D:\Google Drive\Research\data\Saureus-above-MIC-32ug-ml-MNP 11172017\2\7-2-5.TXT</t>
  </si>
  <si>
    <t>D:\Google Drive\Research\data\Saureus-above-MIC-32ug-ml-MNP 11172017\2\8-2-1.TXT</t>
  </si>
  <si>
    <t>D:\Google Drive\Research\data\Saureus-above-MIC-32ug-ml-MNP 11172017\2\8-2-2.TXT</t>
  </si>
  <si>
    <t>D:\Google Drive\Research\data\Saureus-above-MIC-32ug-ml-MNP 11172017\2\8-2-3.TXT</t>
  </si>
  <si>
    <t>D:\Google Drive\Research\data\Saureus-above-MIC-32ug-ml-MNP 11172017\2\8-2-4.TXT</t>
  </si>
  <si>
    <t>D:\Google Drive\Research\data\Saureus-above-MIC-32ug-ml-MNP 11172017\2\8-2-5.TXT</t>
  </si>
  <si>
    <t>D:\Google Drive\Research\data\Saureus-above-MIC-32ug-ml-MNP 11172017\2\9-2-1.TXT</t>
  </si>
  <si>
    <t>D:\Google Drive\Research\data\Saureus-above-MIC-32ug-ml-MNP 11172017\2\9-2-2.TXT</t>
  </si>
  <si>
    <t>D:\Google Drive\Research\data\Saureus-above-MIC-32ug-ml-MNP 11172017\2\9-2-3.TXT</t>
  </si>
  <si>
    <t>D:\Google Drive\Research\data\Saureus-above-MIC-32ug-ml-MNP 11172017\2\9-2-4.TXT</t>
  </si>
  <si>
    <t>D:\Google Drive\Research\data\Saureus-above-MIC-32ug-ml-MNP 11172017\2\9-2-5.TXT</t>
  </si>
  <si>
    <t>D:\Google Drive\Research\data\Saureus-above-MIC-32ug-ml-MNP 11172017\2\10-2-1.TXT</t>
  </si>
  <si>
    <t>D:\Google Drive\Research\data\Saureus-above-MIC-32ug-ml-MNP 11172017\2\10-2-2.TXT</t>
  </si>
  <si>
    <t>D:\Google Drive\Research\data\Saureus-above-MIC-32ug-ml-MNP 11172017\2\10-2-3.TXT</t>
  </si>
  <si>
    <t>D:\Google Drive\Research\data\Saureus-above-MIC-32ug-ml-MNP 11172017\2\10-2-4.TXT</t>
  </si>
  <si>
    <t>D:\Google Drive\Research\data\Saureus-above-MIC-32ug-ml-MNP 11172017\2\10-2-5.TXT</t>
  </si>
  <si>
    <t>D:\Google Drive\Research\data\Saureus-above-MIC-32ug-ml-MNP 11172017\2\11-2-1.TXT</t>
  </si>
  <si>
    <t>D:\Google Drive\Research\data\Saureus-above-MIC-32ug-ml-MNP 11172017\2\11-2-2.TXT</t>
  </si>
  <si>
    <t>D:\Google Drive\Research\data\Saureus-above-MIC-32ug-ml-MNP 11172017\2\11-2-3.TXT</t>
  </si>
  <si>
    <t>D:\Google Drive\Research\data\Saureus-above-MIC-32ug-ml-MNP 11172017\2\11-2-4.TXT</t>
  </si>
  <si>
    <t>D:\Google Drive\Research\data\Saureus-above-MIC-32ug-ml-MNP 11172017\2\11-2-5.TXT</t>
  </si>
  <si>
    <t>D:\Google Drive\Research\data\Saureus-above-MIC-32ug-ml-MNP 11172017\1\1-1-1.TXT</t>
  </si>
  <si>
    <t>D:\Google Drive\Research\data\Saureus-above-MIC-32ug-ml-MNP 11172017\1\1-1-2.TXT</t>
  </si>
  <si>
    <t>D:\Google Drive\Research\data\Saureus-above-MIC-32ug-ml-MNP 11172017\1\1-1-3.TXT</t>
  </si>
  <si>
    <t>D:\Google Drive\Research\data\Saureus-above-MIC-32ug-ml-MNP 11172017\1\1-1-4.TXT</t>
  </si>
  <si>
    <t>D:\Google Drive\Research\data\Saureus-above-MIC-32ug-ml-MNP 11172017\1\1-1-5.TXT</t>
  </si>
  <si>
    <t>D:\Google Drive\Research\data\Saureus-above-MIC-32ug-ml-MNP 11172017\1\2-1-1.TXT</t>
  </si>
  <si>
    <t>D:\Google Drive\Research\data\Saureus-above-MIC-32ug-ml-MNP 11172017\1\2-1-2.TXT</t>
  </si>
  <si>
    <t>D:\Google Drive\Research\data\Saureus-above-MIC-32ug-ml-MNP 11172017\1\2-1-3.TXT</t>
  </si>
  <si>
    <t>D:\Google Drive\Research\data\Saureus-above-MIC-32ug-ml-MNP 11172017\1\2-1-4.TXT</t>
  </si>
  <si>
    <t>D:\Google Drive\Research\data\Saureus-above-MIC-32ug-ml-MNP 11172017\1\2-1-5.TXT</t>
  </si>
  <si>
    <t>D:\Google Drive\Research\data\Saureus-above-MIC-32ug-ml-MNP 11172017\1\3-1-1.TXT</t>
  </si>
  <si>
    <t>D:\Google Drive\Research\data\Saureus-above-MIC-32ug-ml-MNP 11172017\1\3-1-2.TXT</t>
  </si>
  <si>
    <t>D:\Google Drive\Research\data\Saureus-above-MIC-32ug-ml-MNP 11172017\1\3-1-3.TXT</t>
  </si>
  <si>
    <t>D:\Google Drive\Research\data\Saureus-above-MIC-32ug-ml-MNP 11172017\1\3-1-4.TXT</t>
  </si>
  <si>
    <t>D:\Google Drive\Research\data\Saureus-above-MIC-32ug-ml-MNP 11172017\1\3-1-5.TXT</t>
  </si>
  <si>
    <t>D:\Google Drive\Research\data\Saureus-above-MIC-32ug-ml-MNP 11172017\1\4-1-1.TXT</t>
  </si>
  <si>
    <t>D:\Google Drive\Research\data\Saureus-above-MIC-32ug-ml-MNP 11172017\1\4-1-2.TXT</t>
  </si>
  <si>
    <t>D:\Google Drive\Research\data\Saureus-above-MIC-32ug-ml-MNP 11172017\1\4-1-3.TXT</t>
  </si>
  <si>
    <t>D:\Google Drive\Research\data\Saureus-above-MIC-32ug-ml-MNP 11172017\1\4-1-4.TXT</t>
  </si>
  <si>
    <t>D:\Google Drive\Research\data\Saureus-above-MIC-32ug-ml-MNP 11172017\1\4-1-5.TXT</t>
  </si>
  <si>
    <t>D:\Google Drive\Research\data\Saureus-above-MIC-32ug-ml-MNP 11172017\1\5-1-1.TXT</t>
  </si>
  <si>
    <t>D:\Google Drive\Research\data\Saureus-above-MIC-32ug-ml-MNP 11172017\1\5-1-2.TXT</t>
  </si>
  <si>
    <t>D:\Google Drive\Research\data\Saureus-above-MIC-32ug-ml-MNP 11172017\1\5-1-3.TXT</t>
  </si>
  <si>
    <t>D:\Google Drive\Research\data\Saureus-above-MIC-32ug-ml-MNP 11172017\1\5-1-4.TXT</t>
  </si>
  <si>
    <t>D:\Google Drive\Research\data\Saureus-above-MIC-32ug-ml-MNP 11172017\1\5-1-5.TXT</t>
  </si>
  <si>
    <t>D:\Google Drive\Research\data\Saureus-above-MIC-32ug-ml-MNP 11172017\1\6-1-1.TXT</t>
  </si>
  <si>
    <t>D:\Google Drive\Research\data\Saureus-above-MIC-32ug-ml-MNP 11172017\1\6-1-2.TXT</t>
  </si>
  <si>
    <t>D:\Google Drive\Research\data\Saureus-above-MIC-32ug-ml-MNP 11172017\1\6-1-3.TXT</t>
  </si>
  <si>
    <t>D:\Google Drive\Research\data\Saureus-above-MIC-32ug-ml-MNP 11172017\1\6-1-4.TXT</t>
  </si>
  <si>
    <t>D:\Google Drive\Research\data\Saureus-above-MIC-32ug-ml-MNP 11172017\1\6-1-5.TXT</t>
  </si>
  <si>
    <t>D:\Google Drive\Research\data\Saureus-above-MIC-32ug-ml-MNP 11172017\1\7-1-1.TXT</t>
  </si>
  <si>
    <t>D:\Google Drive\Research\data\Saureus-above-MIC-32ug-ml-MNP 11172017\1\7-1-2.TXT</t>
  </si>
  <si>
    <t>D:\Google Drive\Research\data\Saureus-above-MIC-32ug-ml-MNP 11172017\1\7-1-3.TXT</t>
  </si>
  <si>
    <t>D:\Google Drive\Research\data\Saureus-above-MIC-32ug-ml-MNP 11172017\1\7-1-4.TXT</t>
  </si>
  <si>
    <t>D:\Google Drive\Research\data\Saureus-above-MIC-32ug-ml-MNP 11172017\1\7-1-5.TXT</t>
  </si>
  <si>
    <t>D:\Google Drive\Research\data\Saureus-above-MIC-32ug-ml-MNP 11172017\1\8-1-1.TXT</t>
  </si>
  <si>
    <t>D:\Google Drive\Research\data\Saureus-above-MIC-32ug-ml-MNP 11172017\1\8-2-2.TXT</t>
  </si>
  <si>
    <t>D:\Google Drive\Research\data\Saureus-above-MIC-32ug-ml-MNP 11172017\1\8-2-3.TXT</t>
  </si>
  <si>
    <t>D:\Google Drive\Research\data\Saureus-above-MIC-32ug-ml-MNP 11172017\1\8-2-4.TXT</t>
  </si>
  <si>
    <t>D:\Google Drive\Research\data\Saureus-above-MIC-32ug-ml-MNP 11172017\1\8-2-5.TXT</t>
  </si>
  <si>
    <t>D:\Google Drive\Research\data\Saureus-above-MIC-32ug-ml-MNP 11172017\1\9-1-1.TXT</t>
  </si>
  <si>
    <t>D:\Google Drive\Research\data\Saureus-above-MIC-32ug-ml-MNP 11172017\1\9-1-2.TXT</t>
  </si>
  <si>
    <t>D:\Google Drive\Research\data\Saureus-above-MIC-32ug-ml-MNP 11172017\1\9-1-3.TXT</t>
  </si>
  <si>
    <t>D:\Google Drive\Research\data\Saureus-above-MIC-32ug-ml-MNP 11172017\1\9-1-4.TXT</t>
  </si>
  <si>
    <t>D:\Google Drive\Research\data\Saureus-above-MIC-32ug-ml-MNP 11172017\1\9-1-5.TXT</t>
  </si>
  <si>
    <t>D:\Google Drive\Research\data\Saureus-above-MIC-32ug-ml-MNP 11172017\1\10-1-1.TXT</t>
  </si>
  <si>
    <t>D:\Google Drive\Research\data\Saureus-above-MIC-32ug-ml-MNP 11172017\1\10-1-2.TXT</t>
  </si>
  <si>
    <t>D:\Google Drive\Research\data\Saureus-above-MIC-32ug-ml-MNP 11172017\1\10-1-3.TXT</t>
  </si>
  <si>
    <t>D:\Google Drive\Research\data\Saureus-above-MIC-32ug-ml-MNP 11172017\1\10-1-4.TXT</t>
  </si>
  <si>
    <t>D:\Google Drive\Research\data\Saureus-above-MIC-32ug-ml-MNP 11172017\1\10-1-5.TXT</t>
  </si>
  <si>
    <t>D:\Google Drive\Research\data\Saureus-above-MIC-32ug-ml-MNP 11172017\1\11-1-1.TXT</t>
  </si>
  <si>
    <t>D:\Google Drive\Research\data\Saureus-above-MIC-32ug-ml-MNP 11172017\1\11-1-2.TXT</t>
  </si>
  <si>
    <t>D:\Google Drive\Research\data\Saureus-above-MIC-32ug-ml-MNP 11172017\1\11-1-3.TXT</t>
  </si>
  <si>
    <t>D:\Google Drive\Research\data\Saureus-above-MIC-32ug-ml-MNP 11172017\1\11-1-4.TXT</t>
  </si>
  <si>
    <t>D:\Google Drive\Research\data\Saureus-above-MIC-32ug-ml-MNP 11172017\1\11-1-5.TXT</t>
  </si>
  <si>
    <t>D:\Google Drive\Research\data\Saureus-above-MIC-32ug-ml-MNP 11172017\11172017\1-3- (1).txt</t>
  </si>
  <si>
    <t>D:\Google Drive\Research\data\Saureus-above-MIC-32ug-ml-MNP 11172017\11172017\1-3- (2).txt</t>
  </si>
  <si>
    <t>D:\Google Drive\Research\data\Saureus-above-MIC-32ug-ml-MNP 11172017\11172017\1-3- (3).txt</t>
  </si>
  <si>
    <t>D:\Google Drive\Research\data\Saureus-above-MIC-32ug-ml-MNP 11172017\11172017\1-3- (4).txt</t>
  </si>
  <si>
    <t>D:\Google Drive\Research\data\Saureus-above-MIC-32ug-ml-MNP 11172017\11172017\1-3- (5).txt</t>
  </si>
  <si>
    <t>D:\Google Drive\Research\data\Saureus-above-MIC-32ug-ml-MNP 11172017\11172017\8-3- (1).txt</t>
  </si>
  <si>
    <t>D:\Google Drive\Research\data\Saureus-above-MIC-32ug-ml-MNP 11172017\11172017\8-3- (2).txt</t>
  </si>
  <si>
    <t>D:\Google Drive\Research\data\Saureus-above-MIC-32ug-ml-MNP 11172017\11172017\8-3- (3).txt</t>
  </si>
  <si>
    <t>D:\Google Drive\Research\data\Saureus-above-MIC-32ug-ml-MNP 11172017\11172017\8-3- (4).txt</t>
  </si>
  <si>
    <t>D:\Google Drive\Research\data\Saureus-above-MIC-32ug-ml-MNP 11172017\11172017\8-3- (5).txt</t>
  </si>
  <si>
    <t>D:\Google Drive\Research\data\Saureus-above-MIC-32ug-ml-MNP 11172017\11172017\2-3- (1).txt</t>
  </si>
  <si>
    <t>D:\Google Drive\Research\data\Saureus-above-MIC-32ug-ml-MNP 11172017\11172017\2-3- (2).txt</t>
  </si>
  <si>
    <t>D:\Google Drive\Research\data\Saureus-above-MIC-32ug-ml-MNP 11172017\11172017\2-3- (3).txt</t>
  </si>
  <si>
    <t>D:\Google Drive\Research\data\Saureus-above-MIC-32ug-ml-MNP 11172017\11172017\2-3- (4).txt</t>
  </si>
  <si>
    <t>D:\Google Drive\Research\data\Saureus-above-MIC-32ug-ml-MNP 11172017\11172017\2-3- (5).txt</t>
  </si>
  <si>
    <t>D:\Google Drive\Research\data\Saureus-above-MIC-32ug-ml-MNP 11172017\11172017\3-3- (1).txt</t>
  </si>
  <si>
    <t>D:\Google Drive\Research\data\Saureus-above-MIC-32ug-ml-MNP 11172017\11172017\3-3- (2).txt</t>
  </si>
  <si>
    <t>D:\Google Drive\Research\data\Saureus-above-MIC-32ug-ml-MNP 11172017\11172017\3-3- (3).txt</t>
  </si>
  <si>
    <t>D:\Google Drive\Research\data\Saureus-above-MIC-32ug-ml-MNP 11172017\11172017\3-3- (4).txt</t>
  </si>
  <si>
    <t>D:\Google Drive\Research\data\Saureus-above-MIC-32ug-ml-MNP 11172017\11172017\3-3- (5).txt</t>
  </si>
  <si>
    <t>D:\Google Drive\Research\data\Saureus-above-MIC-32ug-ml-MNP 11172017\11172017\4-3- (1).txt</t>
  </si>
  <si>
    <t>D:\Google Drive\Research\data\Saureus-above-MIC-32ug-ml-MNP 11172017\11172017\4-3- (2).txt</t>
  </si>
  <si>
    <t>D:\Google Drive\Research\data\Saureus-above-MIC-32ug-ml-MNP 11172017\11172017\4-3- (3).txt</t>
  </si>
  <si>
    <t>D:\Google Drive\Research\data\Saureus-above-MIC-32ug-ml-MNP 11172017\11172017\4-3- (4).txt</t>
  </si>
  <si>
    <t>D:\Google Drive\Research\data\Saureus-above-MIC-32ug-ml-MNP 11172017\11172017\4-3- (5).txt</t>
  </si>
  <si>
    <t>D:\Google Drive\Research\data\Saureus-above-MIC-32ug-ml-MNP 11172017\11172017\5-3- (1).txt</t>
  </si>
  <si>
    <t>D:\Google Drive\Research\data\Saureus-above-MIC-32ug-ml-MNP 11172017\11172017\5-3- (2).txt</t>
  </si>
  <si>
    <t>D:\Google Drive\Research\data\Saureus-above-MIC-32ug-ml-MNP 11172017\11172017\5-3- (3).txt</t>
  </si>
  <si>
    <t>D:\Google Drive\Research\data\Saureus-above-MIC-32ug-ml-MNP 11172017\11172017\5-3- (4).txt</t>
  </si>
  <si>
    <t>D:\Google Drive\Research\data\Saureus-above-MIC-32ug-ml-MNP 11172017\11172017\5-3- (5).txt</t>
  </si>
  <si>
    <t>D:\Google Drive\Research\data\Saureus-above-MIC-32ug-ml-MNP 11172017\11172017\6-3- (1).txt</t>
  </si>
  <si>
    <t>D:\Google Drive\Research\data\Saureus-above-MIC-32ug-ml-MNP 11172017\11172017\6-3- (2).txt</t>
  </si>
  <si>
    <t>D:\Google Drive\Research\data\Saureus-above-MIC-32ug-ml-MNP 11172017\11172017\6-3- (3).txt</t>
  </si>
  <si>
    <t>D:\Google Drive\Research\data\Saureus-above-MIC-32ug-ml-MNP 11172017\11172017\6-3- (4).txt</t>
  </si>
  <si>
    <t>D:\Google Drive\Research\data\Saureus-above-MIC-32ug-ml-MNP 11172017\11172017\6-3- (5).txt</t>
  </si>
  <si>
    <t>D:\Google Drive\Research\data\Saureus-above-MIC-32ug-ml-MNP 11172017\11172017\7-3- (1).txt</t>
  </si>
  <si>
    <t>D:\Google Drive\Research\data\Saureus-above-MIC-32ug-ml-MNP 11172017\11172017\7-3- (2).txt</t>
  </si>
  <si>
    <t>D:\Google Drive\Research\data\Saureus-above-MIC-32ug-ml-MNP 11172017\11172017\7-3- (3).txt</t>
  </si>
  <si>
    <t>D:\Google Drive\Research\data\Saureus-above-MIC-32ug-ml-MNP 11172017\11172017\7-3- (4).txt</t>
  </si>
  <si>
    <t>D:\Google Drive\Research\data\Saureus-above-MIC-32ug-ml-MNP 11172017\11172017\7-3- (5).txt</t>
  </si>
  <si>
    <t>D:\Google Drive\Research\data\Saureus-above-MIC-32ug-ml-MNP 11172017\11172017\9-3- (1).txt</t>
  </si>
  <si>
    <t>D:\Google Drive\Research\data\Saureus-above-MIC-32ug-ml-MNP 11172017\11172017\9-3- (2).txt</t>
  </si>
  <si>
    <t>D:\Google Drive\Research\data\Saureus-above-MIC-32ug-ml-MNP 11172017\11172017\9-3- (3).txt</t>
  </si>
  <si>
    <t>D:\Google Drive\Research\data\Saureus-above-MIC-32ug-ml-MNP 11172017\11172017\9-3- (4).txt</t>
  </si>
  <si>
    <t>D:\Google Drive\Research\data\Saureus-above-MIC-32ug-ml-MNP 11172017\11172017\9-3- (5).txt</t>
  </si>
  <si>
    <t>D:\Google Drive\Research\data\Saureus-above-MIC-32ug-ml-MNP 11172017\11172017\10-3- (1).txt</t>
  </si>
  <si>
    <t>D:\Google Drive\Research\data\Saureus-above-MIC-32ug-ml-MNP 11172017\11172017\10-3- (2).txt</t>
  </si>
  <si>
    <t>D:\Google Drive\Research\data\Saureus-above-MIC-32ug-ml-MNP 11172017\11172017\10-3- (3).txt</t>
  </si>
  <si>
    <t>D:\Google Drive\Research\data\Saureus-above-MIC-32ug-ml-MNP 11172017\11172017\10-3- (4).txt</t>
  </si>
  <si>
    <t>D:\Google Drive\Research\data\Saureus-above-MIC-32ug-ml-MNP 11172017\11172017\10-3- (5).txt</t>
  </si>
  <si>
    <t>D:\Google Drive\Research\data\Saureus-above-MIC-32ug-ml-MNP 11172017\11172017\11-3- (1).txt</t>
  </si>
  <si>
    <t>D:\Google Drive\Research\data\Saureus-above-MIC-32ug-ml-MNP 11172017\11172017\11-3- (2).txt</t>
  </si>
  <si>
    <t>D:\Google Drive\Research\data\Saureus-above-MIC-32ug-ml-MNP 11172017\11172017\11-3- (3).txt</t>
  </si>
  <si>
    <t>D:\Google Drive\Research\data\Saureus-above-MIC-32ug-ml-MNP 11172017\11172017\11-3- (4).txt</t>
  </si>
  <si>
    <t>D:\Google Drive\Research\data\Saureus-above-MIC-32ug-ml-MNP 11172017\11172017\11-3- (5).txt</t>
  </si>
  <si>
    <t xml:space="preserve">5x10^3/ml below MIC 0.8ug/ml chloramphenicol with MNPs (10mg/ml) </t>
  </si>
  <si>
    <t>Mueller Hinton Media</t>
  </si>
  <si>
    <t>40 minutes per reading (0-/0+,  6.0 hours, 11points)</t>
  </si>
  <si>
    <t>Zview fitting 1e4 to 1e8 Hz</t>
  </si>
  <si>
    <t>Bulk Capacitance</t>
  </si>
  <si>
    <t>avrage 2</t>
  </si>
  <si>
    <t>percentage (with 0-)</t>
  </si>
  <si>
    <t>percentage (without 0-)</t>
  </si>
  <si>
    <t>ΔC (with 0-)</t>
  </si>
  <si>
    <t>ΔC (without 0-)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</si>
</sst>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0" fontId="0" fillId="0" borderId="1" xfId="0" applyFont="1" applyBorder="1"/>
    <xf numFmtId="2" fontId="1" fillId="3" borderId="0" xfId="0" applyNumberFormat="1" applyFont="1" applyFill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0" fontId="1" fillId="0" borderId="0" xfId="0" applyFont="1" applyBorder="1"/>
    <xf numFmtId="11" fontId="1" fillId="0" borderId="0" xfId="0" applyNumberFormat="1" applyFont="1" applyBorder="1"/>
    <xf numFmtId="11" fontId="1" fillId="2" borderId="0" xfId="0" applyNumberFormat="1" applyFont="1" applyFill="1" applyBorder="1"/>
    <xf numFmtId="11" fontId="1" fillId="0" borderId="8" xfId="0" applyNumberFormat="1" applyFont="1" applyBorder="1"/>
    <xf numFmtId="0" fontId="1" fillId="0" borderId="3" xfId="0" applyFont="1" applyFill="1" applyBorder="1"/>
    <xf numFmtId="0" fontId="1" fillId="2" borderId="3" xfId="0" applyFont="1" applyFill="1" applyBorder="1"/>
    <xf numFmtId="9" fontId="1" fillId="3" borderId="0" xfId="0" applyNumberFormat="1" applyFont="1" applyFill="1"/>
    <xf numFmtId="0" fontId="1" fillId="2" borderId="0" xfId="0" applyFont="1" applyFill="1"/>
    <xf numFmtId="11" fontId="1" fillId="0" borderId="0" xfId="0" applyNumberFormat="1" applyFont="1"/>
    <xf numFmtId="1" fontId="1" fillId="3" borderId="8" xfId="0" applyNumberFormat="1" applyFont="1" applyFill="1" applyBorder="1"/>
    <xf numFmtId="0" fontId="1" fillId="0" borderId="0" xfId="0" applyFont="1" applyFill="1" applyBorder="1"/>
    <xf numFmtId="9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2" borderId="0" xfId="0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0" fontId="1" fillId="0" borderId="1" xfId="0" applyFont="1" applyFill="1" applyBorder="1"/>
    <xf numFmtId="10" fontId="1" fillId="0" borderId="1" xfId="0" applyNumberFormat="1" applyFont="1" applyFill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Font="1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165" fontId="1" fillId="0" borderId="1" xfId="0" applyNumberFormat="1" applyFont="1" applyBorder="1"/>
    <xf numFmtId="165" fontId="1" fillId="0" borderId="1" xfId="0" applyNumberFormat="1" applyFont="1" applyFill="1" applyBorder="1"/>
    <xf numFmtId="165" fontId="1" fillId="0" borderId="10" xfId="0" applyNumberFormat="1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0" fillId="0" borderId="1" xfId="0" applyNumberFormat="1" applyFont="1" applyBorder="1"/>
    <xf numFmtId="166" fontId="1" fillId="0" borderId="1" xfId="0" applyNumberFormat="1" applyFont="1" applyBorder="1"/>
    <xf numFmtId="166" fontId="1" fillId="0" borderId="1" xfId="0" applyNumberFormat="1" applyFont="1" applyFill="1" applyBorder="1"/>
    <xf numFmtId="166" fontId="1" fillId="0" borderId="0" xfId="0" applyNumberFormat="1" applyFont="1"/>
    <xf numFmtId="1" fontId="0" fillId="0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1'!$B$118:$L$118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1'!$B$119:$L$119</c:f>
              <c:numCache>
                <c:formatCode>0.00E+00</c:formatCode>
                <c:ptCount val="11"/>
                <c:pt idx="0">
                  <c:v>1.5646E-12</c:v>
                </c:pt>
                <c:pt idx="1">
                  <c:v>1.5959000000000001E-12</c:v>
                </c:pt>
                <c:pt idx="2">
                  <c:v>1.6519000000000001E-12</c:v>
                </c:pt>
                <c:pt idx="3">
                  <c:v>1.6952000000000001E-12</c:v>
                </c:pt>
                <c:pt idx="4">
                  <c:v>1.6901E-12</c:v>
                </c:pt>
                <c:pt idx="5">
                  <c:v>1.7788000000000001E-12</c:v>
                </c:pt>
                <c:pt idx="6">
                  <c:v>1.7371999999999999E-12</c:v>
                </c:pt>
                <c:pt idx="7">
                  <c:v>1.7475E-12</c:v>
                </c:pt>
                <c:pt idx="8">
                  <c:v>1.7708000000000001E-12</c:v>
                </c:pt>
                <c:pt idx="9">
                  <c:v>1.8127999999999999E-12</c:v>
                </c:pt>
                <c:pt idx="10">
                  <c:v>1.7976999999999999E-12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1-424F-9BE8-EA6240C2BD4C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1'!$B$118:$L$118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1'!$B$120:$L$120</c:f>
              <c:numCache>
                <c:formatCode>0.00E+00</c:formatCode>
                <c:ptCount val="11"/>
                <c:pt idx="0">
                  <c:v>1.5697000000000001E-12</c:v>
                </c:pt>
                <c:pt idx="1">
                  <c:v>1.6251E-12</c:v>
                </c:pt>
                <c:pt idx="2">
                  <c:v>1.6706E-12</c:v>
                </c:pt>
                <c:pt idx="3">
                  <c:v>1.7077000000000001E-12</c:v>
                </c:pt>
                <c:pt idx="4">
                  <c:v>1.7140999999999999E-12</c:v>
                </c:pt>
                <c:pt idx="5">
                  <c:v>1.8242999999999998E-12</c:v>
                </c:pt>
                <c:pt idx="6">
                  <c:v>1.7315E-12</c:v>
                </c:pt>
                <c:pt idx="7">
                  <c:v>1.7736E-12</c:v>
                </c:pt>
                <c:pt idx="8">
                  <c:v>1.8156000000000001E-12</c:v>
                </c:pt>
                <c:pt idx="9">
                  <c:v>1.8229999999999998E-12</c:v>
                </c:pt>
                <c:pt idx="10">
                  <c:v>1.7936E-12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1-424F-9BE8-EA6240C2BD4C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1'!$B$118:$L$118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1'!$B$121:$L$121</c:f>
              <c:numCache>
                <c:formatCode>0.00E+00</c:formatCode>
                <c:ptCount val="11"/>
                <c:pt idx="0">
                  <c:v>1.5997999999999999E-12</c:v>
                </c:pt>
                <c:pt idx="1">
                  <c:v>1.6568999999999999E-12</c:v>
                </c:pt>
                <c:pt idx="2">
                  <c:v>1.6923E-12</c:v>
                </c:pt>
                <c:pt idx="3">
                  <c:v>1.7153E-12</c:v>
                </c:pt>
                <c:pt idx="4">
                  <c:v>1.7218E-12</c:v>
                </c:pt>
                <c:pt idx="5">
                  <c:v>1.7936999999999999E-12</c:v>
                </c:pt>
                <c:pt idx="6">
                  <c:v>1.7686E-12</c:v>
                </c:pt>
                <c:pt idx="7">
                  <c:v>1.8188000000000001E-12</c:v>
                </c:pt>
                <c:pt idx="8">
                  <c:v>1.7906000000000001E-12</c:v>
                </c:pt>
                <c:pt idx="9">
                  <c:v>1.8301E-12</c:v>
                </c:pt>
                <c:pt idx="10">
                  <c:v>1.8225999999999999E-12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1-424F-9BE8-EA6240C2BD4C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1'!$B$118:$L$118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1'!$B$122:$L$122</c:f>
              <c:numCache>
                <c:formatCode>0.00E+00</c:formatCode>
                <c:ptCount val="11"/>
                <c:pt idx="0">
                  <c:v>1.6153E-12</c:v>
                </c:pt>
                <c:pt idx="1">
                  <c:v>1.6650000000000001E-12</c:v>
                </c:pt>
                <c:pt idx="2">
                  <c:v>1.7107999999999999E-12</c:v>
                </c:pt>
                <c:pt idx="3">
                  <c:v>1.7368E-12</c:v>
                </c:pt>
                <c:pt idx="4">
                  <c:v>1.7315E-12</c:v>
                </c:pt>
                <c:pt idx="5">
                  <c:v>1.8337000000000002E-12</c:v>
                </c:pt>
                <c:pt idx="6">
                  <c:v>1.7666999999999999E-12</c:v>
                </c:pt>
                <c:pt idx="7">
                  <c:v>1.7794000000000001E-12</c:v>
                </c:pt>
                <c:pt idx="8">
                  <c:v>1.8287000000000001E-12</c:v>
                </c:pt>
                <c:pt idx="9">
                  <c:v>1.8666000000000001E-12</c:v>
                </c:pt>
                <c:pt idx="10">
                  <c:v>1.8288E-12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81-424F-9BE8-EA6240C2BD4C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1'!$B$118:$L$118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1'!$B$123:$L$123</c:f>
              <c:numCache>
                <c:formatCode>0.00E+00</c:formatCode>
                <c:ptCount val="11"/>
                <c:pt idx="0">
                  <c:v>1.6107E-12</c:v>
                </c:pt>
                <c:pt idx="1">
                  <c:v>1.6920000000000001E-12</c:v>
                </c:pt>
                <c:pt idx="2">
                  <c:v>1.7498000000000001E-12</c:v>
                </c:pt>
                <c:pt idx="3">
                  <c:v>1.6972000000000001E-12</c:v>
                </c:pt>
                <c:pt idx="4">
                  <c:v>1.7688000000000001E-12</c:v>
                </c:pt>
                <c:pt idx="5">
                  <c:v>1.8196E-12</c:v>
                </c:pt>
                <c:pt idx="6">
                  <c:v>1.7473E-12</c:v>
                </c:pt>
                <c:pt idx="7">
                  <c:v>1.8442000000000002E-12</c:v>
                </c:pt>
                <c:pt idx="8">
                  <c:v>1.8362000000000002E-12</c:v>
                </c:pt>
                <c:pt idx="9">
                  <c:v>1.8438999999999998E-12</c:v>
                </c:pt>
                <c:pt idx="10">
                  <c:v>1.8100999999999999E-12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81-424F-9BE8-EA6240C2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1'!$B$116:$N$116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1'!$B$125:$N$125</c:f>
                <c:numCache>
                  <c:formatCode>General</c:formatCode>
                  <c:ptCount val="13"/>
                  <c:pt idx="0">
                    <c:v>2.3459901960579428E-14</c:v>
                  </c:pt>
                  <c:pt idx="1">
                    <c:v>3.7208292086576605E-14</c:v>
                  </c:pt>
                  <c:pt idx="2">
                    <c:v>3.7791890664532788E-14</c:v>
                  </c:pt>
                  <c:pt idx="3">
                    <c:v>1.6833983485794412E-14</c:v>
                  </c:pt>
                  <c:pt idx="4">
                    <c:v>2.8755051730087395E-14</c:v>
                  </c:pt>
                  <c:pt idx="5">
                    <c:v>2.28990611161244E-14</c:v>
                  </c:pt>
                  <c:pt idx="6">
                    <c:v>1.6866327401067465E-14</c:v>
                  </c:pt>
                  <c:pt idx="7">
                    <c:v>3.8464919082197544E-14</c:v>
                  </c:pt>
                  <c:pt idx="8">
                    <c:v>2.723677660810841E-14</c:v>
                  </c:pt>
                  <c:pt idx="9">
                    <c:v>2.0846030797252595E-14</c:v>
                  </c:pt>
                  <c:pt idx="10">
                    <c:v>1.5255261387468948E-14</c:v>
                  </c:pt>
                </c:numCache>
              </c:numRef>
            </c:plus>
            <c:minus>
              <c:numRef>
                <c:f>'channel 1'!$B$125:$N$125</c:f>
                <c:numCache>
                  <c:formatCode>General</c:formatCode>
                  <c:ptCount val="13"/>
                  <c:pt idx="0">
                    <c:v>2.3459901960579428E-14</c:v>
                  </c:pt>
                  <c:pt idx="1">
                    <c:v>3.7208292086576605E-14</c:v>
                  </c:pt>
                  <c:pt idx="2">
                    <c:v>3.7791890664532788E-14</c:v>
                  </c:pt>
                  <c:pt idx="3">
                    <c:v>1.6833983485794412E-14</c:v>
                  </c:pt>
                  <c:pt idx="4">
                    <c:v>2.8755051730087395E-14</c:v>
                  </c:pt>
                  <c:pt idx="5">
                    <c:v>2.28990611161244E-14</c:v>
                  </c:pt>
                  <c:pt idx="6">
                    <c:v>1.6866327401067465E-14</c:v>
                  </c:pt>
                  <c:pt idx="7">
                    <c:v>3.8464919082197544E-14</c:v>
                  </c:pt>
                  <c:pt idx="8">
                    <c:v>2.723677660810841E-14</c:v>
                  </c:pt>
                  <c:pt idx="9">
                    <c:v>2.0846030797252595E-14</c:v>
                  </c:pt>
                  <c:pt idx="10">
                    <c:v>1.5255261387468948E-14</c:v>
                  </c:pt>
                </c:numCache>
              </c:numRef>
            </c:minus>
          </c:errBars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1'!$B$124:$N$124</c:f>
              <c:numCache>
                <c:formatCode>0.00E+00</c:formatCode>
                <c:ptCount val="13"/>
                <c:pt idx="0">
                  <c:v>1.5920200000000001E-12</c:v>
                </c:pt>
                <c:pt idx="1">
                  <c:v>1.6469799999999999E-12</c:v>
                </c:pt>
                <c:pt idx="2">
                  <c:v>1.6950800000000001E-12</c:v>
                </c:pt>
                <c:pt idx="3">
                  <c:v>1.7104400000000001E-12</c:v>
                </c:pt>
                <c:pt idx="4">
                  <c:v>1.7252600000000001E-12</c:v>
                </c:pt>
                <c:pt idx="5">
                  <c:v>1.81002E-12</c:v>
                </c:pt>
                <c:pt idx="6">
                  <c:v>1.7502599999999999E-12</c:v>
                </c:pt>
                <c:pt idx="7">
                  <c:v>1.7927E-12</c:v>
                </c:pt>
                <c:pt idx="8">
                  <c:v>1.80838E-12</c:v>
                </c:pt>
                <c:pt idx="9">
                  <c:v>1.8352800000000002E-12</c:v>
                </c:pt>
                <c:pt idx="10">
                  <c:v>1.8105599999999999E-12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6-469A-B8E5-69B40EB4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1'!$A$103:$D$103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1'!$B$105:$L$105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1'!$B$111:$L$111</c:f>
              <c:numCache>
                <c:formatCode>0.00E+00</c:formatCode>
                <c:ptCount val="11"/>
                <c:pt idx="0">
                  <c:v>8400</c:v>
                </c:pt>
                <c:pt idx="1">
                  <c:v>8700</c:v>
                </c:pt>
                <c:pt idx="2">
                  <c:v>15000</c:v>
                </c:pt>
                <c:pt idx="3">
                  <c:v>60000</c:v>
                </c:pt>
                <c:pt idx="4">
                  <c:v>210000</c:v>
                </c:pt>
                <c:pt idx="5">
                  <c:v>390000</c:v>
                </c:pt>
                <c:pt idx="6">
                  <c:v>330000</c:v>
                </c:pt>
                <c:pt idx="7">
                  <c:v>3900000</c:v>
                </c:pt>
                <c:pt idx="8">
                  <c:v>5000000</c:v>
                </c:pt>
                <c:pt idx="9">
                  <c:v>6000000</c:v>
                </c:pt>
                <c:pt idx="10">
                  <c:v>44000000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6-469A-B8E5-69B40EB4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in val="1.5000000000000009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8151694001212806"/>
          <c:y val="0.64313466025080201"/>
          <c:w val="0.2023980335791359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2'!$B$119:$N$119</c:f>
              <c:numCache>
                <c:formatCode>0.00E+00</c:formatCode>
                <c:ptCount val="13"/>
                <c:pt idx="0">
                  <c:v>1.4521E-12</c:v>
                </c:pt>
                <c:pt idx="1">
                  <c:v>1.5312E-12</c:v>
                </c:pt>
                <c:pt idx="2">
                  <c:v>1.5795000000000001E-12</c:v>
                </c:pt>
                <c:pt idx="3">
                  <c:v>1.6207999999999999E-12</c:v>
                </c:pt>
                <c:pt idx="4">
                  <c:v>1.5763000000000001E-12</c:v>
                </c:pt>
                <c:pt idx="5">
                  <c:v>1.5864E-12</c:v>
                </c:pt>
                <c:pt idx="6">
                  <c:v>1.5723000000000001E-12</c:v>
                </c:pt>
                <c:pt idx="7">
                  <c:v>1.5673E-12</c:v>
                </c:pt>
                <c:pt idx="8">
                  <c:v>1.6091000000000001E-12</c:v>
                </c:pt>
                <c:pt idx="9">
                  <c:v>1.5648999999999999E-12</c:v>
                </c:pt>
                <c:pt idx="10">
                  <c:v>1.5769000000000001E-12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1-437E-9A67-31CD890AFC8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2'!$B$120:$N$120</c:f>
              <c:numCache>
                <c:formatCode>0.00E+00</c:formatCode>
                <c:ptCount val="13"/>
                <c:pt idx="0">
                  <c:v>1.5020000000000001E-12</c:v>
                </c:pt>
                <c:pt idx="1">
                  <c:v>1.5688999999999999E-12</c:v>
                </c:pt>
                <c:pt idx="2">
                  <c:v>1.6E-12</c:v>
                </c:pt>
                <c:pt idx="3">
                  <c:v>1.6989999999999999E-12</c:v>
                </c:pt>
                <c:pt idx="4">
                  <c:v>1.6476E-12</c:v>
                </c:pt>
                <c:pt idx="5">
                  <c:v>1.6217E-12</c:v>
                </c:pt>
                <c:pt idx="6">
                  <c:v>1.6486000000000001E-12</c:v>
                </c:pt>
                <c:pt idx="7">
                  <c:v>1.6555E-12</c:v>
                </c:pt>
                <c:pt idx="8">
                  <c:v>1.6473000000000001E-12</c:v>
                </c:pt>
                <c:pt idx="9">
                  <c:v>1.6286999999999999E-12</c:v>
                </c:pt>
                <c:pt idx="10">
                  <c:v>1.7206999999999999E-12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1-437E-9A67-31CD890AFC86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2'!$B$121:$N$121</c:f>
              <c:numCache>
                <c:formatCode>0.00E+00</c:formatCode>
                <c:ptCount val="13"/>
                <c:pt idx="0">
                  <c:v>1.5146E-12</c:v>
                </c:pt>
                <c:pt idx="1">
                  <c:v>1.5694E-12</c:v>
                </c:pt>
                <c:pt idx="2">
                  <c:v>1.6233E-12</c:v>
                </c:pt>
                <c:pt idx="3">
                  <c:v>1.6759E-12</c:v>
                </c:pt>
                <c:pt idx="4">
                  <c:v>1.6599E-12</c:v>
                </c:pt>
                <c:pt idx="5">
                  <c:v>1.6181999999999999E-12</c:v>
                </c:pt>
                <c:pt idx="6">
                  <c:v>1.6239999999999999E-12</c:v>
                </c:pt>
                <c:pt idx="7">
                  <c:v>1.658E-12</c:v>
                </c:pt>
                <c:pt idx="8">
                  <c:v>1.6963999999999999E-12</c:v>
                </c:pt>
                <c:pt idx="9">
                  <c:v>1.6075E-12</c:v>
                </c:pt>
                <c:pt idx="10">
                  <c:v>1.6726999999999999E-12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1-437E-9A67-31CD890AFC86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2'!$B$122:$N$122</c:f>
              <c:numCache>
                <c:formatCode>0.00E+00</c:formatCode>
                <c:ptCount val="13"/>
                <c:pt idx="0">
                  <c:v>1.5155999999999999E-12</c:v>
                </c:pt>
                <c:pt idx="1">
                  <c:v>1.5727999999999999E-12</c:v>
                </c:pt>
                <c:pt idx="2">
                  <c:v>1.6143000000000001E-12</c:v>
                </c:pt>
                <c:pt idx="3">
                  <c:v>1.6459000000000001E-12</c:v>
                </c:pt>
                <c:pt idx="4">
                  <c:v>1.5959000000000001E-12</c:v>
                </c:pt>
                <c:pt idx="5">
                  <c:v>1.6259E-12</c:v>
                </c:pt>
                <c:pt idx="6">
                  <c:v>1.6095999999999999E-12</c:v>
                </c:pt>
                <c:pt idx="7">
                  <c:v>1.6632E-12</c:v>
                </c:pt>
                <c:pt idx="8">
                  <c:v>1.6577000000000001E-12</c:v>
                </c:pt>
                <c:pt idx="9">
                  <c:v>1.5982E-12</c:v>
                </c:pt>
                <c:pt idx="10">
                  <c:v>1.6244E-12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1-437E-9A67-31CD890AFC86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2'!$B$123:$N$123</c:f>
              <c:numCache>
                <c:formatCode>0.00E+00</c:formatCode>
                <c:ptCount val="13"/>
                <c:pt idx="0">
                  <c:v>1.516E-12</c:v>
                </c:pt>
                <c:pt idx="1">
                  <c:v>1.5763000000000001E-12</c:v>
                </c:pt>
                <c:pt idx="2">
                  <c:v>1.6172E-12</c:v>
                </c:pt>
                <c:pt idx="3">
                  <c:v>1.6400000000000001E-12</c:v>
                </c:pt>
                <c:pt idx="4">
                  <c:v>1.5959000000000001E-12</c:v>
                </c:pt>
                <c:pt idx="5">
                  <c:v>1.6391999999999999E-12</c:v>
                </c:pt>
                <c:pt idx="6">
                  <c:v>1.6084000000000001E-12</c:v>
                </c:pt>
                <c:pt idx="7">
                  <c:v>1.6632E-12</c:v>
                </c:pt>
                <c:pt idx="8">
                  <c:v>1.6426000000000001E-12</c:v>
                </c:pt>
                <c:pt idx="9">
                  <c:v>1.6017999999999999E-12</c:v>
                </c:pt>
                <c:pt idx="10">
                  <c:v>1.6371999999999999E-12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1-437E-9A67-31CD890AFC86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D1-437E-9A67-31CD890A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2'!$B$116:$N$116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2'!$B$125:$N$125</c:f>
                <c:numCache>
                  <c:formatCode>General</c:formatCode>
                  <c:ptCount val="13"/>
                  <c:pt idx="0">
                    <c:v>2.7435888904863255E-14</c:v>
                  </c:pt>
                  <c:pt idx="1">
                    <c:v>1.8421102030008953E-14</c:v>
                  </c:pt>
                  <c:pt idx="2">
                    <c:v>1.7522642494783678E-14</c:v>
                  </c:pt>
                  <c:pt idx="3">
                    <c:v>3.0990111326034289E-14</c:v>
                  </c:pt>
                  <c:pt idx="4">
                    <c:v>3.6421175159513968E-14</c:v>
                  </c:pt>
                  <c:pt idx="5">
                    <c:v>1.9517607435338981E-14</c:v>
                  </c:pt>
                  <c:pt idx="6">
                    <c:v>2.7733950313649863E-14</c:v>
                  </c:pt>
                  <c:pt idx="7">
                    <c:v>4.1580199614720473E-14</c:v>
                  </c:pt>
                  <c:pt idx="8">
                    <c:v>3.1405365783572663E-14</c:v>
                  </c:pt>
                  <c:pt idx="9">
                    <c:v>2.3011888231955236E-14</c:v>
                  </c:pt>
                  <c:pt idx="10">
                    <c:v>5.3877332896126116E-14</c:v>
                  </c:pt>
                </c:numCache>
              </c:numRef>
            </c:plus>
            <c:minus>
              <c:numRef>
                <c:f>'channel 2'!$B$125:$N$125</c:f>
                <c:numCache>
                  <c:formatCode>General</c:formatCode>
                  <c:ptCount val="13"/>
                  <c:pt idx="0">
                    <c:v>2.7435888904863255E-14</c:v>
                  </c:pt>
                  <c:pt idx="1">
                    <c:v>1.8421102030008953E-14</c:v>
                  </c:pt>
                  <c:pt idx="2">
                    <c:v>1.7522642494783678E-14</c:v>
                  </c:pt>
                  <c:pt idx="3">
                    <c:v>3.0990111326034289E-14</c:v>
                  </c:pt>
                  <c:pt idx="4">
                    <c:v>3.6421175159513968E-14</c:v>
                  </c:pt>
                  <c:pt idx="5">
                    <c:v>1.9517607435338981E-14</c:v>
                  </c:pt>
                  <c:pt idx="6">
                    <c:v>2.7733950313649863E-14</c:v>
                  </c:pt>
                  <c:pt idx="7">
                    <c:v>4.1580199614720473E-14</c:v>
                  </c:pt>
                  <c:pt idx="8">
                    <c:v>3.1405365783572663E-14</c:v>
                  </c:pt>
                  <c:pt idx="9">
                    <c:v>2.3011888231955236E-14</c:v>
                  </c:pt>
                  <c:pt idx="10">
                    <c:v>5.3877332896126116E-14</c:v>
                  </c:pt>
                </c:numCache>
              </c:numRef>
            </c:minus>
          </c:errBars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2'!$B$124:$N$124</c:f>
              <c:numCache>
                <c:formatCode>0.00E+00</c:formatCode>
                <c:ptCount val="13"/>
                <c:pt idx="0">
                  <c:v>1.50006E-12</c:v>
                </c:pt>
                <c:pt idx="1">
                  <c:v>1.5637199999999999E-12</c:v>
                </c:pt>
                <c:pt idx="2">
                  <c:v>1.6068600000000003E-12</c:v>
                </c:pt>
                <c:pt idx="3">
                  <c:v>1.6563200000000002E-12</c:v>
                </c:pt>
                <c:pt idx="4">
                  <c:v>1.6151199999999999E-12</c:v>
                </c:pt>
                <c:pt idx="5">
                  <c:v>1.61828E-12</c:v>
                </c:pt>
                <c:pt idx="6">
                  <c:v>1.61258E-12</c:v>
                </c:pt>
                <c:pt idx="7">
                  <c:v>1.6414399999999999E-12</c:v>
                </c:pt>
                <c:pt idx="8">
                  <c:v>1.6506200000000001E-12</c:v>
                </c:pt>
                <c:pt idx="9">
                  <c:v>1.60022E-12</c:v>
                </c:pt>
                <c:pt idx="10">
                  <c:v>1.6463800000000001E-12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4-48D9-8982-61F26C0C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2'!$A$103:$D$103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2'!$B$105:$L$105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2'!$B$111:$L$111</c:f>
              <c:numCache>
                <c:formatCode>0.00E+00</c:formatCode>
                <c:ptCount val="11"/>
                <c:pt idx="0">
                  <c:v>8400</c:v>
                </c:pt>
                <c:pt idx="1">
                  <c:v>8700</c:v>
                </c:pt>
                <c:pt idx="2">
                  <c:v>15000</c:v>
                </c:pt>
                <c:pt idx="3">
                  <c:v>60000</c:v>
                </c:pt>
                <c:pt idx="4">
                  <c:v>210000</c:v>
                </c:pt>
                <c:pt idx="5">
                  <c:v>390000</c:v>
                </c:pt>
                <c:pt idx="6">
                  <c:v>330000</c:v>
                </c:pt>
                <c:pt idx="7">
                  <c:v>3900000</c:v>
                </c:pt>
                <c:pt idx="8">
                  <c:v>5000000</c:v>
                </c:pt>
                <c:pt idx="9">
                  <c:v>6000000</c:v>
                </c:pt>
                <c:pt idx="10">
                  <c:v>44000000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4-48D9-8982-61F26C0C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61182881988433291"/>
          <c:y val="0.61535688247302422"/>
          <c:w val="0.202398071055575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'!$B$119:$L$119</c:f>
              <c:numCache>
                <c:formatCode>0.00E+00</c:formatCode>
                <c:ptCount val="11"/>
                <c:pt idx="0">
                  <c:v>1.4564999999999999E-12</c:v>
                </c:pt>
                <c:pt idx="1">
                  <c:v>1.4914000000000001E-12</c:v>
                </c:pt>
                <c:pt idx="2">
                  <c:v>1.5177000000000001E-12</c:v>
                </c:pt>
                <c:pt idx="3">
                  <c:v>1.5378999999999999E-12</c:v>
                </c:pt>
                <c:pt idx="4">
                  <c:v>1.5692E-12</c:v>
                </c:pt>
                <c:pt idx="5">
                  <c:v>1.5786999999999999E-12</c:v>
                </c:pt>
                <c:pt idx="6">
                  <c:v>1.6174999999999999E-12</c:v>
                </c:pt>
                <c:pt idx="7">
                  <c:v>1.7067E-12</c:v>
                </c:pt>
                <c:pt idx="8">
                  <c:v>1.6535999999999999E-12</c:v>
                </c:pt>
                <c:pt idx="9">
                  <c:v>1.6802000000000001E-12</c:v>
                </c:pt>
                <c:pt idx="10">
                  <c:v>1.683E-12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E-4671-B49F-516ED33E73D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'!$B$120:$L$120</c:f>
              <c:numCache>
                <c:formatCode>0.00E+00</c:formatCode>
                <c:ptCount val="11"/>
                <c:pt idx="0">
                  <c:v>1.4491999999999999E-12</c:v>
                </c:pt>
                <c:pt idx="1">
                  <c:v>1.4993000000000001E-12</c:v>
                </c:pt>
                <c:pt idx="2">
                  <c:v>1.5351E-12</c:v>
                </c:pt>
                <c:pt idx="3">
                  <c:v>1.5534E-12</c:v>
                </c:pt>
                <c:pt idx="4">
                  <c:v>1.6033E-12</c:v>
                </c:pt>
                <c:pt idx="5">
                  <c:v>1.5865999999999999E-12</c:v>
                </c:pt>
                <c:pt idx="6">
                  <c:v>1.6033E-12</c:v>
                </c:pt>
                <c:pt idx="7">
                  <c:v>1.6947E-12</c:v>
                </c:pt>
                <c:pt idx="8">
                  <c:v>1.6789E-12</c:v>
                </c:pt>
                <c:pt idx="9">
                  <c:v>1.6592E-12</c:v>
                </c:pt>
                <c:pt idx="10">
                  <c:v>1.6176000000000001E-12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E-4671-B49F-516ED33E73D1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'!$B$121:$L$121</c:f>
              <c:numCache>
                <c:formatCode>0.00E+00</c:formatCode>
                <c:ptCount val="11"/>
                <c:pt idx="0">
                  <c:v>1.4618000000000001E-12</c:v>
                </c:pt>
                <c:pt idx="1">
                  <c:v>1.4954000000000001E-12</c:v>
                </c:pt>
                <c:pt idx="2">
                  <c:v>1.5168999999999999E-12</c:v>
                </c:pt>
                <c:pt idx="3">
                  <c:v>1.5642999999999999E-12</c:v>
                </c:pt>
                <c:pt idx="4">
                  <c:v>1.5704000000000001E-12</c:v>
                </c:pt>
                <c:pt idx="5">
                  <c:v>1.6121999999999999E-12</c:v>
                </c:pt>
                <c:pt idx="6">
                  <c:v>1.5829000000000001E-12</c:v>
                </c:pt>
                <c:pt idx="7">
                  <c:v>1.7296E-12</c:v>
                </c:pt>
                <c:pt idx="8">
                  <c:v>1.7068E-12</c:v>
                </c:pt>
                <c:pt idx="9">
                  <c:v>1.643E-12</c:v>
                </c:pt>
                <c:pt idx="10">
                  <c:v>1.6324E-12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E-4671-B49F-516ED33E73D1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'!$B$122:$L$122</c:f>
              <c:numCache>
                <c:formatCode>0.00E+00</c:formatCode>
                <c:ptCount val="11"/>
                <c:pt idx="0">
                  <c:v>1.4708E-12</c:v>
                </c:pt>
                <c:pt idx="1">
                  <c:v>1.4799E-12</c:v>
                </c:pt>
                <c:pt idx="2">
                  <c:v>1.5444999999999999E-12</c:v>
                </c:pt>
                <c:pt idx="3">
                  <c:v>1.5483E-12</c:v>
                </c:pt>
                <c:pt idx="4">
                  <c:v>1.5902E-12</c:v>
                </c:pt>
                <c:pt idx="5">
                  <c:v>1.5548E-12</c:v>
                </c:pt>
                <c:pt idx="6">
                  <c:v>1.6094E-12</c:v>
                </c:pt>
                <c:pt idx="7">
                  <c:v>1.6538000000000001E-12</c:v>
                </c:pt>
                <c:pt idx="8">
                  <c:v>1.6811E-12</c:v>
                </c:pt>
                <c:pt idx="9">
                  <c:v>1.6108E-12</c:v>
                </c:pt>
                <c:pt idx="10">
                  <c:v>1.6475E-12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E-4671-B49F-516ED33E73D1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'!$B$123:$L$123</c:f>
              <c:numCache>
                <c:formatCode>0.00E+00</c:formatCode>
                <c:ptCount val="11"/>
                <c:pt idx="0">
                  <c:v>1.3762999999999999E-12</c:v>
                </c:pt>
                <c:pt idx="1">
                  <c:v>1.4882000000000001E-12</c:v>
                </c:pt>
                <c:pt idx="2">
                  <c:v>1.5298E-12</c:v>
                </c:pt>
                <c:pt idx="3">
                  <c:v>1.5287999999999999E-12</c:v>
                </c:pt>
                <c:pt idx="4">
                  <c:v>1.5751E-12</c:v>
                </c:pt>
                <c:pt idx="5">
                  <c:v>1.5647E-12</c:v>
                </c:pt>
                <c:pt idx="6">
                  <c:v>1.627E-12</c:v>
                </c:pt>
                <c:pt idx="7">
                  <c:v>1.6415E-12</c:v>
                </c:pt>
                <c:pt idx="8">
                  <c:v>1.6440000000000001E-12</c:v>
                </c:pt>
                <c:pt idx="9">
                  <c:v>1.6312E-12</c:v>
                </c:pt>
                <c:pt idx="10">
                  <c:v>1.6612E-12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E-4671-B49F-516ED33E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3 '!$B$116:$N$116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2'!$B$125:$N$125</c:f>
                <c:numCache>
                  <c:formatCode>General</c:formatCode>
                  <c:ptCount val="13"/>
                  <c:pt idx="0">
                    <c:v>2.7435888904863255E-14</c:v>
                  </c:pt>
                  <c:pt idx="1">
                    <c:v>1.8421102030008953E-14</c:v>
                  </c:pt>
                  <c:pt idx="2">
                    <c:v>1.7522642494783678E-14</c:v>
                  </c:pt>
                  <c:pt idx="3">
                    <c:v>3.0990111326034289E-14</c:v>
                  </c:pt>
                  <c:pt idx="4">
                    <c:v>3.6421175159513968E-14</c:v>
                  </c:pt>
                  <c:pt idx="5">
                    <c:v>1.9517607435338981E-14</c:v>
                  </c:pt>
                  <c:pt idx="6">
                    <c:v>2.7733950313649863E-14</c:v>
                  </c:pt>
                  <c:pt idx="7">
                    <c:v>4.1580199614720473E-14</c:v>
                  </c:pt>
                  <c:pt idx="8">
                    <c:v>3.1405365783572663E-14</c:v>
                  </c:pt>
                  <c:pt idx="9">
                    <c:v>2.3011888231955236E-14</c:v>
                  </c:pt>
                  <c:pt idx="10">
                    <c:v>5.3877332896126116E-14</c:v>
                  </c:pt>
                </c:numCache>
              </c:numRef>
            </c:plus>
            <c:minus>
              <c:numRef>
                <c:f>'channel 2'!$B$125:$N$125</c:f>
                <c:numCache>
                  <c:formatCode>General</c:formatCode>
                  <c:ptCount val="13"/>
                  <c:pt idx="0">
                    <c:v>2.7435888904863255E-14</c:v>
                  </c:pt>
                  <c:pt idx="1">
                    <c:v>1.8421102030008953E-14</c:v>
                  </c:pt>
                  <c:pt idx="2">
                    <c:v>1.7522642494783678E-14</c:v>
                  </c:pt>
                  <c:pt idx="3">
                    <c:v>3.0990111326034289E-14</c:v>
                  </c:pt>
                  <c:pt idx="4">
                    <c:v>3.6421175159513968E-14</c:v>
                  </c:pt>
                  <c:pt idx="5">
                    <c:v>1.9517607435338981E-14</c:v>
                  </c:pt>
                  <c:pt idx="6">
                    <c:v>2.7733950313649863E-14</c:v>
                  </c:pt>
                  <c:pt idx="7">
                    <c:v>4.1580199614720473E-14</c:v>
                  </c:pt>
                  <c:pt idx="8">
                    <c:v>3.1405365783572663E-14</c:v>
                  </c:pt>
                  <c:pt idx="9">
                    <c:v>2.3011888231955236E-14</c:v>
                  </c:pt>
                  <c:pt idx="10">
                    <c:v>5.3877332896126116E-14</c:v>
                  </c:pt>
                </c:numCache>
              </c:numRef>
            </c:minus>
          </c:errBars>
          <c:xVal>
            <c:numRef>
              <c:f>'channel 3 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'!$B$124:$N$124</c:f>
              <c:numCache>
                <c:formatCode>0.00E+00</c:formatCode>
                <c:ptCount val="13"/>
                <c:pt idx="0">
                  <c:v>1.4429199999999999E-12</c:v>
                </c:pt>
                <c:pt idx="1">
                  <c:v>1.4908400000000001E-12</c:v>
                </c:pt>
                <c:pt idx="2">
                  <c:v>1.5287999999999999E-12</c:v>
                </c:pt>
                <c:pt idx="3">
                  <c:v>1.54654E-12</c:v>
                </c:pt>
                <c:pt idx="4">
                  <c:v>1.5816399999999999E-12</c:v>
                </c:pt>
                <c:pt idx="5">
                  <c:v>1.5793999999999999E-12</c:v>
                </c:pt>
                <c:pt idx="6">
                  <c:v>1.60802E-12</c:v>
                </c:pt>
                <c:pt idx="7">
                  <c:v>1.68526E-12</c:v>
                </c:pt>
                <c:pt idx="8">
                  <c:v>1.6728800000000002E-12</c:v>
                </c:pt>
                <c:pt idx="9">
                  <c:v>1.6448800000000002E-12</c:v>
                </c:pt>
                <c:pt idx="10">
                  <c:v>1.6483399999999998E-12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3-48B8-BFF3-8FBB9408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3 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3 '!$B$105:$L$105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'!$B$111:$L$111</c:f>
              <c:numCache>
                <c:formatCode>0.00E+00</c:formatCode>
                <c:ptCount val="11"/>
                <c:pt idx="0">
                  <c:v>8400</c:v>
                </c:pt>
                <c:pt idx="1">
                  <c:v>8700</c:v>
                </c:pt>
                <c:pt idx="2">
                  <c:v>15000</c:v>
                </c:pt>
                <c:pt idx="3">
                  <c:v>60000</c:v>
                </c:pt>
                <c:pt idx="4">
                  <c:v>210000</c:v>
                </c:pt>
                <c:pt idx="5">
                  <c:v>390000</c:v>
                </c:pt>
                <c:pt idx="6">
                  <c:v>330000</c:v>
                </c:pt>
                <c:pt idx="7">
                  <c:v>3900000</c:v>
                </c:pt>
                <c:pt idx="8">
                  <c:v>5000000</c:v>
                </c:pt>
                <c:pt idx="9">
                  <c:v>6000000</c:v>
                </c:pt>
                <c:pt idx="10">
                  <c:v>44000000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3-48B8-BFF3-8FBB9408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0"/>
          <c:min val="1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6039827451952402"/>
          <c:y val="0.63898744364271531"/>
          <c:w val="0.20401723688699791"/>
          <c:h val="0.168017778265521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136</xdr:row>
      <xdr:rowOff>19050</xdr:rowOff>
    </xdr:from>
    <xdr:to>
      <xdr:col>9</xdr:col>
      <xdr:colOff>23812</xdr:colOff>
      <xdr:row>151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3737B-A4A0-4778-BAA9-5562AC868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136</xdr:row>
      <xdr:rowOff>104775</xdr:rowOff>
    </xdr:from>
    <xdr:to>
      <xdr:col>18</xdr:col>
      <xdr:colOff>4762</xdr:colOff>
      <xdr:row>151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35CC2-508E-4806-9ACD-DA4DA0B47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130</xdr:row>
      <xdr:rowOff>76200</xdr:rowOff>
    </xdr:from>
    <xdr:to>
      <xdr:col>9</xdr:col>
      <xdr:colOff>52387</xdr:colOff>
      <xdr:row>145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A347A-E15A-4562-8F81-C3F68BF31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130</xdr:row>
      <xdr:rowOff>19050</xdr:rowOff>
    </xdr:from>
    <xdr:to>
      <xdr:col>18</xdr:col>
      <xdr:colOff>4762</xdr:colOff>
      <xdr:row>145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69633-6C19-4D4A-9CFE-4DF483186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A1266-3D83-4062-BB16-8F05170A8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127</xdr:row>
      <xdr:rowOff>171450</xdr:rowOff>
    </xdr:from>
    <xdr:to>
      <xdr:col>17</xdr:col>
      <xdr:colOff>547687</xdr:colOff>
      <xdr:row>143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19C76-F186-46AF-9F54-4DA684275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14" sqref="C14"/>
    </sheetView>
  </sheetViews>
  <sheetFormatPr defaultRowHeight="14.25" x14ac:dyDescent="0.45"/>
  <cols>
    <col min="1" max="1" width="41.265625" bestFit="1" customWidth="1"/>
    <col min="2" max="2" width="80.59765625" customWidth="1"/>
    <col min="3" max="3" width="52.3984375" bestFit="1" customWidth="1"/>
  </cols>
  <sheetData>
    <row r="1" spans="1:3" x14ac:dyDescent="0.45">
      <c r="A1" s="1" t="s">
        <v>4</v>
      </c>
      <c r="B1" s="10">
        <v>43056</v>
      </c>
    </row>
    <row r="2" spans="1:3" x14ac:dyDescent="0.45">
      <c r="A2" s="1" t="s">
        <v>0</v>
      </c>
      <c r="B2" s="1" t="s">
        <v>40</v>
      </c>
    </row>
    <row r="3" spans="1:3" x14ac:dyDescent="0.45">
      <c r="A3" s="1" t="s">
        <v>1</v>
      </c>
      <c r="B3" s="1" t="s">
        <v>224</v>
      </c>
    </row>
    <row r="4" spans="1:3" x14ac:dyDescent="0.45">
      <c r="A4" s="1" t="s">
        <v>2</v>
      </c>
      <c r="B4" s="1" t="s">
        <v>223</v>
      </c>
    </row>
    <row r="5" spans="1:3" x14ac:dyDescent="0.45">
      <c r="A5" s="1" t="s">
        <v>5</v>
      </c>
      <c r="B5" s="1" t="s">
        <v>45</v>
      </c>
    </row>
    <row r="6" spans="1:3" x14ac:dyDescent="0.45">
      <c r="A6" s="1" t="s">
        <v>3</v>
      </c>
      <c r="B6" s="9" t="s">
        <v>222</v>
      </c>
    </row>
    <row r="7" spans="1:3" x14ac:dyDescent="0.45">
      <c r="A7" s="1" t="s">
        <v>6</v>
      </c>
      <c r="B7" s="1" t="s">
        <v>49</v>
      </c>
    </row>
    <row r="8" spans="1:3" x14ac:dyDescent="0.45">
      <c r="A8" s="2"/>
      <c r="B8" s="2"/>
      <c r="C8" s="2"/>
    </row>
    <row r="9" spans="1:3" x14ac:dyDescent="0.45">
      <c r="A9" s="51" t="s">
        <v>7</v>
      </c>
      <c r="B9" s="52"/>
    </row>
    <row r="10" spans="1:3" x14ac:dyDescent="0.45">
      <c r="A10" s="3" t="s">
        <v>8</v>
      </c>
      <c r="B10" s="4" t="s">
        <v>9</v>
      </c>
    </row>
    <row r="11" spans="1:3" x14ac:dyDescent="0.45">
      <c r="A11" s="5" t="s">
        <v>11</v>
      </c>
      <c r="B11" s="6"/>
    </row>
    <row r="12" spans="1:3" x14ac:dyDescent="0.45">
      <c r="A12" s="5" t="s">
        <v>10</v>
      </c>
      <c r="B12" s="6" t="s">
        <v>225</v>
      </c>
    </row>
    <row r="13" spans="1:3" x14ac:dyDescent="0.45">
      <c r="A13" s="5"/>
      <c r="B13" s="6"/>
    </row>
    <row r="14" spans="1:3" x14ac:dyDescent="0.45">
      <c r="A14" s="5"/>
      <c r="B14" s="6"/>
    </row>
    <row r="15" spans="1:3" x14ac:dyDescent="0.45">
      <c r="A15" s="5"/>
      <c r="B15" s="6"/>
    </row>
    <row r="16" spans="1:3" x14ac:dyDescent="0.45">
      <c r="A16" s="5"/>
      <c r="B16" s="6"/>
    </row>
    <row r="17" spans="1:2" x14ac:dyDescent="0.45">
      <c r="A17" s="5"/>
      <c r="B17" s="6"/>
    </row>
    <row r="18" spans="1:2" x14ac:dyDescent="0.45">
      <c r="A18" s="5"/>
      <c r="B18" s="6"/>
    </row>
    <row r="19" spans="1:2" x14ac:dyDescent="0.45">
      <c r="A19" s="5"/>
      <c r="B19" s="6"/>
    </row>
    <row r="20" spans="1:2" x14ac:dyDescent="0.45">
      <c r="A20" s="5"/>
      <c r="B20" s="6"/>
    </row>
    <row r="21" spans="1:2" x14ac:dyDescent="0.45">
      <c r="A21" s="5"/>
      <c r="B21" s="6"/>
    </row>
    <row r="22" spans="1:2" x14ac:dyDescent="0.45">
      <c r="A22" s="7"/>
      <c r="B22" s="8"/>
    </row>
  </sheetData>
  <mergeCells count="1"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9EE7-FD41-43E2-99BF-04F0CBD0FB8A}">
  <dimension ref="A1:AC130"/>
  <sheetViews>
    <sheetView tabSelected="1" topLeftCell="A121" workbookViewId="0">
      <selection activeCell="A126" sqref="A126:K130"/>
    </sheetView>
  </sheetViews>
  <sheetFormatPr defaultColWidth="9.1328125" defaultRowHeight="14.25" x14ac:dyDescent="0.45"/>
  <cols>
    <col min="1" max="1" width="18" style="13" customWidth="1"/>
    <col min="2" max="5" width="9.1328125" style="13"/>
    <col min="6" max="6" width="9.3984375" style="13" customWidth="1"/>
    <col min="7" max="22" width="9.1328125" style="13"/>
    <col min="23" max="23" width="9.3984375" style="13" customWidth="1"/>
    <col min="24" max="24" width="14.73046875" style="13" bestFit="1" customWidth="1"/>
    <col min="25" max="16384" width="9.1328125" style="13"/>
  </cols>
  <sheetData>
    <row r="1" spans="1:29" x14ac:dyDescent="0.45">
      <c r="A1" s="42">
        <v>1</v>
      </c>
    </row>
    <row r="2" spans="1:29" x14ac:dyDescent="0.45">
      <c r="A2" s="14" t="s">
        <v>56</v>
      </c>
      <c r="B2" s="14" t="s">
        <v>12</v>
      </c>
      <c r="C2" s="14" t="s">
        <v>13</v>
      </c>
      <c r="D2" s="14" t="s">
        <v>25</v>
      </c>
      <c r="E2" s="14" t="s">
        <v>14</v>
      </c>
      <c r="F2" s="14" t="s">
        <v>15</v>
      </c>
      <c r="G2" s="14" t="s">
        <v>16</v>
      </c>
      <c r="H2" s="14" t="s">
        <v>17</v>
      </c>
      <c r="I2" s="14" t="s">
        <v>18</v>
      </c>
      <c r="J2" s="14" t="s">
        <v>26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31</v>
      </c>
      <c r="P2" s="14" t="s">
        <v>32</v>
      </c>
      <c r="Q2" s="14" t="s">
        <v>19</v>
      </c>
      <c r="R2" s="14" t="s">
        <v>20</v>
      </c>
      <c r="S2" s="15" t="s">
        <v>33</v>
      </c>
      <c r="T2" s="14" t="s">
        <v>34</v>
      </c>
      <c r="U2" s="14" t="s">
        <v>35</v>
      </c>
      <c r="V2" s="14" t="s">
        <v>36</v>
      </c>
      <c r="W2" s="14" t="s">
        <v>37</v>
      </c>
      <c r="X2" s="14" t="s">
        <v>38</v>
      </c>
      <c r="Z2" s="13" t="s">
        <v>42</v>
      </c>
      <c r="AA2" s="13" t="s">
        <v>41</v>
      </c>
      <c r="AB2" s="13" t="s">
        <v>43</v>
      </c>
      <c r="AC2" s="13" t="s">
        <v>44</v>
      </c>
    </row>
    <row r="3" spans="1:29" x14ac:dyDescent="0.45">
      <c r="A3" s="16" t="s">
        <v>112</v>
      </c>
      <c r="B3" s="16">
        <v>1.0738000000000001E-4</v>
      </c>
      <c r="C3" s="16">
        <v>2.9527999999999999E-2</v>
      </c>
      <c r="D3" s="17">
        <v>2.1694999999999999E-7</v>
      </c>
      <c r="E3" s="17">
        <v>9.3153999999999995E-9</v>
      </c>
      <c r="F3" s="17">
        <v>4.2938000000000001</v>
      </c>
      <c r="G3" s="16">
        <v>-57.36</v>
      </c>
      <c r="H3" s="16">
        <v>7.3677000000000001</v>
      </c>
      <c r="I3" s="16">
        <v>12.845000000000001</v>
      </c>
      <c r="J3" s="17">
        <v>5.4493999999999998E-8</v>
      </c>
      <c r="K3" s="17">
        <v>6.6124E-9</v>
      </c>
      <c r="L3" s="17">
        <v>12.134</v>
      </c>
      <c r="M3" s="16">
        <v>0.83701000000000003</v>
      </c>
      <c r="N3" s="17">
        <v>9.6463E-3</v>
      </c>
      <c r="O3" s="17">
        <v>1.1525000000000001</v>
      </c>
      <c r="P3" s="16">
        <v>7366</v>
      </c>
      <c r="Q3" s="17">
        <v>9.8187999999999995</v>
      </c>
      <c r="R3" s="17">
        <v>0.1333</v>
      </c>
      <c r="S3" s="18">
        <v>1.5646E-12</v>
      </c>
      <c r="T3" s="17">
        <v>2.7135999999999999E-14</v>
      </c>
      <c r="U3" s="17">
        <v>1.7343999999999999</v>
      </c>
      <c r="V3" s="16">
        <v>0.96762000000000004</v>
      </c>
      <c r="W3" s="17">
        <v>1.0131000000000001E-3</v>
      </c>
      <c r="X3" s="17">
        <v>0.1047</v>
      </c>
      <c r="Z3" s="17">
        <f t="shared" ref="Z3:Z7" si="0">D3</f>
        <v>2.1694999999999999E-7</v>
      </c>
      <c r="AA3" s="16">
        <f t="shared" ref="AA3:AA7" si="1">G3+P3</f>
        <v>7308.64</v>
      </c>
      <c r="AB3" s="17">
        <f t="shared" ref="AB3:AB7" si="2">J3</f>
        <v>5.4493999999999998E-8</v>
      </c>
      <c r="AC3" s="17">
        <f t="shared" ref="AC3:AC7" si="3">S3</f>
        <v>1.5646E-12</v>
      </c>
    </row>
    <row r="4" spans="1:29" x14ac:dyDescent="0.45">
      <c r="A4" s="19" t="s">
        <v>113</v>
      </c>
      <c r="B4" s="20">
        <v>1.0725E-4</v>
      </c>
      <c r="C4" s="19">
        <v>2.9493999999999999E-2</v>
      </c>
      <c r="D4" s="20">
        <v>2.1720000000000001E-7</v>
      </c>
      <c r="E4" s="20">
        <v>9.2355000000000002E-9</v>
      </c>
      <c r="F4" s="20">
        <v>4.2521000000000004</v>
      </c>
      <c r="G4" s="19">
        <v>-56.77</v>
      </c>
      <c r="H4" s="19">
        <v>7.3059000000000003</v>
      </c>
      <c r="I4" s="19">
        <v>12.869</v>
      </c>
      <c r="J4" s="20">
        <v>5.4113999999999997E-8</v>
      </c>
      <c r="K4" s="20">
        <v>6.8191999999999998E-9</v>
      </c>
      <c r="L4" s="20">
        <v>12.602</v>
      </c>
      <c r="M4" s="19">
        <v>0.84148000000000001</v>
      </c>
      <c r="N4" s="20">
        <v>1.0015E-2</v>
      </c>
      <c r="O4" s="20">
        <v>1.1901999999999999</v>
      </c>
      <c r="P4" s="19">
        <v>7355</v>
      </c>
      <c r="Q4" s="20">
        <v>9.7189999999999994</v>
      </c>
      <c r="R4" s="20">
        <v>0.13214000000000001</v>
      </c>
      <c r="S4" s="21">
        <v>1.5697000000000001E-12</v>
      </c>
      <c r="T4" s="20">
        <v>2.7001000000000002E-14</v>
      </c>
      <c r="U4" s="20">
        <v>1.7201</v>
      </c>
      <c r="V4" s="19">
        <v>0.96750000000000003</v>
      </c>
      <c r="W4" s="20">
        <v>1.0049E-3</v>
      </c>
      <c r="X4" s="20">
        <v>0.10387</v>
      </c>
      <c r="Z4" s="20">
        <f t="shared" si="0"/>
        <v>2.1720000000000001E-7</v>
      </c>
      <c r="AA4" s="19">
        <f t="shared" si="1"/>
        <v>7298.23</v>
      </c>
      <c r="AB4" s="20">
        <f t="shared" si="2"/>
        <v>5.4113999999999997E-8</v>
      </c>
      <c r="AC4" s="20">
        <f t="shared" si="3"/>
        <v>1.5697000000000001E-12</v>
      </c>
    </row>
    <row r="5" spans="1:29" x14ac:dyDescent="0.45">
      <c r="A5" s="19" t="s">
        <v>114</v>
      </c>
      <c r="B5" s="20">
        <v>1.0569999999999999E-4</v>
      </c>
      <c r="C5" s="19">
        <v>2.9068E-2</v>
      </c>
      <c r="D5" s="20">
        <v>2.2044999999999999E-7</v>
      </c>
      <c r="E5" s="20">
        <v>9.1693000000000006E-9</v>
      </c>
      <c r="F5" s="20">
        <v>4.1593999999999998</v>
      </c>
      <c r="G5" s="19">
        <v>-60.87</v>
      </c>
      <c r="H5" s="19">
        <v>7.2659000000000002</v>
      </c>
      <c r="I5" s="19">
        <v>11.936999999999999</v>
      </c>
      <c r="J5" s="20">
        <v>5.2558E-8</v>
      </c>
      <c r="K5" s="20">
        <v>6.6111000000000001E-9</v>
      </c>
      <c r="L5" s="20">
        <v>12.579000000000001</v>
      </c>
      <c r="M5" s="19">
        <v>0.84423999999999999</v>
      </c>
      <c r="N5" s="20">
        <v>9.9947999999999999E-3</v>
      </c>
      <c r="O5" s="20">
        <v>1.1839</v>
      </c>
      <c r="P5" s="19">
        <v>7364</v>
      </c>
      <c r="Q5" s="20">
        <v>9.6579999999999995</v>
      </c>
      <c r="R5" s="20">
        <v>0.13114999999999999</v>
      </c>
      <c r="S5" s="21">
        <v>1.5997999999999999E-12</v>
      </c>
      <c r="T5" s="20">
        <v>2.7305E-14</v>
      </c>
      <c r="U5" s="20">
        <v>1.7068000000000001</v>
      </c>
      <c r="V5" s="19">
        <v>0.96647000000000005</v>
      </c>
      <c r="W5" s="20">
        <v>9.9730999999999995E-4</v>
      </c>
      <c r="X5" s="20">
        <v>0.10319</v>
      </c>
      <c r="Z5" s="20">
        <f t="shared" si="0"/>
        <v>2.2044999999999999E-7</v>
      </c>
      <c r="AA5" s="19">
        <f t="shared" si="1"/>
        <v>7303.13</v>
      </c>
      <c r="AB5" s="20">
        <f t="shared" si="2"/>
        <v>5.2558E-8</v>
      </c>
      <c r="AC5" s="20">
        <f t="shared" si="3"/>
        <v>1.5997999999999999E-12</v>
      </c>
    </row>
    <row r="6" spans="1:29" x14ac:dyDescent="0.45">
      <c r="A6" s="19" t="s">
        <v>115</v>
      </c>
      <c r="B6" s="20">
        <v>1.0469E-4</v>
      </c>
      <c r="C6" s="19">
        <v>2.8791000000000001E-2</v>
      </c>
      <c r="D6" s="20">
        <v>2.2141E-7</v>
      </c>
      <c r="E6" s="20">
        <v>9.1239999999999995E-9</v>
      </c>
      <c r="F6" s="20">
        <v>4.1208999999999998</v>
      </c>
      <c r="G6" s="19">
        <v>-62.37</v>
      </c>
      <c r="H6" s="19">
        <v>7.2361000000000004</v>
      </c>
      <c r="I6" s="19">
        <v>11.602</v>
      </c>
      <c r="J6" s="20">
        <v>5.2751E-8</v>
      </c>
      <c r="K6" s="20">
        <v>6.6381000000000001E-9</v>
      </c>
      <c r="L6" s="20">
        <v>12.584</v>
      </c>
      <c r="M6" s="19">
        <v>0.84435000000000004</v>
      </c>
      <c r="N6" s="20">
        <v>9.9991000000000003E-3</v>
      </c>
      <c r="O6" s="20">
        <v>1.1841999999999999</v>
      </c>
      <c r="P6" s="19">
        <v>7368</v>
      </c>
      <c r="Q6" s="20">
        <v>9.6188000000000002</v>
      </c>
      <c r="R6" s="20">
        <v>0.13055</v>
      </c>
      <c r="S6" s="21">
        <v>1.6153E-12</v>
      </c>
      <c r="T6" s="20">
        <v>2.7435999999999999E-14</v>
      </c>
      <c r="U6" s="20">
        <v>1.6984999999999999</v>
      </c>
      <c r="V6" s="19">
        <v>0.96597</v>
      </c>
      <c r="W6" s="20">
        <v>9.9256999999999991E-4</v>
      </c>
      <c r="X6" s="20">
        <v>0.10274999999999999</v>
      </c>
      <c r="Z6" s="20">
        <f t="shared" si="0"/>
        <v>2.2141E-7</v>
      </c>
      <c r="AA6" s="19">
        <f t="shared" si="1"/>
        <v>7305.63</v>
      </c>
      <c r="AB6" s="20">
        <f t="shared" si="2"/>
        <v>5.2751E-8</v>
      </c>
      <c r="AC6" s="20">
        <f t="shared" si="3"/>
        <v>1.6153E-12</v>
      </c>
    </row>
    <row r="7" spans="1:29" x14ac:dyDescent="0.45">
      <c r="A7" s="19" t="s">
        <v>116</v>
      </c>
      <c r="B7" s="20">
        <v>1.0478E-4</v>
      </c>
      <c r="C7" s="19">
        <v>2.8813999999999999E-2</v>
      </c>
      <c r="D7" s="20">
        <v>2.2137999999999999E-7</v>
      </c>
      <c r="E7" s="20">
        <v>9.1184999999999999E-9</v>
      </c>
      <c r="F7" s="20">
        <v>4.1189</v>
      </c>
      <c r="G7" s="19">
        <v>-62.42</v>
      </c>
      <c r="H7" s="19">
        <v>7.2309999999999999</v>
      </c>
      <c r="I7" s="19">
        <v>11.584</v>
      </c>
      <c r="J7" s="20">
        <v>5.1942999999999997E-8</v>
      </c>
      <c r="K7" s="20">
        <v>6.5577000000000002E-9</v>
      </c>
      <c r="L7" s="20">
        <v>12.625</v>
      </c>
      <c r="M7" s="19">
        <v>0.84599000000000002</v>
      </c>
      <c r="N7" s="20">
        <v>1.0030000000000001E-2</v>
      </c>
      <c r="O7" s="20">
        <v>1.1856</v>
      </c>
      <c r="P7" s="19">
        <v>7364</v>
      </c>
      <c r="Q7" s="20">
        <v>9.6043000000000003</v>
      </c>
      <c r="R7" s="20">
        <v>0.13042000000000001</v>
      </c>
      <c r="S7" s="21">
        <v>1.6107E-12</v>
      </c>
      <c r="T7" s="20">
        <v>2.7332000000000002E-14</v>
      </c>
      <c r="U7" s="20">
        <v>1.6969000000000001</v>
      </c>
      <c r="V7" s="19">
        <v>0.96611000000000002</v>
      </c>
      <c r="W7" s="20">
        <v>9.9167999999999999E-4</v>
      </c>
      <c r="X7" s="20">
        <v>0.10265000000000001</v>
      </c>
      <c r="Z7" s="22">
        <f t="shared" si="0"/>
        <v>2.2137999999999999E-7</v>
      </c>
      <c r="AA7" s="14">
        <f t="shared" si="1"/>
        <v>7301.58</v>
      </c>
      <c r="AB7" s="22">
        <f t="shared" si="2"/>
        <v>5.1942999999999997E-8</v>
      </c>
      <c r="AC7" s="22">
        <f t="shared" si="3"/>
        <v>1.6107E-12</v>
      </c>
    </row>
    <row r="8" spans="1:29" x14ac:dyDescent="0.45">
      <c r="A8" s="23" t="s">
        <v>23</v>
      </c>
      <c r="B8" s="16">
        <f t="shared" ref="B8:X8" si="4">AVERAGE(B3:B7)</f>
        <v>1.0596E-4</v>
      </c>
      <c r="C8" s="16">
        <f t="shared" si="4"/>
        <v>2.9138999999999998E-2</v>
      </c>
      <c r="D8" s="16">
        <f t="shared" si="4"/>
        <v>2.19478E-7</v>
      </c>
      <c r="E8" s="16">
        <f t="shared" si="4"/>
        <v>9.1925399999999989E-9</v>
      </c>
      <c r="F8" s="16">
        <f t="shared" si="4"/>
        <v>4.1890200000000002</v>
      </c>
      <c r="G8" s="16">
        <f t="shared" si="4"/>
        <v>-59.958000000000006</v>
      </c>
      <c r="H8" s="16">
        <f t="shared" si="4"/>
        <v>7.2813200000000009</v>
      </c>
      <c r="I8" s="16">
        <f t="shared" si="4"/>
        <v>12.167400000000001</v>
      </c>
      <c r="J8" s="16">
        <f t="shared" si="4"/>
        <v>5.3171999999999995E-8</v>
      </c>
      <c r="K8" s="16">
        <f t="shared" si="4"/>
        <v>6.6477000000000005E-9</v>
      </c>
      <c r="L8" s="16">
        <f t="shared" si="4"/>
        <v>12.504799999999999</v>
      </c>
      <c r="M8" s="16">
        <f t="shared" si="4"/>
        <v>0.84261399999999997</v>
      </c>
      <c r="N8" s="16">
        <f t="shared" si="4"/>
        <v>9.9370399999999994E-3</v>
      </c>
      <c r="O8" s="16">
        <f t="shared" si="4"/>
        <v>1.1792799999999999</v>
      </c>
      <c r="P8" s="16">
        <f t="shared" si="4"/>
        <v>7363.4</v>
      </c>
      <c r="Q8" s="16">
        <f t="shared" si="4"/>
        <v>9.6837800000000005</v>
      </c>
      <c r="R8" s="16">
        <f t="shared" si="4"/>
        <v>0.13151199999999999</v>
      </c>
      <c r="S8" s="24">
        <f t="shared" si="4"/>
        <v>1.5920200000000001E-12</v>
      </c>
      <c r="T8" s="16">
        <f t="shared" si="4"/>
        <v>2.7241999999999996E-14</v>
      </c>
      <c r="U8" s="16">
        <f t="shared" si="4"/>
        <v>1.7113399999999999</v>
      </c>
      <c r="V8" s="16">
        <f t="shared" si="4"/>
        <v>0.96673399999999998</v>
      </c>
      <c r="W8" s="16">
        <f t="shared" si="4"/>
        <v>9.9991199999999994E-4</v>
      </c>
      <c r="X8" s="16">
        <f t="shared" si="4"/>
        <v>0.10343200000000001</v>
      </c>
      <c r="Z8" s="13">
        <f>AVERAGE(Z3:Z7)</f>
        <v>2.19478E-7</v>
      </c>
      <c r="AA8" s="13">
        <f>AVERAGE(AA3:AA7)</f>
        <v>7303.442</v>
      </c>
      <c r="AB8" s="13">
        <f>AVERAGE(AB3:AB7)</f>
        <v>5.3171999999999995E-8</v>
      </c>
      <c r="AC8" s="13">
        <f>AVERAGE(AC3:AC7)</f>
        <v>1.5920200000000001E-12</v>
      </c>
    </row>
    <row r="10" spans="1:29" x14ac:dyDescent="0.45">
      <c r="A10" s="12">
        <v>2</v>
      </c>
    </row>
    <row r="11" spans="1:29" x14ac:dyDescent="0.45">
      <c r="A11" s="26" t="s">
        <v>56</v>
      </c>
      <c r="B11" s="26" t="s">
        <v>12</v>
      </c>
      <c r="C11" s="26" t="s">
        <v>13</v>
      </c>
      <c r="D11" s="26" t="s">
        <v>25</v>
      </c>
      <c r="E11" s="26" t="s">
        <v>14</v>
      </c>
      <c r="F11" s="26" t="s">
        <v>15</v>
      </c>
      <c r="G11" s="26" t="s">
        <v>16</v>
      </c>
      <c r="H11" s="26" t="s">
        <v>17</v>
      </c>
      <c r="I11" s="26" t="s">
        <v>18</v>
      </c>
      <c r="J11" s="26" t="s">
        <v>26</v>
      </c>
      <c r="K11" s="26" t="s">
        <v>27</v>
      </c>
      <c r="L11" s="26" t="s">
        <v>28</v>
      </c>
      <c r="M11" s="26" t="s">
        <v>29</v>
      </c>
      <c r="N11" s="26" t="s">
        <v>30</v>
      </c>
      <c r="O11" s="26" t="s">
        <v>31</v>
      </c>
      <c r="P11" s="26" t="s">
        <v>32</v>
      </c>
      <c r="Q11" s="26" t="s">
        <v>19</v>
      </c>
      <c r="R11" s="26" t="s">
        <v>20</v>
      </c>
      <c r="S11" s="26" t="s">
        <v>33</v>
      </c>
      <c r="T11" s="26" t="s">
        <v>34</v>
      </c>
      <c r="U11" s="26" t="s">
        <v>35</v>
      </c>
      <c r="V11" s="26" t="s">
        <v>36</v>
      </c>
      <c r="W11" s="26" t="s">
        <v>37</v>
      </c>
      <c r="X11" s="26" t="s">
        <v>38</v>
      </c>
      <c r="Z11" s="13" t="s">
        <v>42</v>
      </c>
      <c r="AA11" s="13" t="s">
        <v>41</v>
      </c>
      <c r="AB11" s="13" t="s">
        <v>43</v>
      </c>
      <c r="AC11" s="13" t="s">
        <v>44</v>
      </c>
    </row>
    <row r="12" spans="1:29" x14ac:dyDescent="0.45">
      <c r="A12" s="16" t="s">
        <v>117</v>
      </c>
      <c r="B12" s="17">
        <v>1.086E-4</v>
      </c>
      <c r="C12" s="16">
        <v>2.9866E-2</v>
      </c>
      <c r="D12" s="17">
        <v>2.1896E-7</v>
      </c>
      <c r="E12" s="17">
        <v>9.1957999999999992E-9</v>
      </c>
      <c r="F12" s="17">
        <v>4.1997999999999998</v>
      </c>
      <c r="G12" s="16">
        <v>-60.01</v>
      </c>
      <c r="H12" s="16">
        <v>7.2588999999999997</v>
      </c>
      <c r="I12" s="16">
        <v>12.096</v>
      </c>
      <c r="J12" s="17">
        <v>5.1502E-8</v>
      </c>
      <c r="K12" s="17">
        <v>6.9232000000000002E-9</v>
      </c>
      <c r="L12" s="17">
        <v>13.443</v>
      </c>
      <c r="M12" s="16">
        <v>0.85041999999999995</v>
      </c>
      <c r="N12" s="17">
        <v>1.0677000000000001E-2</v>
      </c>
      <c r="O12" s="17">
        <v>1.2555000000000001</v>
      </c>
      <c r="P12" s="16">
        <v>7411</v>
      </c>
      <c r="Q12" s="17">
        <v>9.6646999999999998</v>
      </c>
      <c r="R12" s="17">
        <v>0.13041</v>
      </c>
      <c r="S12" s="18">
        <v>1.5959000000000001E-12</v>
      </c>
      <c r="T12" s="17">
        <v>2.7250000000000001E-14</v>
      </c>
      <c r="U12" s="17">
        <v>1.7075</v>
      </c>
      <c r="V12" s="16">
        <v>0.96662999999999999</v>
      </c>
      <c r="W12" s="17">
        <v>9.9715999999999997E-4</v>
      </c>
      <c r="X12" s="17">
        <v>0.10316</v>
      </c>
      <c r="Z12" s="17">
        <f>D12</f>
        <v>2.1896E-7</v>
      </c>
      <c r="AA12" s="16">
        <f>G12+P12</f>
        <v>7350.99</v>
      </c>
      <c r="AB12" s="17">
        <f>J12</f>
        <v>5.1502E-8</v>
      </c>
      <c r="AC12" s="17">
        <f>S12</f>
        <v>1.5959000000000001E-12</v>
      </c>
    </row>
    <row r="13" spans="1:29" x14ac:dyDescent="0.45">
      <c r="A13" s="19" t="s">
        <v>118</v>
      </c>
      <c r="B13" s="20">
        <v>1.0611999999999999E-4</v>
      </c>
      <c r="C13" s="19">
        <v>2.9182E-2</v>
      </c>
      <c r="D13" s="20">
        <v>2.2259999999999999E-7</v>
      </c>
      <c r="E13" s="20">
        <v>9.1041000000000004E-9</v>
      </c>
      <c r="F13" s="20">
        <v>4.0899000000000001</v>
      </c>
      <c r="G13" s="19">
        <v>-63.62</v>
      </c>
      <c r="H13" s="19">
        <v>7.2019000000000002</v>
      </c>
      <c r="I13" s="19">
        <v>11.32</v>
      </c>
      <c r="J13" s="20">
        <v>5.2926E-8</v>
      </c>
      <c r="K13" s="20">
        <v>7.0375000000000002E-9</v>
      </c>
      <c r="L13" s="20">
        <v>13.297000000000001</v>
      </c>
      <c r="M13" s="19">
        <v>0.84811000000000003</v>
      </c>
      <c r="N13" s="20">
        <v>1.0562999999999999E-2</v>
      </c>
      <c r="O13" s="20">
        <v>1.2455000000000001</v>
      </c>
      <c r="P13" s="19">
        <v>7413</v>
      </c>
      <c r="Q13" s="20">
        <v>9.5943000000000005</v>
      </c>
      <c r="R13" s="20">
        <v>0.12942999999999999</v>
      </c>
      <c r="S13" s="21">
        <v>1.6251E-12</v>
      </c>
      <c r="T13" s="20">
        <v>2.7494000000000001E-14</v>
      </c>
      <c r="U13" s="20">
        <v>1.6918</v>
      </c>
      <c r="V13" s="19">
        <v>0.96567000000000003</v>
      </c>
      <c r="W13" s="20">
        <v>9.8824999999999998E-4</v>
      </c>
      <c r="X13" s="20">
        <v>0.10234</v>
      </c>
      <c r="Z13" s="20">
        <f t="shared" ref="Z13:Z16" si="5">D13</f>
        <v>2.2259999999999999E-7</v>
      </c>
      <c r="AA13" s="19">
        <f t="shared" ref="AA13:AA16" si="6">G13+P13</f>
        <v>7349.38</v>
      </c>
      <c r="AB13" s="20">
        <f t="shared" ref="AB13:AB16" si="7">J13</f>
        <v>5.2926E-8</v>
      </c>
      <c r="AC13" s="20">
        <f t="shared" ref="AC13:AC16" si="8">S13</f>
        <v>1.6251E-12</v>
      </c>
    </row>
    <row r="14" spans="1:29" x14ac:dyDescent="0.45">
      <c r="A14" s="19" t="s">
        <v>119</v>
      </c>
      <c r="B14" s="20">
        <v>1.0325E-4</v>
      </c>
      <c r="C14" s="19">
        <v>2.8395E-2</v>
      </c>
      <c r="D14" s="20">
        <v>2.2611999999999999E-7</v>
      </c>
      <c r="E14" s="20">
        <v>8.9958999999999995E-9</v>
      </c>
      <c r="F14" s="20">
        <v>3.9784000000000002</v>
      </c>
      <c r="G14" s="19">
        <v>-68.52</v>
      </c>
      <c r="H14" s="19">
        <v>7.1311999999999998</v>
      </c>
      <c r="I14" s="19">
        <v>10.407</v>
      </c>
      <c r="J14" s="20">
        <v>5.5198000000000002E-8</v>
      </c>
      <c r="K14" s="20">
        <v>7.2689E-9</v>
      </c>
      <c r="L14" s="20">
        <v>13.169</v>
      </c>
      <c r="M14" s="19">
        <v>0.84479000000000004</v>
      </c>
      <c r="N14" s="20">
        <v>1.0465E-2</v>
      </c>
      <c r="O14" s="20">
        <v>1.2387999999999999</v>
      </c>
      <c r="P14" s="19">
        <v>7424</v>
      </c>
      <c r="Q14" s="20">
        <v>9.5114999999999998</v>
      </c>
      <c r="R14" s="20">
        <v>0.12812000000000001</v>
      </c>
      <c r="S14" s="21">
        <v>1.6568999999999999E-12</v>
      </c>
      <c r="T14" s="20">
        <v>2.7710999999999999E-14</v>
      </c>
      <c r="U14" s="20">
        <v>1.6725000000000001</v>
      </c>
      <c r="V14" s="19">
        <v>0.96460999999999997</v>
      </c>
      <c r="W14" s="20">
        <v>9.7711999999999994E-4</v>
      </c>
      <c r="X14" s="20">
        <v>0.1013</v>
      </c>
      <c r="Z14" s="20">
        <f t="shared" si="5"/>
        <v>2.2611999999999999E-7</v>
      </c>
      <c r="AA14" s="19">
        <f t="shared" si="6"/>
        <v>7355.48</v>
      </c>
      <c r="AB14" s="20">
        <f t="shared" si="7"/>
        <v>5.5198000000000002E-8</v>
      </c>
      <c r="AC14" s="20">
        <f t="shared" si="8"/>
        <v>1.6568999999999999E-12</v>
      </c>
    </row>
    <row r="15" spans="1:29" x14ac:dyDescent="0.45">
      <c r="A15" s="19" t="s">
        <v>120</v>
      </c>
      <c r="B15" s="20">
        <v>1.0258E-4</v>
      </c>
      <c r="C15" s="19">
        <v>2.8211E-2</v>
      </c>
      <c r="D15" s="20">
        <v>2.2672000000000001E-7</v>
      </c>
      <c r="E15" s="20">
        <v>8.9638999999999996E-9</v>
      </c>
      <c r="F15" s="20">
        <v>3.9537</v>
      </c>
      <c r="G15" s="19">
        <v>-69.849999999999994</v>
      </c>
      <c r="H15" s="19">
        <v>7.1056999999999997</v>
      </c>
      <c r="I15" s="19">
        <v>10.173</v>
      </c>
      <c r="J15" s="20">
        <v>5.5181999999999997E-8</v>
      </c>
      <c r="K15" s="20">
        <v>7.2760000000000001E-9</v>
      </c>
      <c r="L15" s="20">
        <v>13.185</v>
      </c>
      <c r="M15" s="19">
        <v>0.84506999999999999</v>
      </c>
      <c r="N15" s="20">
        <v>1.0477999999999999E-2</v>
      </c>
      <c r="O15" s="20">
        <v>1.2399</v>
      </c>
      <c r="P15" s="19">
        <v>7436</v>
      </c>
      <c r="Q15" s="20">
        <v>9.4825999999999997</v>
      </c>
      <c r="R15" s="20">
        <v>0.12751999999999999</v>
      </c>
      <c r="S15" s="21">
        <v>1.6650000000000001E-12</v>
      </c>
      <c r="T15" s="20">
        <v>2.7736000000000001E-14</v>
      </c>
      <c r="U15" s="20">
        <v>1.6657999999999999</v>
      </c>
      <c r="V15" s="19">
        <v>0.96433999999999997</v>
      </c>
      <c r="W15" s="20">
        <v>9.7316999999999998E-4</v>
      </c>
      <c r="X15" s="20">
        <v>0.10092</v>
      </c>
      <c r="Z15" s="20">
        <f t="shared" si="5"/>
        <v>2.2672000000000001E-7</v>
      </c>
      <c r="AA15" s="19">
        <f t="shared" si="6"/>
        <v>7366.15</v>
      </c>
      <c r="AB15" s="20">
        <f t="shared" si="7"/>
        <v>5.5181999999999997E-8</v>
      </c>
      <c r="AC15" s="20">
        <f t="shared" si="8"/>
        <v>1.6650000000000001E-12</v>
      </c>
    </row>
    <row r="16" spans="1:29" x14ac:dyDescent="0.45">
      <c r="A16" s="19" t="s">
        <v>121</v>
      </c>
      <c r="B16" s="20">
        <v>1.0034E-4</v>
      </c>
      <c r="C16" s="19">
        <v>2.7594E-2</v>
      </c>
      <c r="D16" s="20">
        <v>2.2919999999999999E-7</v>
      </c>
      <c r="E16" s="20">
        <v>8.8774000000000008E-9</v>
      </c>
      <c r="F16" s="20">
        <v>3.8732000000000002</v>
      </c>
      <c r="G16" s="19">
        <v>-72.790000000000006</v>
      </c>
      <c r="H16" s="19">
        <v>7.0507999999999997</v>
      </c>
      <c r="I16" s="19">
        <v>9.6865000000000006</v>
      </c>
      <c r="J16" s="20">
        <v>5.7857E-8</v>
      </c>
      <c r="K16" s="20">
        <v>7.5755999999999994E-9</v>
      </c>
      <c r="L16" s="20">
        <v>13.093999999999999</v>
      </c>
      <c r="M16" s="19">
        <v>0.84143999999999997</v>
      </c>
      <c r="N16" s="20">
        <v>1.0408000000000001E-2</v>
      </c>
      <c r="O16" s="20">
        <v>1.2369000000000001</v>
      </c>
      <c r="P16" s="19">
        <v>7438</v>
      </c>
      <c r="Q16" s="20">
        <v>9.4190000000000005</v>
      </c>
      <c r="R16" s="20">
        <v>0.12662999999999999</v>
      </c>
      <c r="S16" s="21">
        <v>1.6920000000000001E-12</v>
      </c>
      <c r="T16" s="20">
        <v>2.7940999999999999E-14</v>
      </c>
      <c r="U16" s="20">
        <v>1.6514</v>
      </c>
      <c r="V16" s="19">
        <v>0.96348</v>
      </c>
      <c r="W16" s="20">
        <v>9.6487000000000005E-4</v>
      </c>
      <c r="X16" s="20">
        <v>0.10014000000000001</v>
      </c>
      <c r="Z16" s="22">
        <f t="shared" si="5"/>
        <v>2.2919999999999999E-7</v>
      </c>
      <c r="AA16" s="14">
        <f t="shared" si="6"/>
        <v>7365.21</v>
      </c>
      <c r="AB16" s="22">
        <f t="shared" si="7"/>
        <v>5.7857E-8</v>
      </c>
      <c r="AC16" s="22">
        <f t="shared" si="8"/>
        <v>1.6920000000000001E-12</v>
      </c>
    </row>
    <row r="17" spans="1:29" x14ac:dyDescent="0.45">
      <c r="A17" s="23" t="s">
        <v>23</v>
      </c>
      <c r="B17" s="16">
        <f t="shared" ref="B17:X17" si="9">AVERAGE(B12:B16)</f>
        <v>1.0417799999999999E-4</v>
      </c>
      <c r="C17" s="16">
        <f t="shared" si="9"/>
        <v>2.8649600000000004E-2</v>
      </c>
      <c r="D17" s="16">
        <f t="shared" si="9"/>
        <v>2.2471999999999999E-7</v>
      </c>
      <c r="E17" s="16">
        <f t="shared" si="9"/>
        <v>9.0274200000000002E-9</v>
      </c>
      <c r="F17" s="16">
        <f t="shared" si="9"/>
        <v>4.0190000000000001</v>
      </c>
      <c r="G17" s="16">
        <f t="shared" si="9"/>
        <v>-66.957999999999998</v>
      </c>
      <c r="H17" s="16">
        <f t="shared" si="9"/>
        <v>7.1497000000000002</v>
      </c>
      <c r="I17" s="16">
        <f t="shared" si="9"/>
        <v>10.736500000000001</v>
      </c>
      <c r="J17" s="16">
        <f t="shared" si="9"/>
        <v>5.4532999999999996E-8</v>
      </c>
      <c r="K17" s="16">
        <f t="shared" si="9"/>
        <v>7.2162400000000003E-9</v>
      </c>
      <c r="L17" s="16">
        <f t="shared" si="9"/>
        <v>13.2376</v>
      </c>
      <c r="M17" s="16">
        <f t="shared" si="9"/>
        <v>0.845966</v>
      </c>
      <c r="N17" s="16">
        <f t="shared" si="9"/>
        <v>1.0518200000000002E-2</v>
      </c>
      <c r="O17" s="16">
        <f t="shared" si="9"/>
        <v>1.2433200000000002</v>
      </c>
      <c r="P17" s="16">
        <f t="shared" si="9"/>
        <v>7424.4</v>
      </c>
      <c r="Q17" s="16">
        <f t="shared" si="9"/>
        <v>9.5344200000000008</v>
      </c>
      <c r="R17" s="16">
        <f t="shared" si="9"/>
        <v>0.12842199999999998</v>
      </c>
      <c r="S17" s="24">
        <f t="shared" si="9"/>
        <v>1.6469799999999999E-12</v>
      </c>
      <c r="T17" s="16">
        <f t="shared" si="9"/>
        <v>2.7626400000000003E-14</v>
      </c>
      <c r="U17" s="16">
        <f t="shared" si="9"/>
        <v>1.6778000000000002</v>
      </c>
      <c r="V17" s="16">
        <f t="shared" si="9"/>
        <v>0.96494599999999997</v>
      </c>
      <c r="W17" s="16">
        <f t="shared" si="9"/>
        <v>9.8011400000000003E-4</v>
      </c>
      <c r="X17" s="16">
        <f t="shared" si="9"/>
        <v>0.101572</v>
      </c>
      <c r="Z17" s="13">
        <f>AVERAGE(Z12:Z16)</f>
        <v>2.2471999999999999E-7</v>
      </c>
      <c r="AA17" s="13">
        <f>AVERAGE(AA12:AA16)</f>
        <v>7357.442</v>
      </c>
      <c r="AB17" s="13">
        <f>AVERAGE(AB12:AB16)</f>
        <v>5.4532999999999996E-8</v>
      </c>
      <c r="AC17" s="13">
        <f>AVERAGE(AC12:AC16)</f>
        <v>1.6469799999999999E-12</v>
      </c>
    </row>
    <row r="19" spans="1:29" x14ac:dyDescent="0.45">
      <c r="A19" s="25">
        <v>0.03</v>
      </c>
    </row>
    <row r="20" spans="1:29" x14ac:dyDescent="0.45">
      <c r="A20" s="14" t="s">
        <v>56</v>
      </c>
      <c r="B20" s="14" t="s">
        <v>12</v>
      </c>
      <c r="C20" s="14" t="s">
        <v>13</v>
      </c>
      <c r="D20" s="14" t="s">
        <v>25</v>
      </c>
      <c r="E20" s="14" t="s">
        <v>14</v>
      </c>
      <c r="F20" s="14" t="s">
        <v>15</v>
      </c>
      <c r="G20" s="14" t="s">
        <v>16</v>
      </c>
      <c r="H20" s="14" t="s">
        <v>17</v>
      </c>
      <c r="I20" s="14" t="s">
        <v>18</v>
      </c>
      <c r="J20" s="14" t="s">
        <v>26</v>
      </c>
      <c r="K20" s="14" t="s">
        <v>27</v>
      </c>
      <c r="L20" s="14" t="s">
        <v>28</v>
      </c>
      <c r="M20" s="14" t="s">
        <v>29</v>
      </c>
      <c r="N20" s="14" t="s">
        <v>30</v>
      </c>
      <c r="O20" s="14" t="s">
        <v>31</v>
      </c>
      <c r="P20" s="14" t="s">
        <v>32</v>
      </c>
      <c r="Q20" s="14" t="s">
        <v>19</v>
      </c>
      <c r="R20" s="14" t="s">
        <v>20</v>
      </c>
      <c r="S20" s="15" t="s">
        <v>33</v>
      </c>
      <c r="T20" s="14" t="s">
        <v>34</v>
      </c>
      <c r="U20" s="14" t="s">
        <v>35</v>
      </c>
      <c r="V20" s="14" t="s">
        <v>36</v>
      </c>
      <c r="W20" s="14" t="s">
        <v>37</v>
      </c>
      <c r="X20" s="14" t="s">
        <v>38</v>
      </c>
      <c r="Z20" s="13" t="s">
        <v>42</v>
      </c>
      <c r="AA20" s="13" t="s">
        <v>41</v>
      </c>
      <c r="AB20" s="13" t="s">
        <v>43</v>
      </c>
      <c r="AC20" s="13" t="s">
        <v>44</v>
      </c>
    </row>
    <row r="21" spans="1:29" x14ac:dyDescent="0.45">
      <c r="A21" s="13" t="s">
        <v>122</v>
      </c>
      <c r="B21" s="27">
        <v>1.0525E-4</v>
      </c>
      <c r="C21" s="13">
        <v>2.8944999999999999E-2</v>
      </c>
      <c r="D21" s="27">
        <v>2.248E-7</v>
      </c>
      <c r="E21" s="27">
        <v>9.0326999999999992E-9</v>
      </c>
      <c r="F21" s="13">
        <v>4.0180999999999996</v>
      </c>
      <c r="G21" s="13">
        <v>-67.459999999999994</v>
      </c>
      <c r="H21" s="13">
        <v>7.1524000000000001</v>
      </c>
      <c r="I21" s="13">
        <v>10.602</v>
      </c>
      <c r="J21" s="27">
        <v>5.5140000000000003E-8</v>
      </c>
      <c r="K21" s="27">
        <v>7.5211000000000004E-9</v>
      </c>
      <c r="L21" s="13">
        <v>13.64</v>
      </c>
      <c r="M21" s="13">
        <v>0.84731999999999996</v>
      </c>
      <c r="N21" s="13">
        <v>1.0836999999999999E-2</v>
      </c>
      <c r="O21" s="13">
        <v>1.2789999999999999</v>
      </c>
      <c r="P21" s="13">
        <v>7427</v>
      </c>
      <c r="Q21" s="13">
        <v>9.5381</v>
      </c>
      <c r="R21" s="13">
        <v>0.12842000000000001</v>
      </c>
      <c r="S21" s="21">
        <v>1.6519000000000001E-12</v>
      </c>
      <c r="T21" s="27">
        <v>2.7737000000000001E-14</v>
      </c>
      <c r="U21" s="13">
        <v>1.6791</v>
      </c>
      <c r="V21" s="13">
        <v>0.96480999999999995</v>
      </c>
      <c r="W21" s="13">
        <v>9.8084999999999991E-4</v>
      </c>
      <c r="X21" s="13">
        <v>0.10166</v>
      </c>
      <c r="Z21" s="17">
        <f>D21</f>
        <v>2.248E-7</v>
      </c>
      <c r="AA21" s="16">
        <f>G21+P21</f>
        <v>7359.54</v>
      </c>
      <c r="AB21" s="17">
        <f>J21</f>
        <v>5.5140000000000003E-8</v>
      </c>
      <c r="AC21" s="17">
        <f>S21</f>
        <v>1.6519000000000001E-12</v>
      </c>
    </row>
    <row r="22" spans="1:29" x14ac:dyDescent="0.45">
      <c r="A22" s="13" t="s">
        <v>123</v>
      </c>
      <c r="B22" s="27">
        <v>1.0317E-4</v>
      </c>
      <c r="C22" s="13">
        <v>2.8371E-2</v>
      </c>
      <c r="D22" s="27">
        <v>2.2677000000000001E-7</v>
      </c>
      <c r="E22" s="27">
        <v>8.9440999999999993E-9</v>
      </c>
      <c r="F22" s="13">
        <v>3.9441000000000002</v>
      </c>
      <c r="G22" s="13">
        <v>-69.97</v>
      </c>
      <c r="H22" s="13">
        <v>7.0848000000000004</v>
      </c>
      <c r="I22" s="13">
        <v>10.125</v>
      </c>
      <c r="J22" s="27">
        <v>5.7766000000000003E-8</v>
      </c>
      <c r="K22" s="27">
        <v>7.8145000000000003E-9</v>
      </c>
      <c r="L22" s="13">
        <v>13.528</v>
      </c>
      <c r="M22" s="13">
        <v>0.84340000000000004</v>
      </c>
      <c r="N22" s="13">
        <v>1.0751999999999999E-2</v>
      </c>
      <c r="O22" s="13">
        <v>1.2747999999999999</v>
      </c>
      <c r="P22" s="13">
        <v>7439</v>
      </c>
      <c r="Q22" s="13">
        <v>9.4709000000000003</v>
      </c>
      <c r="R22" s="13">
        <v>0.12731000000000001</v>
      </c>
      <c r="S22" s="21">
        <v>1.6706E-12</v>
      </c>
      <c r="T22" s="27">
        <v>2.7812E-14</v>
      </c>
      <c r="U22" s="13">
        <v>1.6648000000000001</v>
      </c>
      <c r="V22" s="13">
        <v>0.96426000000000001</v>
      </c>
      <c r="W22" s="13">
        <v>9.7243999999999998E-4</v>
      </c>
      <c r="X22" s="13">
        <v>0.10085</v>
      </c>
      <c r="Z22" s="20">
        <f t="shared" ref="Z22:Z25" si="10">D22</f>
        <v>2.2677000000000001E-7</v>
      </c>
      <c r="AA22" s="19">
        <f t="shared" ref="AA22:AA25" si="11">G22+P22</f>
        <v>7369.03</v>
      </c>
      <c r="AB22" s="20">
        <f t="shared" ref="AB22:AB25" si="12">J22</f>
        <v>5.7766000000000003E-8</v>
      </c>
      <c r="AC22" s="20">
        <f t="shared" ref="AC22:AC25" si="13">S22</f>
        <v>1.6706E-12</v>
      </c>
    </row>
    <row r="23" spans="1:29" x14ac:dyDescent="0.45">
      <c r="A23" s="13" t="s">
        <v>124</v>
      </c>
      <c r="B23" s="27">
        <v>1.02E-4</v>
      </c>
      <c r="C23" s="13">
        <v>2.8049999999999999E-2</v>
      </c>
      <c r="D23" s="27">
        <v>2.2957000000000001E-7</v>
      </c>
      <c r="E23" s="27">
        <v>8.9064999999999994E-9</v>
      </c>
      <c r="F23" s="13">
        <v>3.8795999999999999</v>
      </c>
      <c r="G23" s="13">
        <v>-73.64</v>
      </c>
      <c r="H23" s="13">
        <v>7.0648</v>
      </c>
      <c r="I23" s="13">
        <v>9.5937000000000001</v>
      </c>
      <c r="J23" s="27">
        <v>5.9390999999999999E-8</v>
      </c>
      <c r="K23" s="27">
        <v>8.0194000000000007E-9</v>
      </c>
      <c r="L23" s="13">
        <v>13.503</v>
      </c>
      <c r="M23" s="13">
        <v>0.84126000000000001</v>
      </c>
      <c r="N23" s="13">
        <v>1.0734E-2</v>
      </c>
      <c r="O23" s="13">
        <v>1.2759</v>
      </c>
      <c r="P23" s="13">
        <v>7452</v>
      </c>
      <c r="Q23" s="13">
        <v>9.4526000000000003</v>
      </c>
      <c r="R23" s="13">
        <v>0.12684999999999999</v>
      </c>
      <c r="S23" s="21">
        <v>1.6923E-12</v>
      </c>
      <c r="T23" s="27">
        <v>2.8049000000000001E-14</v>
      </c>
      <c r="U23" s="13">
        <v>1.6574</v>
      </c>
      <c r="V23" s="13">
        <v>0.96352000000000004</v>
      </c>
      <c r="W23" s="13">
        <v>9.6818999999999996E-4</v>
      </c>
      <c r="X23" s="13">
        <v>0.10048</v>
      </c>
      <c r="Z23" s="20">
        <f t="shared" si="10"/>
        <v>2.2957000000000001E-7</v>
      </c>
      <c r="AA23" s="19">
        <f t="shared" si="11"/>
        <v>7378.36</v>
      </c>
      <c r="AB23" s="20">
        <f t="shared" si="12"/>
        <v>5.9390999999999999E-8</v>
      </c>
      <c r="AC23" s="20">
        <f t="shared" si="13"/>
        <v>1.6923E-12</v>
      </c>
    </row>
    <row r="24" spans="1:29" x14ac:dyDescent="0.45">
      <c r="A24" s="13" t="s">
        <v>125</v>
      </c>
      <c r="B24" s="27">
        <v>1.0081000000000001E-4</v>
      </c>
      <c r="C24" s="13">
        <v>2.7723000000000001E-2</v>
      </c>
      <c r="D24" s="27">
        <v>2.3141000000000001E-7</v>
      </c>
      <c r="E24" s="27">
        <v>8.8631000000000001E-9</v>
      </c>
      <c r="F24" s="13">
        <v>3.83</v>
      </c>
      <c r="G24" s="13">
        <v>-75.23</v>
      </c>
      <c r="H24" s="13">
        <v>7.0357000000000003</v>
      </c>
      <c r="I24" s="13">
        <v>9.3522999999999996</v>
      </c>
      <c r="J24" s="27">
        <v>6.0472E-8</v>
      </c>
      <c r="K24" s="27">
        <v>8.1107999999999997E-9</v>
      </c>
      <c r="L24" s="13">
        <v>13.412000000000001</v>
      </c>
      <c r="M24" s="13">
        <v>0.83950999999999998</v>
      </c>
      <c r="N24" s="13">
        <v>1.0664E-2</v>
      </c>
      <c r="O24" s="13">
        <v>1.2703</v>
      </c>
      <c r="P24" s="13">
        <v>7459</v>
      </c>
      <c r="Q24" s="13">
        <v>9.4239999999999995</v>
      </c>
      <c r="R24" s="13">
        <v>0.12634000000000001</v>
      </c>
      <c r="S24" s="21">
        <v>1.7107999999999999E-12</v>
      </c>
      <c r="T24" s="27">
        <v>2.8233999999999999E-14</v>
      </c>
      <c r="U24" s="13">
        <v>1.6503000000000001</v>
      </c>
      <c r="V24" s="13">
        <v>0.96296000000000004</v>
      </c>
      <c r="W24" s="13">
        <v>9.6405000000000004E-4</v>
      </c>
      <c r="X24" s="13">
        <v>0.10011</v>
      </c>
      <c r="Z24" s="20">
        <f t="shared" si="10"/>
        <v>2.3141000000000001E-7</v>
      </c>
      <c r="AA24" s="19">
        <f t="shared" si="11"/>
        <v>7383.77</v>
      </c>
      <c r="AB24" s="20">
        <f t="shared" si="12"/>
        <v>6.0472E-8</v>
      </c>
      <c r="AC24" s="20">
        <f t="shared" si="13"/>
        <v>1.7107999999999999E-12</v>
      </c>
    </row>
    <row r="25" spans="1:29" x14ac:dyDescent="0.45">
      <c r="A25" s="13" t="s">
        <v>126</v>
      </c>
      <c r="B25" s="27">
        <v>9.7639000000000005E-5</v>
      </c>
      <c r="C25" s="13">
        <v>2.6851E-2</v>
      </c>
      <c r="D25" s="27">
        <v>2.3711000000000001E-7</v>
      </c>
      <c r="E25" s="27">
        <v>8.7511000000000005E-9</v>
      </c>
      <c r="F25" s="13">
        <v>3.6907000000000001</v>
      </c>
      <c r="G25" s="13">
        <v>-82.75</v>
      </c>
      <c r="H25" s="13">
        <v>6.9705000000000004</v>
      </c>
      <c r="I25" s="13">
        <v>8.4236000000000004</v>
      </c>
      <c r="J25" s="27">
        <v>6.4702000000000006E-8</v>
      </c>
      <c r="K25" s="27">
        <v>8.5735000000000006E-9</v>
      </c>
      <c r="L25" s="13">
        <v>13.250999999999999</v>
      </c>
      <c r="M25" s="13">
        <v>0.83408000000000004</v>
      </c>
      <c r="N25" s="13">
        <v>1.0541E-2</v>
      </c>
      <c r="O25" s="13">
        <v>1.2638</v>
      </c>
      <c r="P25" s="13">
        <v>7470</v>
      </c>
      <c r="Q25" s="13">
        <v>9.3484999999999996</v>
      </c>
      <c r="R25" s="13">
        <v>0.12515000000000001</v>
      </c>
      <c r="S25" s="21">
        <v>1.7498000000000001E-12</v>
      </c>
      <c r="T25" s="27">
        <v>2.8520000000000001E-14</v>
      </c>
      <c r="U25" s="13">
        <v>1.6298999999999999</v>
      </c>
      <c r="V25" s="13">
        <v>0.96167000000000002</v>
      </c>
      <c r="W25" s="13">
        <v>9.5244000000000004E-4</v>
      </c>
      <c r="X25" s="13">
        <v>9.9040000000000003E-2</v>
      </c>
      <c r="Z25" s="22">
        <f t="shared" si="10"/>
        <v>2.3711000000000001E-7</v>
      </c>
      <c r="AA25" s="14">
        <f t="shared" si="11"/>
        <v>7387.25</v>
      </c>
      <c r="AB25" s="22">
        <f t="shared" si="12"/>
        <v>6.4702000000000006E-8</v>
      </c>
      <c r="AC25" s="22">
        <f t="shared" si="13"/>
        <v>1.7498000000000001E-12</v>
      </c>
    </row>
    <row r="26" spans="1:29" x14ac:dyDescent="0.45">
      <c r="A26" s="23" t="s">
        <v>23</v>
      </c>
      <c r="B26" s="16">
        <f t="shared" ref="B26:X26" si="14">AVERAGE(B21:B25)</f>
        <v>1.017738E-4</v>
      </c>
      <c r="C26" s="16">
        <f t="shared" si="14"/>
        <v>2.7988000000000002E-2</v>
      </c>
      <c r="D26" s="16">
        <f t="shared" si="14"/>
        <v>2.29932E-7</v>
      </c>
      <c r="E26" s="16">
        <f t="shared" si="14"/>
        <v>8.8995000000000014E-9</v>
      </c>
      <c r="F26" s="16">
        <f t="shared" si="14"/>
        <v>3.8725000000000001</v>
      </c>
      <c r="G26" s="16">
        <f t="shared" si="14"/>
        <v>-73.81</v>
      </c>
      <c r="H26" s="16">
        <f t="shared" si="14"/>
        <v>7.0616399999999997</v>
      </c>
      <c r="I26" s="16">
        <f t="shared" si="14"/>
        <v>9.6193200000000001</v>
      </c>
      <c r="J26" s="16">
        <f t="shared" si="14"/>
        <v>5.9494200000000001E-8</v>
      </c>
      <c r="K26" s="16">
        <f t="shared" si="14"/>
        <v>8.0078599999999997E-9</v>
      </c>
      <c r="L26" s="16">
        <f t="shared" si="14"/>
        <v>13.466800000000001</v>
      </c>
      <c r="M26" s="16">
        <f t="shared" si="14"/>
        <v>0.84111399999999992</v>
      </c>
      <c r="N26" s="16">
        <f t="shared" si="14"/>
        <v>1.0705599999999999E-2</v>
      </c>
      <c r="O26" s="16">
        <f t="shared" si="14"/>
        <v>1.2727599999999999</v>
      </c>
      <c r="P26" s="16">
        <f t="shared" si="14"/>
        <v>7449.4</v>
      </c>
      <c r="Q26" s="16">
        <f t="shared" si="14"/>
        <v>9.4468199999999989</v>
      </c>
      <c r="R26" s="16">
        <f t="shared" si="14"/>
        <v>0.12681400000000001</v>
      </c>
      <c r="S26" s="24">
        <f t="shared" si="14"/>
        <v>1.6950800000000001E-12</v>
      </c>
      <c r="T26" s="16">
        <f t="shared" si="14"/>
        <v>2.8070399999999998E-14</v>
      </c>
      <c r="U26" s="16">
        <f t="shared" si="14"/>
        <v>1.6562999999999999</v>
      </c>
      <c r="V26" s="16">
        <f t="shared" si="14"/>
        <v>0.96344399999999997</v>
      </c>
      <c r="W26" s="16">
        <f t="shared" si="14"/>
        <v>9.675939999999999E-4</v>
      </c>
      <c r="X26" s="16">
        <f t="shared" si="14"/>
        <v>0.100428</v>
      </c>
      <c r="Z26" s="13">
        <f>AVERAGE(Z21:Z25)</f>
        <v>2.29932E-7</v>
      </c>
      <c r="AA26" s="13">
        <f>AVERAGE(AA21:AA25)</f>
        <v>7375.5899999999992</v>
      </c>
      <c r="AB26" s="13">
        <f>AVERAGE(AB21:AB25)</f>
        <v>5.9494200000000001E-8</v>
      </c>
      <c r="AC26" s="13">
        <f>AVERAGE(AC21:AC25)</f>
        <v>1.6950800000000001E-12</v>
      </c>
    </row>
    <row r="28" spans="1:29" x14ac:dyDescent="0.45">
      <c r="A28" s="28">
        <v>4</v>
      </c>
    </row>
    <row r="29" spans="1:29" x14ac:dyDescent="0.45">
      <c r="A29" s="15" t="s">
        <v>56</v>
      </c>
      <c r="B29" s="15" t="s">
        <v>12</v>
      </c>
      <c r="C29" s="15" t="s">
        <v>13</v>
      </c>
      <c r="D29" s="15" t="s">
        <v>25</v>
      </c>
      <c r="E29" s="15" t="s">
        <v>14</v>
      </c>
      <c r="F29" s="15" t="s">
        <v>15</v>
      </c>
      <c r="G29" s="15" t="s">
        <v>16</v>
      </c>
      <c r="H29" s="15" t="s">
        <v>17</v>
      </c>
      <c r="I29" s="15" t="s">
        <v>18</v>
      </c>
      <c r="J29" s="15" t="s">
        <v>26</v>
      </c>
      <c r="K29" s="15" t="s">
        <v>27</v>
      </c>
      <c r="L29" s="15" t="s">
        <v>28</v>
      </c>
      <c r="M29" s="15" t="s">
        <v>29</v>
      </c>
      <c r="N29" s="15" t="s">
        <v>30</v>
      </c>
      <c r="O29" s="15" t="s">
        <v>31</v>
      </c>
      <c r="P29" s="15" t="s">
        <v>32</v>
      </c>
      <c r="Q29" s="15" t="s">
        <v>19</v>
      </c>
      <c r="R29" s="15" t="s">
        <v>20</v>
      </c>
      <c r="S29" s="15" t="s">
        <v>33</v>
      </c>
      <c r="T29" s="15" t="s">
        <v>34</v>
      </c>
      <c r="U29" s="15" t="s">
        <v>35</v>
      </c>
      <c r="V29" s="15" t="s">
        <v>36</v>
      </c>
      <c r="W29" s="15" t="s">
        <v>37</v>
      </c>
      <c r="X29" s="15" t="s">
        <v>38</v>
      </c>
      <c r="Z29" s="13" t="s">
        <v>42</v>
      </c>
      <c r="AA29" s="13" t="s">
        <v>41</v>
      </c>
      <c r="AB29" s="13" t="s">
        <v>43</v>
      </c>
      <c r="AC29" s="13" t="s">
        <v>44</v>
      </c>
    </row>
    <row r="30" spans="1:29" x14ac:dyDescent="0.45">
      <c r="A30" s="19" t="s">
        <v>127</v>
      </c>
      <c r="B30" s="20">
        <v>1.0291E-4</v>
      </c>
      <c r="C30" s="19">
        <v>2.8299999999999999E-2</v>
      </c>
      <c r="D30" s="20">
        <v>2.2954E-7</v>
      </c>
      <c r="E30" s="20">
        <v>8.9253000000000002E-9</v>
      </c>
      <c r="F30" s="20">
        <v>3.8883000000000001</v>
      </c>
      <c r="G30" s="19">
        <v>-74.13</v>
      </c>
      <c r="H30" s="19">
        <v>7.0544000000000002</v>
      </c>
      <c r="I30" s="19">
        <v>9.5162999999999993</v>
      </c>
      <c r="J30" s="20">
        <v>6.2894999999999995E-8</v>
      </c>
      <c r="K30" s="20">
        <v>8.7124000000000006E-9</v>
      </c>
      <c r="L30" s="20">
        <v>13.852</v>
      </c>
      <c r="M30" s="19">
        <v>0.83755999999999997</v>
      </c>
      <c r="N30" s="20">
        <v>1.1016E-2</v>
      </c>
      <c r="O30" s="20">
        <v>1.3151999999999999</v>
      </c>
      <c r="P30" s="19">
        <v>7521</v>
      </c>
      <c r="Q30" s="20">
        <v>9.4961000000000002</v>
      </c>
      <c r="R30" s="20">
        <v>0.12626000000000001</v>
      </c>
      <c r="S30" s="21">
        <v>1.6952000000000001E-12</v>
      </c>
      <c r="T30" s="20">
        <v>2.8105000000000001E-14</v>
      </c>
      <c r="U30" s="20">
        <v>1.6578999999999999</v>
      </c>
      <c r="V30" s="19">
        <v>0.96340999999999999</v>
      </c>
      <c r="W30" s="20">
        <v>9.678E-4</v>
      </c>
      <c r="X30" s="20">
        <v>0.10045999999999999</v>
      </c>
      <c r="Z30" s="17">
        <f>D30</f>
        <v>2.2954E-7</v>
      </c>
      <c r="AA30" s="16">
        <f>G30+P30</f>
        <v>7446.87</v>
      </c>
      <c r="AB30" s="17">
        <f>J30</f>
        <v>6.2894999999999995E-8</v>
      </c>
      <c r="AC30" s="17">
        <f>S30</f>
        <v>1.6952000000000001E-12</v>
      </c>
    </row>
    <row r="31" spans="1:29" x14ac:dyDescent="0.45">
      <c r="A31" s="19" t="s">
        <v>128</v>
      </c>
      <c r="B31" s="20">
        <v>1.0213E-4</v>
      </c>
      <c r="C31" s="19">
        <v>2.8086E-2</v>
      </c>
      <c r="D31" s="20">
        <v>2.3078999999999999E-7</v>
      </c>
      <c r="E31" s="20">
        <v>8.8929000000000002E-9</v>
      </c>
      <c r="F31" s="20">
        <v>3.8532000000000002</v>
      </c>
      <c r="G31" s="19">
        <v>-75.64</v>
      </c>
      <c r="H31" s="19">
        <v>7.0326000000000004</v>
      </c>
      <c r="I31" s="19">
        <v>9.2974999999999994</v>
      </c>
      <c r="J31" s="20">
        <v>6.5346999999999996E-8</v>
      </c>
      <c r="K31" s="20">
        <v>9.0751999999999994E-9</v>
      </c>
      <c r="L31" s="20">
        <v>13.888</v>
      </c>
      <c r="M31" s="19">
        <v>0.83484000000000003</v>
      </c>
      <c r="N31" s="20">
        <v>1.1046E-2</v>
      </c>
      <c r="O31" s="20">
        <v>1.3230999999999999</v>
      </c>
      <c r="P31" s="19">
        <v>7530</v>
      </c>
      <c r="Q31" s="20">
        <v>9.48</v>
      </c>
      <c r="R31" s="20">
        <v>0.12590000000000001</v>
      </c>
      <c r="S31" s="21">
        <v>1.7077000000000001E-12</v>
      </c>
      <c r="T31" s="20">
        <v>2.8218999999999999E-14</v>
      </c>
      <c r="U31" s="20">
        <v>1.6525000000000001</v>
      </c>
      <c r="V31" s="19">
        <v>0.96301000000000003</v>
      </c>
      <c r="W31" s="20">
        <v>9.6462000000000002E-4</v>
      </c>
      <c r="X31" s="20">
        <v>0.10017</v>
      </c>
      <c r="Z31" s="20">
        <f t="shared" ref="Z31:Z34" si="15">D31</f>
        <v>2.3078999999999999E-7</v>
      </c>
      <c r="AA31" s="19">
        <f t="shared" ref="AA31:AA34" si="16">G31+P31</f>
        <v>7454.36</v>
      </c>
      <c r="AB31" s="20">
        <f t="shared" ref="AB31:AB34" si="17">J31</f>
        <v>6.5346999999999996E-8</v>
      </c>
      <c r="AC31" s="20">
        <f t="shared" ref="AC31:AC34" si="18">S31</f>
        <v>1.7077000000000001E-12</v>
      </c>
    </row>
    <row r="32" spans="1:29" x14ac:dyDescent="0.45">
      <c r="A32" s="19" t="s">
        <v>129</v>
      </c>
      <c r="B32" s="20">
        <v>1.0035E-4</v>
      </c>
      <c r="C32" s="19">
        <v>2.7597E-2</v>
      </c>
      <c r="D32" s="20">
        <v>2.3103E-7</v>
      </c>
      <c r="E32" s="20">
        <v>8.8319000000000005E-9</v>
      </c>
      <c r="F32" s="20">
        <v>3.8228</v>
      </c>
      <c r="G32" s="19">
        <v>-78.099999999999994</v>
      </c>
      <c r="H32" s="19">
        <v>6.9904999999999999</v>
      </c>
      <c r="I32" s="19">
        <v>8.9506999999999994</v>
      </c>
      <c r="J32" s="20">
        <v>6.8113999999999997E-8</v>
      </c>
      <c r="K32" s="20">
        <v>9.3916000000000005E-9</v>
      </c>
      <c r="L32" s="20">
        <v>13.788</v>
      </c>
      <c r="M32" s="19">
        <v>0.83145000000000002</v>
      </c>
      <c r="N32" s="20">
        <v>1.0970000000000001E-2</v>
      </c>
      <c r="O32" s="20">
        <v>1.3193999999999999</v>
      </c>
      <c r="P32" s="19">
        <v>7538</v>
      </c>
      <c r="Q32" s="20">
        <v>9.4328000000000003</v>
      </c>
      <c r="R32" s="20">
        <v>0.12514</v>
      </c>
      <c r="S32" s="21">
        <v>1.7153E-12</v>
      </c>
      <c r="T32" s="20">
        <v>2.8139000000000001E-14</v>
      </c>
      <c r="U32" s="20">
        <v>1.6405000000000001</v>
      </c>
      <c r="V32" s="19">
        <v>0.96272000000000002</v>
      </c>
      <c r="W32" s="20">
        <v>9.5768000000000003E-4</v>
      </c>
      <c r="X32" s="20">
        <v>9.9475999999999995E-2</v>
      </c>
      <c r="Z32" s="20">
        <f t="shared" si="15"/>
        <v>2.3103E-7</v>
      </c>
      <c r="AA32" s="19">
        <f t="shared" si="16"/>
        <v>7459.9</v>
      </c>
      <c r="AB32" s="20">
        <f t="shared" si="17"/>
        <v>6.8113999999999997E-8</v>
      </c>
      <c r="AC32" s="20">
        <f t="shared" si="18"/>
        <v>1.7153E-12</v>
      </c>
    </row>
    <row r="33" spans="1:29" x14ac:dyDescent="0.45">
      <c r="A33" s="19" t="s">
        <v>130</v>
      </c>
      <c r="B33" s="20">
        <v>9.9506999999999994E-5</v>
      </c>
      <c r="C33" s="19">
        <v>2.7363999999999999E-2</v>
      </c>
      <c r="D33" s="20">
        <v>2.3358999999999999E-7</v>
      </c>
      <c r="E33" s="20">
        <v>8.8024000000000001E-9</v>
      </c>
      <c r="F33" s="20">
        <v>3.7683</v>
      </c>
      <c r="G33" s="19">
        <v>-79.5</v>
      </c>
      <c r="H33" s="19">
        <v>6.9752000000000001</v>
      </c>
      <c r="I33" s="19">
        <v>8.7737999999999996</v>
      </c>
      <c r="J33" s="20">
        <v>6.9862999999999995E-8</v>
      </c>
      <c r="K33" s="20">
        <v>9.5829000000000001E-9</v>
      </c>
      <c r="L33" s="20">
        <v>13.717000000000001</v>
      </c>
      <c r="M33" s="19">
        <v>0.82915000000000005</v>
      </c>
      <c r="N33" s="20">
        <v>1.0916E-2</v>
      </c>
      <c r="O33" s="20">
        <v>1.3165</v>
      </c>
      <c r="P33" s="19">
        <v>7540</v>
      </c>
      <c r="Q33" s="20">
        <v>9.4221000000000004</v>
      </c>
      <c r="R33" s="20">
        <v>0.12496</v>
      </c>
      <c r="S33" s="21">
        <v>1.7368E-12</v>
      </c>
      <c r="T33" s="20">
        <v>2.8431000000000001E-14</v>
      </c>
      <c r="U33" s="20">
        <v>1.637</v>
      </c>
      <c r="V33" s="19">
        <v>0.96209</v>
      </c>
      <c r="W33" s="20">
        <v>9.5573000000000001E-4</v>
      </c>
      <c r="X33" s="20">
        <v>9.9338999999999997E-2</v>
      </c>
      <c r="Z33" s="20">
        <f t="shared" si="15"/>
        <v>2.3358999999999999E-7</v>
      </c>
      <c r="AA33" s="19">
        <f t="shared" si="16"/>
        <v>7460.5</v>
      </c>
      <c r="AB33" s="20">
        <f t="shared" si="17"/>
        <v>6.9862999999999995E-8</v>
      </c>
      <c r="AC33" s="20">
        <f t="shared" si="18"/>
        <v>1.7368E-12</v>
      </c>
    </row>
    <row r="34" spans="1:29" x14ac:dyDescent="0.45">
      <c r="A34" s="29" t="s">
        <v>131</v>
      </c>
      <c r="B34" s="20">
        <v>9.8474999999999995E-5</v>
      </c>
      <c r="C34" s="19">
        <v>2.7081000000000001E-2</v>
      </c>
      <c r="D34" s="20">
        <v>2.3178E-7</v>
      </c>
      <c r="E34" s="20">
        <v>8.7534000000000008E-9</v>
      </c>
      <c r="F34" s="19">
        <v>3.7766000000000002</v>
      </c>
      <c r="G34" s="19">
        <v>-77.05</v>
      </c>
      <c r="H34" s="19">
        <v>6.9260000000000002</v>
      </c>
      <c r="I34" s="19">
        <v>8.9890000000000008</v>
      </c>
      <c r="J34" s="20">
        <v>7.0685000000000001E-8</v>
      </c>
      <c r="K34" s="20">
        <v>9.6560000000000006E-9</v>
      </c>
      <c r="L34" s="19">
        <v>13.661</v>
      </c>
      <c r="M34" s="19">
        <v>0.82847000000000004</v>
      </c>
      <c r="N34" s="19">
        <v>1.0871E-2</v>
      </c>
      <c r="O34" s="19">
        <v>1.3122</v>
      </c>
      <c r="P34" s="19">
        <v>7537</v>
      </c>
      <c r="Q34" s="19">
        <v>9.3523999999999994</v>
      </c>
      <c r="R34" s="19">
        <v>0.12409000000000001</v>
      </c>
      <c r="S34" s="21">
        <v>1.6972000000000001E-12</v>
      </c>
      <c r="T34" s="20">
        <v>2.7590999999999999E-14</v>
      </c>
      <c r="U34" s="19">
        <v>1.6256999999999999</v>
      </c>
      <c r="V34" s="19">
        <v>0.96321999999999997</v>
      </c>
      <c r="W34" s="19">
        <v>9.4897000000000004E-4</v>
      </c>
      <c r="X34" s="19">
        <v>9.8520999999999997E-2</v>
      </c>
      <c r="Z34" s="22">
        <f t="shared" si="15"/>
        <v>2.3178E-7</v>
      </c>
      <c r="AA34" s="14">
        <f t="shared" si="16"/>
        <v>7459.95</v>
      </c>
      <c r="AB34" s="22">
        <f t="shared" si="17"/>
        <v>7.0685000000000001E-8</v>
      </c>
      <c r="AC34" s="22">
        <f t="shared" si="18"/>
        <v>1.6972000000000001E-12</v>
      </c>
    </row>
    <row r="35" spans="1:29" x14ac:dyDescent="0.45">
      <c r="A35" s="23" t="s">
        <v>23</v>
      </c>
      <c r="B35" s="16">
        <f t="shared" ref="B35:X35" si="19">AVERAGE(B30:B34)</f>
        <v>1.0067439999999999E-4</v>
      </c>
      <c r="C35" s="16">
        <f t="shared" si="19"/>
        <v>2.7685599999999998E-2</v>
      </c>
      <c r="D35" s="16">
        <f t="shared" si="19"/>
        <v>2.3134600000000001E-7</v>
      </c>
      <c r="E35" s="16">
        <f t="shared" si="19"/>
        <v>8.8411800000000007E-9</v>
      </c>
      <c r="F35" s="16">
        <f t="shared" si="19"/>
        <v>3.8218400000000003</v>
      </c>
      <c r="G35" s="16">
        <f t="shared" si="19"/>
        <v>-76.884</v>
      </c>
      <c r="H35" s="16">
        <f t="shared" si="19"/>
        <v>6.9957400000000005</v>
      </c>
      <c r="I35" s="16">
        <f t="shared" si="19"/>
        <v>9.105459999999999</v>
      </c>
      <c r="J35" s="16">
        <f t="shared" si="19"/>
        <v>6.7380800000000002E-8</v>
      </c>
      <c r="K35" s="16">
        <f t="shared" si="19"/>
        <v>9.2836200000000002E-9</v>
      </c>
      <c r="L35" s="16">
        <f t="shared" si="19"/>
        <v>13.781200000000002</v>
      </c>
      <c r="M35" s="16">
        <f t="shared" si="19"/>
        <v>0.83229400000000009</v>
      </c>
      <c r="N35" s="16">
        <f t="shared" si="19"/>
        <v>1.0963799999999999E-2</v>
      </c>
      <c r="O35" s="16">
        <f t="shared" si="19"/>
        <v>1.31728</v>
      </c>
      <c r="P35" s="16">
        <f t="shared" si="19"/>
        <v>7533.2</v>
      </c>
      <c r="Q35" s="16">
        <f t="shared" si="19"/>
        <v>9.4366800000000008</v>
      </c>
      <c r="R35" s="16">
        <f t="shared" si="19"/>
        <v>0.12527000000000002</v>
      </c>
      <c r="S35" s="24">
        <f t="shared" si="19"/>
        <v>1.7104400000000001E-12</v>
      </c>
      <c r="T35" s="16">
        <f t="shared" si="19"/>
        <v>2.8097000000000002E-14</v>
      </c>
      <c r="U35" s="16">
        <f t="shared" si="19"/>
        <v>1.64272</v>
      </c>
      <c r="V35" s="16">
        <f t="shared" si="19"/>
        <v>0.96289000000000002</v>
      </c>
      <c r="W35" s="16">
        <f t="shared" si="19"/>
        <v>9.5896000000000002E-4</v>
      </c>
      <c r="X35" s="16">
        <f t="shared" si="19"/>
        <v>9.9593200000000007E-2</v>
      </c>
      <c r="Z35" s="13">
        <f>AVERAGE(Z30:Z34)</f>
        <v>2.3134600000000001E-7</v>
      </c>
      <c r="AA35" s="13">
        <f>AVERAGE(AA30:AA34)</f>
        <v>7456.3159999999989</v>
      </c>
      <c r="AB35" s="13">
        <f>AVERAGE(AB30:AB34)</f>
        <v>6.7380800000000002E-8</v>
      </c>
      <c r="AC35" s="13">
        <f>AVERAGE(AC30:AC34)</f>
        <v>1.7104400000000001E-12</v>
      </c>
    </row>
    <row r="37" spans="1:29" x14ac:dyDescent="0.45">
      <c r="A37" s="30">
        <v>0.05</v>
      </c>
    </row>
    <row r="38" spans="1:29" x14ac:dyDescent="0.45">
      <c r="A38" s="15" t="s">
        <v>56</v>
      </c>
      <c r="B38" s="15" t="s">
        <v>12</v>
      </c>
      <c r="C38" s="15" t="s">
        <v>13</v>
      </c>
      <c r="D38" s="15" t="s">
        <v>25</v>
      </c>
      <c r="E38" s="15" t="s">
        <v>14</v>
      </c>
      <c r="F38" s="15" t="s">
        <v>15</v>
      </c>
      <c r="G38" s="15" t="s">
        <v>16</v>
      </c>
      <c r="H38" s="15" t="s">
        <v>17</v>
      </c>
      <c r="I38" s="15" t="s">
        <v>18</v>
      </c>
      <c r="J38" s="15" t="s">
        <v>26</v>
      </c>
      <c r="K38" s="15" t="s">
        <v>27</v>
      </c>
      <c r="L38" s="15" t="s">
        <v>28</v>
      </c>
      <c r="M38" s="15" t="s">
        <v>29</v>
      </c>
      <c r="N38" s="15" t="s">
        <v>30</v>
      </c>
      <c r="O38" s="15" t="s">
        <v>31</v>
      </c>
      <c r="P38" s="15" t="s">
        <v>32</v>
      </c>
      <c r="Q38" s="15" t="s">
        <v>19</v>
      </c>
      <c r="R38" s="15" t="s">
        <v>20</v>
      </c>
      <c r="S38" s="15" t="s">
        <v>33</v>
      </c>
      <c r="T38" s="15" t="s">
        <v>34</v>
      </c>
      <c r="U38" s="15" t="s">
        <v>35</v>
      </c>
      <c r="V38" s="15" t="s">
        <v>36</v>
      </c>
      <c r="W38" s="15" t="s">
        <v>37</v>
      </c>
      <c r="X38" s="15" t="s">
        <v>38</v>
      </c>
      <c r="Y38" s="19"/>
      <c r="Z38" s="13" t="s">
        <v>42</v>
      </c>
      <c r="AA38" s="13" t="s">
        <v>41</v>
      </c>
      <c r="AB38" s="13" t="s">
        <v>43</v>
      </c>
      <c r="AC38" s="13" t="s">
        <v>44</v>
      </c>
    </row>
    <row r="39" spans="1:29" x14ac:dyDescent="0.45">
      <c r="A39" s="19" t="s">
        <v>132</v>
      </c>
      <c r="B39" s="20">
        <v>1.0149000000000001E-4</v>
      </c>
      <c r="C39" s="19">
        <v>2.7910000000000001E-2</v>
      </c>
      <c r="D39" s="20">
        <v>2.2982999999999999E-7</v>
      </c>
      <c r="E39" s="20">
        <v>8.8795000000000002E-9</v>
      </c>
      <c r="F39" s="20">
        <v>3.8635000000000002</v>
      </c>
      <c r="G39" s="19">
        <v>-74.62</v>
      </c>
      <c r="H39" s="19">
        <v>7.0342000000000002</v>
      </c>
      <c r="I39" s="19">
        <v>9.4267000000000003</v>
      </c>
      <c r="J39" s="20">
        <v>7.0050999999999996E-8</v>
      </c>
      <c r="K39" s="20">
        <v>9.6698999999999995E-9</v>
      </c>
      <c r="L39" s="20">
        <v>13.804</v>
      </c>
      <c r="M39" s="19">
        <v>0.82937000000000005</v>
      </c>
      <c r="N39" s="20">
        <v>1.0984000000000001E-2</v>
      </c>
      <c r="O39" s="20">
        <v>1.3244</v>
      </c>
      <c r="P39" s="19">
        <v>7493</v>
      </c>
      <c r="Q39" s="20">
        <v>9.4730000000000008</v>
      </c>
      <c r="R39" s="20">
        <v>0.12642</v>
      </c>
      <c r="S39" s="21">
        <v>1.6901E-12</v>
      </c>
      <c r="T39" s="20">
        <v>2.7929000000000001E-14</v>
      </c>
      <c r="U39" s="20">
        <v>1.6525000000000001</v>
      </c>
      <c r="V39" s="19">
        <v>0.96353</v>
      </c>
      <c r="W39" s="20">
        <v>9.6491999999999997E-4</v>
      </c>
      <c r="X39" s="20">
        <v>0.10014000000000001</v>
      </c>
      <c r="Z39" s="17">
        <f>D39</f>
        <v>2.2982999999999999E-7</v>
      </c>
      <c r="AA39" s="16">
        <f>G39+P39</f>
        <v>7418.38</v>
      </c>
      <c r="AB39" s="17">
        <f>J39</f>
        <v>7.0050999999999996E-8</v>
      </c>
      <c r="AC39" s="17">
        <f>S39</f>
        <v>1.6901E-12</v>
      </c>
    </row>
    <row r="40" spans="1:29" x14ac:dyDescent="0.45">
      <c r="A40" s="19" t="s">
        <v>133</v>
      </c>
      <c r="B40" s="20">
        <v>1.0018000000000001E-4</v>
      </c>
      <c r="C40" s="19">
        <v>2.7549000000000001E-2</v>
      </c>
      <c r="D40" s="20">
        <v>2.3300999999999999E-7</v>
      </c>
      <c r="E40" s="20">
        <v>8.8357999999999996E-9</v>
      </c>
      <c r="F40" s="20">
        <v>3.7919999999999998</v>
      </c>
      <c r="G40" s="19">
        <v>-78.010000000000005</v>
      </c>
      <c r="H40" s="19">
        <v>7.0087000000000002</v>
      </c>
      <c r="I40" s="19">
        <v>8.9844000000000008</v>
      </c>
      <c r="J40" s="20">
        <v>7.2684000000000004E-8</v>
      </c>
      <c r="K40" s="20">
        <v>9.9620000000000001E-9</v>
      </c>
      <c r="L40" s="20">
        <v>13.706</v>
      </c>
      <c r="M40" s="19">
        <v>0.82604999999999995</v>
      </c>
      <c r="N40" s="20">
        <v>1.091E-2</v>
      </c>
      <c r="O40" s="20">
        <v>1.3207</v>
      </c>
      <c r="P40" s="19">
        <v>7504</v>
      </c>
      <c r="Q40" s="20">
        <v>9.4542999999999999</v>
      </c>
      <c r="R40" s="20">
        <v>0.12598999999999999</v>
      </c>
      <c r="S40" s="21">
        <v>1.7140999999999999E-12</v>
      </c>
      <c r="T40" s="20">
        <v>2.8208000000000001E-14</v>
      </c>
      <c r="U40" s="20">
        <v>1.6456</v>
      </c>
      <c r="V40" s="19">
        <v>0.96277000000000001</v>
      </c>
      <c r="W40" s="20">
        <v>9.6095000000000002E-4</v>
      </c>
      <c r="X40" s="20">
        <v>9.9810999999999997E-2</v>
      </c>
      <c r="Z40" s="20">
        <f t="shared" ref="Z40:Z43" si="20">D40</f>
        <v>2.3300999999999999E-7</v>
      </c>
      <c r="AA40" s="19">
        <f t="shared" ref="AA40:AA43" si="21">G40+P40</f>
        <v>7425.99</v>
      </c>
      <c r="AB40" s="20">
        <f t="shared" ref="AB40:AB43" si="22">J40</f>
        <v>7.2684000000000004E-8</v>
      </c>
      <c r="AC40" s="20">
        <f t="shared" ref="AC40:AC43" si="23">S40</f>
        <v>1.7140999999999999E-12</v>
      </c>
    </row>
    <row r="41" spans="1:29" x14ac:dyDescent="0.45">
      <c r="A41" s="19" t="s">
        <v>134</v>
      </c>
      <c r="B41" s="20">
        <v>9.8930000000000003E-5</v>
      </c>
      <c r="C41" s="19">
        <v>2.7206000000000001E-2</v>
      </c>
      <c r="D41" s="20">
        <v>2.3300999999999999E-7</v>
      </c>
      <c r="E41" s="20">
        <v>8.7876000000000005E-9</v>
      </c>
      <c r="F41" s="20">
        <v>3.7713000000000001</v>
      </c>
      <c r="G41" s="19">
        <v>-78.34</v>
      </c>
      <c r="H41" s="19">
        <v>6.9695</v>
      </c>
      <c r="I41" s="19">
        <v>8.8964999999999996</v>
      </c>
      <c r="J41" s="20">
        <v>7.4411000000000004E-8</v>
      </c>
      <c r="K41" s="20">
        <v>1.0141E-8</v>
      </c>
      <c r="L41" s="20">
        <v>13.628</v>
      </c>
      <c r="M41" s="19">
        <v>0.82394999999999996</v>
      </c>
      <c r="N41" s="20">
        <v>1.085E-2</v>
      </c>
      <c r="O41" s="20">
        <v>1.3168</v>
      </c>
      <c r="P41" s="19">
        <v>7516</v>
      </c>
      <c r="Q41" s="20">
        <v>9.4160000000000004</v>
      </c>
      <c r="R41" s="20">
        <v>0.12528</v>
      </c>
      <c r="S41" s="21">
        <v>1.7218E-12</v>
      </c>
      <c r="T41" s="20">
        <v>2.8180999999999999E-14</v>
      </c>
      <c r="U41" s="20">
        <v>1.6367</v>
      </c>
      <c r="V41" s="19">
        <v>0.96253</v>
      </c>
      <c r="W41" s="20">
        <v>9.5565999999999999E-4</v>
      </c>
      <c r="X41" s="20">
        <v>9.9285999999999999E-2</v>
      </c>
      <c r="Z41" s="20">
        <f t="shared" si="20"/>
        <v>2.3300999999999999E-7</v>
      </c>
      <c r="AA41" s="19">
        <f t="shared" si="21"/>
        <v>7437.66</v>
      </c>
      <c r="AB41" s="20">
        <f t="shared" si="22"/>
        <v>7.4411000000000004E-8</v>
      </c>
      <c r="AC41" s="20">
        <f t="shared" si="23"/>
        <v>1.7218E-12</v>
      </c>
    </row>
    <row r="42" spans="1:29" x14ac:dyDescent="0.45">
      <c r="A42" s="19" t="s">
        <v>135</v>
      </c>
      <c r="B42" s="20">
        <v>9.8127000000000004E-5</v>
      </c>
      <c r="C42" s="19">
        <v>2.6984999999999999E-2</v>
      </c>
      <c r="D42" s="20">
        <v>2.3414E-7</v>
      </c>
      <c r="E42" s="20">
        <v>8.7615000000000004E-9</v>
      </c>
      <c r="F42" s="20">
        <v>3.742</v>
      </c>
      <c r="G42" s="19">
        <v>-80.42</v>
      </c>
      <c r="H42" s="19">
        <v>6.9539</v>
      </c>
      <c r="I42" s="19">
        <v>8.6470000000000002</v>
      </c>
      <c r="J42" s="20">
        <v>7.7176000000000002E-8</v>
      </c>
      <c r="K42" s="20">
        <v>1.0496E-8</v>
      </c>
      <c r="L42" s="20">
        <v>13.6</v>
      </c>
      <c r="M42" s="19">
        <v>0.82101000000000002</v>
      </c>
      <c r="N42" s="20">
        <v>1.0829999999999999E-2</v>
      </c>
      <c r="O42" s="20">
        <v>1.3190999999999999</v>
      </c>
      <c r="P42" s="19">
        <v>7523</v>
      </c>
      <c r="Q42" s="20">
        <v>9.4059000000000008</v>
      </c>
      <c r="R42" s="20">
        <v>0.12503</v>
      </c>
      <c r="S42" s="21">
        <v>1.7315E-12</v>
      </c>
      <c r="T42" s="20">
        <v>2.8260000000000001E-14</v>
      </c>
      <c r="U42" s="20">
        <v>1.6321000000000001</v>
      </c>
      <c r="V42" s="19">
        <v>0.96220000000000006</v>
      </c>
      <c r="W42" s="20">
        <v>9.5299999999999996E-4</v>
      </c>
      <c r="X42" s="20">
        <v>9.9043999999999993E-2</v>
      </c>
      <c r="Z42" s="20">
        <f t="shared" si="20"/>
        <v>2.3414E-7</v>
      </c>
      <c r="AA42" s="19">
        <f t="shared" si="21"/>
        <v>7442.58</v>
      </c>
      <c r="AB42" s="20">
        <f t="shared" si="22"/>
        <v>7.7176000000000002E-8</v>
      </c>
      <c r="AC42" s="20">
        <f t="shared" si="23"/>
        <v>1.7315E-12</v>
      </c>
    </row>
    <row r="43" spans="1:29" x14ac:dyDescent="0.45">
      <c r="A43" s="14" t="s">
        <v>136</v>
      </c>
      <c r="B43" s="22">
        <v>9.4875000000000002E-5</v>
      </c>
      <c r="C43" s="14">
        <v>2.6091E-2</v>
      </c>
      <c r="D43" s="22">
        <v>2.4284000000000002E-7</v>
      </c>
      <c r="E43" s="22">
        <v>8.6476000000000006E-9</v>
      </c>
      <c r="F43" s="22">
        <v>3.5609999999999999</v>
      </c>
      <c r="G43" s="14">
        <v>-88.42</v>
      </c>
      <c r="H43" s="14">
        <v>6.8918999999999997</v>
      </c>
      <c r="I43" s="14">
        <v>7.7945000000000002</v>
      </c>
      <c r="J43" s="22">
        <v>8.4587000000000002E-8</v>
      </c>
      <c r="K43" s="22">
        <v>1.1288999999999999E-8</v>
      </c>
      <c r="L43" s="22">
        <v>13.346</v>
      </c>
      <c r="M43" s="14">
        <v>0.81318999999999997</v>
      </c>
      <c r="N43" s="22">
        <v>1.0635E-2</v>
      </c>
      <c r="O43" s="22">
        <v>1.3078000000000001</v>
      </c>
      <c r="P43" s="14">
        <v>7522</v>
      </c>
      <c r="Q43" s="22">
        <v>9.3377999999999997</v>
      </c>
      <c r="R43" s="22">
        <v>0.12414</v>
      </c>
      <c r="S43" s="31">
        <v>1.7688000000000001E-12</v>
      </c>
      <c r="T43" s="22">
        <v>2.8545E-14</v>
      </c>
      <c r="U43" s="22">
        <v>1.6137999999999999</v>
      </c>
      <c r="V43" s="14">
        <v>0.96099000000000001</v>
      </c>
      <c r="W43" s="22">
        <v>9.4262999999999997E-4</v>
      </c>
      <c r="X43" s="22">
        <v>9.8088999999999996E-2</v>
      </c>
      <c r="Z43" s="22">
        <f t="shared" si="20"/>
        <v>2.4284000000000002E-7</v>
      </c>
      <c r="AA43" s="14">
        <f t="shared" si="21"/>
        <v>7433.58</v>
      </c>
      <c r="AB43" s="22">
        <f t="shared" si="22"/>
        <v>8.4587000000000002E-8</v>
      </c>
      <c r="AC43" s="22">
        <f t="shared" si="23"/>
        <v>1.7688000000000001E-12</v>
      </c>
    </row>
    <row r="44" spans="1:29" x14ac:dyDescent="0.45">
      <c r="A44" s="29" t="s">
        <v>23</v>
      </c>
      <c r="B44" s="19">
        <f t="shared" ref="B44:X44" si="24">AVERAGE(B39:B43)</f>
        <v>9.8720400000000004E-5</v>
      </c>
      <c r="C44" s="19">
        <f t="shared" si="24"/>
        <v>2.7148200000000001E-2</v>
      </c>
      <c r="D44" s="19">
        <f t="shared" si="24"/>
        <v>2.3456600000000001E-7</v>
      </c>
      <c r="E44" s="19">
        <f t="shared" si="24"/>
        <v>8.7824000000000006E-9</v>
      </c>
      <c r="F44" s="19">
        <f t="shared" si="24"/>
        <v>3.7459600000000002</v>
      </c>
      <c r="G44" s="19">
        <f t="shared" si="24"/>
        <v>-79.962000000000003</v>
      </c>
      <c r="H44" s="19">
        <f t="shared" si="24"/>
        <v>6.9716399999999989</v>
      </c>
      <c r="I44" s="19">
        <f t="shared" si="24"/>
        <v>8.7498199999999997</v>
      </c>
      <c r="J44" s="19">
        <f t="shared" si="24"/>
        <v>7.5781799999999999E-8</v>
      </c>
      <c r="K44" s="19">
        <f t="shared" si="24"/>
        <v>1.031158E-8</v>
      </c>
      <c r="L44" s="19">
        <f t="shared" si="24"/>
        <v>13.616800000000001</v>
      </c>
      <c r="M44" s="19">
        <f t="shared" si="24"/>
        <v>0.82271399999999983</v>
      </c>
      <c r="N44" s="19">
        <f t="shared" si="24"/>
        <v>1.08418E-2</v>
      </c>
      <c r="O44" s="19">
        <f t="shared" si="24"/>
        <v>1.31776</v>
      </c>
      <c r="P44" s="19">
        <f t="shared" si="24"/>
        <v>7511.6</v>
      </c>
      <c r="Q44" s="19">
        <f t="shared" si="24"/>
        <v>9.4174000000000007</v>
      </c>
      <c r="R44" s="19">
        <f t="shared" si="24"/>
        <v>0.12537200000000001</v>
      </c>
      <c r="S44" s="32">
        <f t="shared" si="24"/>
        <v>1.7252600000000001E-12</v>
      </c>
      <c r="T44" s="19">
        <f t="shared" si="24"/>
        <v>2.82246E-14</v>
      </c>
      <c r="U44" s="19">
        <f t="shared" si="24"/>
        <v>1.6361399999999999</v>
      </c>
      <c r="V44" s="19">
        <f t="shared" si="24"/>
        <v>0.96240400000000004</v>
      </c>
      <c r="W44" s="19">
        <f t="shared" si="24"/>
        <v>9.5543199999999998E-4</v>
      </c>
      <c r="X44" s="19">
        <f t="shared" si="24"/>
        <v>9.9274000000000001E-2</v>
      </c>
      <c r="Z44" s="13">
        <f>AVERAGE(Z39:Z43)</f>
        <v>2.3456600000000001E-7</v>
      </c>
      <c r="AA44" s="13">
        <f>AVERAGE(AA39:AA43)</f>
        <v>7431.6380000000008</v>
      </c>
      <c r="AB44" s="13">
        <f>AVERAGE(AB39:AB43)</f>
        <v>7.5781799999999999E-8</v>
      </c>
      <c r="AC44" s="13">
        <f>AVERAGE(AC39:AC43)</f>
        <v>1.7252600000000001E-12</v>
      </c>
    </row>
    <row r="45" spans="1:29" x14ac:dyDescent="0.45">
      <c r="A45" s="2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T45" s="19"/>
      <c r="U45" s="19"/>
      <c r="V45" s="19"/>
      <c r="W45" s="19"/>
      <c r="X45" s="19"/>
    </row>
    <row r="46" spans="1:29" x14ac:dyDescent="0.45">
      <c r="A46" s="30">
        <v>0.06</v>
      </c>
    </row>
    <row r="47" spans="1:29" x14ac:dyDescent="0.45">
      <c r="A47" s="15" t="s">
        <v>56</v>
      </c>
      <c r="B47" s="15" t="s">
        <v>12</v>
      </c>
      <c r="C47" s="15" t="s">
        <v>13</v>
      </c>
      <c r="D47" s="15" t="s">
        <v>25</v>
      </c>
      <c r="E47" s="15" t="s">
        <v>14</v>
      </c>
      <c r="F47" s="15" t="s">
        <v>15</v>
      </c>
      <c r="G47" s="15" t="s">
        <v>16</v>
      </c>
      <c r="H47" s="15" t="s">
        <v>17</v>
      </c>
      <c r="I47" s="15" t="s">
        <v>18</v>
      </c>
      <c r="J47" s="15" t="s">
        <v>26</v>
      </c>
      <c r="K47" s="15" t="s">
        <v>27</v>
      </c>
      <c r="L47" s="15" t="s">
        <v>28</v>
      </c>
      <c r="M47" s="15" t="s">
        <v>29</v>
      </c>
      <c r="N47" s="15" t="s">
        <v>30</v>
      </c>
      <c r="O47" s="15" t="s">
        <v>31</v>
      </c>
      <c r="P47" s="15" t="s">
        <v>32</v>
      </c>
      <c r="Q47" s="15" t="s">
        <v>19</v>
      </c>
      <c r="R47" s="15" t="s">
        <v>20</v>
      </c>
      <c r="S47" s="15" t="s">
        <v>33</v>
      </c>
      <c r="T47" s="15" t="s">
        <v>34</v>
      </c>
      <c r="U47" s="15" t="s">
        <v>35</v>
      </c>
      <c r="V47" s="15" t="s">
        <v>36</v>
      </c>
      <c r="W47" s="15" t="s">
        <v>37</v>
      </c>
      <c r="X47" s="15" t="s">
        <v>38</v>
      </c>
      <c r="Y47" s="19"/>
      <c r="Z47" s="13" t="s">
        <v>42</v>
      </c>
      <c r="AA47" s="13" t="s">
        <v>41</v>
      </c>
      <c r="AB47" s="13" t="s">
        <v>43</v>
      </c>
      <c r="AC47" s="13" t="s">
        <v>44</v>
      </c>
    </row>
    <row r="48" spans="1:29" x14ac:dyDescent="0.45">
      <c r="A48" s="19" t="s">
        <v>137</v>
      </c>
      <c r="B48" s="20">
        <v>9.6865000000000002E-5</v>
      </c>
      <c r="C48" s="19">
        <v>2.6637999999999998E-2</v>
      </c>
      <c r="D48" s="20">
        <v>2.4161E-7</v>
      </c>
      <c r="E48" s="20">
        <v>8.7247000000000007E-9</v>
      </c>
      <c r="F48" s="20">
        <v>3.6111</v>
      </c>
      <c r="G48" s="19">
        <v>-88.33</v>
      </c>
      <c r="H48" s="19">
        <v>6.9393000000000002</v>
      </c>
      <c r="I48" s="19">
        <v>7.8560999999999996</v>
      </c>
      <c r="J48" s="20">
        <v>8.9060000000000005E-8</v>
      </c>
      <c r="K48" s="20">
        <v>1.2019E-8</v>
      </c>
      <c r="L48" s="20">
        <v>13.494999999999999</v>
      </c>
      <c r="M48" s="19">
        <v>0.80855999999999995</v>
      </c>
      <c r="N48" s="20">
        <v>1.0758999999999999E-2</v>
      </c>
      <c r="O48" s="20">
        <v>1.3306</v>
      </c>
      <c r="P48" s="19">
        <v>7545</v>
      </c>
      <c r="Q48" s="20">
        <v>9.4484999999999992</v>
      </c>
      <c r="R48" s="20">
        <v>0.12523000000000001</v>
      </c>
      <c r="S48" s="21">
        <v>1.7788000000000001E-12</v>
      </c>
      <c r="T48" s="20">
        <v>2.9023000000000002E-14</v>
      </c>
      <c r="U48" s="20">
        <v>1.6315999999999999</v>
      </c>
      <c r="V48" s="19">
        <v>0.96082000000000001</v>
      </c>
      <c r="W48" s="20">
        <v>9.5261E-4</v>
      </c>
      <c r="X48" s="20">
        <v>9.9145999999999998E-2</v>
      </c>
      <c r="Z48" s="17">
        <f>D48</f>
        <v>2.4161E-7</v>
      </c>
      <c r="AA48" s="16">
        <f>G48+P48</f>
        <v>7456.67</v>
      </c>
      <c r="AB48" s="17">
        <f>J48</f>
        <v>8.9060000000000005E-8</v>
      </c>
      <c r="AC48" s="17">
        <f>S48</f>
        <v>1.7788000000000001E-12</v>
      </c>
    </row>
    <row r="49" spans="1:29" x14ac:dyDescent="0.45">
      <c r="A49" s="19" t="s">
        <v>138</v>
      </c>
      <c r="B49" s="20">
        <v>9.1020999999999995E-5</v>
      </c>
      <c r="C49" s="19">
        <v>2.5031000000000001E-2</v>
      </c>
      <c r="D49" s="20">
        <v>2.5118E-7</v>
      </c>
      <c r="E49" s="20">
        <v>8.4908999999999993E-9</v>
      </c>
      <c r="F49" s="20">
        <v>3.3803999999999998</v>
      </c>
      <c r="G49" s="19">
        <v>-97.9</v>
      </c>
      <c r="H49" s="19">
        <v>6.7873000000000001</v>
      </c>
      <c r="I49" s="19">
        <v>6.9329000000000001</v>
      </c>
      <c r="J49" s="20">
        <v>9.6769999999999999E-8</v>
      </c>
      <c r="K49" s="20">
        <v>1.2661E-8</v>
      </c>
      <c r="L49" s="20">
        <v>13.084</v>
      </c>
      <c r="M49" s="19">
        <v>0.80166999999999999</v>
      </c>
      <c r="N49" s="20">
        <v>1.0437999999999999E-2</v>
      </c>
      <c r="O49" s="20">
        <v>1.302</v>
      </c>
      <c r="P49" s="19">
        <v>7544</v>
      </c>
      <c r="Q49" s="20">
        <v>9.2507000000000001</v>
      </c>
      <c r="R49" s="20">
        <v>0.12262000000000001</v>
      </c>
      <c r="S49" s="21">
        <v>1.8242999999999998E-12</v>
      </c>
      <c r="T49" s="20">
        <v>2.9010999999999998E-14</v>
      </c>
      <c r="U49" s="20">
        <v>1.5903</v>
      </c>
      <c r="V49" s="19">
        <v>0.95935999999999999</v>
      </c>
      <c r="W49" s="20">
        <v>9.2887999999999998E-4</v>
      </c>
      <c r="X49" s="20">
        <v>9.6823000000000006E-2</v>
      </c>
      <c r="Z49" s="20">
        <f t="shared" ref="Z49:Z52" si="25">D49</f>
        <v>2.5118E-7</v>
      </c>
      <c r="AA49" s="19">
        <f t="shared" ref="AA49:AA52" si="26">G49+P49</f>
        <v>7446.1</v>
      </c>
      <c r="AB49" s="20">
        <f t="shared" ref="AB49:AB52" si="27">J49</f>
        <v>9.6769999999999999E-8</v>
      </c>
      <c r="AC49" s="20">
        <f t="shared" ref="AC49:AC52" si="28">S49</f>
        <v>1.8242999999999998E-12</v>
      </c>
    </row>
    <row r="50" spans="1:29" x14ac:dyDescent="0.45">
      <c r="A50" s="19" t="s">
        <v>139</v>
      </c>
      <c r="B50" s="20">
        <v>9.4073000000000005E-5</v>
      </c>
      <c r="C50" s="19">
        <v>2.5870000000000001E-2</v>
      </c>
      <c r="D50" s="20">
        <v>2.4126999999999999E-7</v>
      </c>
      <c r="E50" s="20">
        <v>8.6089000000000007E-9</v>
      </c>
      <c r="F50" s="20">
        <v>3.5682</v>
      </c>
      <c r="G50" s="19">
        <v>-88.26</v>
      </c>
      <c r="H50" s="19">
        <v>6.8578999999999999</v>
      </c>
      <c r="I50" s="19">
        <v>7.7701000000000002</v>
      </c>
      <c r="J50" s="20">
        <v>9.4253000000000004E-8</v>
      </c>
      <c r="K50" s="20">
        <v>1.2549E-8</v>
      </c>
      <c r="L50" s="20">
        <v>13.314</v>
      </c>
      <c r="M50" s="19">
        <v>0.80406</v>
      </c>
      <c r="N50" s="20">
        <v>1.0619E-2</v>
      </c>
      <c r="O50" s="20">
        <v>1.3207</v>
      </c>
      <c r="P50" s="19">
        <v>7533</v>
      </c>
      <c r="Q50" s="20">
        <v>9.3466000000000005</v>
      </c>
      <c r="R50" s="20">
        <v>0.12408</v>
      </c>
      <c r="S50" s="21">
        <v>1.7936999999999999E-12</v>
      </c>
      <c r="T50" s="20">
        <v>2.8929E-14</v>
      </c>
      <c r="U50" s="20">
        <v>1.6128</v>
      </c>
      <c r="V50" s="19">
        <v>0.96040999999999999</v>
      </c>
      <c r="W50" s="20">
        <v>9.4178000000000003E-4</v>
      </c>
      <c r="X50" s="20">
        <v>9.8059999999999994E-2</v>
      </c>
      <c r="Z50" s="20">
        <f t="shared" si="25"/>
        <v>2.4126999999999999E-7</v>
      </c>
      <c r="AA50" s="19">
        <f t="shared" si="26"/>
        <v>7444.74</v>
      </c>
      <c r="AB50" s="20">
        <f t="shared" si="27"/>
        <v>9.4253000000000004E-8</v>
      </c>
      <c r="AC50" s="20">
        <f t="shared" si="28"/>
        <v>1.7936999999999999E-12</v>
      </c>
    </row>
    <row r="51" spans="1:29" x14ac:dyDescent="0.45">
      <c r="A51" s="19" t="s">
        <v>140</v>
      </c>
      <c r="B51" s="20">
        <v>9.3461000000000005E-5</v>
      </c>
      <c r="C51" s="19">
        <v>2.5701999999999999E-2</v>
      </c>
      <c r="D51" s="20">
        <v>2.4569000000000002E-7</v>
      </c>
      <c r="E51" s="20">
        <v>8.6055999999999993E-9</v>
      </c>
      <c r="F51" s="20">
        <v>3.5026000000000002</v>
      </c>
      <c r="G51" s="19">
        <v>-93.76</v>
      </c>
      <c r="H51" s="19">
        <v>6.8773</v>
      </c>
      <c r="I51" s="19">
        <v>7.335</v>
      </c>
      <c r="J51" s="20">
        <v>9.6761000000000002E-8</v>
      </c>
      <c r="K51" s="20">
        <v>1.2836999999999999E-8</v>
      </c>
      <c r="L51" s="20">
        <v>13.266999999999999</v>
      </c>
      <c r="M51" s="19">
        <v>0.80174999999999996</v>
      </c>
      <c r="N51" s="20">
        <v>1.0584E-2</v>
      </c>
      <c r="O51" s="20">
        <v>1.3201000000000001</v>
      </c>
      <c r="P51" s="19">
        <v>7535</v>
      </c>
      <c r="Q51" s="20">
        <v>9.3737999999999992</v>
      </c>
      <c r="R51" s="20">
        <v>0.1244</v>
      </c>
      <c r="S51" s="21">
        <v>1.8337000000000002E-12</v>
      </c>
      <c r="T51" s="20">
        <v>2.9575999999999999E-14</v>
      </c>
      <c r="U51" s="20">
        <v>1.6129</v>
      </c>
      <c r="V51" s="19">
        <v>0.95918999999999999</v>
      </c>
      <c r="W51" s="20">
        <v>9.4216999999999999E-4</v>
      </c>
      <c r="X51" s="20">
        <v>9.8225999999999994E-2</v>
      </c>
      <c r="Z51" s="20">
        <f t="shared" si="25"/>
        <v>2.4569000000000002E-7</v>
      </c>
      <c r="AA51" s="19">
        <f t="shared" si="26"/>
        <v>7441.24</v>
      </c>
      <c r="AB51" s="20">
        <f t="shared" si="27"/>
        <v>9.6761000000000002E-8</v>
      </c>
      <c r="AC51" s="20">
        <f t="shared" si="28"/>
        <v>1.8337000000000002E-12</v>
      </c>
    </row>
    <row r="52" spans="1:29" x14ac:dyDescent="0.45">
      <c r="A52" s="14" t="s">
        <v>141</v>
      </c>
      <c r="B52" s="22">
        <v>9.3737000000000001E-5</v>
      </c>
      <c r="C52" s="14">
        <v>2.5777999999999999E-2</v>
      </c>
      <c r="D52" s="22">
        <v>2.4540000000000001E-7</v>
      </c>
      <c r="E52" s="22">
        <v>8.6153999999999998E-9</v>
      </c>
      <c r="F52" s="22">
        <v>3.5108000000000001</v>
      </c>
      <c r="G52" s="14">
        <v>-92.9</v>
      </c>
      <c r="H52" s="14">
        <v>6.8789999999999996</v>
      </c>
      <c r="I52" s="14">
        <v>7.4047000000000001</v>
      </c>
      <c r="J52" s="22">
        <v>9.6535999999999998E-8</v>
      </c>
      <c r="K52" s="22">
        <v>1.2814E-8</v>
      </c>
      <c r="L52" s="22">
        <v>13.273999999999999</v>
      </c>
      <c r="M52" s="14">
        <v>0.80186000000000002</v>
      </c>
      <c r="N52" s="22">
        <v>1.0588999999999999E-2</v>
      </c>
      <c r="O52" s="22">
        <v>1.3206</v>
      </c>
      <c r="P52" s="14">
        <v>7538</v>
      </c>
      <c r="Q52" s="22">
        <v>9.3779000000000003</v>
      </c>
      <c r="R52" s="22">
        <v>0.12441000000000001</v>
      </c>
      <c r="S52" s="31">
        <v>1.8196E-12</v>
      </c>
      <c r="T52" s="22">
        <v>2.9369999999999999E-14</v>
      </c>
      <c r="U52" s="22">
        <v>1.6141000000000001</v>
      </c>
      <c r="V52" s="14">
        <v>0.95957999999999999</v>
      </c>
      <c r="W52" s="22">
        <v>9.4273000000000002E-4</v>
      </c>
      <c r="X52" s="22">
        <v>9.8243999999999998E-2</v>
      </c>
      <c r="Z52" s="22">
        <f t="shared" si="25"/>
        <v>2.4540000000000001E-7</v>
      </c>
      <c r="AA52" s="14">
        <f t="shared" si="26"/>
        <v>7445.1</v>
      </c>
      <c r="AB52" s="22">
        <f t="shared" si="27"/>
        <v>9.6535999999999998E-8</v>
      </c>
      <c r="AC52" s="22">
        <f t="shared" si="28"/>
        <v>1.8196E-12</v>
      </c>
    </row>
    <row r="53" spans="1:29" x14ac:dyDescent="0.45">
      <c r="A53" s="29" t="s">
        <v>23</v>
      </c>
      <c r="B53" s="19">
        <f t="shared" ref="B53:X53" si="29">AVERAGE(B48:B52)</f>
        <v>9.3831400000000004E-5</v>
      </c>
      <c r="C53" s="19">
        <f t="shared" si="29"/>
        <v>2.5803799999999998E-2</v>
      </c>
      <c r="D53" s="19">
        <f t="shared" si="29"/>
        <v>2.4503000000000002E-7</v>
      </c>
      <c r="E53" s="19">
        <f t="shared" si="29"/>
        <v>8.6091E-9</v>
      </c>
      <c r="F53" s="19">
        <f t="shared" si="29"/>
        <v>3.5146199999999999</v>
      </c>
      <c r="G53" s="19">
        <f t="shared" si="29"/>
        <v>-92.22999999999999</v>
      </c>
      <c r="H53" s="19">
        <f t="shared" si="29"/>
        <v>6.8681600000000005</v>
      </c>
      <c r="I53" s="19">
        <f t="shared" si="29"/>
        <v>7.4597600000000002</v>
      </c>
      <c r="J53" s="19">
        <f t="shared" si="29"/>
        <v>9.4676000000000007E-8</v>
      </c>
      <c r="K53" s="19">
        <f t="shared" si="29"/>
        <v>1.2576000000000001E-8</v>
      </c>
      <c r="L53" s="19">
        <f t="shared" si="29"/>
        <v>13.286799999999999</v>
      </c>
      <c r="M53" s="19">
        <f t="shared" si="29"/>
        <v>0.80358000000000018</v>
      </c>
      <c r="N53" s="19">
        <f t="shared" si="29"/>
        <v>1.0597799999999999E-2</v>
      </c>
      <c r="O53" s="19">
        <f t="shared" si="29"/>
        <v>1.3188</v>
      </c>
      <c r="P53" s="19">
        <f t="shared" si="29"/>
        <v>7539</v>
      </c>
      <c r="Q53" s="19">
        <f t="shared" si="29"/>
        <v>9.3595000000000006</v>
      </c>
      <c r="R53" s="19">
        <f t="shared" si="29"/>
        <v>0.12414799999999999</v>
      </c>
      <c r="S53" s="32">
        <f t="shared" si="29"/>
        <v>1.81002E-12</v>
      </c>
      <c r="T53" s="19">
        <f t="shared" si="29"/>
        <v>2.9181799999999999E-14</v>
      </c>
      <c r="U53" s="19">
        <f t="shared" si="29"/>
        <v>1.6123400000000001</v>
      </c>
      <c r="V53" s="19">
        <f t="shared" si="29"/>
        <v>0.95987200000000006</v>
      </c>
      <c r="W53" s="19">
        <f t="shared" si="29"/>
        <v>9.41634E-4</v>
      </c>
      <c r="X53" s="19">
        <f t="shared" si="29"/>
        <v>9.8099799999999987E-2</v>
      </c>
      <c r="Z53" s="13">
        <f>AVERAGE(Z48:Z52)</f>
        <v>2.4503000000000002E-7</v>
      </c>
      <c r="AA53" s="13">
        <f>AVERAGE(AA48:AA52)</f>
        <v>7446.7699999999995</v>
      </c>
      <c r="AB53" s="13">
        <f>AVERAGE(AB48:AB52)</f>
        <v>9.4676000000000007E-8</v>
      </c>
      <c r="AC53" s="13">
        <f>AVERAGE(AC48:AC52)</f>
        <v>1.81002E-12</v>
      </c>
    </row>
    <row r="54" spans="1:29" x14ac:dyDescent="0.45">
      <c r="A54" s="2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T54" s="19"/>
      <c r="U54" s="19"/>
      <c r="V54" s="19"/>
      <c r="W54" s="19"/>
      <c r="X54" s="19"/>
    </row>
    <row r="55" spans="1:29" x14ac:dyDescent="0.45">
      <c r="A55" s="30">
        <v>7.0000000000000007E-2</v>
      </c>
    </row>
    <row r="56" spans="1:29" x14ac:dyDescent="0.45">
      <c r="A56" s="15" t="s">
        <v>56</v>
      </c>
      <c r="B56" s="15" t="s">
        <v>12</v>
      </c>
      <c r="C56" s="15" t="s">
        <v>13</v>
      </c>
      <c r="D56" s="15" t="s">
        <v>25</v>
      </c>
      <c r="E56" s="15" t="s">
        <v>14</v>
      </c>
      <c r="F56" s="15" t="s">
        <v>15</v>
      </c>
      <c r="G56" s="15" t="s">
        <v>16</v>
      </c>
      <c r="H56" s="15" t="s">
        <v>17</v>
      </c>
      <c r="I56" s="15" t="s">
        <v>18</v>
      </c>
      <c r="J56" s="15" t="s">
        <v>26</v>
      </c>
      <c r="K56" s="15" t="s">
        <v>27</v>
      </c>
      <c r="L56" s="15" t="s">
        <v>28</v>
      </c>
      <c r="M56" s="15" t="s">
        <v>29</v>
      </c>
      <c r="N56" s="15" t="s">
        <v>30</v>
      </c>
      <c r="O56" s="15" t="s">
        <v>31</v>
      </c>
      <c r="P56" s="15" t="s">
        <v>32</v>
      </c>
      <c r="Q56" s="15" t="s">
        <v>19</v>
      </c>
      <c r="R56" s="15" t="s">
        <v>20</v>
      </c>
      <c r="S56" s="15" t="s">
        <v>33</v>
      </c>
      <c r="T56" s="15" t="s">
        <v>34</v>
      </c>
      <c r="U56" s="15" t="s">
        <v>35</v>
      </c>
      <c r="V56" s="15" t="s">
        <v>36</v>
      </c>
      <c r="W56" s="15" t="s">
        <v>37</v>
      </c>
      <c r="X56" s="15" t="s">
        <v>38</v>
      </c>
      <c r="Y56" s="19"/>
      <c r="Z56" s="13" t="s">
        <v>42</v>
      </c>
      <c r="AA56" s="13" t="s">
        <v>41</v>
      </c>
      <c r="AB56" s="13" t="s">
        <v>43</v>
      </c>
      <c r="AC56" s="13" t="s">
        <v>44</v>
      </c>
    </row>
    <row r="57" spans="1:29" x14ac:dyDescent="0.45">
      <c r="A57" s="19" t="s">
        <v>142</v>
      </c>
      <c r="B57" s="20">
        <v>9.4100999999999999E-5</v>
      </c>
      <c r="C57" s="19">
        <v>2.5878000000000002E-2</v>
      </c>
      <c r="D57" s="20">
        <v>2.3715999999999999E-7</v>
      </c>
      <c r="E57" s="20">
        <v>8.6130000000000008E-9</v>
      </c>
      <c r="F57" s="20">
        <v>3.6316999999999999</v>
      </c>
      <c r="G57" s="19">
        <v>-81.96</v>
      </c>
      <c r="H57" s="19">
        <v>6.8634000000000004</v>
      </c>
      <c r="I57" s="19">
        <v>8.3741000000000003</v>
      </c>
      <c r="J57" s="20">
        <v>9.6511999999999998E-8</v>
      </c>
      <c r="K57" s="20">
        <v>1.2744999999999999E-8</v>
      </c>
      <c r="L57" s="20">
        <v>13.206</v>
      </c>
      <c r="M57" s="19">
        <v>0.80227000000000004</v>
      </c>
      <c r="N57" s="20">
        <v>1.0533000000000001E-2</v>
      </c>
      <c r="O57" s="20">
        <v>1.3129</v>
      </c>
      <c r="P57" s="19">
        <v>7474</v>
      </c>
      <c r="Q57" s="20">
        <v>9.3213000000000008</v>
      </c>
      <c r="R57" s="20">
        <v>0.12472</v>
      </c>
      <c r="S57" s="21">
        <v>1.7371999999999999E-12</v>
      </c>
      <c r="T57" s="20">
        <v>2.8061999999999999E-14</v>
      </c>
      <c r="U57" s="20">
        <v>1.6153999999999999</v>
      </c>
      <c r="V57" s="19">
        <v>0.96208000000000005</v>
      </c>
      <c r="W57" s="20">
        <v>9.435E-4</v>
      </c>
      <c r="X57" s="20">
        <v>9.8069000000000003E-2</v>
      </c>
      <c r="Z57" s="17">
        <f>D57</f>
        <v>2.3715999999999999E-7</v>
      </c>
      <c r="AA57" s="16">
        <f>G57+P57</f>
        <v>7392.04</v>
      </c>
      <c r="AB57" s="17">
        <f>J57</f>
        <v>9.6511999999999998E-8</v>
      </c>
      <c r="AC57" s="17">
        <f>S57</f>
        <v>1.7371999999999999E-12</v>
      </c>
    </row>
    <row r="58" spans="1:29" x14ac:dyDescent="0.45">
      <c r="A58" s="19" t="s">
        <v>143</v>
      </c>
      <c r="B58" s="20">
        <v>9.3794000000000004E-5</v>
      </c>
      <c r="C58" s="19">
        <v>2.5793E-2</v>
      </c>
      <c r="D58" s="20">
        <v>2.3661E-7</v>
      </c>
      <c r="E58" s="20">
        <v>8.6008999999999999E-9</v>
      </c>
      <c r="F58" s="20">
        <v>3.6351</v>
      </c>
      <c r="G58" s="19">
        <v>-81</v>
      </c>
      <c r="H58" s="19">
        <v>6.8502999999999998</v>
      </c>
      <c r="I58" s="19">
        <v>8.4572000000000003</v>
      </c>
      <c r="J58" s="20">
        <v>9.8837E-8</v>
      </c>
      <c r="K58" s="20">
        <v>1.3025000000000001E-8</v>
      </c>
      <c r="L58" s="20">
        <v>13.178000000000001</v>
      </c>
      <c r="M58" s="19">
        <v>0.80020000000000002</v>
      </c>
      <c r="N58" s="20">
        <v>1.0513E-2</v>
      </c>
      <c r="O58" s="20">
        <v>1.3138000000000001</v>
      </c>
      <c r="P58" s="19">
        <v>7477</v>
      </c>
      <c r="Q58" s="20">
        <v>9.3147000000000002</v>
      </c>
      <c r="R58" s="20">
        <v>0.12458</v>
      </c>
      <c r="S58" s="21">
        <v>1.7315E-12</v>
      </c>
      <c r="T58" s="20">
        <v>2.7938999999999999E-14</v>
      </c>
      <c r="U58" s="20">
        <v>1.6135999999999999</v>
      </c>
      <c r="V58" s="19">
        <v>0.96225000000000005</v>
      </c>
      <c r="W58" s="20">
        <v>9.4233000000000001E-4</v>
      </c>
      <c r="X58" s="20">
        <v>9.7930000000000003E-2</v>
      </c>
      <c r="Z58" s="20">
        <f t="shared" ref="Z58:Z61" si="30">D58</f>
        <v>2.3661E-7</v>
      </c>
      <c r="AA58" s="19">
        <f t="shared" ref="AA58:AA61" si="31">G58+P58</f>
        <v>7396</v>
      </c>
      <c r="AB58" s="20">
        <f t="shared" ref="AB58:AB61" si="32">J58</f>
        <v>9.8837E-8</v>
      </c>
      <c r="AC58" s="20">
        <f t="shared" ref="AC58:AC61" si="33">S58</f>
        <v>1.7315E-12</v>
      </c>
    </row>
    <row r="59" spans="1:29" x14ac:dyDescent="0.45">
      <c r="A59" s="19" t="s">
        <v>144</v>
      </c>
      <c r="B59" s="20">
        <v>9.1669000000000006E-5</v>
      </c>
      <c r="C59" s="19">
        <v>2.5208999999999999E-2</v>
      </c>
      <c r="D59" s="20">
        <v>2.403E-7</v>
      </c>
      <c r="E59" s="20">
        <v>8.5225000000000007E-9</v>
      </c>
      <c r="F59" s="20">
        <v>3.5466000000000002</v>
      </c>
      <c r="G59" s="19">
        <v>-85.77</v>
      </c>
      <c r="H59" s="19">
        <v>6.8059000000000003</v>
      </c>
      <c r="I59" s="19">
        <v>7.9351000000000003</v>
      </c>
      <c r="J59" s="20">
        <v>1.0321999999999999E-7</v>
      </c>
      <c r="K59" s="20">
        <v>1.3456E-8</v>
      </c>
      <c r="L59" s="20">
        <v>13.036</v>
      </c>
      <c r="M59" s="19">
        <v>0.79652000000000001</v>
      </c>
      <c r="N59" s="20">
        <v>1.0404E-2</v>
      </c>
      <c r="O59" s="20">
        <v>1.3062</v>
      </c>
      <c r="P59" s="19">
        <v>7481</v>
      </c>
      <c r="Q59" s="20">
        <v>9.2651000000000003</v>
      </c>
      <c r="R59" s="20">
        <v>0.12385</v>
      </c>
      <c r="S59" s="21">
        <v>1.7686E-12</v>
      </c>
      <c r="T59" s="20">
        <v>2.8306999999999999E-14</v>
      </c>
      <c r="U59" s="20">
        <v>1.6005</v>
      </c>
      <c r="V59" s="19">
        <v>0.96111999999999997</v>
      </c>
      <c r="W59" s="20">
        <v>9.3497999999999997E-4</v>
      </c>
      <c r="X59" s="20">
        <v>9.7280000000000005E-2</v>
      </c>
      <c r="Z59" s="20">
        <f t="shared" si="30"/>
        <v>2.403E-7</v>
      </c>
      <c r="AA59" s="19">
        <f t="shared" si="31"/>
        <v>7395.23</v>
      </c>
      <c r="AB59" s="20">
        <f t="shared" si="32"/>
        <v>1.0321999999999999E-7</v>
      </c>
      <c r="AC59" s="20">
        <f t="shared" si="33"/>
        <v>1.7686E-12</v>
      </c>
    </row>
    <row r="60" spans="1:29" x14ac:dyDescent="0.45">
      <c r="A60" s="19" t="s">
        <v>145</v>
      </c>
      <c r="B60" s="20">
        <v>9.1607999999999994E-5</v>
      </c>
      <c r="C60" s="19">
        <v>2.5191999999999999E-2</v>
      </c>
      <c r="D60" s="20">
        <v>2.4041000000000002E-7</v>
      </c>
      <c r="E60" s="20">
        <v>8.5310999999999992E-9</v>
      </c>
      <c r="F60" s="20">
        <v>3.5486</v>
      </c>
      <c r="G60" s="19">
        <v>-86.25</v>
      </c>
      <c r="H60" s="19">
        <v>6.8144999999999998</v>
      </c>
      <c r="I60" s="19">
        <v>7.9009</v>
      </c>
      <c r="J60" s="20">
        <v>1.0584E-7</v>
      </c>
      <c r="K60" s="20">
        <v>1.3808E-8</v>
      </c>
      <c r="L60" s="20">
        <v>13.045999999999999</v>
      </c>
      <c r="M60" s="19">
        <v>0.79447999999999996</v>
      </c>
      <c r="N60" s="20">
        <v>1.0413E-2</v>
      </c>
      <c r="O60" s="20">
        <v>1.3107</v>
      </c>
      <c r="P60" s="19">
        <v>7487</v>
      </c>
      <c r="Q60" s="20">
        <v>9.2827999999999999</v>
      </c>
      <c r="R60" s="20">
        <v>0.12399</v>
      </c>
      <c r="S60" s="21">
        <v>1.7666999999999999E-12</v>
      </c>
      <c r="T60" s="20">
        <v>2.8288999999999999E-14</v>
      </c>
      <c r="U60" s="20">
        <v>1.6012</v>
      </c>
      <c r="V60" s="19">
        <v>0.96111000000000002</v>
      </c>
      <c r="W60" s="20">
        <v>9.3537000000000004E-4</v>
      </c>
      <c r="X60" s="20">
        <v>9.7322000000000006E-2</v>
      </c>
      <c r="Z60" s="20">
        <f t="shared" si="30"/>
        <v>2.4041000000000002E-7</v>
      </c>
      <c r="AA60" s="19">
        <f t="shared" si="31"/>
        <v>7400.75</v>
      </c>
      <c r="AB60" s="20">
        <f t="shared" si="32"/>
        <v>1.0584E-7</v>
      </c>
      <c r="AC60" s="20">
        <f t="shared" si="33"/>
        <v>1.7666999999999999E-12</v>
      </c>
    </row>
    <row r="61" spans="1:29" x14ac:dyDescent="0.45">
      <c r="A61" s="14" t="s">
        <v>146</v>
      </c>
      <c r="B61" s="22">
        <v>9.1316000000000005E-5</v>
      </c>
      <c r="C61" s="14">
        <v>2.5111999999999999E-2</v>
      </c>
      <c r="D61" s="22">
        <v>2.3896000000000002E-7</v>
      </c>
      <c r="E61" s="22">
        <v>8.5165999999999993E-9</v>
      </c>
      <c r="F61" s="22">
        <v>3.5640000000000001</v>
      </c>
      <c r="G61" s="14">
        <v>-84.13</v>
      </c>
      <c r="H61" s="14">
        <v>6.7987000000000002</v>
      </c>
      <c r="I61" s="14">
        <v>8.0812000000000008</v>
      </c>
      <c r="J61" s="22">
        <v>1.0684E-7</v>
      </c>
      <c r="K61" s="22">
        <v>1.3885E-8</v>
      </c>
      <c r="L61" s="22">
        <v>12.996</v>
      </c>
      <c r="M61" s="14">
        <v>0.79364999999999997</v>
      </c>
      <c r="N61" s="22">
        <v>1.0374E-2</v>
      </c>
      <c r="O61" s="22">
        <v>1.3070999999999999</v>
      </c>
      <c r="P61" s="14">
        <v>7479</v>
      </c>
      <c r="Q61" s="22">
        <v>9.2598000000000003</v>
      </c>
      <c r="R61" s="22">
        <v>0.12381</v>
      </c>
      <c r="S61" s="31">
        <v>1.7473E-12</v>
      </c>
      <c r="T61" s="22">
        <v>2.7935E-14</v>
      </c>
      <c r="U61" s="22">
        <v>1.5988</v>
      </c>
      <c r="V61" s="14">
        <v>0.96169000000000004</v>
      </c>
      <c r="W61" s="22">
        <v>9.3384999999999996E-4</v>
      </c>
      <c r="X61" s="22">
        <v>9.7104999999999997E-2</v>
      </c>
      <c r="Z61" s="22">
        <f t="shared" si="30"/>
        <v>2.3896000000000002E-7</v>
      </c>
      <c r="AA61" s="14">
        <f t="shared" si="31"/>
        <v>7394.87</v>
      </c>
      <c r="AB61" s="22">
        <f t="shared" si="32"/>
        <v>1.0684E-7</v>
      </c>
      <c r="AC61" s="22">
        <f t="shared" si="33"/>
        <v>1.7473E-12</v>
      </c>
    </row>
    <row r="62" spans="1:29" x14ac:dyDescent="0.45">
      <c r="A62" s="29" t="s">
        <v>23</v>
      </c>
      <c r="B62" s="19">
        <f t="shared" ref="B62:X62" si="34">AVERAGE(B57:B61)</f>
        <v>9.2497600000000007E-5</v>
      </c>
      <c r="C62" s="19">
        <f t="shared" si="34"/>
        <v>2.5436799999999999E-2</v>
      </c>
      <c r="D62" s="19">
        <f t="shared" si="34"/>
        <v>2.3868800000000003E-7</v>
      </c>
      <c r="E62" s="19">
        <f t="shared" si="34"/>
        <v>8.5568200000000006E-9</v>
      </c>
      <c r="F62" s="19">
        <f t="shared" si="34"/>
        <v>3.5852000000000004</v>
      </c>
      <c r="G62" s="19">
        <f t="shared" si="34"/>
        <v>-83.821999999999989</v>
      </c>
      <c r="H62" s="19">
        <f t="shared" si="34"/>
        <v>6.8265600000000006</v>
      </c>
      <c r="I62" s="19">
        <f t="shared" si="34"/>
        <v>8.1496999999999993</v>
      </c>
      <c r="J62" s="19">
        <f t="shared" si="34"/>
        <v>1.0224979999999999E-7</v>
      </c>
      <c r="K62" s="19">
        <f t="shared" si="34"/>
        <v>1.3383799999999998E-8</v>
      </c>
      <c r="L62" s="19">
        <f t="shared" si="34"/>
        <v>13.092400000000001</v>
      </c>
      <c r="M62" s="19">
        <f t="shared" si="34"/>
        <v>0.79742400000000002</v>
      </c>
      <c r="N62" s="19">
        <f t="shared" si="34"/>
        <v>1.0447400000000001E-2</v>
      </c>
      <c r="O62" s="19">
        <f t="shared" si="34"/>
        <v>1.3101400000000001</v>
      </c>
      <c r="P62" s="19">
        <f t="shared" si="34"/>
        <v>7479.6</v>
      </c>
      <c r="Q62" s="19">
        <f t="shared" si="34"/>
        <v>9.2887400000000007</v>
      </c>
      <c r="R62" s="19">
        <f t="shared" si="34"/>
        <v>0.12418999999999999</v>
      </c>
      <c r="S62" s="32">
        <f t="shared" si="34"/>
        <v>1.7502599999999999E-12</v>
      </c>
      <c r="T62" s="19">
        <f t="shared" si="34"/>
        <v>2.8106400000000001E-14</v>
      </c>
      <c r="U62" s="19">
        <f t="shared" si="34"/>
        <v>1.6059000000000001</v>
      </c>
      <c r="V62" s="19">
        <f t="shared" si="34"/>
        <v>0.96165</v>
      </c>
      <c r="W62" s="19">
        <f t="shared" si="34"/>
        <v>9.3800599999999991E-4</v>
      </c>
      <c r="X62" s="19">
        <f t="shared" si="34"/>
        <v>9.7541200000000008E-2</v>
      </c>
      <c r="Z62" s="13">
        <f>AVERAGE(Z57:Z61)</f>
        <v>2.3868800000000003E-7</v>
      </c>
      <c r="AA62" s="13">
        <f>AVERAGE(AA57:AA61)</f>
        <v>7395.7780000000002</v>
      </c>
      <c r="AB62" s="13">
        <f>AVERAGE(AB57:AB61)</f>
        <v>1.0224979999999999E-7</v>
      </c>
      <c r="AC62" s="13">
        <f>AVERAGE(AC57:AC61)</f>
        <v>1.7502599999999999E-12</v>
      </c>
    </row>
    <row r="63" spans="1:29" x14ac:dyDescent="0.45">
      <c r="A63" s="2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T63" s="19"/>
      <c r="U63" s="19"/>
      <c r="V63" s="19"/>
      <c r="W63" s="19"/>
      <c r="X63" s="19"/>
    </row>
    <row r="64" spans="1:29" x14ac:dyDescent="0.45">
      <c r="A64" s="30">
        <v>0.08</v>
      </c>
    </row>
    <row r="65" spans="1:29" x14ac:dyDescent="0.45">
      <c r="A65" s="15" t="s">
        <v>56</v>
      </c>
      <c r="B65" s="15" t="s">
        <v>12</v>
      </c>
      <c r="C65" s="15" t="s">
        <v>13</v>
      </c>
      <c r="D65" s="15" t="s">
        <v>25</v>
      </c>
      <c r="E65" s="15" t="s">
        <v>14</v>
      </c>
      <c r="F65" s="15" t="s">
        <v>15</v>
      </c>
      <c r="G65" s="15" t="s">
        <v>16</v>
      </c>
      <c r="H65" s="15" t="s">
        <v>17</v>
      </c>
      <c r="I65" s="15" t="s">
        <v>18</v>
      </c>
      <c r="J65" s="15" t="s">
        <v>26</v>
      </c>
      <c r="K65" s="15" t="s">
        <v>27</v>
      </c>
      <c r="L65" s="15" t="s">
        <v>28</v>
      </c>
      <c r="M65" s="15" t="s">
        <v>29</v>
      </c>
      <c r="N65" s="15" t="s">
        <v>30</v>
      </c>
      <c r="O65" s="15" t="s">
        <v>31</v>
      </c>
      <c r="P65" s="15" t="s">
        <v>32</v>
      </c>
      <c r="Q65" s="15" t="s">
        <v>19</v>
      </c>
      <c r="R65" s="15" t="s">
        <v>20</v>
      </c>
      <c r="S65" s="15" t="s">
        <v>33</v>
      </c>
      <c r="T65" s="15" t="s">
        <v>34</v>
      </c>
      <c r="U65" s="15" t="s">
        <v>35</v>
      </c>
      <c r="V65" s="15" t="s">
        <v>36</v>
      </c>
      <c r="W65" s="15" t="s">
        <v>37</v>
      </c>
      <c r="X65" s="15" t="s">
        <v>38</v>
      </c>
      <c r="Y65" s="19"/>
      <c r="Z65" s="13" t="s">
        <v>42</v>
      </c>
      <c r="AA65" s="13" t="s">
        <v>41</v>
      </c>
      <c r="AB65" s="13" t="s">
        <v>43</v>
      </c>
      <c r="AC65" s="13" t="s">
        <v>44</v>
      </c>
    </row>
    <row r="66" spans="1:29" x14ac:dyDescent="0.45">
      <c r="A66" s="19" t="s">
        <v>147</v>
      </c>
      <c r="B66" s="20">
        <v>9.1704000000000002E-5</v>
      </c>
      <c r="C66" s="19">
        <v>2.5218999999999998E-2</v>
      </c>
      <c r="D66" s="20">
        <v>2.3993000000000001E-7</v>
      </c>
      <c r="E66" s="20">
        <v>8.5453999999999999E-9</v>
      </c>
      <c r="F66" s="20">
        <v>3.5615999999999999</v>
      </c>
      <c r="G66" s="19">
        <v>-84.8</v>
      </c>
      <c r="H66" s="19">
        <v>6.8215000000000003</v>
      </c>
      <c r="I66" s="19">
        <v>8.0442</v>
      </c>
      <c r="J66" s="20">
        <v>1.1067E-7</v>
      </c>
      <c r="K66" s="20">
        <v>1.4356E-8</v>
      </c>
      <c r="L66" s="20">
        <v>12.972</v>
      </c>
      <c r="M66" s="19">
        <v>0.79025000000000001</v>
      </c>
      <c r="N66" s="20">
        <v>1.0357999999999999E-2</v>
      </c>
      <c r="O66" s="20">
        <v>1.3107</v>
      </c>
      <c r="P66" s="19">
        <v>7485</v>
      </c>
      <c r="Q66" s="20">
        <v>9.3074999999999992</v>
      </c>
      <c r="R66" s="20">
        <v>0.12435</v>
      </c>
      <c r="S66" s="21">
        <v>1.7475E-12</v>
      </c>
      <c r="T66" s="20">
        <v>2.8048000000000001E-14</v>
      </c>
      <c r="U66" s="20">
        <v>1.605</v>
      </c>
      <c r="V66" s="19">
        <v>0.96167000000000002</v>
      </c>
      <c r="W66" s="20">
        <v>9.3744E-4</v>
      </c>
      <c r="X66" s="20">
        <v>9.7479999999999997E-2</v>
      </c>
      <c r="Z66" s="17">
        <f>D66</f>
        <v>2.3993000000000001E-7</v>
      </c>
      <c r="AA66" s="16">
        <f>G66+P66</f>
        <v>7400.2</v>
      </c>
      <c r="AB66" s="17">
        <f>J66</f>
        <v>1.1067E-7</v>
      </c>
      <c r="AC66" s="17">
        <f>S66</f>
        <v>1.7475E-12</v>
      </c>
    </row>
    <row r="67" spans="1:29" x14ac:dyDescent="0.45">
      <c r="A67" s="19" t="s">
        <v>148</v>
      </c>
      <c r="B67" s="20">
        <v>9.0169999999999999E-5</v>
      </c>
      <c r="C67" s="19">
        <v>2.4797E-2</v>
      </c>
      <c r="D67" s="20">
        <v>2.4097999999999998E-7</v>
      </c>
      <c r="E67" s="20">
        <v>8.4826999999999993E-9</v>
      </c>
      <c r="F67" s="20">
        <v>3.5200999999999998</v>
      </c>
      <c r="G67" s="19">
        <v>-87.21</v>
      </c>
      <c r="H67" s="19">
        <v>6.7798999999999996</v>
      </c>
      <c r="I67" s="19">
        <v>7.7742000000000004</v>
      </c>
      <c r="J67" s="20">
        <v>1.142E-7</v>
      </c>
      <c r="K67" s="20">
        <v>1.4721999999999999E-8</v>
      </c>
      <c r="L67" s="20">
        <v>12.891</v>
      </c>
      <c r="M67" s="19">
        <v>0.78769</v>
      </c>
      <c r="N67" s="20">
        <v>1.0297000000000001E-2</v>
      </c>
      <c r="O67" s="20">
        <v>1.3071999999999999</v>
      </c>
      <c r="P67" s="19">
        <v>7491</v>
      </c>
      <c r="Q67" s="20">
        <v>9.2637999999999998</v>
      </c>
      <c r="R67" s="20">
        <v>0.12367</v>
      </c>
      <c r="S67" s="21">
        <v>1.7736E-12</v>
      </c>
      <c r="T67" s="20">
        <v>2.8282E-14</v>
      </c>
      <c r="U67" s="20">
        <v>1.5946</v>
      </c>
      <c r="V67" s="19">
        <v>0.96089999999999998</v>
      </c>
      <c r="W67" s="20">
        <v>9.3143000000000002E-4</v>
      </c>
      <c r="X67" s="20">
        <v>9.6933000000000005E-2</v>
      </c>
      <c r="Z67" s="20">
        <f t="shared" ref="Z67:Z70" si="35">D67</f>
        <v>2.4097999999999998E-7</v>
      </c>
      <c r="AA67" s="19">
        <f t="shared" ref="AA67:AA70" si="36">G67+P67</f>
        <v>7403.79</v>
      </c>
      <c r="AB67" s="20">
        <f t="shared" ref="AB67:AB70" si="37">J67</f>
        <v>1.142E-7</v>
      </c>
      <c r="AC67" s="20">
        <f t="shared" ref="AC67:AC70" si="38">S67</f>
        <v>1.7736E-12</v>
      </c>
    </row>
    <row r="68" spans="1:29" x14ac:dyDescent="0.45">
      <c r="A68" s="19" t="s">
        <v>149</v>
      </c>
      <c r="B68" s="20">
        <v>8.8397000000000001E-5</v>
      </c>
      <c r="C68" s="19">
        <v>2.4309000000000001E-2</v>
      </c>
      <c r="D68" s="20">
        <v>2.5011000000000001E-7</v>
      </c>
      <c r="E68" s="20">
        <v>8.4323000000000003E-9</v>
      </c>
      <c r="F68" s="20">
        <v>3.3714</v>
      </c>
      <c r="G68" s="19">
        <v>-97.62</v>
      </c>
      <c r="H68" s="19">
        <v>6.7674000000000003</v>
      </c>
      <c r="I68" s="19">
        <v>6.9324000000000003</v>
      </c>
      <c r="J68" s="20">
        <v>1.2771E-7</v>
      </c>
      <c r="K68" s="20">
        <v>1.6385999999999999E-8</v>
      </c>
      <c r="L68" s="20">
        <v>12.831</v>
      </c>
      <c r="M68" s="19">
        <v>0.77864</v>
      </c>
      <c r="N68" s="20">
        <v>1.0258E-2</v>
      </c>
      <c r="O68" s="20">
        <v>1.3173999999999999</v>
      </c>
      <c r="P68" s="19">
        <v>7509</v>
      </c>
      <c r="Q68" s="20">
        <v>9.2779000000000007</v>
      </c>
      <c r="R68" s="20">
        <v>0.12356</v>
      </c>
      <c r="S68" s="21">
        <v>1.8188000000000001E-12</v>
      </c>
      <c r="T68" s="20">
        <v>2.8859E-14</v>
      </c>
      <c r="U68" s="20">
        <v>1.5867</v>
      </c>
      <c r="V68" s="19">
        <v>0.95943000000000001</v>
      </c>
      <c r="W68" s="20">
        <v>9.2707E-4</v>
      </c>
      <c r="X68" s="20">
        <v>9.6627000000000005E-2</v>
      </c>
      <c r="Z68" s="20">
        <f t="shared" si="35"/>
        <v>2.5011000000000001E-7</v>
      </c>
      <c r="AA68" s="19">
        <f t="shared" si="36"/>
        <v>7411.38</v>
      </c>
      <c r="AB68" s="20">
        <f t="shared" si="37"/>
        <v>1.2771E-7</v>
      </c>
      <c r="AC68" s="20">
        <f t="shared" si="38"/>
        <v>1.8188000000000001E-12</v>
      </c>
    </row>
    <row r="69" spans="1:29" x14ac:dyDescent="0.45">
      <c r="A69" s="19" t="s">
        <v>150</v>
      </c>
      <c r="B69" s="20">
        <v>8.9761999999999999E-5</v>
      </c>
      <c r="C69" s="19">
        <v>2.4684999999999999E-2</v>
      </c>
      <c r="D69" s="20">
        <v>2.4251999999999998E-7</v>
      </c>
      <c r="E69" s="20">
        <v>8.4680000000000001E-9</v>
      </c>
      <c r="F69" s="20">
        <v>3.4916999999999998</v>
      </c>
      <c r="G69" s="19">
        <v>-88.54</v>
      </c>
      <c r="H69" s="19">
        <v>6.7709000000000001</v>
      </c>
      <c r="I69" s="19">
        <v>7.6473000000000004</v>
      </c>
      <c r="J69" s="20">
        <v>1.1755E-7</v>
      </c>
      <c r="K69" s="20">
        <v>1.5142999999999999E-8</v>
      </c>
      <c r="L69" s="20">
        <v>12.882</v>
      </c>
      <c r="M69" s="19">
        <v>0.78534999999999999</v>
      </c>
      <c r="N69" s="20">
        <v>1.0292000000000001E-2</v>
      </c>
      <c r="O69" s="20">
        <v>1.3105</v>
      </c>
      <c r="P69" s="19">
        <v>7497</v>
      </c>
      <c r="Q69" s="20">
        <v>9.2624999999999993</v>
      </c>
      <c r="R69" s="20">
        <v>0.12354999999999999</v>
      </c>
      <c r="S69" s="21">
        <v>1.7794000000000001E-12</v>
      </c>
      <c r="T69" s="20">
        <v>2.8334E-14</v>
      </c>
      <c r="U69" s="20">
        <v>1.5923</v>
      </c>
      <c r="V69" s="19">
        <v>0.96070999999999995</v>
      </c>
      <c r="W69" s="20">
        <v>9.3011000000000005E-4</v>
      </c>
      <c r="X69" s="20">
        <v>9.6814999999999998E-2</v>
      </c>
      <c r="Z69" s="20">
        <f t="shared" si="35"/>
        <v>2.4251999999999998E-7</v>
      </c>
      <c r="AA69" s="19">
        <f t="shared" si="36"/>
        <v>7408.46</v>
      </c>
      <c r="AB69" s="20">
        <f t="shared" si="37"/>
        <v>1.1755E-7</v>
      </c>
      <c r="AC69" s="20">
        <f t="shared" si="38"/>
        <v>1.7794000000000001E-12</v>
      </c>
    </row>
    <row r="70" spans="1:29" x14ac:dyDescent="0.45">
      <c r="A70" s="14" t="s">
        <v>151</v>
      </c>
      <c r="B70" s="22">
        <v>9.1463000000000002E-5</v>
      </c>
      <c r="C70" s="14">
        <v>2.5152000000000001E-2</v>
      </c>
      <c r="D70" s="22">
        <v>2.4649999999999999E-7</v>
      </c>
      <c r="E70" s="22">
        <v>8.5973000000000005E-9</v>
      </c>
      <c r="F70" s="22">
        <v>3.4876999999999998</v>
      </c>
      <c r="G70" s="14">
        <v>-98.52</v>
      </c>
      <c r="H70" s="14">
        <v>6.9062000000000001</v>
      </c>
      <c r="I70" s="14">
        <v>7.0099</v>
      </c>
      <c r="J70" s="22">
        <v>1.2728000000000001E-7</v>
      </c>
      <c r="K70" s="22">
        <v>1.6618E-8</v>
      </c>
      <c r="L70" s="22">
        <v>13.055999999999999</v>
      </c>
      <c r="M70" s="14">
        <v>0.77876000000000001</v>
      </c>
      <c r="N70" s="22">
        <v>1.0437999999999999E-2</v>
      </c>
      <c r="O70" s="22">
        <v>1.3403</v>
      </c>
      <c r="P70" s="14">
        <v>7517</v>
      </c>
      <c r="Q70" s="22">
        <v>9.4679000000000002</v>
      </c>
      <c r="R70" s="22">
        <v>0.12595000000000001</v>
      </c>
      <c r="S70" s="31">
        <v>1.8442000000000002E-12</v>
      </c>
      <c r="T70" s="22">
        <v>2.9810999999999998E-14</v>
      </c>
      <c r="U70" s="22">
        <v>1.6165</v>
      </c>
      <c r="V70" s="14">
        <v>0.95869000000000004</v>
      </c>
      <c r="W70" s="22">
        <v>9.4463999999999995E-4</v>
      </c>
      <c r="X70" s="22">
        <v>9.8533999999999997E-2</v>
      </c>
      <c r="Z70" s="22">
        <f t="shared" si="35"/>
        <v>2.4649999999999999E-7</v>
      </c>
      <c r="AA70" s="14">
        <f t="shared" si="36"/>
        <v>7418.48</v>
      </c>
      <c r="AB70" s="22">
        <f t="shared" si="37"/>
        <v>1.2728000000000001E-7</v>
      </c>
      <c r="AC70" s="22">
        <f t="shared" si="38"/>
        <v>1.8442000000000002E-12</v>
      </c>
    </row>
    <row r="71" spans="1:29" x14ac:dyDescent="0.45">
      <c r="A71" s="29" t="s">
        <v>23</v>
      </c>
      <c r="B71" s="19">
        <f t="shared" ref="B71:X71" si="39">AVERAGE(B66:B70)</f>
        <v>9.0299199999999998E-5</v>
      </c>
      <c r="C71" s="19">
        <f t="shared" si="39"/>
        <v>2.4832399999999998E-2</v>
      </c>
      <c r="D71" s="19">
        <f t="shared" si="39"/>
        <v>2.4400800000000002E-7</v>
      </c>
      <c r="E71" s="19">
        <f t="shared" si="39"/>
        <v>8.5051400000000007E-9</v>
      </c>
      <c r="F71" s="19">
        <f t="shared" si="39"/>
        <v>3.4864999999999995</v>
      </c>
      <c r="G71" s="19">
        <f t="shared" si="39"/>
        <v>-91.337999999999994</v>
      </c>
      <c r="H71" s="19">
        <f t="shared" si="39"/>
        <v>6.8091800000000005</v>
      </c>
      <c r="I71" s="19">
        <f t="shared" si="39"/>
        <v>7.4816000000000003</v>
      </c>
      <c r="J71" s="19">
        <f t="shared" si="39"/>
        <v>1.1948200000000001E-7</v>
      </c>
      <c r="K71" s="19">
        <f t="shared" si="39"/>
        <v>1.5444999999999997E-8</v>
      </c>
      <c r="L71" s="19">
        <f t="shared" si="39"/>
        <v>12.926400000000001</v>
      </c>
      <c r="M71" s="19">
        <f t="shared" si="39"/>
        <v>0.78413800000000011</v>
      </c>
      <c r="N71" s="19">
        <f t="shared" si="39"/>
        <v>1.0328599999999999E-2</v>
      </c>
      <c r="O71" s="19">
        <f t="shared" si="39"/>
        <v>1.3172200000000001</v>
      </c>
      <c r="P71" s="19">
        <f t="shared" si="39"/>
        <v>7499.8</v>
      </c>
      <c r="Q71" s="19">
        <f t="shared" si="39"/>
        <v>9.3159200000000002</v>
      </c>
      <c r="R71" s="19">
        <f t="shared" si="39"/>
        <v>0.12421600000000002</v>
      </c>
      <c r="S71" s="32">
        <f t="shared" si="39"/>
        <v>1.7927E-12</v>
      </c>
      <c r="T71" s="19">
        <f t="shared" si="39"/>
        <v>2.8666800000000001E-14</v>
      </c>
      <c r="U71" s="19">
        <f t="shared" si="39"/>
        <v>1.5990200000000001</v>
      </c>
      <c r="V71" s="19">
        <f t="shared" si="39"/>
        <v>0.9602799999999998</v>
      </c>
      <c r="W71" s="19">
        <f t="shared" si="39"/>
        <v>9.3413799999999994E-4</v>
      </c>
      <c r="X71" s="19">
        <f t="shared" si="39"/>
        <v>9.7277799999999998E-2</v>
      </c>
      <c r="Z71" s="13">
        <f>AVERAGE(Z66:Z70)</f>
        <v>2.4400800000000002E-7</v>
      </c>
      <c r="AA71" s="13">
        <f>AVERAGE(AA66:AA70)</f>
        <v>7408.4619999999995</v>
      </c>
      <c r="AB71" s="13">
        <f>AVERAGE(AB66:AB70)</f>
        <v>1.1948200000000001E-7</v>
      </c>
      <c r="AC71" s="13">
        <f>AVERAGE(AC66:AC70)</f>
        <v>1.7927E-12</v>
      </c>
    </row>
    <row r="72" spans="1:29" x14ac:dyDescent="0.45">
      <c r="A72" s="2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T72" s="19"/>
      <c r="U72" s="19"/>
      <c r="V72" s="19"/>
      <c r="W72" s="19"/>
      <c r="X72" s="19"/>
    </row>
    <row r="73" spans="1:29" x14ac:dyDescent="0.45">
      <c r="A73" s="30">
        <v>0.09</v>
      </c>
    </row>
    <row r="74" spans="1:29" x14ac:dyDescent="0.45">
      <c r="A74" s="15" t="s">
        <v>56</v>
      </c>
      <c r="B74" s="15" t="s">
        <v>12</v>
      </c>
      <c r="C74" s="15" t="s">
        <v>13</v>
      </c>
      <c r="D74" s="15" t="s">
        <v>25</v>
      </c>
      <c r="E74" s="15" t="s">
        <v>14</v>
      </c>
      <c r="F74" s="15" t="s">
        <v>15</v>
      </c>
      <c r="G74" s="15" t="s">
        <v>16</v>
      </c>
      <c r="H74" s="15" t="s">
        <v>17</v>
      </c>
      <c r="I74" s="15" t="s">
        <v>18</v>
      </c>
      <c r="J74" s="15" t="s">
        <v>26</v>
      </c>
      <c r="K74" s="15" t="s">
        <v>27</v>
      </c>
      <c r="L74" s="15" t="s">
        <v>28</v>
      </c>
      <c r="M74" s="15" t="s">
        <v>29</v>
      </c>
      <c r="N74" s="15" t="s">
        <v>30</v>
      </c>
      <c r="O74" s="15" t="s">
        <v>31</v>
      </c>
      <c r="P74" s="15" t="s">
        <v>32</v>
      </c>
      <c r="Q74" s="15" t="s">
        <v>19</v>
      </c>
      <c r="R74" s="15" t="s">
        <v>20</v>
      </c>
      <c r="S74" s="15" t="s">
        <v>33</v>
      </c>
      <c r="T74" s="15" t="s">
        <v>34</v>
      </c>
      <c r="U74" s="15" t="s">
        <v>35</v>
      </c>
      <c r="V74" s="15" t="s">
        <v>36</v>
      </c>
      <c r="W74" s="15" t="s">
        <v>37</v>
      </c>
      <c r="X74" s="15" t="s">
        <v>38</v>
      </c>
      <c r="Y74" s="19"/>
      <c r="Z74" s="13" t="s">
        <v>42</v>
      </c>
      <c r="AA74" s="13" t="s">
        <v>41</v>
      </c>
      <c r="AB74" s="13" t="s">
        <v>43</v>
      </c>
      <c r="AC74" s="13" t="s">
        <v>44</v>
      </c>
    </row>
    <row r="75" spans="1:29" x14ac:dyDescent="0.45">
      <c r="A75" s="19" t="s">
        <v>152</v>
      </c>
      <c r="B75" s="20">
        <v>8.9052000000000001E-5</v>
      </c>
      <c r="C75" s="19">
        <v>2.4489E-2</v>
      </c>
      <c r="D75" s="20">
        <v>2.4265000000000002E-7</v>
      </c>
      <c r="E75" s="20">
        <v>8.4527E-9</v>
      </c>
      <c r="F75" s="20">
        <v>3.4834999999999998</v>
      </c>
      <c r="G75" s="19">
        <v>-88.01</v>
      </c>
      <c r="H75" s="19">
        <v>6.7766999999999999</v>
      </c>
      <c r="I75" s="19">
        <v>7.6999000000000004</v>
      </c>
      <c r="J75" s="20">
        <v>1.2405999999999999E-7</v>
      </c>
      <c r="K75" s="20">
        <v>1.5808999999999999E-8</v>
      </c>
      <c r="L75" s="20">
        <v>12.743</v>
      </c>
      <c r="M75" s="19">
        <v>0.78086</v>
      </c>
      <c r="N75" s="20">
        <v>1.0184E-2</v>
      </c>
      <c r="O75" s="20">
        <v>1.3042</v>
      </c>
      <c r="P75" s="19">
        <v>7452</v>
      </c>
      <c r="Q75" s="20">
        <v>9.2551000000000005</v>
      </c>
      <c r="R75" s="20">
        <v>0.1242</v>
      </c>
      <c r="S75" s="21">
        <v>1.7708000000000001E-12</v>
      </c>
      <c r="T75" s="20">
        <v>2.8209000000000001E-14</v>
      </c>
      <c r="U75" s="20">
        <v>1.593</v>
      </c>
      <c r="V75" s="19">
        <v>0.96094999999999997</v>
      </c>
      <c r="W75" s="20">
        <v>9.3086000000000004E-4</v>
      </c>
      <c r="X75" s="20">
        <v>9.6868999999999997E-2</v>
      </c>
      <c r="Z75" s="17">
        <f>D75</f>
        <v>2.4265000000000002E-7</v>
      </c>
      <c r="AA75" s="16">
        <f>G75+P75</f>
        <v>7363.99</v>
      </c>
      <c r="AB75" s="17">
        <f>J75</f>
        <v>1.2405999999999999E-7</v>
      </c>
      <c r="AC75" s="17">
        <f>S75</f>
        <v>1.7708000000000001E-12</v>
      </c>
    </row>
    <row r="76" spans="1:29" x14ac:dyDescent="0.45">
      <c r="A76" s="19" t="s">
        <v>153</v>
      </c>
      <c r="B76" s="20">
        <v>8.7922000000000003E-5</v>
      </c>
      <c r="C76" s="19">
        <v>2.4178000000000002E-2</v>
      </c>
      <c r="D76" s="20">
        <v>2.4656000000000001E-7</v>
      </c>
      <c r="E76" s="20">
        <v>8.4175000000000008E-9</v>
      </c>
      <c r="F76" s="20">
        <v>3.4140000000000001</v>
      </c>
      <c r="G76" s="19">
        <v>-93.12</v>
      </c>
      <c r="H76" s="19">
        <v>6.7664999999999997</v>
      </c>
      <c r="I76" s="19">
        <v>7.2664</v>
      </c>
      <c r="J76" s="20">
        <v>1.2994000000000001E-7</v>
      </c>
      <c r="K76" s="20">
        <v>1.6490000000000001E-8</v>
      </c>
      <c r="L76" s="20">
        <v>12.69</v>
      </c>
      <c r="M76" s="19">
        <v>0.77698999999999996</v>
      </c>
      <c r="N76" s="20">
        <v>1.0147E-2</v>
      </c>
      <c r="O76" s="20">
        <v>1.3059000000000001</v>
      </c>
      <c r="P76" s="19">
        <v>7461</v>
      </c>
      <c r="Q76" s="20">
        <v>9.2578999999999994</v>
      </c>
      <c r="R76" s="20">
        <v>0.12408</v>
      </c>
      <c r="S76" s="21">
        <v>1.8156000000000001E-12</v>
      </c>
      <c r="T76" s="20">
        <v>2.8836999999999997E-14</v>
      </c>
      <c r="U76" s="20">
        <v>1.5883</v>
      </c>
      <c r="V76" s="19">
        <v>0.95962000000000003</v>
      </c>
      <c r="W76" s="20">
        <v>9.2831000000000001E-4</v>
      </c>
      <c r="X76" s="20">
        <v>9.6737000000000004E-2</v>
      </c>
      <c r="Z76" s="20">
        <f t="shared" ref="Z76:Z79" si="40">D76</f>
        <v>2.4656000000000001E-7</v>
      </c>
      <c r="AA76" s="19">
        <f t="shared" ref="AA76:AA79" si="41">G76+P76</f>
        <v>7367.88</v>
      </c>
      <c r="AB76" s="20">
        <f t="shared" ref="AB76:AB79" si="42">J76</f>
        <v>1.2994000000000001E-7</v>
      </c>
      <c r="AC76" s="20">
        <f t="shared" ref="AC76:AC79" si="43">S76</f>
        <v>1.8156000000000001E-12</v>
      </c>
    </row>
    <row r="77" spans="1:29" x14ac:dyDescent="0.45">
      <c r="A77" s="19" t="s">
        <v>154</v>
      </c>
      <c r="B77" s="20">
        <v>8.9182000000000001E-5</v>
      </c>
      <c r="C77" s="19">
        <v>2.4525000000000002E-2</v>
      </c>
      <c r="D77" s="20">
        <v>2.4560999999999999E-7</v>
      </c>
      <c r="E77" s="20">
        <v>8.4640000000000006E-9</v>
      </c>
      <c r="F77" s="20">
        <v>3.4460999999999999</v>
      </c>
      <c r="G77" s="19">
        <v>-90.61</v>
      </c>
      <c r="H77" s="19">
        <v>6.7934000000000001</v>
      </c>
      <c r="I77" s="19">
        <v>7.4973999999999998</v>
      </c>
      <c r="J77" s="20">
        <v>1.283E-7</v>
      </c>
      <c r="K77" s="20">
        <v>1.6406000000000001E-8</v>
      </c>
      <c r="L77" s="20">
        <v>12.787000000000001</v>
      </c>
      <c r="M77" s="19">
        <v>0.7782</v>
      </c>
      <c r="N77" s="20">
        <v>1.0222999999999999E-2</v>
      </c>
      <c r="O77" s="20">
        <v>1.3137000000000001</v>
      </c>
      <c r="P77" s="19">
        <v>7458</v>
      </c>
      <c r="Q77" s="20">
        <v>9.2912999999999997</v>
      </c>
      <c r="R77" s="20">
        <v>0.12458</v>
      </c>
      <c r="S77" s="21">
        <v>1.7906000000000001E-12</v>
      </c>
      <c r="T77" s="20">
        <v>2.8586000000000002E-14</v>
      </c>
      <c r="U77" s="20">
        <v>1.5964</v>
      </c>
      <c r="V77" s="19">
        <v>0.96035999999999999</v>
      </c>
      <c r="W77" s="20">
        <v>9.3293E-4</v>
      </c>
      <c r="X77" s="20">
        <v>9.7143999999999994E-2</v>
      </c>
      <c r="Z77" s="20">
        <f t="shared" si="40"/>
        <v>2.4560999999999999E-7</v>
      </c>
      <c r="AA77" s="19">
        <f t="shared" si="41"/>
        <v>7367.39</v>
      </c>
      <c r="AB77" s="20">
        <f t="shared" si="42"/>
        <v>1.283E-7</v>
      </c>
      <c r="AC77" s="20">
        <f t="shared" si="43"/>
        <v>1.7906000000000001E-12</v>
      </c>
    </row>
    <row r="78" spans="1:29" x14ac:dyDescent="0.45">
      <c r="A78" s="19" t="s">
        <v>155</v>
      </c>
      <c r="B78" s="20">
        <v>8.7585999999999998E-5</v>
      </c>
      <c r="C78" s="19">
        <v>2.4086E-2</v>
      </c>
      <c r="D78" s="20">
        <v>2.4867999999999997E-7</v>
      </c>
      <c r="E78" s="20">
        <v>8.4059000000000005E-9</v>
      </c>
      <c r="F78" s="20">
        <v>3.3801999999999999</v>
      </c>
      <c r="G78" s="19">
        <v>-95.34</v>
      </c>
      <c r="H78" s="19">
        <v>6.7619999999999996</v>
      </c>
      <c r="I78" s="19">
        <v>7.0925000000000002</v>
      </c>
      <c r="J78" s="20">
        <v>1.3442999999999999E-7</v>
      </c>
      <c r="K78" s="20">
        <v>1.7065000000000001E-8</v>
      </c>
      <c r="L78" s="20">
        <v>12.694000000000001</v>
      </c>
      <c r="M78" s="19">
        <v>0.77425999999999995</v>
      </c>
      <c r="N78" s="20">
        <v>1.0153000000000001E-2</v>
      </c>
      <c r="O78" s="20">
        <v>1.3112999999999999</v>
      </c>
      <c r="P78" s="19">
        <v>7468</v>
      </c>
      <c r="Q78" s="20">
        <v>9.266</v>
      </c>
      <c r="R78" s="20">
        <v>0.12408</v>
      </c>
      <c r="S78" s="21">
        <v>1.8287000000000001E-12</v>
      </c>
      <c r="T78" s="20">
        <v>2.9023999999999998E-14</v>
      </c>
      <c r="U78" s="20">
        <v>1.5871</v>
      </c>
      <c r="V78" s="19">
        <v>0.95923000000000003</v>
      </c>
      <c r="W78" s="20">
        <v>9.2763999999999998E-4</v>
      </c>
      <c r="X78" s="20">
        <v>9.6707000000000001E-2</v>
      </c>
      <c r="Z78" s="20">
        <f t="shared" si="40"/>
        <v>2.4867999999999997E-7</v>
      </c>
      <c r="AA78" s="19">
        <f t="shared" si="41"/>
        <v>7372.66</v>
      </c>
      <c r="AB78" s="20">
        <f t="shared" si="42"/>
        <v>1.3442999999999999E-7</v>
      </c>
      <c r="AC78" s="20">
        <f t="shared" si="43"/>
        <v>1.8287000000000001E-12</v>
      </c>
    </row>
    <row r="79" spans="1:29" x14ac:dyDescent="0.45">
      <c r="A79" s="14" t="s">
        <v>156</v>
      </c>
      <c r="B79" s="22">
        <v>8.6317999999999996E-5</v>
      </c>
      <c r="C79" s="14">
        <v>2.3737000000000001E-2</v>
      </c>
      <c r="D79" s="22">
        <v>2.5003999999999998E-7</v>
      </c>
      <c r="E79" s="22">
        <v>8.3598999999999996E-9</v>
      </c>
      <c r="F79" s="22">
        <v>3.3433999999999999</v>
      </c>
      <c r="G79" s="14">
        <v>-96.89</v>
      </c>
      <c r="H79" s="14">
        <v>6.7347999999999999</v>
      </c>
      <c r="I79" s="14">
        <v>6.9509999999999996</v>
      </c>
      <c r="J79" s="22">
        <v>1.4002000000000001E-7</v>
      </c>
      <c r="K79" s="22">
        <v>1.7617999999999999E-8</v>
      </c>
      <c r="L79" s="22">
        <v>12.582000000000001</v>
      </c>
      <c r="M79" s="14">
        <v>0.77080000000000004</v>
      </c>
      <c r="N79" s="22">
        <v>1.0067E-2</v>
      </c>
      <c r="O79" s="22">
        <v>1.306</v>
      </c>
      <c r="P79" s="14">
        <v>7463</v>
      </c>
      <c r="Q79" s="22">
        <v>9.2344000000000008</v>
      </c>
      <c r="R79" s="22">
        <v>0.12374</v>
      </c>
      <c r="S79" s="31">
        <v>1.8362000000000002E-12</v>
      </c>
      <c r="T79" s="22">
        <v>2.9004000000000002E-14</v>
      </c>
      <c r="U79" s="22">
        <v>1.5795999999999999</v>
      </c>
      <c r="V79" s="14">
        <v>0.95898000000000005</v>
      </c>
      <c r="W79" s="22">
        <v>9.2338000000000001E-4</v>
      </c>
      <c r="X79" s="22">
        <v>9.6287999999999999E-2</v>
      </c>
      <c r="Z79" s="22">
        <f t="shared" si="40"/>
        <v>2.5003999999999998E-7</v>
      </c>
      <c r="AA79" s="14">
        <f t="shared" si="41"/>
        <v>7366.11</v>
      </c>
      <c r="AB79" s="22">
        <f t="shared" si="42"/>
        <v>1.4002000000000001E-7</v>
      </c>
      <c r="AC79" s="22">
        <f t="shared" si="43"/>
        <v>1.8362000000000002E-12</v>
      </c>
    </row>
    <row r="80" spans="1:29" x14ac:dyDescent="0.45">
      <c r="A80" s="29" t="s">
        <v>23</v>
      </c>
      <c r="B80" s="19">
        <f t="shared" ref="B80:X80" si="44">AVERAGE(B75:B79)</f>
        <v>8.8011999999999997E-5</v>
      </c>
      <c r="C80" s="19">
        <f t="shared" si="44"/>
        <v>2.4203000000000002E-2</v>
      </c>
      <c r="D80" s="19">
        <f t="shared" si="44"/>
        <v>2.4670800000000001E-7</v>
      </c>
      <c r="E80" s="19">
        <f t="shared" si="44"/>
        <v>8.4200000000000003E-9</v>
      </c>
      <c r="F80" s="19">
        <f t="shared" si="44"/>
        <v>3.41344</v>
      </c>
      <c r="G80" s="19">
        <f t="shared" si="44"/>
        <v>-92.794000000000011</v>
      </c>
      <c r="H80" s="19">
        <f t="shared" si="44"/>
        <v>6.7666799999999991</v>
      </c>
      <c r="I80" s="19">
        <f t="shared" si="44"/>
        <v>7.3014399999999995</v>
      </c>
      <c r="J80" s="19">
        <f t="shared" si="44"/>
        <v>1.3135000000000002E-7</v>
      </c>
      <c r="K80" s="19">
        <f t="shared" si="44"/>
        <v>1.66776E-8</v>
      </c>
      <c r="L80" s="19">
        <f t="shared" si="44"/>
        <v>12.699200000000001</v>
      </c>
      <c r="M80" s="19">
        <f t="shared" si="44"/>
        <v>0.77622199999999997</v>
      </c>
      <c r="N80" s="19">
        <f t="shared" si="44"/>
        <v>1.01548E-2</v>
      </c>
      <c r="O80" s="19">
        <f t="shared" si="44"/>
        <v>1.3082199999999999</v>
      </c>
      <c r="P80" s="19">
        <f t="shared" si="44"/>
        <v>7460.4</v>
      </c>
      <c r="Q80" s="19">
        <f t="shared" si="44"/>
        <v>9.2609399999999997</v>
      </c>
      <c r="R80" s="19">
        <f t="shared" si="44"/>
        <v>0.12413599999999998</v>
      </c>
      <c r="S80" s="32">
        <f t="shared" si="44"/>
        <v>1.80838E-12</v>
      </c>
      <c r="T80" s="19">
        <f t="shared" si="44"/>
        <v>2.8732000000000001E-14</v>
      </c>
      <c r="U80" s="19">
        <f t="shared" si="44"/>
        <v>1.5888800000000001</v>
      </c>
      <c r="V80" s="19">
        <f t="shared" si="44"/>
        <v>0.95982800000000013</v>
      </c>
      <c r="W80" s="19">
        <f t="shared" si="44"/>
        <v>9.2862399999999996E-4</v>
      </c>
      <c r="X80" s="19">
        <f t="shared" si="44"/>
        <v>9.6749000000000002E-2</v>
      </c>
      <c r="Z80" s="13">
        <f>AVERAGE(Z75:Z79)</f>
        <v>2.4670800000000001E-7</v>
      </c>
      <c r="AA80" s="13">
        <f>AVERAGE(AA75:AA79)</f>
        <v>7367.6059999999998</v>
      </c>
      <c r="AB80" s="13">
        <f>AVERAGE(AB75:AB79)</f>
        <v>1.3135000000000002E-7</v>
      </c>
      <c r="AC80" s="13">
        <f>AVERAGE(AC75:AC79)</f>
        <v>1.80838E-12</v>
      </c>
    </row>
    <row r="81" spans="1:29" x14ac:dyDescent="0.45">
      <c r="A81" s="2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T81" s="19"/>
      <c r="U81" s="19"/>
      <c r="V81" s="19"/>
      <c r="W81" s="19"/>
      <c r="X81" s="19"/>
    </row>
    <row r="82" spans="1:29" x14ac:dyDescent="0.45">
      <c r="A82" s="30">
        <v>0.1</v>
      </c>
    </row>
    <row r="83" spans="1:29" x14ac:dyDescent="0.45">
      <c r="A83" s="15" t="s">
        <v>56</v>
      </c>
      <c r="B83" s="15" t="s">
        <v>12</v>
      </c>
      <c r="C83" s="15" t="s">
        <v>13</v>
      </c>
      <c r="D83" s="15" t="s">
        <v>25</v>
      </c>
      <c r="E83" s="15" t="s">
        <v>14</v>
      </c>
      <c r="F83" s="15" t="s">
        <v>15</v>
      </c>
      <c r="G83" s="15" t="s">
        <v>16</v>
      </c>
      <c r="H83" s="15" t="s">
        <v>17</v>
      </c>
      <c r="I83" s="15" t="s">
        <v>18</v>
      </c>
      <c r="J83" s="15" t="s">
        <v>26</v>
      </c>
      <c r="K83" s="15" t="s">
        <v>27</v>
      </c>
      <c r="L83" s="15" t="s">
        <v>28</v>
      </c>
      <c r="M83" s="15" t="s">
        <v>29</v>
      </c>
      <c r="N83" s="15" t="s">
        <v>30</v>
      </c>
      <c r="O83" s="15" t="s">
        <v>31</v>
      </c>
      <c r="P83" s="15" t="s">
        <v>32</v>
      </c>
      <c r="Q83" s="15" t="s">
        <v>19</v>
      </c>
      <c r="R83" s="15" t="s">
        <v>20</v>
      </c>
      <c r="S83" s="15" t="s">
        <v>33</v>
      </c>
      <c r="T83" s="15" t="s">
        <v>34</v>
      </c>
      <c r="U83" s="15" t="s">
        <v>35</v>
      </c>
      <c r="V83" s="15" t="s">
        <v>36</v>
      </c>
      <c r="W83" s="15" t="s">
        <v>37</v>
      </c>
      <c r="X83" s="15" t="s">
        <v>38</v>
      </c>
      <c r="Y83" s="19"/>
      <c r="Z83" s="13" t="s">
        <v>42</v>
      </c>
      <c r="AA83" s="13" t="s">
        <v>41</v>
      </c>
      <c r="AB83" s="13" t="s">
        <v>43</v>
      </c>
      <c r="AC83" s="13" t="s">
        <v>44</v>
      </c>
    </row>
    <row r="84" spans="1:29" x14ac:dyDescent="0.45">
      <c r="A84" s="19" t="s">
        <v>157</v>
      </c>
      <c r="B84" s="20">
        <v>8.7436999999999996E-5</v>
      </c>
      <c r="C84" s="19">
        <v>2.4045E-2</v>
      </c>
      <c r="D84" s="20">
        <v>2.4806000000000001E-7</v>
      </c>
      <c r="E84" s="20">
        <v>8.4208000000000005E-9</v>
      </c>
      <c r="F84" s="20">
        <v>3.3946999999999998</v>
      </c>
      <c r="G84" s="19">
        <v>-93.93</v>
      </c>
      <c r="H84" s="19">
        <v>6.7851999999999997</v>
      </c>
      <c r="I84" s="19">
        <v>7.2237</v>
      </c>
      <c r="J84" s="20">
        <v>1.4289999999999999E-7</v>
      </c>
      <c r="K84" s="20">
        <v>1.7948E-8</v>
      </c>
      <c r="L84" s="20">
        <v>12.56</v>
      </c>
      <c r="M84" s="19">
        <v>0.76875000000000004</v>
      </c>
      <c r="N84" s="20">
        <v>1.005E-2</v>
      </c>
      <c r="O84" s="20">
        <v>1.3072999999999999</v>
      </c>
      <c r="P84" s="19">
        <v>7434</v>
      </c>
      <c r="Q84" s="20">
        <v>9.2949999999999999</v>
      </c>
      <c r="R84" s="20">
        <v>0.12503</v>
      </c>
      <c r="S84" s="21">
        <v>1.8127999999999999E-12</v>
      </c>
      <c r="T84" s="20">
        <v>2.8877999999999999E-14</v>
      </c>
      <c r="U84" s="20">
        <v>1.593</v>
      </c>
      <c r="V84" s="19">
        <v>0.95967000000000002</v>
      </c>
      <c r="W84" s="20">
        <v>9.3132999999999996E-4</v>
      </c>
      <c r="X84" s="20">
        <v>9.7046999999999994E-2</v>
      </c>
      <c r="Z84" s="17">
        <f>D84</f>
        <v>2.4806000000000001E-7</v>
      </c>
      <c r="AA84" s="16">
        <f>G84+P84</f>
        <v>7340.07</v>
      </c>
      <c r="AB84" s="17">
        <f>J84</f>
        <v>1.4289999999999999E-7</v>
      </c>
      <c r="AC84" s="17">
        <f>S84</f>
        <v>1.8127999999999999E-12</v>
      </c>
    </row>
    <row r="85" spans="1:29" x14ac:dyDescent="0.45">
      <c r="A85" s="19" t="s">
        <v>158</v>
      </c>
      <c r="B85" s="20">
        <v>8.5661000000000005E-5</v>
      </c>
      <c r="C85" s="19">
        <v>2.3557000000000002E-2</v>
      </c>
      <c r="D85" s="20">
        <v>2.5622E-7</v>
      </c>
      <c r="E85" s="20">
        <v>8.3507000000000001E-9</v>
      </c>
      <c r="F85" s="20">
        <v>3.2591999999999999</v>
      </c>
      <c r="G85" s="19">
        <v>-100.5</v>
      </c>
      <c r="H85" s="19">
        <v>6.7412000000000001</v>
      </c>
      <c r="I85" s="19">
        <v>6.7077</v>
      </c>
      <c r="J85" s="20">
        <v>1.5271E-7</v>
      </c>
      <c r="K85" s="20">
        <v>1.9006999999999999E-8</v>
      </c>
      <c r="L85" s="20">
        <v>12.446</v>
      </c>
      <c r="M85" s="19">
        <v>0.76322999999999996</v>
      </c>
      <c r="N85" s="20">
        <v>9.9652999999999999E-3</v>
      </c>
      <c r="O85" s="20">
        <v>1.3057000000000001</v>
      </c>
      <c r="P85" s="19">
        <v>7448</v>
      </c>
      <c r="Q85" s="20">
        <v>9.2556999999999992</v>
      </c>
      <c r="R85" s="20">
        <v>0.12427000000000001</v>
      </c>
      <c r="S85" s="21">
        <v>1.8229999999999998E-12</v>
      </c>
      <c r="T85" s="20">
        <v>2.8809000000000003E-14</v>
      </c>
      <c r="U85" s="20">
        <v>1.5803</v>
      </c>
      <c r="V85" s="19">
        <v>0.95923999999999998</v>
      </c>
      <c r="W85" s="20">
        <v>9.2389999999999996E-4</v>
      </c>
      <c r="X85" s="20">
        <v>9.6315999999999999E-2</v>
      </c>
      <c r="Z85" s="20">
        <f t="shared" ref="Z85:Z88" si="45">D85</f>
        <v>2.5622E-7</v>
      </c>
      <c r="AA85" s="19">
        <f t="shared" ref="AA85:AA88" si="46">G85+P85</f>
        <v>7347.5</v>
      </c>
      <c r="AB85" s="20">
        <f t="shared" ref="AB85:AB88" si="47">J85</f>
        <v>1.5271E-7</v>
      </c>
      <c r="AC85" s="20">
        <f t="shared" ref="AC85:AC88" si="48">S85</f>
        <v>1.8229999999999998E-12</v>
      </c>
    </row>
    <row r="86" spans="1:29" x14ac:dyDescent="0.45">
      <c r="A86" s="19" t="s">
        <v>159</v>
      </c>
      <c r="B86" s="20">
        <v>8.6581000000000003E-5</v>
      </c>
      <c r="C86" s="19">
        <v>2.3810000000000001E-2</v>
      </c>
      <c r="D86" s="20">
        <v>2.5049000000000001E-7</v>
      </c>
      <c r="E86" s="20">
        <v>8.3846000000000002E-9</v>
      </c>
      <c r="F86" s="20">
        <v>3.3473000000000002</v>
      </c>
      <c r="G86" s="19">
        <v>-96.47</v>
      </c>
      <c r="H86" s="19">
        <v>6.76</v>
      </c>
      <c r="I86" s="19">
        <v>7.0073999999999996</v>
      </c>
      <c r="J86" s="20">
        <v>1.4957000000000001E-7</v>
      </c>
      <c r="K86" s="20">
        <v>1.8752999999999999E-8</v>
      </c>
      <c r="L86" s="20">
        <v>12.538</v>
      </c>
      <c r="M86" s="19">
        <v>0.76504000000000005</v>
      </c>
      <c r="N86" s="20">
        <v>1.0037000000000001E-2</v>
      </c>
      <c r="O86" s="20">
        <v>1.3120000000000001</v>
      </c>
      <c r="P86" s="19">
        <v>7447</v>
      </c>
      <c r="Q86" s="20">
        <v>9.2840000000000007</v>
      </c>
      <c r="R86" s="20">
        <v>0.12467</v>
      </c>
      <c r="S86" s="21">
        <v>1.8301E-12</v>
      </c>
      <c r="T86" s="20">
        <v>2.9052E-14</v>
      </c>
      <c r="U86" s="20">
        <v>1.5874999999999999</v>
      </c>
      <c r="V86" s="19">
        <v>0.95916000000000001</v>
      </c>
      <c r="W86" s="20">
        <v>9.2803000000000004E-4</v>
      </c>
      <c r="X86" s="20">
        <v>9.6754000000000007E-2</v>
      </c>
      <c r="Z86" s="20">
        <f t="shared" si="45"/>
        <v>2.5049000000000001E-7</v>
      </c>
      <c r="AA86" s="19">
        <f t="shared" si="46"/>
        <v>7350.53</v>
      </c>
      <c r="AB86" s="20">
        <f t="shared" si="47"/>
        <v>1.4957000000000001E-7</v>
      </c>
      <c r="AC86" s="20">
        <f t="shared" si="48"/>
        <v>1.8301E-12</v>
      </c>
    </row>
    <row r="87" spans="1:29" x14ac:dyDescent="0.45">
      <c r="A87" s="19" t="s">
        <v>160</v>
      </c>
      <c r="B87" s="20">
        <v>8.5368E-5</v>
      </c>
      <c r="C87" s="19">
        <v>2.3476E-2</v>
      </c>
      <c r="D87" s="20">
        <v>2.5432999999999998E-7</v>
      </c>
      <c r="E87" s="20">
        <v>8.3463000000000004E-9</v>
      </c>
      <c r="F87" s="20">
        <v>3.2816999999999998</v>
      </c>
      <c r="G87" s="19">
        <v>-101.8</v>
      </c>
      <c r="H87" s="19">
        <v>6.7451999999999996</v>
      </c>
      <c r="I87" s="19">
        <v>6.6258999999999997</v>
      </c>
      <c r="J87" s="20">
        <v>1.5676000000000001E-7</v>
      </c>
      <c r="K87" s="20">
        <v>1.9537000000000002E-8</v>
      </c>
      <c r="L87" s="20">
        <v>12.462999999999999</v>
      </c>
      <c r="M87" s="19">
        <v>0.76102000000000003</v>
      </c>
      <c r="N87" s="20">
        <v>9.9816000000000002E-3</v>
      </c>
      <c r="O87" s="20">
        <v>1.3116000000000001</v>
      </c>
      <c r="P87" s="19">
        <v>7459</v>
      </c>
      <c r="Q87" s="20">
        <v>9.2809000000000008</v>
      </c>
      <c r="R87" s="20">
        <v>0.12443</v>
      </c>
      <c r="S87" s="21">
        <v>1.8666000000000001E-12</v>
      </c>
      <c r="T87" s="20">
        <v>2.9517999999999997E-14</v>
      </c>
      <c r="U87" s="20">
        <v>1.5813999999999999</v>
      </c>
      <c r="V87" s="19">
        <v>0.95806999999999998</v>
      </c>
      <c r="W87" s="20">
        <v>9.2464999999999995E-4</v>
      </c>
      <c r="X87" s="20">
        <v>9.6512000000000001E-2</v>
      </c>
      <c r="Z87" s="20">
        <f t="shared" ref="Z87" si="49">D87</f>
        <v>2.5432999999999998E-7</v>
      </c>
      <c r="AA87" s="19">
        <f t="shared" ref="AA87" si="50">G87+P87</f>
        <v>7357.2</v>
      </c>
      <c r="AB87" s="20">
        <f t="shared" ref="AB87" si="51">J87</f>
        <v>1.5676000000000001E-7</v>
      </c>
      <c r="AC87" s="20">
        <f t="shared" ref="AC87" si="52">S87</f>
        <v>1.8666000000000001E-12</v>
      </c>
    </row>
    <row r="88" spans="1:29" x14ac:dyDescent="0.45">
      <c r="A88" s="14" t="s">
        <v>161</v>
      </c>
      <c r="B88" s="22">
        <v>8.5760000000000006E-5</v>
      </c>
      <c r="C88" s="14">
        <v>2.3584000000000001E-2</v>
      </c>
      <c r="D88" s="22">
        <v>2.5040999999999998E-7</v>
      </c>
      <c r="E88" s="22">
        <v>8.3554999999999999E-9</v>
      </c>
      <c r="F88" s="22">
        <v>3.3367</v>
      </c>
      <c r="G88" s="14">
        <v>-97.04</v>
      </c>
      <c r="H88" s="14">
        <v>6.7416</v>
      </c>
      <c r="I88" s="14">
        <v>6.9471999999999996</v>
      </c>
      <c r="J88" s="22">
        <v>1.5351E-7</v>
      </c>
      <c r="K88" s="22">
        <v>1.9162E-8</v>
      </c>
      <c r="L88" s="22">
        <v>12.483000000000001</v>
      </c>
      <c r="M88" s="14">
        <v>0.76280999999999999</v>
      </c>
      <c r="N88" s="22">
        <v>9.9950999999999998E-3</v>
      </c>
      <c r="O88" s="22">
        <v>1.3103</v>
      </c>
      <c r="P88" s="14">
        <v>7451</v>
      </c>
      <c r="Q88" s="22">
        <v>9.2690000000000001</v>
      </c>
      <c r="R88" s="22">
        <v>0.1244</v>
      </c>
      <c r="S88" s="31">
        <v>1.8438999999999998E-12</v>
      </c>
      <c r="T88" s="22">
        <v>2.9182000000000001E-14</v>
      </c>
      <c r="U88" s="22">
        <v>1.5826</v>
      </c>
      <c r="V88" s="14">
        <v>0.95875999999999995</v>
      </c>
      <c r="W88" s="22">
        <v>9.2526999999999996E-4</v>
      </c>
      <c r="X88" s="22">
        <v>9.6506999999999996E-2</v>
      </c>
      <c r="Z88" s="22">
        <f t="shared" si="45"/>
        <v>2.5040999999999998E-7</v>
      </c>
      <c r="AA88" s="14">
        <f t="shared" si="46"/>
        <v>7353.96</v>
      </c>
      <c r="AB88" s="22">
        <f t="shared" si="47"/>
        <v>1.5351E-7</v>
      </c>
      <c r="AC88" s="22">
        <f t="shared" si="48"/>
        <v>1.8438999999999998E-12</v>
      </c>
    </row>
    <row r="89" spans="1:29" x14ac:dyDescent="0.45">
      <c r="A89" s="29" t="s">
        <v>23</v>
      </c>
      <c r="B89" s="19">
        <f t="shared" ref="B89:X89" si="53">AVERAGE(B84:B88)</f>
        <v>8.6161400000000005E-5</v>
      </c>
      <c r="C89" s="19">
        <f t="shared" si="53"/>
        <v>2.3694399999999997E-2</v>
      </c>
      <c r="D89" s="19">
        <f t="shared" si="53"/>
        <v>2.5190200000000003E-7</v>
      </c>
      <c r="E89" s="19">
        <f t="shared" si="53"/>
        <v>8.3715799999999989E-9</v>
      </c>
      <c r="F89" s="19">
        <f t="shared" si="53"/>
        <v>3.3239200000000002</v>
      </c>
      <c r="G89" s="19">
        <f t="shared" si="53"/>
        <v>-97.948000000000008</v>
      </c>
      <c r="H89" s="19">
        <f t="shared" si="53"/>
        <v>6.7546400000000002</v>
      </c>
      <c r="I89" s="19">
        <f t="shared" si="53"/>
        <v>6.9023800000000008</v>
      </c>
      <c r="J89" s="19">
        <f t="shared" si="53"/>
        <v>1.5108999999999999E-7</v>
      </c>
      <c r="K89" s="19">
        <f t="shared" si="53"/>
        <v>1.8881399999999997E-8</v>
      </c>
      <c r="L89" s="19">
        <f t="shared" si="53"/>
        <v>12.497999999999999</v>
      </c>
      <c r="M89" s="19">
        <f t="shared" si="53"/>
        <v>0.76417000000000002</v>
      </c>
      <c r="N89" s="19">
        <f t="shared" si="53"/>
        <v>1.0005799999999999E-2</v>
      </c>
      <c r="O89" s="19">
        <f t="shared" si="53"/>
        <v>1.30938</v>
      </c>
      <c r="P89" s="19">
        <f t="shared" si="53"/>
        <v>7447.8</v>
      </c>
      <c r="Q89" s="19">
        <f t="shared" si="53"/>
        <v>9.2769200000000005</v>
      </c>
      <c r="R89" s="19">
        <f t="shared" si="53"/>
        <v>0.12456</v>
      </c>
      <c r="S89" s="32">
        <f t="shared" si="53"/>
        <v>1.8352800000000002E-12</v>
      </c>
      <c r="T89" s="19">
        <f t="shared" si="53"/>
        <v>2.9087799999999997E-14</v>
      </c>
      <c r="U89" s="19">
        <f t="shared" si="53"/>
        <v>1.5849600000000001</v>
      </c>
      <c r="V89" s="19">
        <f t="shared" si="53"/>
        <v>0.95898000000000005</v>
      </c>
      <c r="W89" s="19">
        <f t="shared" si="53"/>
        <v>9.26636E-4</v>
      </c>
      <c r="X89" s="19">
        <f t="shared" si="53"/>
        <v>9.6627199999999996E-2</v>
      </c>
      <c r="Z89" s="13">
        <f>AVERAGE(Z84:Z88)</f>
        <v>2.5190200000000003E-7</v>
      </c>
      <c r="AA89" s="13">
        <f>AVERAGE(AA84:AA88)</f>
        <v>7349.8520000000008</v>
      </c>
      <c r="AB89" s="13">
        <f>AVERAGE(AB84:AB88)</f>
        <v>1.5108999999999999E-7</v>
      </c>
      <c r="AC89" s="13">
        <f>AVERAGE(AC84:AC88)</f>
        <v>1.8352800000000002E-12</v>
      </c>
    </row>
    <row r="90" spans="1:29" x14ac:dyDescent="0.45">
      <c r="A90" s="2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T90" s="19"/>
      <c r="U90" s="19"/>
      <c r="V90" s="19"/>
      <c r="W90" s="19"/>
      <c r="X90" s="19"/>
    </row>
    <row r="91" spans="1:29" x14ac:dyDescent="0.45">
      <c r="A91" s="30">
        <v>0.11</v>
      </c>
    </row>
    <row r="92" spans="1:29" x14ac:dyDescent="0.45">
      <c r="A92" s="15" t="s">
        <v>56</v>
      </c>
      <c r="B92" s="15" t="s">
        <v>12</v>
      </c>
      <c r="C92" s="15" t="s">
        <v>13</v>
      </c>
      <c r="D92" s="15" t="s">
        <v>25</v>
      </c>
      <c r="E92" s="15" t="s">
        <v>14</v>
      </c>
      <c r="F92" s="15" t="s">
        <v>15</v>
      </c>
      <c r="G92" s="15" t="s">
        <v>16</v>
      </c>
      <c r="H92" s="15" t="s">
        <v>17</v>
      </c>
      <c r="I92" s="15" t="s">
        <v>18</v>
      </c>
      <c r="J92" s="15" t="s">
        <v>26</v>
      </c>
      <c r="K92" s="15" t="s">
        <v>27</v>
      </c>
      <c r="L92" s="15" t="s">
        <v>28</v>
      </c>
      <c r="M92" s="15" t="s">
        <v>29</v>
      </c>
      <c r="N92" s="15" t="s">
        <v>30</v>
      </c>
      <c r="O92" s="15" t="s">
        <v>31</v>
      </c>
      <c r="P92" s="15" t="s">
        <v>32</v>
      </c>
      <c r="Q92" s="15" t="s">
        <v>19</v>
      </c>
      <c r="R92" s="15" t="s">
        <v>20</v>
      </c>
      <c r="S92" s="15" t="s">
        <v>33</v>
      </c>
      <c r="T92" s="15" t="s">
        <v>34</v>
      </c>
      <c r="U92" s="15" t="s">
        <v>35</v>
      </c>
      <c r="V92" s="15" t="s">
        <v>36</v>
      </c>
      <c r="W92" s="15" t="s">
        <v>37</v>
      </c>
      <c r="X92" s="15" t="s">
        <v>38</v>
      </c>
      <c r="Y92" s="19"/>
      <c r="Z92" s="13" t="s">
        <v>42</v>
      </c>
      <c r="AA92" s="13" t="s">
        <v>41</v>
      </c>
      <c r="AB92" s="13" t="s">
        <v>43</v>
      </c>
      <c r="AC92" s="13" t="s">
        <v>44</v>
      </c>
    </row>
    <row r="93" spans="1:29" x14ac:dyDescent="0.45">
      <c r="A93" s="19" t="s">
        <v>162</v>
      </c>
      <c r="B93" s="20">
        <v>8.8319999999999995E-5</v>
      </c>
      <c r="C93" s="19">
        <v>2.4288000000000001E-2</v>
      </c>
      <c r="D93" s="20">
        <v>2.4657999999999998E-7</v>
      </c>
      <c r="E93" s="20">
        <v>8.4566000000000008E-9</v>
      </c>
      <c r="F93" s="20">
        <v>3.4296000000000002</v>
      </c>
      <c r="G93" s="19">
        <v>-92.14</v>
      </c>
      <c r="H93" s="19">
        <v>6.7934999999999999</v>
      </c>
      <c r="I93" s="19">
        <v>7.3730000000000002</v>
      </c>
      <c r="J93" s="20">
        <v>1.4252000000000001E-7</v>
      </c>
      <c r="K93" s="20">
        <v>1.8028000000000001E-8</v>
      </c>
      <c r="L93" s="20">
        <v>12.648999999999999</v>
      </c>
      <c r="M93" s="19">
        <v>0.76871</v>
      </c>
      <c r="N93" s="20">
        <v>1.0122000000000001E-2</v>
      </c>
      <c r="O93" s="20">
        <v>1.3168</v>
      </c>
      <c r="P93" s="19">
        <v>7469</v>
      </c>
      <c r="Q93" s="20">
        <v>9.3323</v>
      </c>
      <c r="R93" s="20">
        <v>0.12495000000000001</v>
      </c>
      <c r="S93" s="21">
        <v>1.7976999999999999E-12</v>
      </c>
      <c r="T93" s="20">
        <v>2.8715000000000001E-14</v>
      </c>
      <c r="U93" s="20">
        <v>1.5972999999999999</v>
      </c>
      <c r="V93" s="19">
        <v>0.96009999999999995</v>
      </c>
      <c r="W93" s="20">
        <v>9.3336999999999999E-4</v>
      </c>
      <c r="X93" s="20">
        <v>9.7215999999999997E-2</v>
      </c>
      <c r="Z93" s="17">
        <f>D93</f>
        <v>2.4657999999999998E-7</v>
      </c>
      <c r="AA93" s="16">
        <f>G93+P93</f>
        <v>7376.86</v>
      </c>
      <c r="AB93" s="17">
        <f>J93</f>
        <v>1.4252000000000001E-7</v>
      </c>
      <c r="AC93" s="17">
        <f>S93</f>
        <v>1.7976999999999999E-12</v>
      </c>
    </row>
    <row r="94" spans="1:29" x14ac:dyDescent="0.45">
      <c r="A94" s="19" t="s">
        <v>163</v>
      </c>
      <c r="B94" s="20">
        <v>8.8061999999999998E-5</v>
      </c>
      <c r="C94" s="19">
        <v>2.4216999999999999E-2</v>
      </c>
      <c r="D94" s="20">
        <v>2.4607999999999999E-7</v>
      </c>
      <c r="E94" s="20">
        <v>8.4537999999999999E-9</v>
      </c>
      <c r="F94" s="20">
        <v>3.4354</v>
      </c>
      <c r="G94" s="19">
        <v>-93.18</v>
      </c>
      <c r="H94" s="19">
        <v>6.7948000000000004</v>
      </c>
      <c r="I94" s="19">
        <v>7.2920999999999996</v>
      </c>
      <c r="J94" s="20">
        <v>1.4576999999999999E-7</v>
      </c>
      <c r="K94" s="20">
        <v>1.8410999999999999E-8</v>
      </c>
      <c r="L94" s="20">
        <v>12.63</v>
      </c>
      <c r="M94" s="19">
        <v>0.76690999999999998</v>
      </c>
      <c r="N94" s="20">
        <v>1.0109E-2</v>
      </c>
      <c r="O94" s="20">
        <v>1.3181</v>
      </c>
      <c r="P94" s="19">
        <v>7467</v>
      </c>
      <c r="Q94" s="20">
        <v>9.3348999999999993</v>
      </c>
      <c r="R94" s="20">
        <v>0.12501999999999999</v>
      </c>
      <c r="S94" s="21">
        <v>1.7936E-12</v>
      </c>
      <c r="T94" s="20">
        <v>2.8630999999999997E-14</v>
      </c>
      <c r="U94" s="20">
        <v>1.5963000000000001</v>
      </c>
      <c r="V94" s="19">
        <v>0.96016999999999997</v>
      </c>
      <c r="W94" s="20">
        <v>9.3287000000000003E-4</v>
      </c>
      <c r="X94" s="20">
        <v>9.7156999999999993E-2</v>
      </c>
      <c r="Z94" s="20">
        <f t="shared" ref="Z94:Z97" si="54">D94</f>
        <v>2.4607999999999999E-7</v>
      </c>
      <c r="AA94" s="19">
        <f t="shared" ref="AA94:AA97" si="55">G94+P94</f>
        <v>7373.82</v>
      </c>
      <c r="AB94" s="20">
        <f t="shared" ref="AB94:AB97" si="56">J94</f>
        <v>1.4576999999999999E-7</v>
      </c>
      <c r="AC94" s="20">
        <f t="shared" ref="AC94:AC97" si="57">S94</f>
        <v>1.7936E-12</v>
      </c>
    </row>
    <row r="95" spans="1:29" x14ac:dyDescent="0.45">
      <c r="A95" s="19" t="s">
        <v>164</v>
      </c>
      <c r="B95" s="20">
        <v>8.7652999999999996E-5</v>
      </c>
      <c r="C95" s="19">
        <v>2.4105000000000001E-2</v>
      </c>
      <c r="D95" s="20">
        <v>2.4819E-7</v>
      </c>
      <c r="E95" s="20">
        <v>8.4345000000000002E-9</v>
      </c>
      <c r="F95" s="20">
        <v>3.3984000000000001</v>
      </c>
      <c r="G95" s="19">
        <v>-94.83</v>
      </c>
      <c r="H95" s="19">
        <v>6.7888999999999999</v>
      </c>
      <c r="I95" s="19">
        <v>7.1589999999999998</v>
      </c>
      <c r="J95" s="20">
        <v>1.4803000000000001E-7</v>
      </c>
      <c r="K95" s="20">
        <v>1.8673000000000001E-8</v>
      </c>
      <c r="L95" s="20">
        <v>12.614000000000001</v>
      </c>
      <c r="M95" s="19">
        <v>0.76566999999999996</v>
      </c>
      <c r="N95" s="20">
        <v>1.0097999999999999E-2</v>
      </c>
      <c r="O95" s="20">
        <v>1.3188</v>
      </c>
      <c r="P95" s="19">
        <v>7464</v>
      </c>
      <c r="Q95" s="20">
        <v>9.3340999999999994</v>
      </c>
      <c r="R95" s="20">
        <v>0.12504999999999999</v>
      </c>
      <c r="S95" s="21">
        <v>1.8225999999999999E-12</v>
      </c>
      <c r="T95" s="20">
        <v>2.9076999999999998E-14</v>
      </c>
      <c r="U95" s="20">
        <v>1.5953999999999999</v>
      </c>
      <c r="V95" s="19">
        <v>0.95938999999999997</v>
      </c>
      <c r="W95" s="20">
        <v>9.3245999999999997E-4</v>
      </c>
      <c r="X95" s="20">
        <v>9.7193000000000002E-2</v>
      </c>
      <c r="Z95" s="20">
        <f t="shared" si="54"/>
        <v>2.4819E-7</v>
      </c>
      <c r="AA95" s="19">
        <f t="shared" si="55"/>
        <v>7369.17</v>
      </c>
      <c r="AB95" s="20">
        <f t="shared" si="56"/>
        <v>1.4803000000000001E-7</v>
      </c>
      <c r="AC95" s="20">
        <f t="shared" si="57"/>
        <v>1.8225999999999999E-12</v>
      </c>
    </row>
    <row r="96" spans="1:29" x14ac:dyDescent="0.45">
      <c r="A96" s="19" t="s">
        <v>165</v>
      </c>
      <c r="B96" s="20">
        <v>8.8009000000000004E-5</v>
      </c>
      <c r="C96" s="19">
        <v>2.4202000000000001E-2</v>
      </c>
      <c r="D96" s="20">
        <v>2.5329000000000001E-7</v>
      </c>
      <c r="E96" s="20">
        <v>8.4782999999999996E-9</v>
      </c>
      <c r="F96" s="20">
        <v>3.3473000000000002</v>
      </c>
      <c r="G96" s="19">
        <v>-101.7</v>
      </c>
      <c r="H96" s="19">
        <v>6.8357999999999999</v>
      </c>
      <c r="I96" s="19">
        <v>6.7214999999999998</v>
      </c>
      <c r="J96" s="20">
        <v>1.5435E-7</v>
      </c>
      <c r="K96" s="20">
        <v>1.9510999999999998E-8</v>
      </c>
      <c r="L96" s="20">
        <v>12.641</v>
      </c>
      <c r="M96" s="19">
        <v>0.76205000000000001</v>
      </c>
      <c r="N96" s="20">
        <v>1.0122000000000001E-2</v>
      </c>
      <c r="O96" s="20">
        <v>1.3283</v>
      </c>
      <c r="P96" s="19">
        <v>7481</v>
      </c>
      <c r="Q96" s="20">
        <v>9.4082000000000008</v>
      </c>
      <c r="R96" s="20">
        <v>0.12576000000000001</v>
      </c>
      <c r="S96" s="21">
        <v>1.8288E-12</v>
      </c>
      <c r="T96" s="20">
        <v>2.9284999999999998E-14</v>
      </c>
      <c r="U96" s="20">
        <v>1.6012999999999999</v>
      </c>
      <c r="V96" s="19">
        <v>0.95901999999999998</v>
      </c>
      <c r="W96" s="20">
        <v>9.3603000000000002E-4</v>
      </c>
      <c r="X96" s="20">
        <v>9.7602999999999995E-2</v>
      </c>
      <c r="Z96" s="20">
        <f t="shared" si="54"/>
        <v>2.5329000000000001E-7</v>
      </c>
      <c r="AA96" s="19">
        <f t="shared" si="55"/>
        <v>7379.3</v>
      </c>
      <c r="AB96" s="20">
        <f t="shared" si="56"/>
        <v>1.5435E-7</v>
      </c>
      <c r="AC96" s="20">
        <f t="shared" si="57"/>
        <v>1.8288E-12</v>
      </c>
    </row>
    <row r="97" spans="1:29" x14ac:dyDescent="0.45">
      <c r="A97" s="14" t="s">
        <v>166</v>
      </c>
      <c r="B97" s="22">
        <v>8.7953000000000003E-5</v>
      </c>
      <c r="C97" s="14">
        <v>2.4187E-2</v>
      </c>
      <c r="D97" s="22">
        <v>2.4872000000000002E-7</v>
      </c>
      <c r="E97" s="22">
        <v>8.4578999999999999E-9</v>
      </c>
      <c r="F97" s="22">
        <v>3.4005999999999998</v>
      </c>
      <c r="G97" s="14">
        <v>-95.05</v>
      </c>
      <c r="H97" s="14">
        <v>6.8078000000000003</v>
      </c>
      <c r="I97" s="14">
        <v>7.1623000000000001</v>
      </c>
      <c r="J97" s="22">
        <v>1.5459000000000001E-7</v>
      </c>
      <c r="K97" s="22">
        <v>1.9521E-8</v>
      </c>
      <c r="L97" s="22">
        <v>12.628</v>
      </c>
      <c r="M97" s="14">
        <v>0.76204000000000005</v>
      </c>
      <c r="N97" s="22">
        <v>1.0111999999999999E-2</v>
      </c>
      <c r="O97" s="22">
        <v>1.327</v>
      </c>
      <c r="P97" s="14">
        <v>7464</v>
      </c>
      <c r="Q97" s="22">
        <v>9.3719000000000001</v>
      </c>
      <c r="R97" s="22">
        <v>0.12556</v>
      </c>
      <c r="S97" s="31">
        <v>1.8100999999999999E-12</v>
      </c>
      <c r="T97" s="22">
        <v>2.8961999999999997E-14</v>
      </c>
      <c r="U97" s="22">
        <v>1.6</v>
      </c>
      <c r="V97" s="14">
        <v>0.9597</v>
      </c>
      <c r="W97" s="22">
        <v>9.3510999999999996E-4</v>
      </c>
      <c r="X97" s="22">
        <v>9.7437999999999997E-2</v>
      </c>
      <c r="Z97" s="22">
        <f t="shared" si="54"/>
        <v>2.4872000000000002E-7</v>
      </c>
      <c r="AA97" s="14">
        <f t="shared" si="55"/>
        <v>7368.95</v>
      </c>
      <c r="AB97" s="22">
        <f t="shared" si="56"/>
        <v>1.5459000000000001E-7</v>
      </c>
      <c r="AC97" s="22">
        <f t="shared" si="57"/>
        <v>1.8100999999999999E-12</v>
      </c>
    </row>
    <row r="98" spans="1:29" x14ac:dyDescent="0.45">
      <c r="A98" s="29" t="s">
        <v>23</v>
      </c>
      <c r="B98" s="19">
        <f t="shared" ref="B98:X98" si="58">AVERAGE(B93:B97)</f>
        <v>8.7999399999999996E-5</v>
      </c>
      <c r="C98" s="19">
        <f t="shared" si="58"/>
        <v>2.41998E-2</v>
      </c>
      <c r="D98" s="19">
        <f t="shared" si="58"/>
        <v>2.4857199999999996E-7</v>
      </c>
      <c r="E98" s="19">
        <f t="shared" si="58"/>
        <v>8.4562200000000004E-9</v>
      </c>
      <c r="F98" s="19">
        <f t="shared" si="58"/>
        <v>3.4022600000000005</v>
      </c>
      <c r="G98" s="19">
        <f t="shared" si="58"/>
        <v>-95.38</v>
      </c>
      <c r="H98" s="19">
        <f t="shared" si="58"/>
        <v>6.8041600000000004</v>
      </c>
      <c r="I98" s="19">
        <f t="shared" si="58"/>
        <v>7.1415799999999994</v>
      </c>
      <c r="J98" s="19">
        <f t="shared" si="58"/>
        <v>1.4905199999999998E-7</v>
      </c>
      <c r="K98" s="19">
        <f t="shared" si="58"/>
        <v>1.8828799999999999E-8</v>
      </c>
      <c r="L98" s="19">
        <f t="shared" si="58"/>
        <v>12.632400000000001</v>
      </c>
      <c r="M98" s="19">
        <f t="shared" si="58"/>
        <v>0.76507599999999998</v>
      </c>
      <c r="N98" s="19">
        <f t="shared" si="58"/>
        <v>1.0112599999999999E-2</v>
      </c>
      <c r="O98" s="19">
        <f t="shared" si="58"/>
        <v>1.3218000000000001</v>
      </c>
      <c r="P98" s="19">
        <f t="shared" si="58"/>
        <v>7469</v>
      </c>
      <c r="Q98" s="19">
        <f t="shared" si="58"/>
        <v>9.3562800000000017</v>
      </c>
      <c r="R98" s="19">
        <f t="shared" si="58"/>
        <v>0.12526799999999999</v>
      </c>
      <c r="S98" s="32">
        <f t="shared" si="58"/>
        <v>1.8105599999999999E-12</v>
      </c>
      <c r="T98" s="19">
        <f t="shared" si="58"/>
        <v>2.8933999999999996E-14</v>
      </c>
      <c r="U98" s="19">
        <f t="shared" si="58"/>
        <v>1.5980599999999998</v>
      </c>
      <c r="V98" s="19">
        <f t="shared" si="58"/>
        <v>0.95967599999999997</v>
      </c>
      <c r="W98" s="19">
        <f t="shared" si="58"/>
        <v>9.3396799999999997E-4</v>
      </c>
      <c r="X98" s="19">
        <f t="shared" si="58"/>
        <v>9.7321400000000002E-2</v>
      </c>
      <c r="Z98" s="13">
        <f>AVERAGE(Z93:Z97)</f>
        <v>2.4857199999999996E-7</v>
      </c>
      <c r="AA98" s="13">
        <f>AVERAGE(AA93:AA97)</f>
        <v>7373.62</v>
      </c>
      <c r="AB98" s="13">
        <f>AVERAGE(AB93:AB97)</f>
        <v>1.4905199999999998E-7</v>
      </c>
      <c r="AC98" s="13">
        <f>AVERAGE(AC93:AC97)</f>
        <v>1.8105599999999999E-12</v>
      </c>
    </row>
    <row r="99" spans="1:29" x14ac:dyDescent="0.45">
      <c r="A99" s="2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T99" s="19"/>
      <c r="U99" s="19"/>
      <c r="V99" s="19"/>
      <c r="W99" s="19"/>
      <c r="X99" s="19"/>
    </row>
    <row r="100" spans="1:29" x14ac:dyDescent="0.45">
      <c r="A100" s="2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T100" s="19"/>
      <c r="U100" s="19"/>
      <c r="V100" s="19"/>
      <c r="W100" s="19"/>
      <c r="X100" s="19"/>
    </row>
    <row r="101" spans="1:29" x14ac:dyDescent="0.45">
      <c r="A101" s="2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T101" s="19"/>
      <c r="U101" s="19"/>
      <c r="V101" s="19"/>
      <c r="W101" s="19"/>
      <c r="X101" s="19"/>
    </row>
    <row r="102" spans="1:29" x14ac:dyDescent="0.45">
      <c r="A102" s="2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T102" s="19"/>
      <c r="U102" s="19"/>
      <c r="V102" s="19"/>
      <c r="W102" s="19"/>
      <c r="X102" s="19"/>
    </row>
    <row r="103" spans="1:29" x14ac:dyDescent="0.45">
      <c r="A103" s="53" t="s">
        <v>47</v>
      </c>
      <c r="B103" s="53"/>
      <c r="C103" s="53"/>
      <c r="D103" s="53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T103" s="19"/>
      <c r="U103" s="19"/>
      <c r="V103" s="19"/>
      <c r="W103" s="19"/>
      <c r="X103" s="19"/>
    </row>
    <row r="104" spans="1:29" x14ac:dyDescent="0.45">
      <c r="A104" s="11" t="s">
        <v>50</v>
      </c>
      <c r="B104" s="34">
        <v>1</v>
      </c>
      <c r="C104" s="34">
        <v>2</v>
      </c>
      <c r="D104" s="34">
        <v>3</v>
      </c>
      <c r="E104" s="34">
        <v>4</v>
      </c>
      <c r="F104" s="34">
        <v>5</v>
      </c>
      <c r="G104" s="34">
        <v>6</v>
      </c>
      <c r="H104" s="34">
        <v>7</v>
      </c>
      <c r="I104" s="34">
        <v>8</v>
      </c>
      <c r="J104" s="34">
        <v>9</v>
      </c>
      <c r="K104" s="34">
        <v>10</v>
      </c>
      <c r="L104" s="34">
        <v>11</v>
      </c>
      <c r="M104" s="33"/>
      <c r="N104" s="33"/>
      <c r="O104" s="19"/>
      <c r="P104" s="19"/>
      <c r="Q104" s="19"/>
      <c r="R104" s="19"/>
      <c r="T104" s="19"/>
      <c r="U104" s="19"/>
      <c r="V104" s="19"/>
      <c r="W104" s="19"/>
      <c r="X104" s="19"/>
    </row>
    <row r="105" spans="1:29" x14ac:dyDescent="0.45">
      <c r="A105" s="11" t="s">
        <v>46</v>
      </c>
      <c r="B105" s="43">
        <f>(B104-1)*40/60</f>
        <v>0</v>
      </c>
      <c r="C105" s="43">
        <f>(C104-1)*7/60</f>
        <v>0.11666666666666667</v>
      </c>
      <c r="D105" s="43">
        <f>(D104-2)*40/60</f>
        <v>0.66666666666666663</v>
      </c>
      <c r="E105" s="43">
        <f t="shared" ref="E105:L105" si="59">(E104-2)*40/60</f>
        <v>1.3333333333333333</v>
      </c>
      <c r="F105" s="43">
        <f t="shared" si="59"/>
        <v>2</v>
      </c>
      <c r="G105" s="43">
        <f t="shared" si="59"/>
        <v>2.6666666666666665</v>
      </c>
      <c r="H105" s="43">
        <f t="shared" si="59"/>
        <v>3.3333333333333335</v>
      </c>
      <c r="I105" s="43">
        <f t="shared" si="59"/>
        <v>4</v>
      </c>
      <c r="J105" s="43">
        <f t="shared" si="59"/>
        <v>4.666666666666667</v>
      </c>
      <c r="K105" s="43">
        <f t="shared" si="59"/>
        <v>5.333333333333333</v>
      </c>
      <c r="L105" s="43">
        <f t="shared" si="59"/>
        <v>6</v>
      </c>
      <c r="M105" s="33"/>
      <c r="N105" s="33"/>
      <c r="O105" s="19"/>
      <c r="P105" s="19"/>
      <c r="Q105" s="19"/>
      <c r="R105" s="19"/>
      <c r="T105" s="19"/>
      <c r="U105" s="19"/>
      <c r="V105" s="19"/>
      <c r="W105" s="19"/>
      <c r="X105" s="19"/>
    </row>
    <row r="106" spans="1:29" x14ac:dyDescent="0.45">
      <c r="A106" s="11" t="s">
        <v>51</v>
      </c>
      <c r="B106" s="48">
        <v>8400</v>
      </c>
      <c r="C106" s="48">
        <v>8700</v>
      </c>
      <c r="D106" s="48"/>
      <c r="E106" s="48"/>
      <c r="F106" s="48"/>
      <c r="G106" s="48"/>
      <c r="H106" s="48"/>
      <c r="I106" s="49"/>
      <c r="J106" s="50"/>
      <c r="K106" s="48"/>
      <c r="L106" s="48"/>
      <c r="M106" s="48"/>
      <c r="N106" s="48"/>
      <c r="O106" s="19"/>
      <c r="P106" s="19"/>
      <c r="Q106" s="19"/>
      <c r="R106" s="19"/>
      <c r="T106" s="19"/>
      <c r="U106" s="19"/>
      <c r="V106" s="19"/>
      <c r="W106" s="19"/>
      <c r="X106" s="19"/>
    </row>
    <row r="107" spans="1:29" x14ac:dyDescent="0.45">
      <c r="A107" s="11" t="s">
        <v>52</v>
      </c>
      <c r="B107" s="48"/>
      <c r="C107" s="48"/>
      <c r="D107" s="48">
        <v>15000</v>
      </c>
      <c r="E107" s="48">
        <v>60000</v>
      </c>
      <c r="F107" s="48"/>
      <c r="G107" s="48"/>
      <c r="H107" s="48"/>
      <c r="I107" s="49"/>
      <c r="J107" s="50"/>
      <c r="K107" s="48"/>
      <c r="L107" s="48"/>
      <c r="M107" s="48"/>
      <c r="N107" s="48"/>
      <c r="O107" s="19"/>
      <c r="P107" s="19"/>
      <c r="Q107" s="19"/>
      <c r="R107" s="19"/>
      <c r="T107" s="19"/>
      <c r="U107" s="19"/>
      <c r="V107" s="19"/>
      <c r="W107" s="19"/>
      <c r="X107" s="19"/>
    </row>
    <row r="108" spans="1:29" x14ac:dyDescent="0.45">
      <c r="A108" s="11" t="s">
        <v>53</v>
      </c>
      <c r="B108" s="48"/>
      <c r="C108" s="48"/>
      <c r="D108" s="48"/>
      <c r="E108" s="48"/>
      <c r="F108" s="48">
        <v>210000</v>
      </c>
      <c r="G108" s="48">
        <v>390000</v>
      </c>
      <c r="H108" s="48">
        <v>330000</v>
      </c>
      <c r="I108" s="49"/>
      <c r="J108" s="50"/>
      <c r="K108" s="48"/>
      <c r="L108" s="48"/>
      <c r="M108" s="48"/>
      <c r="N108" s="48"/>
      <c r="O108" s="19"/>
      <c r="P108" s="19"/>
      <c r="Q108" s="19"/>
      <c r="R108" s="19"/>
      <c r="T108" s="19"/>
      <c r="U108" s="19"/>
      <c r="V108" s="19"/>
      <c r="W108" s="19"/>
      <c r="X108" s="19"/>
    </row>
    <row r="109" spans="1:29" x14ac:dyDescent="0.45">
      <c r="A109" s="11" t="s">
        <v>54</v>
      </c>
      <c r="B109" s="48"/>
      <c r="C109" s="48"/>
      <c r="D109" s="48"/>
      <c r="E109" s="48"/>
      <c r="F109" s="48"/>
      <c r="G109" s="48"/>
      <c r="H109" s="48"/>
      <c r="I109" s="49">
        <v>3900000</v>
      </c>
      <c r="J109" s="50">
        <v>5000000</v>
      </c>
      <c r="K109" s="48">
        <v>6000000</v>
      </c>
      <c r="L109" s="48">
        <v>44000000</v>
      </c>
      <c r="M109" s="48"/>
      <c r="N109" s="48"/>
      <c r="O109" s="19"/>
      <c r="P109" s="19"/>
      <c r="Q109" s="19"/>
      <c r="R109" s="19"/>
      <c r="T109" s="19"/>
      <c r="U109" s="19"/>
      <c r="V109" s="19"/>
      <c r="W109" s="19"/>
      <c r="X109" s="19"/>
    </row>
    <row r="110" spans="1:29" x14ac:dyDescent="0.45">
      <c r="A110" s="11" t="s">
        <v>55</v>
      </c>
      <c r="B110" s="48"/>
      <c r="C110" s="48"/>
      <c r="D110" s="48"/>
      <c r="E110" s="48"/>
      <c r="F110" s="48"/>
      <c r="G110" s="48"/>
      <c r="H110" s="48"/>
      <c r="I110" s="49"/>
      <c r="J110" s="50"/>
      <c r="K110" s="48"/>
      <c r="L110" s="48"/>
      <c r="M110" s="48"/>
      <c r="N110" s="48"/>
      <c r="O110" s="19"/>
      <c r="P110" s="19"/>
      <c r="Q110" s="19"/>
      <c r="R110" s="19"/>
      <c r="T110" s="19"/>
      <c r="U110" s="19"/>
      <c r="V110" s="19"/>
      <c r="W110" s="19"/>
      <c r="X110" s="19"/>
    </row>
    <row r="111" spans="1:29" x14ac:dyDescent="0.45">
      <c r="A111" s="33" t="s">
        <v>48</v>
      </c>
      <c r="B111" s="35">
        <f>AVERAGE(B106:B110)</f>
        <v>8400</v>
      </c>
      <c r="C111" s="35">
        <f t="shared" ref="C111:L111" si="60">AVERAGE(C106:C110)</f>
        <v>8700</v>
      </c>
      <c r="D111" s="35">
        <f t="shared" si="60"/>
        <v>15000</v>
      </c>
      <c r="E111" s="35">
        <f t="shared" si="60"/>
        <v>60000</v>
      </c>
      <c r="F111" s="35">
        <f t="shared" si="60"/>
        <v>210000</v>
      </c>
      <c r="G111" s="35">
        <f t="shared" si="60"/>
        <v>390000</v>
      </c>
      <c r="H111" s="35">
        <f t="shared" si="60"/>
        <v>330000</v>
      </c>
      <c r="I111" s="35">
        <f t="shared" si="60"/>
        <v>3900000</v>
      </c>
      <c r="J111" s="35">
        <f t="shared" si="60"/>
        <v>5000000</v>
      </c>
      <c r="K111" s="35">
        <f t="shared" si="60"/>
        <v>6000000</v>
      </c>
      <c r="L111" s="35">
        <f t="shared" si="60"/>
        <v>44000000</v>
      </c>
      <c r="M111" s="48"/>
      <c r="N111" s="48"/>
      <c r="O111" s="19"/>
      <c r="P111" s="19"/>
      <c r="Q111" s="19"/>
      <c r="R111" s="19"/>
      <c r="T111" s="19"/>
      <c r="U111" s="19"/>
      <c r="V111" s="19"/>
      <c r="W111" s="19"/>
      <c r="X111" s="19"/>
    </row>
    <row r="112" spans="1:29" x14ac:dyDescent="0.45">
      <c r="A112" s="29"/>
      <c r="B112" s="20"/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T112" s="19"/>
      <c r="U112" s="19"/>
      <c r="V112" s="19"/>
      <c r="W112" s="19"/>
      <c r="X112" s="19"/>
    </row>
    <row r="113" spans="1:24" x14ac:dyDescent="0.45">
      <c r="A113" s="29"/>
      <c r="B113" s="20"/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T113" s="19"/>
      <c r="U113" s="19"/>
      <c r="V113" s="19"/>
      <c r="W113" s="19"/>
      <c r="X113" s="19"/>
    </row>
    <row r="115" spans="1:24" x14ac:dyDescent="0.45">
      <c r="A115" s="36" t="s">
        <v>39</v>
      </c>
    </row>
    <row r="116" spans="1:24" x14ac:dyDescent="0.45">
      <c r="A116" s="37"/>
      <c r="B116" s="54" t="s">
        <v>226</v>
      </c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6"/>
    </row>
    <row r="117" spans="1:24" x14ac:dyDescent="0.45">
      <c r="A117" s="44" t="s">
        <v>50</v>
      </c>
      <c r="B117" s="34">
        <v>1</v>
      </c>
      <c r="C117" s="34">
        <v>2</v>
      </c>
      <c r="D117" s="34">
        <v>3</v>
      </c>
      <c r="E117" s="34">
        <v>4</v>
      </c>
      <c r="F117" s="34">
        <v>5</v>
      </c>
      <c r="G117" s="34">
        <v>6</v>
      </c>
      <c r="H117" s="34">
        <v>7</v>
      </c>
      <c r="I117" s="34">
        <v>8</v>
      </c>
      <c r="J117" s="34">
        <v>9</v>
      </c>
      <c r="K117" s="34">
        <v>10</v>
      </c>
      <c r="L117" s="34">
        <v>11</v>
      </c>
      <c r="M117" s="40"/>
      <c r="N117" s="41"/>
    </row>
    <row r="118" spans="1:24" x14ac:dyDescent="0.45">
      <c r="A118" s="11" t="s">
        <v>46</v>
      </c>
      <c r="B118" s="43">
        <f>(B117-1)*40/60</f>
        <v>0</v>
      </c>
      <c r="C118" s="43">
        <f>(C117-1)*7/60</f>
        <v>0.11666666666666667</v>
      </c>
      <c r="D118" s="43">
        <f>(D117-2)*40/60</f>
        <v>0.66666666666666663</v>
      </c>
      <c r="E118" s="43">
        <f t="shared" ref="E118" si="61">(E117-2)*40/60</f>
        <v>1.3333333333333333</v>
      </c>
      <c r="F118" s="43">
        <f t="shared" ref="F118" si="62">(F117-2)*40/60</f>
        <v>2</v>
      </c>
      <c r="G118" s="43">
        <f t="shared" ref="G118" si="63">(G117-2)*40/60</f>
        <v>2.6666666666666665</v>
      </c>
      <c r="H118" s="43">
        <f t="shared" ref="H118" si="64">(H117-2)*40/60</f>
        <v>3.3333333333333335</v>
      </c>
      <c r="I118" s="43">
        <f t="shared" ref="I118" si="65">(I117-2)*40/60</f>
        <v>4</v>
      </c>
      <c r="J118" s="43">
        <f t="shared" ref="J118" si="66">(J117-2)*40/60</f>
        <v>4.666666666666667</v>
      </c>
      <c r="K118" s="43">
        <f t="shared" ref="K118" si="67">(K117-2)*40/60</f>
        <v>5.333333333333333</v>
      </c>
      <c r="L118" s="43">
        <f t="shared" ref="L118" si="68">(L117-2)*40/60</f>
        <v>6</v>
      </c>
      <c r="M118" s="33"/>
      <c r="N118" s="33"/>
    </row>
    <row r="119" spans="1:24" x14ac:dyDescent="0.45">
      <c r="A119" s="34">
        <v>1</v>
      </c>
      <c r="B119" s="45">
        <f>S3</f>
        <v>1.5646E-12</v>
      </c>
      <c r="C119" s="45">
        <f>S12</f>
        <v>1.5959000000000001E-12</v>
      </c>
      <c r="D119" s="45">
        <f>S21</f>
        <v>1.6519000000000001E-12</v>
      </c>
      <c r="E119" s="45">
        <f>S30</f>
        <v>1.6952000000000001E-12</v>
      </c>
      <c r="F119" s="45">
        <f>S39</f>
        <v>1.6901E-12</v>
      </c>
      <c r="G119" s="45">
        <f>S48</f>
        <v>1.7788000000000001E-12</v>
      </c>
      <c r="H119" s="45">
        <f>S57</f>
        <v>1.7371999999999999E-12</v>
      </c>
      <c r="I119" s="45">
        <f>S66</f>
        <v>1.7475E-12</v>
      </c>
      <c r="J119" s="46">
        <f>S75</f>
        <v>1.7708000000000001E-12</v>
      </c>
      <c r="K119" s="45">
        <f>S84</f>
        <v>1.8127999999999999E-12</v>
      </c>
      <c r="L119" s="45">
        <f>S93</f>
        <v>1.7976999999999999E-12</v>
      </c>
      <c r="M119" s="38"/>
      <c r="N119" s="38"/>
    </row>
    <row r="120" spans="1:24" x14ac:dyDescent="0.45">
      <c r="A120" s="34">
        <v>2</v>
      </c>
      <c r="B120" s="45">
        <f>S4</f>
        <v>1.5697000000000001E-12</v>
      </c>
      <c r="C120" s="45">
        <f>S13</f>
        <v>1.6251E-12</v>
      </c>
      <c r="D120" s="45">
        <f>S22</f>
        <v>1.6706E-12</v>
      </c>
      <c r="E120" s="45">
        <f>S31</f>
        <v>1.7077000000000001E-12</v>
      </c>
      <c r="F120" s="45">
        <f>S40</f>
        <v>1.7140999999999999E-12</v>
      </c>
      <c r="G120" s="45">
        <f t="shared" ref="G120:G123" si="69">S49</f>
        <v>1.8242999999999998E-12</v>
      </c>
      <c r="H120" s="45">
        <f t="shared" ref="H120:H123" si="70">S58</f>
        <v>1.7315E-12</v>
      </c>
      <c r="I120" s="45">
        <f t="shared" ref="I120:I123" si="71">S67</f>
        <v>1.7736E-12</v>
      </c>
      <c r="J120" s="46">
        <f t="shared" ref="J120:J123" si="72">S76</f>
        <v>1.8156000000000001E-12</v>
      </c>
      <c r="K120" s="45">
        <f t="shared" ref="K120:K123" si="73">S85</f>
        <v>1.8229999999999998E-12</v>
      </c>
      <c r="L120" s="45">
        <f t="shared" ref="L120:L123" si="74">S94</f>
        <v>1.7936E-12</v>
      </c>
      <c r="M120" s="38"/>
      <c r="N120" s="38"/>
    </row>
    <row r="121" spans="1:24" x14ac:dyDescent="0.45">
      <c r="A121" s="34">
        <v>3</v>
      </c>
      <c r="B121" s="45">
        <f>S5</f>
        <v>1.5997999999999999E-12</v>
      </c>
      <c r="C121" s="45">
        <f>S14</f>
        <v>1.6568999999999999E-12</v>
      </c>
      <c r="D121" s="45">
        <f>S23</f>
        <v>1.6923E-12</v>
      </c>
      <c r="E121" s="45">
        <f>S32</f>
        <v>1.7153E-12</v>
      </c>
      <c r="F121" s="45">
        <f>S41</f>
        <v>1.7218E-12</v>
      </c>
      <c r="G121" s="45">
        <f t="shared" si="69"/>
        <v>1.7936999999999999E-12</v>
      </c>
      <c r="H121" s="45">
        <f t="shared" si="70"/>
        <v>1.7686E-12</v>
      </c>
      <c r="I121" s="45">
        <f t="shared" si="71"/>
        <v>1.8188000000000001E-12</v>
      </c>
      <c r="J121" s="46">
        <f t="shared" si="72"/>
        <v>1.7906000000000001E-12</v>
      </c>
      <c r="K121" s="45">
        <f t="shared" si="73"/>
        <v>1.8301E-12</v>
      </c>
      <c r="L121" s="45">
        <f t="shared" si="74"/>
        <v>1.8225999999999999E-12</v>
      </c>
      <c r="M121" s="38"/>
      <c r="N121" s="38"/>
    </row>
    <row r="122" spans="1:24" x14ac:dyDescent="0.45">
      <c r="A122" s="34">
        <v>4</v>
      </c>
      <c r="B122" s="45">
        <f>S6</f>
        <v>1.6153E-12</v>
      </c>
      <c r="C122" s="45">
        <f>S15</f>
        <v>1.6650000000000001E-12</v>
      </c>
      <c r="D122" s="45">
        <f>S24</f>
        <v>1.7107999999999999E-12</v>
      </c>
      <c r="E122" s="45">
        <f>S33</f>
        <v>1.7368E-12</v>
      </c>
      <c r="F122" s="45">
        <f>S42</f>
        <v>1.7315E-12</v>
      </c>
      <c r="G122" s="45">
        <f t="shared" si="69"/>
        <v>1.8337000000000002E-12</v>
      </c>
      <c r="H122" s="45">
        <f t="shared" si="70"/>
        <v>1.7666999999999999E-12</v>
      </c>
      <c r="I122" s="45">
        <f t="shared" si="71"/>
        <v>1.7794000000000001E-12</v>
      </c>
      <c r="J122" s="46">
        <f t="shared" si="72"/>
        <v>1.8287000000000001E-12</v>
      </c>
      <c r="K122" s="45">
        <f t="shared" si="73"/>
        <v>1.8666000000000001E-12</v>
      </c>
      <c r="L122" s="45">
        <f t="shared" si="74"/>
        <v>1.8288E-12</v>
      </c>
      <c r="M122" s="38"/>
      <c r="N122" s="38"/>
    </row>
    <row r="123" spans="1:24" x14ac:dyDescent="0.45">
      <c r="A123" s="34">
        <v>5</v>
      </c>
      <c r="B123" s="45">
        <f>S7</f>
        <v>1.6107E-12</v>
      </c>
      <c r="C123" s="45">
        <f>S16</f>
        <v>1.6920000000000001E-12</v>
      </c>
      <c r="D123" s="45">
        <f>S25</f>
        <v>1.7498000000000001E-12</v>
      </c>
      <c r="E123" s="45">
        <f>S34</f>
        <v>1.6972000000000001E-12</v>
      </c>
      <c r="F123" s="45">
        <f>S43</f>
        <v>1.7688000000000001E-12</v>
      </c>
      <c r="G123" s="45">
        <f t="shared" si="69"/>
        <v>1.8196E-12</v>
      </c>
      <c r="H123" s="45">
        <f t="shared" si="70"/>
        <v>1.7473E-12</v>
      </c>
      <c r="I123" s="45">
        <f t="shared" si="71"/>
        <v>1.8442000000000002E-12</v>
      </c>
      <c r="J123" s="46">
        <f t="shared" si="72"/>
        <v>1.8362000000000002E-12</v>
      </c>
      <c r="K123" s="45">
        <f t="shared" si="73"/>
        <v>1.8438999999999998E-12</v>
      </c>
      <c r="L123" s="45">
        <f t="shared" si="74"/>
        <v>1.8100999999999999E-12</v>
      </c>
      <c r="M123" s="38"/>
      <c r="N123" s="38"/>
    </row>
    <row r="124" spans="1:24" x14ac:dyDescent="0.45">
      <c r="A124" s="34" t="s">
        <v>21</v>
      </c>
      <c r="B124" s="35">
        <f t="shared" ref="B124:J124" si="75">AVERAGE(B119:B123)</f>
        <v>1.5920200000000001E-12</v>
      </c>
      <c r="C124" s="35">
        <f t="shared" si="75"/>
        <v>1.6469799999999999E-12</v>
      </c>
      <c r="D124" s="35">
        <f t="shared" si="75"/>
        <v>1.6950800000000001E-12</v>
      </c>
      <c r="E124" s="35">
        <f t="shared" si="75"/>
        <v>1.7104400000000001E-12</v>
      </c>
      <c r="F124" s="35">
        <f t="shared" si="75"/>
        <v>1.7252600000000001E-12</v>
      </c>
      <c r="G124" s="35">
        <f t="shared" si="75"/>
        <v>1.81002E-12</v>
      </c>
      <c r="H124" s="35">
        <f t="shared" si="75"/>
        <v>1.7502599999999999E-12</v>
      </c>
      <c r="I124" s="35">
        <f t="shared" si="75"/>
        <v>1.7927E-12</v>
      </c>
      <c r="J124" s="35">
        <f t="shared" si="75"/>
        <v>1.80838E-12</v>
      </c>
      <c r="K124" s="35">
        <f t="shared" ref="K124:L124" si="76">AVERAGE(K119:K123)</f>
        <v>1.8352800000000002E-12</v>
      </c>
      <c r="L124" s="35">
        <f t="shared" si="76"/>
        <v>1.8105599999999999E-12</v>
      </c>
      <c r="M124" s="33"/>
      <c r="N124" s="33"/>
    </row>
    <row r="125" spans="1:24" x14ac:dyDescent="0.45">
      <c r="A125" s="34" t="s">
        <v>22</v>
      </c>
      <c r="B125" s="35">
        <f t="shared" ref="B125:J125" si="77">STDEV(B119:B123)</f>
        <v>2.3459901960579428E-14</v>
      </c>
      <c r="C125" s="35">
        <f t="shared" si="77"/>
        <v>3.7208292086576605E-14</v>
      </c>
      <c r="D125" s="35">
        <f t="shared" si="77"/>
        <v>3.7791890664532788E-14</v>
      </c>
      <c r="E125" s="35">
        <f t="shared" si="77"/>
        <v>1.6833983485794412E-14</v>
      </c>
      <c r="F125" s="35">
        <f t="shared" si="77"/>
        <v>2.8755051730087395E-14</v>
      </c>
      <c r="G125" s="35">
        <f t="shared" si="77"/>
        <v>2.28990611161244E-14</v>
      </c>
      <c r="H125" s="35">
        <f t="shared" si="77"/>
        <v>1.6866327401067465E-14</v>
      </c>
      <c r="I125" s="35">
        <f t="shared" si="77"/>
        <v>3.8464919082197544E-14</v>
      </c>
      <c r="J125" s="35">
        <f t="shared" si="77"/>
        <v>2.723677660810841E-14</v>
      </c>
      <c r="K125" s="35">
        <f t="shared" ref="K125:L125" si="78">STDEV(K119:K123)</f>
        <v>2.0846030797252595E-14</v>
      </c>
      <c r="L125" s="35">
        <f t="shared" si="78"/>
        <v>1.5255261387468948E-14</v>
      </c>
      <c r="M125" s="33"/>
      <c r="N125" s="33"/>
    </row>
    <row r="126" spans="1:24" x14ac:dyDescent="0.45">
      <c r="A126" s="57" t="s">
        <v>227</v>
      </c>
      <c r="B126" s="58">
        <f>B124*1000000000000</f>
        <v>1.5920200000000002</v>
      </c>
      <c r="C126" s="58">
        <f t="shared" ref="C126:K126" si="79">C124*1000000000000</f>
        <v>1.6469799999999999</v>
      </c>
      <c r="D126" s="58">
        <f t="shared" si="79"/>
        <v>1.6950800000000001</v>
      </c>
      <c r="E126" s="58">
        <f t="shared" si="79"/>
        <v>1.7104400000000002</v>
      </c>
      <c r="F126" s="58">
        <f t="shared" si="79"/>
        <v>1.72526</v>
      </c>
      <c r="G126" s="58">
        <f t="shared" si="79"/>
        <v>1.81002</v>
      </c>
      <c r="H126" s="58">
        <f t="shared" si="79"/>
        <v>1.7502599999999999</v>
      </c>
      <c r="I126" s="58">
        <f t="shared" si="79"/>
        <v>1.7927</v>
      </c>
      <c r="J126" s="58">
        <f t="shared" si="79"/>
        <v>1.8083800000000001</v>
      </c>
      <c r="K126" s="58">
        <f t="shared" si="79"/>
        <v>1.8352800000000002</v>
      </c>
      <c r="L126" s="39">
        <f t="shared" ref="C126:L126" si="80">(L124-$B124)/L124</f>
        <v>0.12070298692117346</v>
      </c>
      <c r="M126" s="38"/>
      <c r="N126" s="38"/>
    </row>
    <row r="127" spans="1:24" x14ac:dyDescent="0.45">
      <c r="A127" s="57" t="s">
        <v>228</v>
      </c>
      <c r="B127" s="59">
        <f>(B126-$B$117)/B126*100</f>
        <v>37.186718759814582</v>
      </c>
      <c r="C127" s="59">
        <f t="shared" ref="C127:K127" si="81">(C126-$B$117)/C126*100</f>
        <v>39.282808534408431</v>
      </c>
      <c r="D127" s="59">
        <f t="shared" si="81"/>
        <v>41.005734242631618</v>
      </c>
      <c r="E127" s="59">
        <f t="shared" si="81"/>
        <v>41.535511330417911</v>
      </c>
      <c r="F127" s="59">
        <f t="shared" si="81"/>
        <v>42.037721850619619</v>
      </c>
      <c r="G127" s="59">
        <f t="shared" si="81"/>
        <v>44.751991690699548</v>
      </c>
      <c r="H127" s="59">
        <f t="shared" si="81"/>
        <v>42.865631391907485</v>
      </c>
      <c r="I127" s="59">
        <f t="shared" si="81"/>
        <v>44.218218329893453</v>
      </c>
      <c r="J127" s="59">
        <f t="shared" si="81"/>
        <v>44.701887877547861</v>
      </c>
      <c r="K127" s="59">
        <f t="shared" si="81"/>
        <v>45.512401377446501</v>
      </c>
      <c r="L127" s="47">
        <f t="shared" ref="E127:L127" si="82">(L124-$C124)/L124</f>
        <v>9.0347737716507601E-2</v>
      </c>
    </row>
    <row r="128" spans="1:24" x14ac:dyDescent="0.45">
      <c r="A128" s="57" t="s">
        <v>229</v>
      </c>
      <c r="B128" s="60"/>
      <c r="C128" s="60">
        <f>(C126-$C126)/C126*100</f>
        <v>0</v>
      </c>
      <c r="D128" s="60">
        <f>(D126-$C126)/D126*100</f>
        <v>2.8376241829294342</v>
      </c>
      <c r="E128" s="60">
        <f t="shared" ref="E128:K128" si="83">(E126-$C126)/E126*100</f>
        <v>3.7101564509716969</v>
      </c>
      <c r="F128" s="60">
        <f t="shared" si="83"/>
        <v>4.5372871335335043</v>
      </c>
      <c r="G128" s="60">
        <f t="shared" si="83"/>
        <v>9.007635274748349</v>
      </c>
      <c r="H128" s="60">
        <f t="shared" si="83"/>
        <v>5.900837589843797</v>
      </c>
      <c r="I128" s="60">
        <f t="shared" si="83"/>
        <v>8.1285212249679297</v>
      </c>
      <c r="J128" s="60">
        <f t="shared" si="83"/>
        <v>8.9251152965637868</v>
      </c>
      <c r="K128" s="60">
        <f t="shared" si="83"/>
        <v>10.260014820626843</v>
      </c>
    </row>
    <row r="129" spans="1:11" x14ac:dyDescent="0.45">
      <c r="A129" s="61" t="s">
        <v>230</v>
      </c>
      <c r="B129" s="60">
        <f>B126-$B$117</f>
        <v>0.59202000000000021</v>
      </c>
      <c r="C129" s="60">
        <f t="shared" ref="C129:K129" si="84">C126-$B$117</f>
        <v>0.64697999999999989</v>
      </c>
      <c r="D129" s="60">
        <f t="shared" si="84"/>
        <v>0.69508000000000014</v>
      </c>
      <c r="E129" s="60">
        <f t="shared" si="84"/>
        <v>0.71044000000000018</v>
      </c>
      <c r="F129" s="60">
        <f t="shared" si="84"/>
        <v>0.72526000000000002</v>
      </c>
      <c r="G129" s="60">
        <f t="shared" si="84"/>
        <v>0.81001999999999996</v>
      </c>
      <c r="H129" s="60">
        <f t="shared" si="84"/>
        <v>0.75025999999999993</v>
      </c>
      <c r="I129" s="60">
        <f t="shared" si="84"/>
        <v>0.79269999999999996</v>
      </c>
      <c r="J129" s="60">
        <f t="shared" si="84"/>
        <v>0.8083800000000001</v>
      </c>
      <c r="K129" s="60">
        <f t="shared" si="84"/>
        <v>0.83528000000000024</v>
      </c>
    </row>
    <row r="130" spans="1:11" x14ac:dyDescent="0.45">
      <c r="A130" s="61" t="s">
        <v>231</v>
      </c>
      <c r="B130" s="60"/>
      <c r="C130" s="60">
        <f>C126-$C$117</f>
        <v>-0.35302000000000011</v>
      </c>
      <c r="D130" s="60">
        <f t="shared" ref="D130:K130" si="85">D126-$C$117</f>
        <v>-0.30491999999999986</v>
      </c>
      <c r="E130" s="60">
        <f t="shared" si="85"/>
        <v>-0.28955999999999982</v>
      </c>
      <c r="F130" s="60">
        <f t="shared" si="85"/>
        <v>-0.27473999999999998</v>
      </c>
      <c r="G130" s="60">
        <f t="shared" si="85"/>
        <v>-0.18998000000000004</v>
      </c>
      <c r="H130" s="60">
        <f t="shared" si="85"/>
        <v>-0.24974000000000007</v>
      </c>
      <c r="I130" s="60">
        <f t="shared" si="85"/>
        <v>-0.20730000000000004</v>
      </c>
      <c r="J130" s="60">
        <f t="shared" si="85"/>
        <v>-0.1916199999999999</v>
      </c>
      <c r="K130" s="60">
        <f t="shared" si="85"/>
        <v>-0.16471999999999976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0711-1E22-484C-818F-B10562BF1AD1}">
  <dimension ref="A1:AC127"/>
  <sheetViews>
    <sheetView topLeftCell="A124" workbookViewId="0">
      <selection activeCell="P149" sqref="P149"/>
    </sheetView>
  </sheetViews>
  <sheetFormatPr defaultColWidth="9.1328125" defaultRowHeight="14.25" x14ac:dyDescent="0.45"/>
  <cols>
    <col min="1" max="1" width="18.59765625" style="13" customWidth="1"/>
    <col min="2" max="5" width="9.1328125" style="13"/>
    <col min="6" max="6" width="9.3984375" style="13" customWidth="1"/>
    <col min="7" max="22" width="9.1328125" style="13"/>
    <col min="23" max="23" width="9.3984375" style="13" customWidth="1"/>
    <col min="24" max="24" width="14.73046875" style="13" bestFit="1" customWidth="1"/>
    <col min="25" max="16384" width="9.1328125" style="13"/>
  </cols>
  <sheetData>
    <row r="1" spans="1:29" x14ac:dyDescent="0.45">
      <c r="A1" s="42">
        <v>1</v>
      </c>
    </row>
    <row r="2" spans="1:29" x14ac:dyDescent="0.45">
      <c r="A2" s="14" t="s">
        <v>56</v>
      </c>
      <c r="B2" s="14" t="s">
        <v>12</v>
      </c>
      <c r="C2" s="14" t="s">
        <v>13</v>
      </c>
      <c r="D2" s="14" t="s">
        <v>25</v>
      </c>
      <c r="E2" s="14" t="s">
        <v>14</v>
      </c>
      <c r="F2" s="14" t="s">
        <v>15</v>
      </c>
      <c r="G2" s="14" t="s">
        <v>16</v>
      </c>
      <c r="H2" s="14" t="s">
        <v>17</v>
      </c>
      <c r="I2" s="14" t="s">
        <v>18</v>
      </c>
      <c r="J2" s="14" t="s">
        <v>26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31</v>
      </c>
      <c r="P2" s="14" t="s">
        <v>32</v>
      </c>
      <c r="Q2" s="14" t="s">
        <v>19</v>
      </c>
      <c r="R2" s="14" t="s">
        <v>20</v>
      </c>
      <c r="S2" s="15" t="s">
        <v>33</v>
      </c>
      <c r="T2" s="14" t="s">
        <v>34</v>
      </c>
      <c r="U2" s="14" t="s">
        <v>35</v>
      </c>
      <c r="V2" s="14" t="s">
        <v>36</v>
      </c>
      <c r="W2" s="14" t="s">
        <v>37</v>
      </c>
      <c r="X2" s="14" t="s">
        <v>38</v>
      </c>
      <c r="Z2" s="13" t="s">
        <v>42</v>
      </c>
      <c r="AA2" s="13" t="s">
        <v>41</v>
      </c>
      <c r="AB2" s="13" t="s">
        <v>43</v>
      </c>
      <c r="AC2" s="13" t="s">
        <v>44</v>
      </c>
    </row>
    <row r="3" spans="1:29" x14ac:dyDescent="0.45">
      <c r="A3" s="16" t="s">
        <v>57</v>
      </c>
      <c r="B3" s="17">
        <v>1.2447000000000001E-4</v>
      </c>
      <c r="C3" s="16">
        <v>4.2196999999999998E-2</v>
      </c>
      <c r="D3" s="17">
        <v>1.5465E-7</v>
      </c>
      <c r="E3" s="17">
        <v>1.0821E-8</v>
      </c>
      <c r="F3" s="17">
        <v>6.9970999999999997</v>
      </c>
      <c r="G3" s="16">
        <v>4.774</v>
      </c>
      <c r="H3" s="16">
        <v>9.9853000000000005</v>
      </c>
      <c r="I3" s="16">
        <v>209.16</v>
      </c>
      <c r="J3" s="17">
        <v>5.6922000000000001E-7</v>
      </c>
      <c r="K3" s="17">
        <v>2.6540999999999999E-8</v>
      </c>
      <c r="L3" s="17">
        <v>4.6627000000000001</v>
      </c>
      <c r="M3" s="16">
        <v>0.72206000000000004</v>
      </c>
      <c r="N3" s="17">
        <v>4.3134999999999996E-3</v>
      </c>
      <c r="O3" s="17">
        <v>0.59738999999999998</v>
      </c>
      <c r="P3" s="16">
        <v>5992</v>
      </c>
      <c r="Q3" s="17">
        <v>11.172000000000001</v>
      </c>
      <c r="R3" s="17">
        <v>0.18645</v>
      </c>
      <c r="S3" s="18">
        <v>1.4521E-12</v>
      </c>
      <c r="T3" s="17">
        <v>2.6186000000000001E-14</v>
      </c>
      <c r="U3" s="17">
        <v>1.8032999999999999</v>
      </c>
      <c r="V3" s="16">
        <v>0.96501000000000003</v>
      </c>
      <c r="W3" s="17">
        <v>1.0969E-3</v>
      </c>
      <c r="X3" s="17">
        <v>0.11366999999999999</v>
      </c>
      <c r="Z3" s="17">
        <f t="shared" ref="Z3:Z7" si="0">D3</f>
        <v>1.5465E-7</v>
      </c>
      <c r="AA3" s="16">
        <f t="shared" ref="AA3:AA7" si="1">G3+P3</f>
        <v>5996.7740000000003</v>
      </c>
      <c r="AB3" s="17">
        <f t="shared" ref="AB3:AB7" si="2">J3</f>
        <v>5.6922000000000001E-7</v>
      </c>
      <c r="AC3" s="17">
        <f t="shared" ref="AC3:AC7" si="3">S3</f>
        <v>1.4521E-12</v>
      </c>
    </row>
    <row r="4" spans="1:29" x14ac:dyDescent="0.45">
      <c r="A4" s="19" t="s">
        <v>58</v>
      </c>
      <c r="B4" s="20">
        <v>1.1711E-4</v>
      </c>
      <c r="C4" s="19">
        <v>3.9701E-2</v>
      </c>
      <c r="D4" s="20">
        <v>1.6052000000000001E-7</v>
      </c>
      <c r="E4" s="20">
        <v>1.0500999999999999E-8</v>
      </c>
      <c r="F4" s="20">
        <v>6.5419</v>
      </c>
      <c r="G4" s="19">
        <v>-3.0760000000000001</v>
      </c>
      <c r="H4" s="19">
        <v>9.7501999999999995</v>
      </c>
      <c r="I4" s="19">
        <v>316.98</v>
      </c>
      <c r="J4" s="20">
        <v>6.0688000000000005E-7</v>
      </c>
      <c r="K4" s="20">
        <v>2.7856000000000001E-8</v>
      </c>
      <c r="L4" s="20">
        <v>4.59</v>
      </c>
      <c r="M4" s="19">
        <v>0.71801999999999999</v>
      </c>
      <c r="N4" s="20">
        <v>4.2478999999999998E-3</v>
      </c>
      <c r="O4" s="20">
        <v>0.59160999999999997</v>
      </c>
      <c r="P4" s="19">
        <v>5974</v>
      </c>
      <c r="Q4" s="20">
        <v>10.903</v>
      </c>
      <c r="R4" s="20">
        <v>0.18251000000000001</v>
      </c>
      <c r="S4" s="21">
        <v>1.5020000000000001E-12</v>
      </c>
      <c r="T4" s="20">
        <v>2.6315999999999999E-14</v>
      </c>
      <c r="U4" s="20">
        <v>1.7521</v>
      </c>
      <c r="V4" s="19">
        <v>0.96318999999999999</v>
      </c>
      <c r="W4" s="20">
        <v>1.067E-3</v>
      </c>
      <c r="X4" s="20">
        <v>0.11078</v>
      </c>
      <c r="Z4" s="20">
        <f t="shared" si="0"/>
        <v>1.6052000000000001E-7</v>
      </c>
      <c r="AA4" s="19">
        <f t="shared" si="1"/>
        <v>5970.924</v>
      </c>
      <c r="AB4" s="20">
        <f t="shared" si="2"/>
        <v>6.0688000000000005E-7</v>
      </c>
      <c r="AC4" s="20">
        <f t="shared" si="3"/>
        <v>1.5020000000000001E-12</v>
      </c>
    </row>
    <row r="5" spans="1:29" x14ac:dyDescent="0.45">
      <c r="A5" s="19" t="s">
        <v>59</v>
      </c>
      <c r="B5" s="20">
        <v>1.125E-4</v>
      </c>
      <c r="C5" s="19">
        <v>3.8138999999999999E-2</v>
      </c>
      <c r="D5" s="20">
        <v>1.6334000000000001E-7</v>
      </c>
      <c r="E5" s="20">
        <v>1.0193000000000001E-8</v>
      </c>
      <c r="F5" s="20">
        <v>6.2404000000000002</v>
      </c>
      <c r="G5" s="19">
        <v>-5.8410000000000002</v>
      </c>
      <c r="H5" s="19">
        <v>9.4852000000000007</v>
      </c>
      <c r="I5" s="19">
        <v>162.38999999999999</v>
      </c>
      <c r="J5" s="20">
        <v>6.6820000000000001E-7</v>
      </c>
      <c r="K5" s="20">
        <v>3.1438E-8</v>
      </c>
      <c r="L5" s="20">
        <v>4.7049000000000003</v>
      </c>
      <c r="M5" s="19">
        <v>0.71455000000000002</v>
      </c>
      <c r="N5" s="20">
        <v>4.3559999999999996E-3</v>
      </c>
      <c r="O5" s="20">
        <v>0.60960999999999999</v>
      </c>
      <c r="P5" s="19">
        <v>5964</v>
      </c>
      <c r="Q5" s="20">
        <v>10.606999999999999</v>
      </c>
      <c r="R5" s="20">
        <v>0.17785000000000001</v>
      </c>
      <c r="S5" s="21">
        <v>1.5146E-12</v>
      </c>
      <c r="T5" s="20">
        <v>2.5782000000000001E-14</v>
      </c>
      <c r="U5" s="20">
        <v>1.7021999999999999</v>
      </c>
      <c r="V5" s="19">
        <v>0.96272999999999997</v>
      </c>
      <c r="W5" s="20">
        <v>1.0371E-3</v>
      </c>
      <c r="X5" s="20">
        <v>0.10772</v>
      </c>
      <c r="Z5" s="20">
        <f t="shared" si="0"/>
        <v>1.6334000000000001E-7</v>
      </c>
      <c r="AA5" s="19">
        <f t="shared" si="1"/>
        <v>5958.1589999999997</v>
      </c>
      <c r="AB5" s="20">
        <f t="shared" si="2"/>
        <v>6.6820000000000001E-7</v>
      </c>
      <c r="AC5" s="20">
        <f t="shared" si="3"/>
        <v>1.5146E-12</v>
      </c>
    </row>
    <row r="6" spans="1:29" x14ac:dyDescent="0.45">
      <c r="A6" s="19" t="s">
        <v>60</v>
      </c>
      <c r="B6" s="20">
        <v>1.1037E-4</v>
      </c>
      <c r="C6" s="19">
        <v>3.7415999999999998E-2</v>
      </c>
      <c r="D6" s="20">
        <v>1.6500000000000001E-7</v>
      </c>
      <c r="E6" s="20">
        <v>1.0089E-8</v>
      </c>
      <c r="F6" s="20">
        <v>6.1144999999999996</v>
      </c>
      <c r="G6" s="19">
        <v>-7.3840000000000003</v>
      </c>
      <c r="H6" s="19">
        <v>9.3887</v>
      </c>
      <c r="I6" s="19">
        <v>127.15</v>
      </c>
      <c r="J6" s="20">
        <v>6.6413000000000001E-7</v>
      </c>
      <c r="K6" s="20">
        <v>3.1002000000000002E-8</v>
      </c>
      <c r="L6" s="20">
        <v>4.6680999999999999</v>
      </c>
      <c r="M6" s="19">
        <v>0.71533000000000002</v>
      </c>
      <c r="N6" s="20">
        <v>4.3217000000000004E-3</v>
      </c>
      <c r="O6" s="20">
        <v>0.60414999999999996</v>
      </c>
      <c r="P6" s="19">
        <v>5967</v>
      </c>
      <c r="Q6" s="20">
        <v>10.497999999999999</v>
      </c>
      <c r="R6" s="20">
        <v>0.17593</v>
      </c>
      <c r="S6" s="21">
        <v>1.5155999999999999E-12</v>
      </c>
      <c r="T6" s="20">
        <v>2.5526E-14</v>
      </c>
      <c r="U6" s="20">
        <v>1.6841999999999999</v>
      </c>
      <c r="V6" s="19">
        <v>0.96267000000000003</v>
      </c>
      <c r="W6" s="20">
        <v>1.0261000000000001E-3</v>
      </c>
      <c r="X6" s="20">
        <v>0.10659</v>
      </c>
      <c r="Z6" s="20">
        <f t="shared" si="0"/>
        <v>1.6500000000000001E-7</v>
      </c>
      <c r="AA6" s="19">
        <f t="shared" si="1"/>
        <v>5959.616</v>
      </c>
      <c r="AB6" s="20">
        <f t="shared" si="2"/>
        <v>6.6413000000000001E-7</v>
      </c>
      <c r="AC6" s="20">
        <f t="shared" si="3"/>
        <v>1.5155999999999999E-12</v>
      </c>
    </row>
    <row r="7" spans="1:29" x14ac:dyDescent="0.45">
      <c r="A7" s="19" t="s">
        <v>61</v>
      </c>
      <c r="B7" s="20">
        <v>1.0972E-4</v>
      </c>
      <c r="C7" s="19">
        <v>3.7197000000000001E-2</v>
      </c>
      <c r="D7" s="20">
        <v>1.6588E-7</v>
      </c>
      <c r="E7" s="20">
        <v>1.0109999999999999E-8</v>
      </c>
      <c r="F7" s="20">
        <v>6.0948000000000002</v>
      </c>
      <c r="G7" s="19">
        <v>-8.3059999999999992</v>
      </c>
      <c r="H7" s="19">
        <v>9.4337999999999997</v>
      </c>
      <c r="I7" s="19">
        <v>113.58</v>
      </c>
      <c r="J7" s="20">
        <v>6.6281999999999995E-7</v>
      </c>
      <c r="K7" s="20">
        <v>3.0665999999999998E-8</v>
      </c>
      <c r="L7" s="20">
        <v>4.6265999999999998</v>
      </c>
      <c r="M7" s="19">
        <v>0.71503000000000005</v>
      </c>
      <c r="N7" s="20">
        <v>4.2833999999999997E-3</v>
      </c>
      <c r="O7" s="20">
        <v>0.59904999999999997</v>
      </c>
      <c r="P7" s="19">
        <v>5958</v>
      </c>
      <c r="Q7" s="20">
        <v>10.538</v>
      </c>
      <c r="R7" s="20">
        <v>0.17687</v>
      </c>
      <c r="S7" s="21">
        <v>1.516E-12</v>
      </c>
      <c r="T7" s="20">
        <v>2.5535999999999998E-14</v>
      </c>
      <c r="U7" s="20">
        <v>1.6843999999999999</v>
      </c>
      <c r="V7" s="19">
        <v>0.96250999999999998</v>
      </c>
      <c r="W7" s="20">
        <v>1.0269000000000001E-3</v>
      </c>
      <c r="X7" s="20">
        <v>0.10668999999999999</v>
      </c>
      <c r="Z7" s="22">
        <f t="shared" si="0"/>
        <v>1.6588E-7</v>
      </c>
      <c r="AA7" s="14">
        <f t="shared" si="1"/>
        <v>5949.6940000000004</v>
      </c>
      <c r="AB7" s="22">
        <f t="shared" si="2"/>
        <v>6.6281999999999995E-7</v>
      </c>
      <c r="AC7" s="22">
        <f t="shared" si="3"/>
        <v>1.516E-12</v>
      </c>
    </row>
    <row r="8" spans="1:29" x14ac:dyDescent="0.45">
      <c r="A8" s="23" t="s">
        <v>23</v>
      </c>
      <c r="B8" s="16">
        <f t="shared" ref="B8:X8" si="4">AVERAGE(B3:B7)</f>
        <v>1.1483399999999999E-4</v>
      </c>
      <c r="C8" s="16">
        <f t="shared" si="4"/>
        <v>3.8930000000000006E-2</v>
      </c>
      <c r="D8" s="16">
        <f t="shared" si="4"/>
        <v>1.6187799999999999E-7</v>
      </c>
      <c r="E8" s="16">
        <f t="shared" si="4"/>
        <v>1.0342799999999999E-8</v>
      </c>
      <c r="F8" s="16">
        <f t="shared" si="4"/>
        <v>6.3977399999999998</v>
      </c>
      <c r="G8" s="16">
        <f t="shared" si="4"/>
        <v>-3.9665999999999997</v>
      </c>
      <c r="H8" s="16">
        <f t="shared" si="4"/>
        <v>9.6086399999999994</v>
      </c>
      <c r="I8" s="16">
        <f t="shared" si="4"/>
        <v>185.852</v>
      </c>
      <c r="J8" s="16">
        <f t="shared" si="4"/>
        <v>6.3425E-7</v>
      </c>
      <c r="K8" s="16">
        <f t="shared" si="4"/>
        <v>2.9500599999999999E-8</v>
      </c>
      <c r="L8" s="16">
        <f t="shared" si="4"/>
        <v>4.6504600000000007</v>
      </c>
      <c r="M8" s="16">
        <f t="shared" si="4"/>
        <v>0.71699800000000002</v>
      </c>
      <c r="N8" s="16">
        <f t="shared" si="4"/>
        <v>4.3045000000000002E-3</v>
      </c>
      <c r="O8" s="16">
        <f t="shared" si="4"/>
        <v>0.60036199999999995</v>
      </c>
      <c r="P8" s="16">
        <f t="shared" si="4"/>
        <v>5971</v>
      </c>
      <c r="Q8" s="16">
        <f t="shared" si="4"/>
        <v>10.743600000000001</v>
      </c>
      <c r="R8" s="16">
        <f t="shared" si="4"/>
        <v>0.179922</v>
      </c>
      <c r="S8" s="24">
        <f t="shared" si="4"/>
        <v>1.50006E-12</v>
      </c>
      <c r="T8" s="16">
        <f t="shared" si="4"/>
        <v>2.5869199999999997E-14</v>
      </c>
      <c r="U8" s="16">
        <f t="shared" si="4"/>
        <v>1.7252399999999999</v>
      </c>
      <c r="V8" s="16">
        <f t="shared" si="4"/>
        <v>0.96322200000000002</v>
      </c>
      <c r="W8" s="16">
        <f t="shared" si="4"/>
        <v>1.0508E-3</v>
      </c>
      <c r="X8" s="16">
        <f t="shared" si="4"/>
        <v>0.10908999999999999</v>
      </c>
      <c r="Z8" s="13">
        <f>AVERAGE(Z3:Z7)</f>
        <v>1.6187799999999999E-7</v>
      </c>
      <c r="AA8" s="13">
        <f>AVERAGE(AA3:AA7)</f>
        <v>5967.0333999999993</v>
      </c>
      <c r="AB8" s="13">
        <f>AVERAGE(AB3:AB7)</f>
        <v>6.3425E-7</v>
      </c>
      <c r="AC8" s="13">
        <f>AVERAGE(AC3:AC7)</f>
        <v>1.50006E-12</v>
      </c>
    </row>
    <row r="10" spans="1:29" x14ac:dyDescent="0.45">
      <c r="A10" s="12">
        <v>2</v>
      </c>
    </row>
    <row r="11" spans="1:29" x14ac:dyDescent="0.45">
      <c r="A11" s="26" t="s">
        <v>56</v>
      </c>
      <c r="B11" s="26" t="s">
        <v>12</v>
      </c>
      <c r="C11" s="26" t="s">
        <v>13</v>
      </c>
      <c r="D11" s="26" t="s">
        <v>25</v>
      </c>
      <c r="E11" s="26" t="s">
        <v>14</v>
      </c>
      <c r="F11" s="26" t="s">
        <v>15</v>
      </c>
      <c r="G11" s="26" t="s">
        <v>16</v>
      </c>
      <c r="H11" s="26" t="s">
        <v>17</v>
      </c>
      <c r="I11" s="26" t="s">
        <v>18</v>
      </c>
      <c r="J11" s="26" t="s">
        <v>26</v>
      </c>
      <c r="K11" s="26" t="s">
        <v>27</v>
      </c>
      <c r="L11" s="26" t="s">
        <v>28</v>
      </c>
      <c r="M11" s="26" t="s">
        <v>29</v>
      </c>
      <c r="N11" s="26" t="s">
        <v>30</v>
      </c>
      <c r="O11" s="26" t="s">
        <v>31</v>
      </c>
      <c r="P11" s="26" t="s">
        <v>32</v>
      </c>
      <c r="Q11" s="26" t="s">
        <v>19</v>
      </c>
      <c r="R11" s="26" t="s">
        <v>20</v>
      </c>
      <c r="S11" s="26" t="s">
        <v>33</v>
      </c>
      <c r="T11" s="26" t="s">
        <v>34</v>
      </c>
      <c r="U11" s="26" t="s">
        <v>35</v>
      </c>
      <c r="V11" s="26" t="s">
        <v>36</v>
      </c>
      <c r="W11" s="26" t="s">
        <v>37</v>
      </c>
      <c r="X11" s="26" t="s">
        <v>38</v>
      </c>
      <c r="Z11" s="13" t="s">
        <v>42</v>
      </c>
      <c r="AA11" s="13" t="s">
        <v>41</v>
      </c>
      <c r="AB11" s="13" t="s">
        <v>43</v>
      </c>
      <c r="AC11" s="13" t="s">
        <v>44</v>
      </c>
    </row>
    <row r="12" spans="1:29" x14ac:dyDescent="0.45">
      <c r="A12" s="16" t="s">
        <v>62</v>
      </c>
      <c r="B12" s="17">
        <v>1.1471E-4</v>
      </c>
      <c r="C12" s="16">
        <v>3.8887999999999999E-2</v>
      </c>
      <c r="D12" s="17">
        <v>1.6387E-7</v>
      </c>
      <c r="E12" s="17">
        <v>1.0223E-8</v>
      </c>
      <c r="F12" s="17">
        <v>6.2385000000000002</v>
      </c>
      <c r="G12" s="16">
        <v>-7.1429999999999998</v>
      </c>
      <c r="H12" s="16">
        <v>9.5045999999999999</v>
      </c>
      <c r="I12" s="16">
        <v>133.06</v>
      </c>
      <c r="J12" s="17">
        <v>6.2931999999999997E-7</v>
      </c>
      <c r="K12" s="17">
        <v>3.0360000000000002E-8</v>
      </c>
      <c r="L12" s="17">
        <v>4.8243</v>
      </c>
      <c r="M12" s="16">
        <v>0.72201000000000004</v>
      </c>
      <c r="N12" s="17">
        <v>4.4647000000000003E-3</v>
      </c>
      <c r="O12" s="17">
        <v>0.61836999999999998</v>
      </c>
      <c r="P12" s="16">
        <v>5977</v>
      </c>
      <c r="Q12" s="17">
        <v>10.622</v>
      </c>
      <c r="R12" s="17">
        <v>0.17771000000000001</v>
      </c>
      <c r="S12" s="18">
        <v>1.5312E-12</v>
      </c>
      <c r="T12" s="17">
        <v>2.6117000000000001E-14</v>
      </c>
      <c r="U12" s="17">
        <v>1.7057</v>
      </c>
      <c r="V12" s="16">
        <v>0.96220000000000006</v>
      </c>
      <c r="W12" s="17">
        <v>1.039E-3</v>
      </c>
      <c r="X12" s="17">
        <v>0.10798000000000001</v>
      </c>
      <c r="Z12" s="17">
        <f>D12</f>
        <v>1.6387E-7</v>
      </c>
      <c r="AA12" s="16">
        <f>G12+P12</f>
        <v>5969.857</v>
      </c>
      <c r="AB12" s="17">
        <f>J12</f>
        <v>6.2931999999999997E-7</v>
      </c>
      <c r="AC12" s="17">
        <f>S12</f>
        <v>1.5312E-12</v>
      </c>
    </row>
    <row r="13" spans="1:29" x14ac:dyDescent="0.45">
      <c r="A13" s="19" t="s">
        <v>63</v>
      </c>
      <c r="B13" s="20">
        <v>1.0908000000000001E-4</v>
      </c>
      <c r="C13" s="19">
        <v>3.6976000000000002E-2</v>
      </c>
      <c r="D13" s="20">
        <v>1.7046999999999999E-7</v>
      </c>
      <c r="E13" s="20">
        <v>1E-8</v>
      </c>
      <c r="F13" s="20">
        <v>5.8661000000000003</v>
      </c>
      <c r="G13" s="19">
        <v>-15.56</v>
      </c>
      <c r="H13" s="19">
        <v>9.3330000000000002</v>
      </c>
      <c r="I13" s="19">
        <v>59.981000000000002</v>
      </c>
      <c r="J13" s="20">
        <v>6.5351000000000003E-7</v>
      </c>
      <c r="K13" s="20">
        <v>3.0816999999999997E-8</v>
      </c>
      <c r="L13" s="20">
        <v>4.7156000000000002</v>
      </c>
      <c r="M13" s="19">
        <v>0.71853</v>
      </c>
      <c r="N13" s="20">
        <v>4.3654000000000002E-3</v>
      </c>
      <c r="O13" s="20">
        <v>0.60755000000000003</v>
      </c>
      <c r="P13" s="19">
        <v>5983</v>
      </c>
      <c r="Q13" s="20">
        <v>10.432</v>
      </c>
      <c r="R13" s="20">
        <v>0.17435999999999999</v>
      </c>
      <c r="S13" s="21">
        <v>1.5688999999999999E-12</v>
      </c>
      <c r="T13" s="20">
        <v>2.6168000000000001E-14</v>
      </c>
      <c r="U13" s="20">
        <v>1.6678999999999999</v>
      </c>
      <c r="V13" s="19">
        <v>0.96081000000000005</v>
      </c>
      <c r="W13" s="20">
        <v>1.0166000000000001E-3</v>
      </c>
      <c r="X13" s="20">
        <v>0.10581</v>
      </c>
      <c r="Z13" s="20">
        <f t="shared" ref="Z13:Z16" si="5">D13</f>
        <v>1.7046999999999999E-7</v>
      </c>
      <c r="AA13" s="19">
        <f t="shared" ref="AA13:AA16" si="6">G13+P13</f>
        <v>5967.44</v>
      </c>
      <c r="AB13" s="20">
        <f t="shared" ref="AB13:AB16" si="7">J13</f>
        <v>6.5351000000000003E-7</v>
      </c>
      <c r="AC13" s="20">
        <f t="shared" ref="AC13:AC16" si="8">S13</f>
        <v>1.5688999999999999E-12</v>
      </c>
    </row>
    <row r="14" spans="1:29" x14ac:dyDescent="0.45">
      <c r="A14" s="19" t="s">
        <v>64</v>
      </c>
      <c r="B14" s="20">
        <v>1.0781999999999999E-4</v>
      </c>
      <c r="C14" s="19">
        <v>3.6552000000000001E-2</v>
      </c>
      <c r="D14" s="20">
        <v>1.7046000000000001E-7</v>
      </c>
      <c r="E14" s="20">
        <v>9.9683E-9</v>
      </c>
      <c r="F14" s="20">
        <v>5.8479000000000001</v>
      </c>
      <c r="G14" s="19">
        <v>-15.41</v>
      </c>
      <c r="H14" s="19">
        <v>9.3122000000000007</v>
      </c>
      <c r="I14" s="19">
        <v>60.43</v>
      </c>
      <c r="J14" s="20">
        <v>6.5514999999999999E-7</v>
      </c>
      <c r="K14" s="20">
        <v>3.0611000000000002E-8</v>
      </c>
      <c r="L14" s="20">
        <v>4.6723999999999997</v>
      </c>
      <c r="M14" s="19">
        <v>0.71792999999999996</v>
      </c>
      <c r="N14" s="20">
        <v>4.3255000000000004E-3</v>
      </c>
      <c r="O14" s="20">
        <v>0.60250000000000004</v>
      </c>
      <c r="P14" s="19">
        <v>5980</v>
      </c>
      <c r="Q14" s="20">
        <v>10.406000000000001</v>
      </c>
      <c r="R14" s="20">
        <v>0.17401</v>
      </c>
      <c r="S14" s="21">
        <v>1.5694E-12</v>
      </c>
      <c r="T14" s="20">
        <v>2.6071999999999999E-14</v>
      </c>
      <c r="U14" s="20">
        <v>1.6613</v>
      </c>
      <c r="V14" s="19">
        <v>0.96074000000000004</v>
      </c>
      <c r="W14" s="20">
        <v>1.0127999999999999E-3</v>
      </c>
      <c r="X14" s="20">
        <v>0.10542</v>
      </c>
      <c r="Z14" s="20">
        <f t="shared" si="5"/>
        <v>1.7046000000000001E-7</v>
      </c>
      <c r="AA14" s="19">
        <f t="shared" si="6"/>
        <v>5964.59</v>
      </c>
      <c r="AB14" s="20">
        <f t="shared" si="7"/>
        <v>6.5514999999999999E-7</v>
      </c>
      <c r="AC14" s="20">
        <f t="shared" si="8"/>
        <v>1.5694E-12</v>
      </c>
    </row>
    <row r="15" spans="1:29" x14ac:dyDescent="0.45">
      <c r="A15" s="19" t="s">
        <v>65</v>
      </c>
      <c r="B15" s="20">
        <v>1.0616999999999999E-4</v>
      </c>
      <c r="C15" s="19">
        <v>3.5990000000000001E-2</v>
      </c>
      <c r="D15" s="20">
        <v>1.7231000000000001E-7</v>
      </c>
      <c r="E15" s="20">
        <v>9.8988999999999994E-9</v>
      </c>
      <c r="F15" s="20">
        <v>5.7447999999999997</v>
      </c>
      <c r="G15" s="19">
        <v>-17.59</v>
      </c>
      <c r="H15" s="19">
        <v>9.2514000000000003</v>
      </c>
      <c r="I15" s="19">
        <v>52.594999999999999</v>
      </c>
      <c r="J15" s="20">
        <v>6.6043000000000004E-7</v>
      </c>
      <c r="K15" s="20">
        <v>3.0615E-8</v>
      </c>
      <c r="L15" s="20">
        <v>4.6356000000000002</v>
      </c>
      <c r="M15" s="19">
        <v>0.71706000000000003</v>
      </c>
      <c r="N15" s="20">
        <v>4.2916999999999999E-3</v>
      </c>
      <c r="O15" s="20">
        <v>0.59850999999999999</v>
      </c>
      <c r="P15" s="19">
        <v>5985</v>
      </c>
      <c r="Q15" s="20">
        <v>10.339</v>
      </c>
      <c r="R15" s="20">
        <v>0.17274999999999999</v>
      </c>
      <c r="S15" s="21">
        <v>1.5727999999999999E-12</v>
      </c>
      <c r="T15" s="20">
        <v>2.5939000000000001E-14</v>
      </c>
      <c r="U15" s="20">
        <v>1.6492</v>
      </c>
      <c r="V15" s="19">
        <v>0.96057999999999999</v>
      </c>
      <c r="W15" s="20">
        <v>1.0054E-3</v>
      </c>
      <c r="X15" s="20">
        <v>0.10467</v>
      </c>
      <c r="Z15" s="20">
        <f t="shared" si="5"/>
        <v>1.7231000000000001E-7</v>
      </c>
      <c r="AA15" s="19">
        <f t="shared" si="6"/>
        <v>5967.41</v>
      </c>
      <c r="AB15" s="20">
        <f t="shared" si="7"/>
        <v>6.6043000000000004E-7</v>
      </c>
      <c r="AC15" s="20">
        <f t="shared" si="8"/>
        <v>1.5727999999999999E-12</v>
      </c>
    </row>
    <row r="16" spans="1:29" x14ac:dyDescent="0.45">
      <c r="A16" s="19" t="s">
        <v>66</v>
      </c>
      <c r="B16" s="20">
        <v>1.0534E-4</v>
      </c>
      <c r="C16" s="19">
        <v>3.5709999999999999E-2</v>
      </c>
      <c r="D16" s="20">
        <v>1.7298E-7</v>
      </c>
      <c r="E16" s="20">
        <v>9.8458000000000001E-9</v>
      </c>
      <c r="F16" s="20">
        <v>5.6919000000000004</v>
      </c>
      <c r="G16" s="19">
        <v>-18.2</v>
      </c>
      <c r="H16" s="19">
        <v>9.1979000000000006</v>
      </c>
      <c r="I16" s="19">
        <v>50.537999999999997</v>
      </c>
      <c r="J16" s="20">
        <v>6.6285999999999999E-7</v>
      </c>
      <c r="K16" s="20">
        <v>3.0571999999999997E-8</v>
      </c>
      <c r="L16" s="20">
        <v>4.6120999999999999</v>
      </c>
      <c r="M16" s="19">
        <v>0.71658999999999995</v>
      </c>
      <c r="N16" s="20">
        <v>4.2700999999999998E-3</v>
      </c>
      <c r="O16" s="20">
        <v>0.59589000000000003</v>
      </c>
      <c r="P16" s="19">
        <v>5981</v>
      </c>
      <c r="Q16" s="20">
        <v>10.282999999999999</v>
      </c>
      <c r="R16" s="20">
        <v>0.17193</v>
      </c>
      <c r="S16" s="21">
        <v>1.5763000000000001E-12</v>
      </c>
      <c r="T16" s="20">
        <v>2.5899999999999999E-14</v>
      </c>
      <c r="U16" s="20">
        <v>1.6431</v>
      </c>
      <c r="V16" s="19">
        <v>0.96055000000000001</v>
      </c>
      <c r="W16" s="20">
        <v>1.0016000000000001E-3</v>
      </c>
      <c r="X16" s="20">
        <v>0.10427</v>
      </c>
      <c r="Z16" s="22">
        <f t="shared" si="5"/>
        <v>1.7298E-7</v>
      </c>
      <c r="AA16" s="14">
        <f t="shared" si="6"/>
        <v>5962.8</v>
      </c>
      <c r="AB16" s="22">
        <f t="shared" si="7"/>
        <v>6.6285999999999999E-7</v>
      </c>
      <c r="AC16" s="22">
        <f t="shared" si="8"/>
        <v>1.5763000000000001E-12</v>
      </c>
    </row>
    <row r="17" spans="1:29" x14ac:dyDescent="0.45">
      <c r="A17" s="23" t="s">
        <v>23</v>
      </c>
      <c r="B17" s="16">
        <f t="shared" ref="B17:X17" si="9">AVERAGE(B12:B16)</f>
        <v>1.0862400000000001E-4</v>
      </c>
      <c r="C17" s="16">
        <f t="shared" si="9"/>
        <v>3.68232E-2</v>
      </c>
      <c r="D17" s="16">
        <f t="shared" si="9"/>
        <v>1.7001800000000001E-7</v>
      </c>
      <c r="E17" s="16">
        <f t="shared" si="9"/>
        <v>9.9871999999999979E-9</v>
      </c>
      <c r="F17" s="16">
        <f t="shared" si="9"/>
        <v>5.87784</v>
      </c>
      <c r="G17" s="16">
        <f t="shared" si="9"/>
        <v>-14.780600000000002</v>
      </c>
      <c r="H17" s="16">
        <f t="shared" si="9"/>
        <v>9.3198200000000018</v>
      </c>
      <c r="I17" s="16">
        <f t="shared" si="9"/>
        <v>71.320800000000006</v>
      </c>
      <c r="J17" s="16">
        <f t="shared" si="9"/>
        <v>6.5225399999999999E-7</v>
      </c>
      <c r="K17" s="16">
        <f t="shared" si="9"/>
        <v>3.0595000000000004E-8</v>
      </c>
      <c r="L17" s="16">
        <f t="shared" si="9"/>
        <v>4.6920000000000002</v>
      </c>
      <c r="M17" s="16">
        <f t="shared" si="9"/>
        <v>0.71842399999999995</v>
      </c>
      <c r="N17" s="16">
        <f t="shared" si="9"/>
        <v>4.3434799999999994E-3</v>
      </c>
      <c r="O17" s="16">
        <f t="shared" si="9"/>
        <v>0.6045640000000001</v>
      </c>
      <c r="P17" s="16">
        <f t="shared" si="9"/>
        <v>5981.2</v>
      </c>
      <c r="Q17" s="16">
        <f t="shared" si="9"/>
        <v>10.416399999999999</v>
      </c>
      <c r="R17" s="16">
        <f t="shared" si="9"/>
        <v>0.174152</v>
      </c>
      <c r="S17" s="24">
        <f t="shared" si="9"/>
        <v>1.5637199999999999E-12</v>
      </c>
      <c r="T17" s="16">
        <f t="shared" si="9"/>
        <v>2.6039200000000001E-14</v>
      </c>
      <c r="U17" s="16">
        <f t="shared" si="9"/>
        <v>1.6654399999999998</v>
      </c>
      <c r="V17" s="16">
        <f t="shared" si="9"/>
        <v>0.96097600000000016</v>
      </c>
      <c r="W17" s="16">
        <f t="shared" si="9"/>
        <v>1.0150800000000002E-3</v>
      </c>
      <c r="X17" s="16">
        <f t="shared" si="9"/>
        <v>0.10563</v>
      </c>
      <c r="Z17" s="13">
        <f>AVERAGE(Z12:Z16)</f>
        <v>1.7001800000000001E-7</v>
      </c>
      <c r="AA17" s="13">
        <f>AVERAGE(AA12:AA16)</f>
        <v>5966.4193999999998</v>
      </c>
      <c r="AB17" s="13">
        <f>AVERAGE(AB12:AB16)</f>
        <v>6.5225399999999999E-7</v>
      </c>
      <c r="AC17" s="13">
        <f>AVERAGE(AC12:AC16)</f>
        <v>1.5637199999999999E-12</v>
      </c>
    </row>
    <row r="19" spans="1:29" x14ac:dyDescent="0.45">
      <c r="A19" s="25">
        <v>0.03</v>
      </c>
    </row>
    <row r="20" spans="1:29" x14ac:dyDescent="0.45">
      <c r="A20" s="14" t="s">
        <v>56</v>
      </c>
      <c r="B20" s="14" t="s">
        <v>12</v>
      </c>
      <c r="C20" s="14" t="s">
        <v>13</v>
      </c>
      <c r="D20" s="14" t="s">
        <v>25</v>
      </c>
      <c r="E20" s="14" t="s">
        <v>14</v>
      </c>
      <c r="F20" s="14" t="s">
        <v>15</v>
      </c>
      <c r="G20" s="14" t="s">
        <v>16</v>
      </c>
      <c r="H20" s="14" t="s">
        <v>17</v>
      </c>
      <c r="I20" s="14" t="s">
        <v>18</v>
      </c>
      <c r="J20" s="14" t="s">
        <v>26</v>
      </c>
      <c r="K20" s="14" t="s">
        <v>27</v>
      </c>
      <c r="L20" s="14" t="s">
        <v>28</v>
      </c>
      <c r="M20" s="14" t="s">
        <v>29</v>
      </c>
      <c r="N20" s="14" t="s">
        <v>30</v>
      </c>
      <c r="O20" s="14" t="s">
        <v>31</v>
      </c>
      <c r="P20" s="14" t="s">
        <v>32</v>
      </c>
      <c r="Q20" s="14" t="s">
        <v>19</v>
      </c>
      <c r="R20" s="14" t="s">
        <v>20</v>
      </c>
      <c r="S20" s="15" t="s">
        <v>33</v>
      </c>
      <c r="T20" s="14" t="s">
        <v>34</v>
      </c>
      <c r="U20" s="14" t="s">
        <v>35</v>
      </c>
      <c r="V20" s="14" t="s">
        <v>36</v>
      </c>
      <c r="W20" s="14" t="s">
        <v>37</v>
      </c>
      <c r="X20" s="14" t="s">
        <v>38</v>
      </c>
      <c r="Z20" s="13" t="s">
        <v>42</v>
      </c>
      <c r="AA20" s="13" t="s">
        <v>41</v>
      </c>
      <c r="AB20" s="13" t="s">
        <v>43</v>
      </c>
      <c r="AC20" s="13" t="s">
        <v>44</v>
      </c>
    </row>
    <row r="21" spans="1:29" x14ac:dyDescent="0.45">
      <c r="A21" s="13" t="s">
        <v>67</v>
      </c>
      <c r="B21" s="27">
        <v>1.0688000000000001E-4</v>
      </c>
      <c r="C21" s="13">
        <v>3.6233000000000001E-2</v>
      </c>
      <c r="D21" s="27">
        <v>1.6955000000000001E-7</v>
      </c>
      <c r="E21" s="27">
        <v>9.8891000000000005E-9</v>
      </c>
      <c r="F21" s="13">
        <v>5.8326000000000002</v>
      </c>
      <c r="G21" s="13">
        <v>-15.17</v>
      </c>
      <c r="H21" s="13">
        <v>9.2337000000000007</v>
      </c>
      <c r="I21" s="13">
        <v>60.868000000000002</v>
      </c>
      <c r="J21" s="27">
        <v>6.6843999999999997E-7</v>
      </c>
      <c r="K21" s="27">
        <v>3.1473E-8</v>
      </c>
      <c r="L21" s="13">
        <v>4.7084000000000001</v>
      </c>
      <c r="M21" s="13">
        <v>0.71735000000000004</v>
      </c>
      <c r="N21" s="13">
        <v>4.3594000000000003E-3</v>
      </c>
      <c r="O21" s="13">
        <v>0.60770999999999997</v>
      </c>
      <c r="P21" s="13">
        <v>5985</v>
      </c>
      <c r="Q21" s="13">
        <v>10.323</v>
      </c>
      <c r="R21" s="13">
        <v>0.17247999999999999</v>
      </c>
      <c r="S21" s="21">
        <v>1.5795000000000001E-12</v>
      </c>
      <c r="T21" s="27">
        <v>2.6055999999999999E-14</v>
      </c>
      <c r="U21" s="13">
        <v>1.6496</v>
      </c>
      <c r="V21" s="13">
        <v>0.96047000000000005</v>
      </c>
      <c r="W21" s="13">
        <v>1.0055000000000001E-3</v>
      </c>
      <c r="X21" s="13">
        <v>0.10469000000000001</v>
      </c>
      <c r="Z21" s="17">
        <f>D21</f>
        <v>1.6955000000000001E-7</v>
      </c>
      <c r="AA21" s="16">
        <f>G21+P21</f>
        <v>5969.83</v>
      </c>
      <c r="AB21" s="17">
        <f>J21</f>
        <v>6.6843999999999997E-7</v>
      </c>
      <c r="AC21" s="17">
        <f>S21</f>
        <v>1.5795000000000001E-12</v>
      </c>
    </row>
    <row r="22" spans="1:29" x14ac:dyDescent="0.45">
      <c r="A22" s="13" t="s">
        <v>68</v>
      </c>
      <c r="B22" s="27">
        <v>1.0425999999999999E-4</v>
      </c>
      <c r="C22" s="13">
        <v>3.5344E-2</v>
      </c>
      <c r="D22" s="27">
        <v>1.7406000000000001E-7</v>
      </c>
      <c r="E22" s="27">
        <v>9.8053999999999992E-9</v>
      </c>
      <c r="F22" s="13">
        <v>5.6333000000000002</v>
      </c>
      <c r="G22" s="13">
        <v>-20.78</v>
      </c>
      <c r="H22" s="13">
        <v>9.1905000000000001</v>
      </c>
      <c r="I22" s="13">
        <v>44.228000000000002</v>
      </c>
      <c r="J22" s="27">
        <v>6.7626000000000005E-7</v>
      </c>
      <c r="K22" s="27">
        <v>3.1426E-8</v>
      </c>
      <c r="L22" s="13">
        <v>4.6470000000000002</v>
      </c>
      <c r="M22" s="13">
        <v>0.71626999999999996</v>
      </c>
      <c r="N22" s="13">
        <v>4.3029000000000001E-3</v>
      </c>
      <c r="O22" s="13">
        <v>0.60074000000000005</v>
      </c>
      <c r="P22" s="13">
        <v>5980</v>
      </c>
      <c r="Q22" s="13">
        <v>10.266999999999999</v>
      </c>
      <c r="R22" s="13">
        <v>0.17169000000000001</v>
      </c>
      <c r="S22" s="21">
        <v>1.6E-12</v>
      </c>
      <c r="T22" s="27">
        <v>2.6131000000000001E-14</v>
      </c>
      <c r="U22" s="13">
        <v>1.6332</v>
      </c>
      <c r="V22" s="13">
        <v>0.95964000000000005</v>
      </c>
      <c r="W22" s="13">
        <v>9.9628E-4</v>
      </c>
      <c r="X22" s="13">
        <v>0.10382</v>
      </c>
      <c r="Z22" s="20">
        <f t="shared" ref="Z22:Z25" si="10">D22</f>
        <v>1.7406000000000001E-7</v>
      </c>
      <c r="AA22" s="19">
        <f t="shared" ref="AA22:AA25" si="11">G22+P22</f>
        <v>5959.22</v>
      </c>
      <c r="AB22" s="20">
        <f t="shared" ref="AB22:AB25" si="12">J22</f>
        <v>6.7626000000000005E-7</v>
      </c>
      <c r="AC22" s="20">
        <f t="shared" ref="AC22:AC25" si="13">S22</f>
        <v>1.6E-12</v>
      </c>
    </row>
    <row r="23" spans="1:29" x14ac:dyDescent="0.45">
      <c r="A23" s="13" t="s">
        <v>69</v>
      </c>
      <c r="B23" s="27">
        <v>1.0168E-4</v>
      </c>
      <c r="C23" s="13">
        <v>3.4467999999999999E-2</v>
      </c>
      <c r="D23" s="27">
        <v>1.7741E-7</v>
      </c>
      <c r="E23" s="27">
        <v>9.6736999999999998E-9</v>
      </c>
      <c r="F23" s="13">
        <v>5.4527000000000001</v>
      </c>
      <c r="G23" s="13">
        <v>-25.39</v>
      </c>
      <c r="H23" s="13">
        <v>9.0664999999999996</v>
      </c>
      <c r="I23" s="13">
        <v>35.709000000000003</v>
      </c>
      <c r="J23" s="27">
        <v>6.7960000000000002E-7</v>
      </c>
      <c r="K23" s="27">
        <v>3.1196999999999998E-8</v>
      </c>
      <c r="L23" s="13">
        <v>4.5904999999999996</v>
      </c>
      <c r="M23" s="13">
        <v>0.71552000000000004</v>
      </c>
      <c r="N23" s="13">
        <v>4.2509000000000002E-3</v>
      </c>
      <c r="O23" s="13">
        <v>0.59409999999999996</v>
      </c>
      <c r="P23" s="13">
        <v>5993</v>
      </c>
      <c r="Q23" s="13">
        <v>10.135999999999999</v>
      </c>
      <c r="R23" s="13">
        <v>0.16913</v>
      </c>
      <c r="S23" s="21">
        <v>1.6233E-12</v>
      </c>
      <c r="T23" s="27">
        <v>2.6184000000000001E-14</v>
      </c>
      <c r="U23" s="13">
        <v>1.613</v>
      </c>
      <c r="V23" s="13">
        <v>0.95892999999999995</v>
      </c>
      <c r="W23" s="13">
        <v>9.8375000000000003E-4</v>
      </c>
      <c r="X23" s="13">
        <v>0.10259</v>
      </c>
      <c r="Z23" s="20">
        <f t="shared" si="10"/>
        <v>1.7741E-7</v>
      </c>
      <c r="AA23" s="19">
        <f t="shared" si="11"/>
        <v>5967.61</v>
      </c>
      <c r="AB23" s="20">
        <f t="shared" si="12"/>
        <v>6.7960000000000002E-7</v>
      </c>
      <c r="AC23" s="20">
        <f t="shared" si="13"/>
        <v>1.6233E-12</v>
      </c>
    </row>
    <row r="24" spans="1:29" x14ac:dyDescent="0.45">
      <c r="A24" s="13" t="s">
        <v>70</v>
      </c>
      <c r="B24" s="27">
        <v>1.0162000000000001E-4</v>
      </c>
      <c r="C24" s="13">
        <v>3.4447999999999999E-2</v>
      </c>
      <c r="D24" s="27">
        <v>1.7652E-7</v>
      </c>
      <c r="E24" s="27">
        <v>9.6676999999999996E-9</v>
      </c>
      <c r="F24" s="13">
        <v>5.4767999999999999</v>
      </c>
      <c r="G24" s="13">
        <v>-23.83</v>
      </c>
      <c r="H24" s="13">
        <v>9.0548999999999999</v>
      </c>
      <c r="I24" s="13">
        <v>37.997999999999998</v>
      </c>
      <c r="J24" s="27">
        <v>6.8421000000000001E-7</v>
      </c>
      <c r="K24" s="27">
        <v>3.1370000000000002E-8</v>
      </c>
      <c r="L24" s="13">
        <v>4.5848000000000004</v>
      </c>
      <c r="M24" s="13">
        <v>0.71479999999999999</v>
      </c>
      <c r="N24" s="13">
        <v>4.2458000000000001E-3</v>
      </c>
      <c r="O24" s="13">
        <v>0.59397999999999995</v>
      </c>
      <c r="P24" s="13">
        <v>5990</v>
      </c>
      <c r="Q24" s="13">
        <v>10.125</v>
      </c>
      <c r="R24" s="13">
        <v>0.16903000000000001</v>
      </c>
      <c r="S24" s="21">
        <v>1.6143000000000001E-12</v>
      </c>
      <c r="T24" s="27">
        <v>2.6035999999999999E-14</v>
      </c>
      <c r="U24" s="13">
        <v>1.6128</v>
      </c>
      <c r="V24" s="13">
        <v>0.95925000000000005</v>
      </c>
      <c r="W24" s="13">
        <v>9.8353000000000004E-4</v>
      </c>
      <c r="X24" s="13">
        <v>0.10253</v>
      </c>
      <c r="Z24" s="20">
        <f t="shared" si="10"/>
        <v>1.7652E-7</v>
      </c>
      <c r="AA24" s="19">
        <f t="shared" si="11"/>
        <v>5966.17</v>
      </c>
      <c r="AB24" s="20">
        <f t="shared" si="12"/>
        <v>6.8421000000000001E-7</v>
      </c>
      <c r="AC24" s="20">
        <f t="shared" si="13"/>
        <v>1.6143000000000001E-12</v>
      </c>
    </row>
    <row r="25" spans="1:29" x14ac:dyDescent="0.45">
      <c r="A25" s="13" t="s">
        <v>71</v>
      </c>
      <c r="B25" s="27">
        <v>1.013E-4</v>
      </c>
      <c r="C25" s="13">
        <v>3.4340000000000002E-2</v>
      </c>
      <c r="D25" s="27">
        <v>1.7765000000000001E-7</v>
      </c>
      <c r="E25" s="27">
        <v>9.6794000000000003E-9</v>
      </c>
      <c r="F25" s="13">
        <v>5.4485999999999999</v>
      </c>
      <c r="G25" s="13">
        <v>-24.87</v>
      </c>
      <c r="H25" s="13">
        <v>9.0803999999999991</v>
      </c>
      <c r="I25" s="13">
        <v>36.511000000000003</v>
      </c>
      <c r="J25" s="27">
        <v>6.8589000000000001E-7</v>
      </c>
      <c r="K25" s="27">
        <v>3.1371999999999998E-8</v>
      </c>
      <c r="L25" s="13">
        <v>4.5739000000000001</v>
      </c>
      <c r="M25" s="13">
        <v>0.71452000000000004</v>
      </c>
      <c r="N25" s="13">
        <v>4.2357999999999996E-3</v>
      </c>
      <c r="O25" s="13">
        <v>0.59282000000000001</v>
      </c>
      <c r="P25" s="13">
        <v>5990</v>
      </c>
      <c r="Q25" s="13">
        <v>10.148999999999999</v>
      </c>
      <c r="R25" s="13">
        <v>0.16943</v>
      </c>
      <c r="S25" s="21">
        <v>1.6172E-12</v>
      </c>
      <c r="T25" s="27">
        <v>2.6072999999999999E-14</v>
      </c>
      <c r="U25" s="13">
        <v>1.6122000000000001</v>
      </c>
      <c r="V25" s="13">
        <v>0.95904</v>
      </c>
      <c r="W25" s="13">
        <v>9.835200000000001E-4</v>
      </c>
      <c r="X25" s="13">
        <v>0.10255</v>
      </c>
      <c r="Z25" s="22">
        <f t="shared" si="10"/>
        <v>1.7765000000000001E-7</v>
      </c>
      <c r="AA25" s="14">
        <f t="shared" si="11"/>
        <v>5965.13</v>
      </c>
      <c r="AB25" s="22">
        <f t="shared" si="12"/>
        <v>6.8589000000000001E-7</v>
      </c>
      <c r="AC25" s="22">
        <f t="shared" si="13"/>
        <v>1.6172E-12</v>
      </c>
    </row>
    <row r="26" spans="1:29" x14ac:dyDescent="0.45">
      <c r="A26" s="23" t="s">
        <v>23</v>
      </c>
      <c r="B26" s="16">
        <f t="shared" ref="B26:X26" si="14">AVERAGE(B21:B25)</f>
        <v>1.03148E-4</v>
      </c>
      <c r="C26" s="16">
        <f t="shared" si="14"/>
        <v>3.49666E-2</v>
      </c>
      <c r="D26" s="16">
        <f t="shared" si="14"/>
        <v>1.7503800000000004E-7</v>
      </c>
      <c r="E26" s="16">
        <f t="shared" si="14"/>
        <v>9.7430599999999992E-9</v>
      </c>
      <c r="F26" s="16">
        <f t="shared" si="14"/>
        <v>5.5688000000000004</v>
      </c>
      <c r="G26" s="16">
        <f t="shared" si="14"/>
        <v>-22.008000000000003</v>
      </c>
      <c r="H26" s="16">
        <f t="shared" si="14"/>
        <v>9.1251999999999978</v>
      </c>
      <c r="I26" s="16">
        <f t="shared" si="14"/>
        <v>43.062799999999996</v>
      </c>
      <c r="J26" s="16">
        <f t="shared" si="14"/>
        <v>6.7888000000000005E-7</v>
      </c>
      <c r="K26" s="16">
        <f t="shared" si="14"/>
        <v>3.1367599999999998E-8</v>
      </c>
      <c r="L26" s="16">
        <f t="shared" si="14"/>
        <v>4.6209199999999999</v>
      </c>
      <c r="M26" s="16">
        <f t="shared" si="14"/>
        <v>0.71569199999999999</v>
      </c>
      <c r="N26" s="16">
        <f t="shared" si="14"/>
        <v>4.2789600000000001E-3</v>
      </c>
      <c r="O26" s="16">
        <f t="shared" si="14"/>
        <v>0.59787000000000012</v>
      </c>
      <c r="P26" s="16">
        <f t="shared" si="14"/>
        <v>5987.6</v>
      </c>
      <c r="Q26" s="16">
        <f t="shared" si="14"/>
        <v>10.199999999999999</v>
      </c>
      <c r="R26" s="16">
        <f t="shared" si="14"/>
        <v>0.170352</v>
      </c>
      <c r="S26" s="24">
        <f t="shared" si="14"/>
        <v>1.6068600000000003E-12</v>
      </c>
      <c r="T26" s="16">
        <f t="shared" si="14"/>
        <v>2.6095999999999998E-14</v>
      </c>
      <c r="U26" s="16">
        <f t="shared" si="14"/>
        <v>1.6241599999999998</v>
      </c>
      <c r="V26" s="16">
        <f t="shared" si="14"/>
        <v>0.95946600000000015</v>
      </c>
      <c r="W26" s="16">
        <f t="shared" si="14"/>
        <v>9.9051599999999988E-4</v>
      </c>
      <c r="X26" s="16">
        <f t="shared" si="14"/>
        <v>0.10323599999999999</v>
      </c>
      <c r="Z26" s="13">
        <f>AVERAGE(Z21:Z25)</f>
        <v>1.7503800000000004E-7</v>
      </c>
      <c r="AA26" s="13">
        <f>AVERAGE(AA21:AA25)</f>
        <v>5965.5920000000006</v>
      </c>
      <c r="AB26" s="13">
        <f>AVERAGE(AB21:AB25)</f>
        <v>6.7888000000000005E-7</v>
      </c>
      <c r="AC26" s="13">
        <f>AVERAGE(AC21:AC25)</f>
        <v>1.6068600000000003E-12</v>
      </c>
    </row>
    <row r="28" spans="1:29" x14ac:dyDescent="0.45">
      <c r="A28" s="28">
        <v>4</v>
      </c>
    </row>
    <row r="29" spans="1:29" x14ac:dyDescent="0.45">
      <c r="A29" s="15" t="s">
        <v>56</v>
      </c>
      <c r="B29" s="15" t="s">
        <v>12</v>
      </c>
      <c r="C29" s="15" t="s">
        <v>13</v>
      </c>
      <c r="D29" s="15" t="s">
        <v>25</v>
      </c>
      <c r="E29" s="15" t="s">
        <v>14</v>
      </c>
      <c r="F29" s="15" t="s">
        <v>15</v>
      </c>
      <c r="G29" s="15" t="s">
        <v>16</v>
      </c>
      <c r="H29" s="15" t="s">
        <v>17</v>
      </c>
      <c r="I29" s="15" t="s">
        <v>18</v>
      </c>
      <c r="J29" s="15" t="s">
        <v>26</v>
      </c>
      <c r="K29" s="15" t="s">
        <v>27</v>
      </c>
      <c r="L29" s="15" t="s">
        <v>28</v>
      </c>
      <c r="M29" s="15" t="s">
        <v>29</v>
      </c>
      <c r="N29" s="15" t="s">
        <v>30</v>
      </c>
      <c r="O29" s="15" t="s">
        <v>31</v>
      </c>
      <c r="P29" s="15" t="s">
        <v>32</v>
      </c>
      <c r="Q29" s="15" t="s">
        <v>19</v>
      </c>
      <c r="R29" s="15" t="s">
        <v>20</v>
      </c>
      <c r="S29" s="15" t="s">
        <v>33</v>
      </c>
      <c r="T29" s="15" t="s">
        <v>34</v>
      </c>
      <c r="U29" s="15" t="s">
        <v>35</v>
      </c>
      <c r="V29" s="15" t="s">
        <v>36</v>
      </c>
      <c r="W29" s="15" t="s">
        <v>37</v>
      </c>
      <c r="X29" s="15" t="s">
        <v>38</v>
      </c>
      <c r="Z29" s="13" t="s">
        <v>42</v>
      </c>
      <c r="AA29" s="13" t="s">
        <v>41</v>
      </c>
      <c r="AB29" s="13" t="s">
        <v>43</v>
      </c>
      <c r="AC29" s="13" t="s">
        <v>44</v>
      </c>
    </row>
    <row r="30" spans="1:29" x14ac:dyDescent="0.45">
      <c r="A30" s="19" t="s">
        <v>72</v>
      </c>
      <c r="B30" s="20">
        <v>1.0488E-4</v>
      </c>
      <c r="C30" s="19">
        <v>3.5553000000000001E-2</v>
      </c>
      <c r="D30" s="20">
        <v>1.7266000000000001E-7</v>
      </c>
      <c r="E30" s="20">
        <v>9.7755999999999992E-9</v>
      </c>
      <c r="F30" s="20">
        <v>5.6618000000000004</v>
      </c>
      <c r="G30" s="19">
        <v>-21.59</v>
      </c>
      <c r="H30" s="19">
        <v>9.1212999999999997</v>
      </c>
      <c r="I30" s="19">
        <v>42.247999999999998</v>
      </c>
      <c r="J30" s="20">
        <v>6.8309999999999997E-7</v>
      </c>
      <c r="K30" s="20">
        <v>3.2452999999999999E-8</v>
      </c>
      <c r="L30" s="20">
        <v>4.7507999999999999</v>
      </c>
      <c r="M30" s="19">
        <v>0.71645000000000003</v>
      </c>
      <c r="N30" s="20">
        <v>4.3994000000000004E-3</v>
      </c>
      <c r="O30" s="20">
        <v>0.61406000000000005</v>
      </c>
      <c r="P30" s="19">
        <v>6036</v>
      </c>
      <c r="Q30" s="20">
        <v>10.212999999999999</v>
      </c>
      <c r="R30" s="20">
        <v>0.16919999999999999</v>
      </c>
      <c r="S30" s="21">
        <v>1.6207999999999999E-12</v>
      </c>
      <c r="T30" s="20">
        <v>2.6375000000000001E-14</v>
      </c>
      <c r="U30" s="20">
        <v>1.6273</v>
      </c>
      <c r="V30" s="19">
        <v>0.95903000000000005</v>
      </c>
      <c r="W30" s="20">
        <v>9.9139999999999992E-4</v>
      </c>
      <c r="X30" s="20">
        <v>0.10338</v>
      </c>
      <c r="Z30" s="17">
        <f>D30</f>
        <v>1.7266000000000001E-7</v>
      </c>
      <c r="AA30" s="16">
        <f>G30+P30</f>
        <v>6014.41</v>
      </c>
      <c r="AB30" s="17">
        <f>J30</f>
        <v>6.8309999999999997E-7</v>
      </c>
      <c r="AC30" s="17">
        <f>S30</f>
        <v>1.6207999999999999E-12</v>
      </c>
    </row>
    <row r="31" spans="1:29" x14ac:dyDescent="0.45">
      <c r="A31" s="19" t="s">
        <v>73</v>
      </c>
      <c r="B31" s="20">
        <v>9.8984E-5</v>
      </c>
      <c r="C31" s="19">
        <v>3.3556000000000002E-2</v>
      </c>
      <c r="D31" s="20">
        <v>1.8171E-7</v>
      </c>
      <c r="E31" s="20">
        <v>9.5619999999999999E-9</v>
      </c>
      <c r="F31" s="20">
        <v>5.2622</v>
      </c>
      <c r="G31" s="19">
        <v>-35.14</v>
      </c>
      <c r="H31" s="19">
        <v>8.9793000000000003</v>
      </c>
      <c r="I31" s="19">
        <v>25.553000000000001</v>
      </c>
      <c r="J31" s="20">
        <v>6.9370999999999998E-7</v>
      </c>
      <c r="K31" s="20">
        <v>3.1981E-8</v>
      </c>
      <c r="L31" s="20">
        <v>4.6101000000000001</v>
      </c>
      <c r="M31" s="19">
        <v>0.71443000000000001</v>
      </c>
      <c r="N31" s="20">
        <v>4.2700999999999998E-3</v>
      </c>
      <c r="O31" s="20">
        <v>0.59769000000000005</v>
      </c>
      <c r="P31" s="19">
        <v>6054</v>
      </c>
      <c r="Q31" s="20">
        <v>10.052</v>
      </c>
      <c r="R31" s="20">
        <v>0.16603999999999999</v>
      </c>
      <c r="S31" s="21">
        <v>1.6989999999999999E-12</v>
      </c>
      <c r="T31" s="20">
        <v>2.6987000000000001E-14</v>
      </c>
      <c r="U31" s="20">
        <v>1.5884</v>
      </c>
      <c r="V31" s="19">
        <v>0.95635000000000003</v>
      </c>
      <c r="W31" s="20">
        <v>9.6880999999999996E-4</v>
      </c>
      <c r="X31" s="20">
        <v>0.1013</v>
      </c>
      <c r="Z31" s="20">
        <f t="shared" ref="Z31:Z34" si="15">D31</f>
        <v>1.8171E-7</v>
      </c>
      <c r="AA31" s="19">
        <f t="shared" ref="AA31:AA34" si="16">G31+P31</f>
        <v>6018.86</v>
      </c>
      <c r="AB31" s="20">
        <f t="shared" ref="AB31:AB34" si="17">J31</f>
        <v>6.9370999999999998E-7</v>
      </c>
      <c r="AC31" s="20">
        <f t="shared" ref="AC31:AC34" si="18">S31</f>
        <v>1.6989999999999999E-12</v>
      </c>
    </row>
    <row r="32" spans="1:29" x14ac:dyDescent="0.45">
      <c r="A32" s="19" t="s">
        <v>74</v>
      </c>
      <c r="B32" s="20">
        <v>1.0021E-4</v>
      </c>
      <c r="C32" s="19">
        <v>3.3972000000000002E-2</v>
      </c>
      <c r="D32" s="20">
        <v>1.7961999999999999E-7</v>
      </c>
      <c r="E32" s="20">
        <v>9.6113000000000005E-9</v>
      </c>
      <c r="F32" s="20">
        <v>5.3509000000000002</v>
      </c>
      <c r="G32" s="19">
        <v>-31.23</v>
      </c>
      <c r="H32" s="19">
        <v>9.0124999999999993</v>
      </c>
      <c r="I32" s="19">
        <v>28.858000000000001</v>
      </c>
      <c r="J32" s="20">
        <v>6.9085000000000002E-7</v>
      </c>
      <c r="K32" s="20">
        <v>3.1960000000000003E-8</v>
      </c>
      <c r="L32" s="20">
        <v>4.6261999999999999</v>
      </c>
      <c r="M32" s="19">
        <v>0.71467999999999998</v>
      </c>
      <c r="N32" s="20">
        <v>4.2846999999999998E-3</v>
      </c>
      <c r="O32" s="20">
        <v>0.59953000000000001</v>
      </c>
      <c r="P32" s="19">
        <v>6045</v>
      </c>
      <c r="Q32" s="20">
        <v>10.089</v>
      </c>
      <c r="R32" s="20">
        <v>0.16689999999999999</v>
      </c>
      <c r="S32" s="21">
        <v>1.6759E-12</v>
      </c>
      <c r="T32" s="20">
        <v>2.6778000000000001E-14</v>
      </c>
      <c r="U32" s="20">
        <v>1.5978000000000001</v>
      </c>
      <c r="V32" s="19">
        <v>0.95713000000000004</v>
      </c>
      <c r="W32" s="20">
        <v>9.7431999999999998E-4</v>
      </c>
      <c r="X32" s="20">
        <v>0.1018</v>
      </c>
      <c r="Z32" s="20">
        <f t="shared" si="15"/>
        <v>1.7961999999999999E-7</v>
      </c>
      <c r="AA32" s="19">
        <f t="shared" si="16"/>
        <v>6013.77</v>
      </c>
      <c r="AB32" s="20">
        <f t="shared" si="17"/>
        <v>6.9085000000000002E-7</v>
      </c>
      <c r="AC32" s="20">
        <f t="shared" si="18"/>
        <v>1.6759E-12</v>
      </c>
    </row>
    <row r="33" spans="1:29" x14ac:dyDescent="0.45">
      <c r="A33" s="19" t="s">
        <v>75</v>
      </c>
      <c r="B33" s="20">
        <v>1.0124E-4</v>
      </c>
      <c r="C33" s="19">
        <v>3.4320000000000003E-2</v>
      </c>
      <c r="D33" s="20">
        <v>1.7604000000000001E-7</v>
      </c>
      <c r="E33" s="20">
        <v>9.6218999999999996E-9</v>
      </c>
      <c r="F33" s="20">
        <v>5.4657</v>
      </c>
      <c r="G33" s="19">
        <v>-26.18</v>
      </c>
      <c r="H33" s="19">
        <v>8.9886999999999997</v>
      </c>
      <c r="I33" s="19">
        <v>34.334000000000003</v>
      </c>
      <c r="J33" s="20">
        <v>6.9141000000000002E-7</v>
      </c>
      <c r="K33" s="20">
        <v>3.2146000000000002E-8</v>
      </c>
      <c r="L33" s="20">
        <v>4.6493000000000002</v>
      </c>
      <c r="M33" s="19">
        <v>0.71460000000000001</v>
      </c>
      <c r="N33" s="20">
        <v>4.3061000000000002E-3</v>
      </c>
      <c r="O33" s="20">
        <v>0.60258999999999996</v>
      </c>
      <c r="P33" s="19">
        <v>6044</v>
      </c>
      <c r="Q33" s="20">
        <v>10.07</v>
      </c>
      <c r="R33" s="20">
        <v>0.16661000000000001</v>
      </c>
      <c r="S33" s="21">
        <v>1.6459000000000001E-12</v>
      </c>
      <c r="T33" s="20">
        <v>2.6379E-14</v>
      </c>
      <c r="U33" s="20">
        <v>1.6027</v>
      </c>
      <c r="V33" s="19">
        <v>0.95821999999999996</v>
      </c>
      <c r="W33" s="20">
        <v>9.7652999999999998E-4</v>
      </c>
      <c r="X33" s="20">
        <v>0.10191</v>
      </c>
      <c r="Z33" s="20">
        <f t="shared" si="15"/>
        <v>1.7604000000000001E-7</v>
      </c>
      <c r="AA33" s="19">
        <f t="shared" si="16"/>
        <v>6017.82</v>
      </c>
      <c r="AB33" s="20">
        <f t="shared" si="17"/>
        <v>6.9141000000000002E-7</v>
      </c>
      <c r="AC33" s="20">
        <f t="shared" si="18"/>
        <v>1.6459000000000001E-12</v>
      </c>
    </row>
    <row r="34" spans="1:29" x14ac:dyDescent="0.45">
      <c r="A34" s="29" t="s">
        <v>76</v>
      </c>
      <c r="B34" s="20">
        <v>1.0156E-4</v>
      </c>
      <c r="C34" s="19">
        <v>3.4429000000000001E-2</v>
      </c>
      <c r="D34" s="20">
        <v>1.7636E-7</v>
      </c>
      <c r="E34" s="20">
        <v>9.6661999999999996E-9</v>
      </c>
      <c r="F34" s="19">
        <v>5.4809000000000001</v>
      </c>
      <c r="G34" s="19">
        <v>-26.16</v>
      </c>
      <c r="H34" s="19">
        <v>9.0457999999999998</v>
      </c>
      <c r="I34" s="19">
        <v>34.579000000000001</v>
      </c>
      <c r="J34" s="20">
        <v>6.9357000000000004E-7</v>
      </c>
      <c r="K34" s="20">
        <v>3.2240999999999997E-8</v>
      </c>
      <c r="L34" s="19">
        <v>4.6486000000000001</v>
      </c>
      <c r="M34" s="19">
        <v>0.71430000000000005</v>
      </c>
      <c r="N34" s="19">
        <v>4.3052999999999998E-3</v>
      </c>
      <c r="O34" s="19">
        <v>0.60272999999999999</v>
      </c>
      <c r="P34" s="19">
        <v>6036</v>
      </c>
      <c r="Q34" s="19">
        <v>10.125999999999999</v>
      </c>
      <c r="R34" s="19">
        <v>0.16775999999999999</v>
      </c>
      <c r="S34" s="21">
        <v>1.6400000000000001E-12</v>
      </c>
      <c r="T34" s="20">
        <v>2.6362E-14</v>
      </c>
      <c r="U34" s="19">
        <v>1.6073999999999999</v>
      </c>
      <c r="V34" s="19">
        <v>0.95830000000000004</v>
      </c>
      <c r="W34" s="19">
        <v>9.7992000000000001E-4</v>
      </c>
      <c r="X34" s="19">
        <v>0.10226</v>
      </c>
      <c r="Z34" s="22">
        <f t="shared" si="15"/>
        <v>1.7636E-7</v>
      </c>
      <c r="AA34" s="14">
        <f t="shared" si="16"/>
        <v>6009.84</v>
      </c>
      <c r="AB34" s="22">
        <f t="shared" si="17"/>
        <v>6.9357000000000004E-7</v>
      </c>
      <c r="AC34" s="22">
        <f t="shared" si="18"/>
        <v>1.6400000000000001E-12</v>
      </c>
    </row>
    <row r="35" spans="1:29" x14ac:dyDescent="0.45">
      <c r="A35" s="23" t="s">
        <v>23</v>
      </c>
      <c r="B35" s="16">
        <f t="shared" ref="B35:X35" si="19">AVERAGE(B30:B34)</f>
        <v>1.0137480000000001E-4</v>
      </c>
      <c r="C35" s="16">
        <f t="shared" si="19"/>
        <v>3.4365999999999994E-2</v>
      </c>
      <c r="D35" s="16">
        <f t="shared" si="19"/>
        <v>1.7727800000000001E-7</v>
      </c>
      <c r="E35" s="16">
        <f t="shared" si="19"/>
        <v>9.6473999999999988E-9</v>
      </c>
      <c r="F35" s="16">
        <f t="shared" si="19"/>
        <v>5.4443000000000001</v>
      </c>
      <c r="G35" s="16">
        <f t="shared" si="19"/>
        <v>-28.060000000000002</v>
      </c>
      <c r="H35" s="16">
        <f t="shared" si="19"/>
        <v>9.0295199999999998</v>
      </c>
      <c r="I35" s="16">
        <f t="shared" si="19"/>
        <v>33.114400000000003</v>
      </c>
      <c r="J35" s="16">
        <f t="shared" si="19"/>
        <v>6.9052800000000003E-7</v>
      </c>
      <c r="K35" s="16">
        <f t="shared" si="19"/>
        <v>3.2156200000000004E-8</v>
      </c>
      <c r="L35" s="16">
        <f t="shared" si="19"/>
        <v>4.6570000000000009</v>
      </c>
      <c r="M35" s="16">
        <f t="shared" si="19"/>
        <v>0.71489200000000008</v>
      </c>
      <c r="N35" s="16">
        <f t="shared" si="19"/>
        <v>4.3131199999999993E-3</v>
      </c>
      <c r="O35" s="16">
        <f t="shared" si="19"/>
        <v>0.60332000000000008</v>
      </c>
      <c r="P35" s="16">
        <f t="shared" si="19"/>
        <v>6043</v>
      </c>
      <c r="Q35" s="16">
        <f t="shared" si="19"/>
        <v>10.11</v>
      </c>
      <c r="R35" s="16">
        <f t="shared" si="19"/>
        <v>0.16730200000000001</v>
      </c>
      <c r="S35" s="24">
        <f t="shared" si="19"/>
        <v>1.6563200000000002E-12</v>
      </c>
      <c r="T35" s="16">
        <f t="shared" si="19"/>
        <v>2.6576200000000001E-14</v>
      </c>
      <c r="U35" s="16">
        <f t="shared" si="19"/>
        <v>1.6047199999999999</v>
      </c>
      <c r="V35" s="16">
        <f t="shared" si="19"/>
        <v>0.95780600000000005</v>
      </c>
      <c r="W35" s="16">
        <f t="shared" si="19"/>
        <v>9.7819599999999997E-4</v>
      </c>
      <c r="X35" s="16">
        <f t="shared" si="19"/>
        <v>0.10212999999999998</v>
      </c>
      <c r="Z35" s="13">
        <f>AVERAGE(Z30:Z34)</f>
        <v>1.7727800000000001E-7</v>
      </c>
      <c r="AA35" s="13">
        <f>AVERAGE(AA30:AA34)</f>
        <v>6014.9400000000005</v>
      </c>
      <c r="AB35" s="13">
        <f>AVERAGE(AB30:AB34)</f>
        <v>6.9052800000000003E-7</v>
      </c>
      <c r="AC35" s="13">
        <f>AVERAGE(AC30:AC34)</f>
        <v>1.6563200000000002E-12</v>
      </c>
    </row>
    <row r="37" spans="1:29" x14ac:dyDescent="0.45">
      <c r="A37" s="30">
        <v>0.05</v>
      </c>
    </row>
    <row r="38" spans="1:29" x14ac:dyDescent="0.45">
      <c r="A38" s="15" t="s">
        <v>56</v>
      </c>
      <c r="B38" s="15" t="s">
        <v>12</v>
      </c>
      <c r="C38" s="15" t="s">
        <v>13</v>
      </c>
      <c r="D38" s="15" t="s">
        <v>25</v>
      </c>
      <c r="E38" s="15" t="s">
        <v>14</v>
      </c>
      <c r="F38" s="15" t="s">
        <v>15</v>
      </c>
      <c r="G38" s="15" t="s">
        <v>16</v>
      </c>
      <c r="H38" s="15" t="s">
        <v>17</v>
      </c>
      <c r="I38" s="15" t="s">
        <v>18</v>
      </c>
      <c r="J38" s="15" t="s">
        <v>26</v>
      </c>
      <c r="K38" s="15" t="s">
        <v>27</v>
      </c>
      <c r="L38" s="15" t="s">
        <v>28</v>
      </c>
      <c r="M38" s="15" t="s">
        <v>29</v>
      </c>
      <c r="N38" s="15" t="s">
        <v>30</v>
      </c>
      <c r="O38" s="15" t="s">
        <v>31</v>
      </c>
      <c r="P38" s="15" t="s">
        <v>32</v>
      </c>
      <c r="Q38" s="15" t="s">
        <v>19</v>
      </c>
      <c r="R38" s="15" t="s">
        <v>20</v>
      </c>
      <c r="S38" s="15" t="s">
        <v>33</v>
      </c>
      <c r="T38" s="15" t="s">
        <v>34</v>
      </c>
      <c r="U38" s="15" t="s">
        <v>35</v>
      </c>
      <c r="V38" s="15" t="s">
        <v>36</v>
      </c>
      <c r="W38" s="15" t="s">
        <v>37</v>
      </c>
      <c r="X38" s="15" t="s">
        <v>38</v>
      </c>
      <c r="Y38" s="19"/>
      <c r="Z38" s="13" t="s">
        <v>42</v>
      </c>
      <c r="AA38" s="13" t="s">
        <v>41</v>
      </c>
      <c r="AB38" s="13" t="s">
        <v>43</v>
      </c>
      <c r="AC38" s="13" t="s">
        <v>44</v>
      </c>
    </row>
    <row r="39" spans="1:29" x14ac:dyDescent="0.45">
      <c r="A39" s="19" t="s">
        <v>77</v>
      </c>
      <c r="B39" s="20">
        <v>1.0621E-4</v>
      </c>
      <c r="C39" s="19">
        <v>3.6006000000000003E-2</v>
      </c>
      <c r="D39" s="20">
        <v>1.6826E-7</v>
      </c>
      <c r="E39" s="20">
        <v>9.8046000000000007E-9</v>
      </c>
      <c r="F39" s="20">
        <v>5.8270999999999997</v>
      </c>
      <c r="G39" s="19">
        <v>-15.36</v>
      </c>
      <c r="H39" s="19">
        <v>9.1027000000000005</v>
      </c>
      <c r="I39" s="19">
        <v>59.262</v>
      </c>
      <c r="J39" s="20">
        <v>6.9630999999999997E-7</v>
      </c>
      <c r="K39" s="20">
        <v>3.3403999999999999E-8</v>
      </c>
      <c r="L39" s="20">
        <v>4.7972999999999999</v>
      </c>
      <c r="M39" s="19">
        <v>0.71479999999999999</v>
      </c>
      <c r="N39" s="20">
        <v>4.4426999999999999E-3</v>
      </c>
      <c r="O39" s="20">
        <v>0.62153000000000003</v>
      </c>
      <c r="P39" s="19">
        <v>6050</v>
      </c>
      <c r="Q39" s="20">
        <v>10.206</v>
      </c>
      <c r="R39" s="20">
        <v>0.16869000000000001</v>
      </c>
      <c r="S39" s="21">
        <v>1.5763000000000001E-12</v>
      </c>
      <c r="T39" s="20">
        <v>2.5735E-14</v>
      </c>
      <c r="U39" s="20">
        <v>1.6326000000000001</v>
      </c>
      <c r="V39" s="19">
        <v>0.96055999999999997</v>
      </c>
      <c r="W39" s="20">
        <v>9.9365999999999994E-4</v>
      </c>
      <c r="X39" s="20">
        <v>0.10345</v>
      </c>
      <c r="Z39" s="17">
        <f>D39</f>
        <v>1.6826E-7</v>
      </c>
      <c r="AA39" s="16">
        <f>G39+P39</f>
        <v>6034.64</v>
      </c>
      <c r="AB39" s="17">
        <f>J39</f>
        <v>6.9630999999999997E-7</v>
      </c>
      <c r="AC39" s="17">
        <f>S39</f>
        <v>1.5763000000000001E-12</v>
      </c>
    </row>
    <row r="40" spans="1:29" x14ac:dyDescent="0.45">
      <c r="A40" s="19" t="s">
        <v>78</v>
      </c>
      <c r="B40" s="20">
        <v>1.0141000000000001E-4</v>
      </c>
      <c r="C40" s="19">
        <v>3.4375999999999997E-2</v>
      </c>
      <c r="D40" s="20">
        <v>1.7672000000000001E-7</v>
      </c>
      <c r="E40" s="20">
        <v>9.6594000000000008E-9</v>
      </c>
      <c r="F40" s="20">
        <v>5.4659000000000004</v>
      </c>
      <c r="G40" s="19">
        <v>-28.33</v>
      </c>
      <c r="H40" s="19">
        <v>9.0442999999999998</v>
      </c>
      <c r="I40" s="19">
        <v>31.925000000000001</v>
      </c>
      <c r="J40" s="20">
        <v>7.0541999999999997E-7</v>
      </c>
      <c r="K40" s="20">
        <v>3.3025E-8</v>
      </c>
      <c r="L40" s="20">
        <v>4.6816000000000004</v>
      </c>
      <c r="M40" s="19">
        <v>0.71345000000000003</v>
      </c>
      <c r="N40" s="20">
        <v>4.3363999999999998E-3</v>
      </c>
      <c r="O40" s="20">
        <v>0.60780999999999996</v>
      </c>
      <c r="P40" s="19">
        <v>6047</v>
      </c>
      <c r="Q40" s="20">
        <v>10.125999999999999</v>
      </c>
      <c r="R40" s="20">
        <v>0.16744999999999999</v>
      </c>
      <c r="S40" s="21">
        <v>1.6476E-12</v>
      </c>
      <c r="T40" s="20">
        <v>2.6432E-14</v>
      </c>
      <c r="U40" s="20">
        <v>1.6043000000000001</v>
      </c>
      <c r="V40" s="19">
        <v>0.95796999999999999</v>
      </c>
      <c r="W40" s="20">
        <v>9.7798000000000004E-4</v>
      </c>
      <c r="X40" s="20">
        <v>0.10209</v>
      </c>
      <c r="Z40" s="20">
        <f t="shared" ref="Z40:Z43" si="20">D40</f>
        <v>1.7672000000000001E-7</v>
      </c>
      <c r="AA40" s="19">
        <f t="shared" ref="AA40:AA43" si="21">G40+P40</f>
        <v>6018.67</v>
      </c>
      <c r="AB40" s="20">
        <f t="shared" ref="AB40:AB43" si="22">J40</f>
        <v>7.0541999999999997E-7</v>
      </c>
      <c r="AC40" s="20">
        <f t="shared" ref="AC40:AC43" si="23">S40</f>
        <v>1.6476E-12</v>
      </c>
    </row>
    <row r="41" spans="1:29" x14ac:dyDescent="0.45">
      <c r="A41" s="19" t="s">
        <v>79</v>
      </c>
      <c r="B41" s="20">
        <v>9.9077E-5</v>
      </c>
      <c r="C41" s="19">
        <v>3.3586999999999999E-2</v>
      </c>
      <c r="D41" s="20">
        <v>1.8082E-7</v>
      </c>
      <c r="E41" s="20">
        <v>9.5290999999999993E-9</v>
      </c>
      <c r="F41" s="20">
        <v>5.2698999999999998</v>
      </c>
      <c r="G41" s="19">
        <v>-31.05</v>
      </c>
      <c r="H41" s="19">
        <v>8.9167000000000005</v>
      </c>
      <c r="I41" s="19">
        <v>28.716999999999999</v>
      </c>
      <c r="J41" s="20">
        <v>7.1144000000000002E-7</v>
      </c>
      <c r="K41" s="20">
        <v>3.2962000000000001E-8</v>
      </c>
      <c r="L41" s="20">
        <v>4.6330999999999998</v>
      </c>
      <c r="M41" s="19">
        <v>0.71255000000000002</v>
      </c>
      <c r="N41" s="20">
        <v>4.2919000000000004E-3</v>
      </c>
      <c r="O41" s="20">
        <v>0.60233000000000003</v>
      </c>
      <c r="P41" s="19">
        <v>6056</v>
      </c>
      <c r="Q41" s="20">
        <v>9.9911999999999992</v>
      </c>
      <c r="R41" s="20">
        <v>0.16497999999999999</v>
      </c>
      <c r="S41" s="21">
        <v>1.6599E-12</v>
      </c>
      <c r="T41" s="20">
        <v>2.6307000000000001E-14</v>
      </c>
      <c r="U41" s="20">
        <v>1.5849</v>
      </c>
      <c r="V41" s="19">
        <v>0.95765</v>
      </c>
      <c r="W41" s="20">
        <v>9.6588000000000002E-4</v>
      </c>
      <c r="X41" s="20">
        <v>0.10086000000000001</v>
      </c>
      <c r="Z41" s="20">
        <f t="shared" si="20"/>
        <v>1.8082E-7</v>
      </c>
      <c r="AA41" s="19">
        <f t="shared" si="21"/>
        <v>6024.95</v>
      </c>
      <c r="AB41" s="20">
        <f t="shared" si="22"/>
        <v>7.1144000000000002E-7</v>
      </c>
      <c r="AC41" s="20">
        <f t="shared" si="23"/>
        <v>1.6599E-12</v>
      </c>
    </row>
    <row r="42" spans="1:29" x14ac:dyDescent="0.45">
      <c r="A42" s="19" t="s">
        <v>80</v>
      </c>
      <c r="B42" s="20">
        <v>1.0357999999999999E-4</v>
      </c>
      <c r="C42" s="19">
        <v>3.5113999999999999E-2</v>
      </c>
      <c r="D42" s="20">
        <v>1.7174E-7</v>
      </c>
      <c r="E42" s="20">
        <v>9.7089999999999995E-9</v>
      </c>
      <c r="F42" s="20">
        <v>5.6532999999999998</v>
      </c>
      <c r="G42" s="19">
        <v>-19.37</v>
      </c>
      <c r="H42" s="19">
        <v>9.0482999999999993</v>
      </c>
      <c r="I42" s="19">
        <v>46.713000000000001</v>
      </c>
      <c r="J42" s="20">
        <v>7.0342999999999999E-7</v>
      </c>
      <c r="K42" s="20">
        <v>3.3142E-8</v>
      </c>
      <c r="L42" s="20">
        <v>4.7115</v>
      </c>
      <c r="M42" s="19">
        <v>0.71358999999999995</v>
      </c>
      <c r="N42" s="20">
        <v>4.3635999999999996E-3</v>
      </c>
      <c r="O42" s="20">
        <v>0.61150000000000004</v>
      </c>
      <c r="P42" s="19">
        <v>6026</v>
      </c>
      <c r="Q42" s="20">
        <v>10.135999999999999</v>
      </c>
      <c r="R42" s="20">
        <v>0.16819999999999999</v>
      </c>
      <c r="S42" s="21">
        <v>1.5959000000000001E-12</v>
      </c>
      <c r="T42" s="20">
        <v>2.5828999999999999E-14</v>
      </c>
      <c r="U42" s="20">
        <v>1.6185</v>
      </c>
      <c r="V42" s="19">
        <v>0.95989000000000002</v>
      </c>
      <c r="W42" s="20">
        <v>9.858E-4</v>
      </c>
      <c r="X42" s="20">
        <v>0.1027</v>
      </c>
      <c r="Z42" s="20">
        <f t="shared" si="20"/>
        <v>1.7174E-7</v>
      </c>
      <c r="AA42" s="19">
        <f t="shared" si="21"/>
        <v>6006.63</v>
      </c>
      <c r="AB42" s="20">
        <f t="shared" si="22"/>
        <v>7.0342999999999999E-7</v>
      </c>
      <c r="AC42" s="20">
        <f t="shared" si="23"/>
        <v>1.5959000000000001E-12</v>
      </c>
    </row>
    <row r="43" spans="1:29" x14ac:dyDescent="0.45">
      <c r="A43" s="14" t="s">
        <v>81</v>
      </c>
      <c r="B43" s="22">
        <v>1.0357999999999999E-4</v>
      </c>
      <c r="C43" s="14">
        <v>3.5113999999999999E-2</v>
      </c>
      <c r="D43" s="22">
        <v>1.7174E-7</v>
      </c>
      <c r="E43" s="22">
        <v>9.7089999999999995E-9</v>
      </c>
      <c r="F43" s="22">
        <v>5.6532999999999998</v>
      </c>
      <c r="G43" s="14">
        <v>-19.37</v>
      </c>
      <c r="H43" s="14">
        <v>9.0482999999999993</v>
      </c>
      <c r="I43" s="14">
        <v>46.713000000000001</v>
      </c>
      <c r="J43" s="22">
        <v>7.0342999999999999E-7</v>
      </c>
      <c r="K43" s="22">
        <v>3.3142E-8</v>
      </c>
      <c r="L43" s="22">
        <v>4.7115</v>
      </c>
      <c r="M43" s="14">
        <v>0.71358999999999995</v>
      </c>
      <c r="N43" s="22">
        <v>4.3635999999999996E-3</v>
      </c>
      <c r="O43" s="22">
        <v>0.61150000000000004</v>
      </c>
      <c r="P43" s="14">
        <v>6026</v>
      </c>
      <c r="Q43" s="22">
        <v>10.135999999999999</v>
      </c>
      <c r="R43" s="22">
        <v>0.16819999999999999</v>
      </c>
      <c r="S43" s="31">
        <v>1.5959000000000001E-12</v>
      </c>
      <c r="T43" s="22">
        <v>2.5828999999999999E-14</v>
      </c>
      <c r="U43" s="22">
        <v>1.6185</v>
      </c>
      <c r="V43" s="14">
        <v>0.95989000000000002</v>
      </c>
      <c r="W43" s="22">
        <v>9.858E-4</v>
      </c>
      <c r="X43" s="22">
        <v>0.1027</v>
      </c>
      <c r="Z43" s="22">
        <f t="shared" si="20"/>
        <v>1.7174E-7</v>
      </c>
      <c r="AA43" s="14">
        <f t="shared" si="21"/>
        <v>6006.63</v>
      </c>
      <c r="AB43" s="22">
        <f t="shared" si="22"/>
        <v>7.0342999999999999E-7</v>
      </c>
      <c r="AC43" s="22">
        <f t="shared" si="23"/>
        <v>1.5959000000000001E-12</v>
      </c>
    </row>
    <row r="44" spans="1:29" x14ac:dyDescent="0.45">
      <c r="A44" s="29" t="s">
        <v>23</v>
      </c>
      <c r="B44" s="19">
        <f t="shared" ref="B44:X44" si="24">AVERAGE(B39:B43)</f>
        <v>1.0277139999999998E-4</v>
      </c>
      <c r="C44" s="19">
        <f t="shared" si="24"/>
        <v>3.4839400000000006E-2</v>
      </c>
      <c r="D44" s="19">
        <f t="shared" si="24"/>
        <v>1.7385600000000002E-7</v>
      </c>
      <c r="E44" s="19">
        <f t="shared" si="24"/>
        <v>9.6822199999999993E-9</v>
      </c>
      <c r="F44" s="19">
        <f t="shared" si="24"/>
        <v>5.5739000000000001</v>
      </c>
      <c r="G44" s="19">
        <f t="shared" si="24"/>
        <v>-22.696000000000002</v>
      </c>
      <c r="H44" s="19">
        <f t="shared" si="24"/>
        <v>9.0320599999999978</v>
      </c>
      <c r="I44" s="19">
        <f t="shared" si="24"/>
        <v>42.665999999999997</v>
      </c>
      <c r="J44" s="19">
        <f t="shared" si="24"/>
        <v>7.0400599999999991E-7</v>
      </c>
      <c r="K44" s="19">
        <f t="shared" si="24"/>
        <v>3.3134999999999999E-8</v>
      </c>
      <c r="L44" s="19">
        <f t="shared" si="24"/>
        <v>4.7069999999999999</v>
      </c>
      <c r="M44" s="19">
        <f t="shared" si="24"/>
        <v>0.71359600000000001</v>
      </c>
      <c r="N44" s="19">
        <f t="shared" si="24"/>
        <v>4.3596399999999997E-3</v>
      </c>
      <c r="O44" s="19">
        <f t="shared" si="24"/>
        <v>0.61093400000000009</v>
      </c>
      <c r="P44" s="19">
        <f t="shared" si="24"/>
        <v>6041</v>
      </c>
      <c r="Q44" s="19">
        <f t="shared" si="24"/>
        <v>10.119039999999998</v>
      </c>
      <c r="R44" s="19">
        <f t="shared" si="24"/>
        <v>0.16750400000000001</v>
      </c>
      <c r="S44" s="32">
        <f t="shared" si="24"/>
        <v>1.6151199999999999E-12</v>
      </c>
      <c r="T44" s="19">
        <f t="shared" si="24"/>
        <v>2.6026400000000002E-14</v>
      </c>
      <c r="U44" s="19">
        <f t="shared" si="24"/>
        <v>1.6117600000000003</v>
      </c>
      <c r="V44" s="19">
        <f t="shared" si="24"/>
        <v>0.95919200000000004</v>
      </c>
      <c r="W44" s="19">
        <f t="shared" si="24"/>
        <v>9.8182400000000006E-4</v>
      </c>
      <c r="X44" s="19">
        <f t="shared" si="24"/>
        <v>0.10236000000000001</v>
      </c>
      <c r="Z44" s="13">
        <f>AVERAGE(Z39:Z43)</f>
        <v>1.7385600000000002E-7</v>
      </c>
      <c r="AA44" s="13">
        <f>AVERAGE(AA39:AA43)</f>
        <v>6018.304000000001</v>
      </c>
      <c r="AB44" s="13">
        <f>AVERAGE(AB39:AB43)</f>
        <v>7.0400599999999991E-7</v>
      </c>
      <c r="AC44" s="13">
        <f>AVERAGE(AC39:AC43)</f>
        <v>1.6151199999999999E-12</v>
      </c>
    </row>
    <row r="45" spans="1:29" x14ac:dyDescent="0.45">
      <c r="A45" s="2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T45" s="19"/>
      <c r="U45" s="19"/>
      <c r="V45" s="19"/>
      <c r="W45" s="19"/>
      <c r="X45" s="19"/>
    </row>
    <row r="46" spans="1:29" x14ac:dyDescent="0.45">
      <c r="A46" s="30">
        <v>0.06</v>
      </c>
    </row>
    <row r="47" spans="1:29" x14ac:dyDescent="0.45">
      <c r="A47" s="15" t="s">
        <v>56</v>
      </c>
      <c r="B47" s="15" t="s">
        <v>12</v>
      </c>
      <c r="C47" s="15" t="s">
        <v>13</v>
      </c>
      <c r="D47" s="15" t="s">
        <v>25</v>
      </c>
      <c r="E47" s="15" t="s">
        <v>14</v>
      </c>
      <c r="F47" s="15" t="s">
        <v>15</v>
      </c>
      <c r="G47" s="15" t="s">
        <v>16</v>
      </c>
      <c r="H47" s="15" t="s">
        <v>17</v>
      </c>
      <c r="I47" s="15" t="s">
        <v>18</v>
      </c>
      <c r="J47" s="15" t="s">
        <v>26</v>
      </c>
      <c r="K47" s="15" t="s">
        <v>27</v>
      </c>
      <c r="L47" s="15" t="s">
        <v>28</v>
      </c>
      <c r="M47" s="15" t="s">
        <v>29</v>
      </c>
      <c r="N47" s="15" t="s">
        <v>30</v>
      </c>
      <c r="O47" s="15" t="s">
        <v>31</v>
      </c>
      <c r="P47" s="15" t="s">
        <v>32</v>
      </c>
      <c r="Q47" s="15" t="s">
        <v>19</v>
      </c>
      <c r="R47" s="15" t="s">
        <v>20</v>
      </c>
      <c r="S47" s="15" t="s">
        <v>33</v>
      </c>
      <c r="T47" s="15" t="s">
        <v>34</v>
      </c>
      <c r="U47" s="15" t="s">
        <v>35</v>
      </c>
      <c r="V47" s="15" t="s">
        <v>36</v>
      </c>
      <c r="W47" s="15" t="s">
        <v>37</v>
      </c>
      <c r="X47" s="15" t="s">
        <v>38</v>
      </c>
      <c r="Y47" s="19"/>
      <c r="Z47" s="13" t="s">
        <v>42</v>
      </c>
      <c r="AA47" s="13" t="s">
        <v>41</v>
      </c>
      <c r="AB47" s="13" t="s">
        <v>43</v>
      </c>
      <c r="AC47" s="13" t="s">
        <v>44</v>
      </c>
    </row>
    <row r="48" spans="1:29" x14ac:dyDescent="0.45">
      <c r="A48" s="19" t="s">
        <v>82</v>
      </c>
      <c r="B48" s="20">
        <v>1.0268999999999999E-4</v>
      </c>
      <c r="C48" s="19">
        <v>3.4812999999999997E-2</v>
      </c>
      <c r="D48" s="20">
        <v>1.7065999999999999E-7</v>
      </c>
      <c r="E48" s="20">
        <v>9.6918999999999996E-9</v>
      </c>
      <c r="F48" s="20">
        <v>5.6791</v>
      </c>
      <c r="G48" s="19">
        <v>-17.03</v>
      </c>
      <c r="H48" s="19">
        <v>9.0581999999999994</v>
      </c>
      <c r="I48" s="19">
        <v>53.19</v>
      </c>
      <c r="J48" s="20">
        <v>7.1552999999999995E-7</v>
      </c>
      <c r="K48" s="20">
        <v>3.3565000000000003E-8</v>
      </c>
      <c r="L48" s="20">
        <v>4.6909000000000001</v>
      </c>
      <c r="M48" s="19">
        <v>0.71257000000000004</v>
      </c>
      <c r="N48" s="20">
        <v>4.3448999999999996E-3</v>
      </c>
      <c r="O48" s="20">
        <v>0.60975000000000001</v>
      </c>
      <c r="P48" s="19">
        <v>5997</v>
      </c>
      <c r="Q48" s="20">
        <v>10.134</v>
      </c>
      <c r="R48" s="20">
        <v>0.16897999999999999</v>
      </c>
      <c r="S48" s="21">
        <v>1.5864E-12</v>
      </c>
      <c r="T48" s="20">
        <v>2.5620999999999999E-14</v>
      </c>
      <c r="U48" s="20">
        <v>1.615</v>
      </c>
      <c r="V48" s="19">
        <v>0.96013000000000004</v>
      </c>
      <c r="W48" s="20">
        <v>9.8447000000000009E-4</v>
      </c>
      <c r="X48" s="20">
        <v>0.10254000000000001</v>
      </c>
      <c r="Z48" s="17">
        <f>D48</f>
        <v>1.7065999999999999E-7</v>
      </c>
      <c r="AA48" s="16">
        <f>G48+P48</f>
        <v>5979.97</v>
      </c>
      <c r="AB48" s="17">
        <f>J48</f>
        <v>7.1552999999999995E-7</v>
      </c>
      <c r="AC48" s="17">
        <f>S48</f>
        <v>1.5864E-12</v>
      </c>
    </row>
    <row r="49" spans="1:29" x14ac:dyDescent="0.45">
      <c r="A49" s="19" t="s">
        <v>83</v>
      </c>
      <c r="B49" s="20">
        <v>9.9784999999999994E-5</v>
      </c>
      <c r="C49" s="19">
        <v>3.3827000000000003E-2</v>
      </c>
      <c r="D49" s="20">
        <v>1.7447E-7</v>
      </c>
      <c r="E49" s="20">
        <v>9.5820999999999998E-9</v>
      </c>
      <c r="F49" s="20">
        <v>5.4920999999999998</v>
      </c>
      <c r="G49" s="19">
        <v>-22.57</v>
      </c>
      <c r="H49" s="19">
        <v>8.9923999999999999</v>
      </c>
      <c r="I49" s="19">
        <v>39.841999999999999</v>
      </c>
      <c r="J49" s="20">
        <v>7.2442999999999998E-7</v>
      </c>
      <c r="K49" s="20">
        <v>3.3465999999999997E-8</v>
      </c>
      <c r="L49" s="20">
        <v>4.6196000000000002</v>
      </c>
      <c r="M49" s="19">
        <v>0.71140999999999999</v>
      </c>
      <c r="N49" s="20">
        <v>4.2794E-3</v>
      </c>
      <c r="O49" s="20">
        <v>0.60153999999999996</v>
      </c>
      <c r="P49" s="19">
        <v>5987</v>
      </c>
      <c r="Q49" s="20">
        <v>10.054</v>
      </c>
      <c r="R49" s="20">
        <v>0.16793</v>
      </c>
      <c r="S49" s="21">
        <v>1.6217E-12</v>
      </c>
      <c r="T49" s="20">
        <v>2.5896E-14</v>
      </c>
      <c r="U49" s="20">
        <v>1.5968</v>
      </c>
      <c r="V49" s="19">
        <v>0.95891999999999999</v>
      </c>
      <c r="W49" s="20">
        <v>9.7420999999999998E-4</v>
      </c>
      <c r="X49" s="20">
        <v>0.10159</v>
      </c>
      <c r="Z49" s="20">
        <f t="shared" ref="Z49:Z52" si="25">D49</f>
        <v>1.7447E-7</v>
      </c>
      <c r="AA49" s="19">
        <f t="shared" ref="AA49:AA52" si="26">G49+P49</f>
        <v>5964.43</v>
      </c>
      <c r="AB49" s="20">
        <f t="shared" ref="AB49:AB52" si="27">J49</f>
        <v>7.2442999999999998E-7</v>
      </c>
      <c r="AC49" s="20">
        <f t="shared" ref="AC49:AC52" si="28">S49</f>
        <v>1.6217E-12</v>
      </c>
    </row>
    <row r="50" spans="1:29" x14ac:dyDescent="0.45">
      <c r="A50" s="19" t="s">
        <v>84</v>
      </c>
      <c r="B50" s="20">
        <v>9.9542000000000003E-5</v>
      </c>
      <c r="C50" s="19">
        <v>3.3744999999999997E-2</v>
      </c>
      <c r="D50" s="20">
        <v>1.7503E-7</v>
      </c>
      <c r="E50" s="20">
        <v>9.5622999999999995E-9</v>
      </c>
      <c r="F50" s="20">
        <v>5.4631999999999996</v>
      </c>
      <c r="G50" s="19">
        <v>-22.85</v>
      </c>
      <c r="H50" s="19">
        <v>8.9686000000000003</v>
      </c>
      <c r="I50" s="19">
        <v>39.25</v>
      </c>
      <c r="J50" s="20">
        <v>7.2445000000000001E-7</v>
      </c>
      <c r="K50" s="20">
        <v>3.3394000000000001E-8</v>
      </c>
      <c r="L50" s="20">
        <v>4.6096000000000004</v>
      </c>
      <c r="M50" s="19">
        <v>0.71130000000000004</v>
      </c>
      <c r="N50" s="20">
        <v>4.2700000000000004E-3</v>
      </c>
      <c r="O50" s="20">
        <v>0.60031000000000001</v>
      </c>
      <c r="P50" s="19">
        <v>5987</v>
      </c>
      <c r="Q50" s="20">
        <v>10.029</v>
      </c>
      <c r="R50" s="20">
        <v>0.16750999999999999</v>
      </c>
      <c r="S50" s="21">
        <v>1.6181999999999999E-12</v>
      </c>
      <c r="T50" s="20">
        <v>2.5802000000000001E-14</v>
      </c>
      <c r="U50" s="20">
        <v>1.5945</v>
      </c>
      <c r="V50" s="19">
        <v>0.95906000000000002</v>
      </c>
      <c r="W50" s="20">
        <v>9.7267000000000002E-4</v>
      </c>
      <c r="X50" s="20">
        <v>0.10142</v>
      </c>
      <c r="Z50" s="20">
        <f t="shared" si="25"/>
        <v>1.7503E-7</v>
      </c>
      <c r="AA50" s="19">
        <f t="shared" si="26"/>
        <v>5964.15</v>
      </c>
      <c r="AB50" s="20">
        <f t="shared" si="27"/>
        <v>7.2445000000000001E-7</v>
      </c>
      <c r="AC50" s="20">
        <f t="shared" si="28"/>
        <v>1.6181999999999999E-12</v>
      </c>
    </row>
    <row r="51" spans="1:29" x14ac:dyDescent="0.45">
      <c r="A51" s="19" t="s">
        <v>85</v>
      </c>
      <c r="B51" s="20">
        <v>9.8858999999999997E-5</v>
      </c>
      <c r="C51" s="19">
        <v>3.3513000000000001E-2</v>
      </c>
      <c r="D51" s="20">
        <v>1.7596E-7</v>
      </c>
      <c r="E51" s="20">
        <v>9.5212999999999994E-9</v>
      </c>
      <c r="F51" s="20">
        <v>5.4111000000000002</v>
      </c>
      <c r="G51" s="19">
        <v>-24.27</v>
      </c>
      <c r="H51" s="19">
        <v>8.9268000000000001</v>
      </c>
      <c r="I51" s="19">
        <v>36.780999999999999</v>
      </c>
      <c r="J51" s="20">
        <v>7.2748999999999996E-7</v>
      </c>
      <c r="K51" s="20">
        <v>3.3475E-8</v>
      </c>
      <c r="L51" s="20">
        <v>4.6013999999999999</v>
      </c>
      <c r="M51" s="19">
        <v>0.71092999999999995</v>
      </c>
      <c r="N51" s="20">
        <v>4.2626000000000001E-3</v>
      </c>
      <c r="O51" s="20">
        <v>0.59958</v>
      </c>
      <c r="P51" s="19">
        <v>5994</v>
      </c>
      <c r="Q51" s="20">
        <v>9.9868000000000006</v>
      </c>
      <c r="R51" s="20">
        <v>0.16661000000000001</v>
      </c>
      <c r="S51" s="21">
        <v>1.6259E-12</v>
      </c>
      <c r="T51" s="20">
        <v>2.5825E-14</v>
      </c>
      <c r="U51" s="20">
        <v>1.5884</v>
      </c>
      <c r="V51" s="19">
        <v>0.95884000000000003</v>
      </c>
      <c r="W51" s="20">
        <v>9.6871999999999995E-4</v>
      </c>
      <c r="X51" s="20">
        <v>0.10102999999999999</v>
      </c>
      <c r="Z51" s="20">
        <f t="shared" si="25"/>
        <v>1.7596E-7</v>
      </c>
      <c r="AA51" s="19">
        <f t="shared" si="26"/>
        <v>5969.73</v>
      </c>
      <c r="AB51" s="20">
        <f t="shared" si="27"/>
        <v>7.2748999999999996E-7</v>
      </c>
      <c r="AC51" s="20">
        <f t="shared" si="28"/>
        <v>1.6259E-12</v>
      </c>
    </row>
    <row r="52" spans="1:29" x14ac:dyDescent="0.45">
      <c r="A52" s="14" t="s">
        <v>86</v>
      </c>
      <c r="B52" s="22">
        <v>9.789E-5</v>
      </c>
      <c r="C52" s="14">
        <v>3.3184999999999999E-2</v>
      </c>
      <c r="D52" s="22">
        <v>1.7781999999999999E-7</v>
      </c>
      <c r="E52" s="22">
        <v>9.4862000000000006E-9</v>
      </c>
      <c r="F52" s="22">
        <v>5.3346999999999998</v>
      </c>
      <c r="G52" s="14">
        <v>-27.11</v>
      </c>
      <c r="H52" s="14">
        <v>8.9024999999999999</v>
      </c>
      <c r="I52" s="14">
        <v>32.838000000000001</v>
      </c>
      <c r="J52" s="22">
        <v>7.2888E-7</v>
      </c>
      <c r="K52" s="22">
        <v>3.3356999999999999E-8</v>
      </c>
      <c r="L52" s="22">
        <v>4.5765000000000002</v>
      </c>
      <c r="M52" s="14">
        <v>0.71057000000000003</v>
      </c>
      <c r="N52" s="22">
        <v>4.2395999999999996E-3</v>
      </c>
      <c r="O52" s="22">
        <v>0.59665000000000001</v>
      </c>
      <c r="P52" s="14">
        <v>6000</v>
      </c>
      <c r="Q52" s="22">
        <v>9.9600000000000009</v>
      </c>
      <c r="R52" s="22">
        <v>0.16600000000000001</v>
      </c>
      <c r="S52" s="31">
        <v>1.6391999999999999E-12</v>
      </c>
      <c r="T52" s="22">
        <v>2.5927E-14</v>
      </c>
      <c r="U52" s="22">
        <v>1.5817000000000001</v>
      </c>
      <c r="V52" s="14">
        <v>0.95837000000000006</v>
      </c>
      <c r="W52" s="22">
        <v>9.6482999999999996E-4</v>
      </c>
      <c r="X52" s="22">
        <v>0.10067</v>
      </c>
      <c r="Z52" s="22">
        <f t="shared" si="25"/>
        <v>1.7781999999999999E-7</v>
      </c>
      <c r="AA52" s="14">
        <f t="shared" si="26"/>
        <v>5972.89</v>
      </c>
      <c r="AB52" s="22">
        <f t="shared" si="27"/>
        <v>7.2888E-7</v>
      </c>
      <c r="AC52" s="22">
        <f t="shared" si="28"/>
        <v>1.6391999999999999E-12</v>
      </c>
    </row>
    <row r="53" spans="1:29" x14ac:dyDescent="0.45">
      <c r="A53" s="29" t="s">
        <v>23</v>
      </c>
      <c r="B53" s="19">
        <f t="shared" ref="B53:X53" si="29">AVERAGE(B48:B52)</f>
        <v>9.9753199999999992E-5</v>
      </c>
      <c r="C53" s="19">
        <f t="shared" si="29"/>
        <v>3.3816600000000002E-2</v>
      </c>
      <c r="D53" s="19">
        <f t="shared" si="29"/>
        <v>1.7478799999999996E-7</v>
      </c>
      <c r="E53" s="19">
        <f t="shared" si="29"/>
        <v>9.5687599999999991E-9</v>
      </c>
      <c r="F53" s="19">
        <f t="shared" si="29"/>
        <v>5.4760400000000002</v>
      </c>
      <c r="G53" s="19">
        <f t="shared" si="29"/>
        <v>-22.765999999999998</v>
      </c>
      <c r="H53" s="19">
        <f t="shared" si="29"/>
        <v>8.9696999999999996</v>
      </c>
      <c r="I53" s="19">
        <f t="shared" si="29"/>
        <v>40.380199999999995</v>
      </c>
      <c r="J53" s="19">
        <f t="shared" si="29"/>
        <v>7.2415599999999994E-7</v>
      </c>
      <c r="K53" s="19">
        <f t="shared" si="29"/>
        <v>3.3451400000000001E-8</v>
      </c>
      <c r="L53" s="19">
        <f t="shared" si="29"/>
        <v>4.6196000000000002</v>
      </c>
      <c r="M53" s="19">
        <f t="shared" si="29"/>
        <v>0.71135599999999999</v>
      </c>
      <c r="N53" s="19">
        <f t="shared" si="29"/>
        <v>4.2793000000000006E-3</v>
      </c>
      <c r="O53" s="19">
        <f t="shared" si="29"/>
        <v>0.60156599999999993</v>
      </c>
      <c r="P53" s="19">
        <f t="shared" si="29"/>
        <v>5993</v>
      </c>
      <c r="Q53" s="19">
        <f t="shared" si="29"/>
        <v>10.03276</v>
      </c>
      <c r="R53" s="19">
        <f t="shared" si="29"/>
        <v>0.167406</v>
      </c>
      <c r="S53" s="32">
        <f t="shared" si="29"/>
        <v>1.61828E-12</v>
      </c>
      <c r="T53" s="19">
        <f t="shared" si="29"/>
        <v>2.58142E-14</v>
      </c>
      <c r="U53" s="19">
        <f t="shared" si="29"/>
        <v>1.59528</v>
      </c>
      <c r="V53" s="19">
        <f t="shared" si="29"/>
        <v>0.95906400000000003</v>
      </c>
      <c r="W53" s="19">
        <f t="shared" si="29"/>
        <v>9.7298000000000003E-4</v>
      </c>
      <c r="X53" s="19">
        <f t="shared" si="29"/>
        <v>0.10145</v>
      </c>
      <c r="Z53" s="13">
        <f>AVERAGE(Z48:Z52)</f>
        <v>1.7478799999999996E-7</v>
      </c>
      <c r="AA53" s="13">
        <f>AVERAGE(AA48:AA52)</f>
        <v>5970.2340000000004</v>
      </c>
      <c r="AB53" s="13">
        <f>AVERAGE(AB48:AB52)</f>
        <v>7.2415599999999994E-7</v>
      </c>
      <c r="AC53" s="13">
        <f>AVERAGE(AC48:AC52)</f>
        <v>1.61828E-12</v>
      </c>
    </row>
    <row r="54" spans="1:29" x14ac:dyDescent="0.45">
      <c r="A54" s="2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T54" s="19"/>
      <c r="U54" s="19"/>
      <c r="V54" s="19"/>
      <c r="W54" s="19"/>
      <c r="X54" s="19"/>
    </row>
    <row r="55" spans="1:29" x14ac:dyDescent="0.45">
      <c r="A55" s="30">
        <v>7.0000000000000007E-2</v>
      </c>
    </row>
    <row r="56" spans="1:29" x14ac:dyDescent="0.45">
      <c r="A56" s="15" t="s">
        <v>56</v>
      </c>
      <c r="B56" s="15" t="s">
        <v>12</v>
      </c>
      <c r="C56" s="15" t="s">
        <v>13</v>
      </c>
      <c r="D56" s="15" t="s">
        <v>25</v>
      </c>
      <c r="E56" s="15" t="s">
        <v>14</v>
      </c>
      <c r="F56" s="15" t="s">
        <v>15</v>
      </c>
      <c r="G56" s="15" t="s">
        <v>16</v>
      </c>
      <c r="H56" s="15" t="s">
        <v>17</v>
      </c>
      <c r="I56" s="15" t="s">
        <v>18</v>
      </c>
      <c r="J56" s="15" t="s">
        <v>26</v>
      </c>
      <c r="K56" s="15" t="s">
        <v>27</v>
      </c>
      <c r="L56" s="15" t="s">
        <v>28</v>
      </c>
      <c r="M56" s="15" t="s">
        <v>29</v>
      </c>
      <c r="N56" s="15" t="s">
        <v>30</v>
      </c>
      <c r="O56" s="15" t="s">
        <v>31</v>
      </c>
      <c r="P56" s="15" t="s">
        <v>32</v>
      </c>
      <c r="Q56" s="15" t="s">
        <v>19</v>
      </c>
      <c r="R56" s="15" t="s">
        <v>20</v>
      </c>
      <c r="S56" s="15" t="s">
        <v>33</v>
      </c>
      <c r="T56" s="15" t="s">
        <v>34</v>
      </c>
      <c r="U56" s="15" t="s">
        <v>35</v>
      </c>
      <c r="V56" s="15" t="s">
        <v>36</v>
      </c>
      <c r="W56" s="15" t="s">
        <v>37</v>
      </c>
      <c r="X56" s="15" t="s">
        <v>38</v>
      </c>
      <c r="Y56" s="19"/>
      <c r="Z56" s="13" t="s">
        <v>42</v>
      </c>
      <c r="AA56" s="13" t="s">
        <v>41</v>
      </c>
      <c r="AB56" s="13" t="s">
        <v>43</v>
      </c>
      <c r="AC56" s="13" t="s">
        <v>44</v>
      </c>
    </row>
    <row r="57" spans="1:29" x14ac:dyDescent="0.45">
      <c r="A57" s="19" t="s">
        <v>87</v>
      </c>
      <c r="B57" s="20">
        <v>1.019E-4</v>
      </c>
      <c r="C57" s="19">
        <v>3.4542000000000003E-2</v>
      </c>
      <c r="D57" s="20">
        <v>1.6913000000000001E-7</v>
      </c>
      <c r="E57" s="20">
        <v>9.6343000000000001E-9</v>
      </c>
      <c r="F57" s="20">
        <v>5.6963999999999997</v>
      </c>
      <c r="G57" s="19">
        <v>-14.24</v>
      </c>
      <c r="H57" s="19">
        <v>8.9931999999999999</v>
      </c>
      <c r="I57" s="19">
        <v>63.154000000000003</v>
      </c>
      <c r="J57" s="20">
        <v>7.3463000000000001E-7</v>
      </c>
      <c r="K57" s="20">
        <v>3.4345000000000001E-8</v>
      </c>
      <c r="L57" s="20">
        <v>4.6750999999999996</v>
      </c>
      <c r="M57" s="19">
        <v>0.71028000000000002</v>
      </c>
      <c r="N57" s="20">
        <v>4.3308000000000001E-3</v>
      </c>
      <c r="O57" s="20">
        <v>0.60972999999999999</v>
      </c>
      <c r="P57" s="19">
        <v>5985</v>
      </c>
      <c r="Q57" s="20">
        <v>10.066000000000001</v>
      </c>
      <c r="R57" s="20">
        <v>0.16819000000000001</v>
      </c>
      <c r="S57" s="21">
        <v>1.5723000000000001E-12</v>
      </c>
      <c r="T57" s="20">
        <v>2.53E-14</v>
      </c>
      <c r="U57" s="20">
        <v>1.6091</v>
      </c>
      <c r="V57" s="19">
        <v>0.96070999999999995</v>
      </c>
      <c r="W57" s="20">
        <v>9.8061000000000003E-4</v>
      </c>
      <c r="X57" s="20">
        <v>0.10206999999999999</v>
      </c>
      <c r="Z57" s="17">
        <f>D57</f>
        <v>1.6913000000000001E-7</v>
      </c>
      <c r="AA57" s="16">
        <f>G57+P57</f>
        <v>5970.76</v>
      </c>
      <c r="AB57" s="17">
        <f>J57</f>
        <v>7.3463000000000001E-7</v>
      </c>
      <c r="AC57" s="17">
        <f>S57</f>
        <v>1.5723000000000001E-12</v>
      </c>
    </row>
    <row r="58" spans="1:29" x14ac:dyDescent="0.45">
      <c r="A58" s="19" t="s">
        <v>88</v>
      </c>
      <c r="B58" s="20">
        <v>9.7101000000000004E-5</v>
      </c>
      <c r="C58" s="19">
        <v>3.2917000000000002E-2</v>
      </c>
      <c r="D58" s="20">
        <v>1.7777000000000001E-7</v>
      </c>
      <c r="E58" s="20">
        <v>9.4825000000000007E-9</v>
      </c>
      <c r="F58" s="20">
        <v>5.3341000000000003</v>
      </c>
      <c r="G58" s="19">
        <v>-27.79</v>
      </c>
      <c r="H58" s="19">
        <v>8.9248999999999992</v>
      </c>
      <c r="I58" s="19">
        <v>32.116</v>
      </c>
      <c r="J58" s="20">
        <v>7.3206000000000001E-7</v>
      </c>
      <c r="K58" s="20">
        <v>3.3331000000000002E-8</v>
      </c>
      <c r="L58" s="20">
        <v>4.5529999999999999</v>
      </c>
      <c r="M58" s="19">
        <v>0.71025000000000005</v>
      </c>
      <c r="N58" s="20">
        <v>4.2180999999999998E-3</v>
      </c>
      <c r="O58" s="20">
        <v>0.59389000000000003</v>
      </c>
      <c r="P58" s="19">
        <v>5989</v>
      </c>
      <c r="Q58" s="20">
        <v>9.9756999999999998</v>
      </c>
      <c r="R58" s="20">
        <v>0.16657</v>
      </c>
      <c r="S58" s="21">
        <v>1.6486000000000001E-12</v>
      </c>
      <c r="T58" s="20">
        <v>2.6029000000000001E-14</v>
      </c>
      <c r="U58" s="20">
        <v>1.5789</v>
      </c>
      <c r="V58" s="19">
        <v>0.95796000000000003</v>
      </c>
      <c r="W58" s="20">
        <v>9.6376999999999997E-4</v>
      </c>
      <c r="X58" s="20">
        <v>0.10061</v>
      </c>
      <c r="Z58" s="20">
        <f t="shared" ref="Z58:Z61" si="30">D58</f>
        <v>1.7777000000000001E-7</v>
      </c>
      <c r="AA58" s="19">
        <f t="shared" ref="AA58:AA61" si="31">G58+P58</f>
        <v>5961.21</v>
      </c>
      <c r="AB58" s="20">
        <f t="shared" ref="AB58:AB61" si="32">J58</f>
        <v>7.3206000000000001E-7</v>
      </c>
      <c r="AC58" s="20">
        <f t="shared" ref="AC58:AC61" si="33">S58</f>
        <v>1.6486000000000001E-12</v>
      </c>
    </row>
    <row r="59" spans="1:29" x14ac:dyDescent="0.45">
      <c r="A59" s="19" t="s">
        <v>89</v>
      </c>
      <c r="B59" s="20">
        <v>9.8531999999999998E-5</v>
      </c>
      <c r="C59" s="19">
        <v>3.3402000000000001E-2</v>
      </c>
      <c r="D59" s="20">
        <v>1.7576999999999999E-7</v>
      </c>
      <c r="E59" s="20">
        <v>9.5164999999999996E-9</v>
      </c>
      <c r="F59" s="20">
        <v>5.4142000000000001</v>
      </c>
      <c r="G59" s="19">
        <v>-24.05</v>
      </c>
      <c r="H59" s="19">
        <v>8.9250000000000007</v>
      </c>
      <c r="I59" s="19">
        <v>37.11</v>
      </c>
      <c r="J59" s="20">
        <v>7.2900000000000003E-7</v>
      </c>
      <c r="K59" s="20">
        <v>3.3416E-8</v>
      </c>
      <c r="L59" s="20">
        <v>4.5838000000000001</v>
      </c>
      <c r="M59" s="19">
        <v>0.71050000000000002</v>
      </c>
      <c r="N59" s="20">
        <v>4.2464E-3</v>
      </c>
      <c r="O59" s="20">
        <v>0.59765999999999997</v>
      </c>
      <c r="P59" s="19">
        <v>5992</v>
      </c>
      <c r="Q59" s="20">
        <v>9.9839000000000002</v>
      </c>
      <c r="R59" s="20">
        <v>0.16661999999999999</v>
      </c>
      <c r="S59" s="21">
        <v>1.6239999999999999E-12</v>
      </c>
      <c r="T59" s="20">
        <v>2.5776999999999999E-14</v>
      </c>
      <c r="U59" s="20">
        <v>1.5872999999999999</v>
      </c>
      <c r="V59" s="19">
        <v>0.95887999999999995</v>
      </c>
      <c r="W59" s="20">
        <v>9.6809000000000001E-4</v>
      </c>
      <c r="X59" s="20">
        <v>0.10095999999999999</v>
      </c>
      <c r="Z59" s="20">
        <f t="shared" si="30"/>
        <v>1.7576999999999999E-7</v>
      </c>
      <c r="AA59" s="19">
        <f t="shared" si="31"/>
        <v>5967.95</v>
      </c>
      <c r="AB59" s="20">
        <f t="shared" si="32"/>
        <v>7.2900000000000003E-7</v>
      </c>
      <c r="AC59" s="20">
        <f t="shared" si="33"/>
        <v>1.6239999999999999E-12</v>
      </c>
    </row>
    <row r="60" spans="1:29" x14ac:dyDescent="0.45">
      <c r="A60" s="19" t="s">
        <v>90</v>
      </c>
      <c r="B60" s="20">
        <v>9.9872999999999997E-5</v>
      </c>
      <c r="C60" s="19">
        <v>3.3856999999999998E-2</v>
      </c>
      <c r="D60" s="20">
        <v>1.7508999999999999E-7</v>
      </c>
      <c r="E60" s="20">
        <v>9.5930000000000003E-9</v>
      </c>
      <c r="F60" s="20">
        <v>5.4789000000000003</v>
      </c>
      <c r="G60" s="19">
        <v>-23.03</v>
      </c>
      <c r="H60" s="19">
        <v>8.9957999999999991</v>
      </c>
      <c r="I60" s="19">
        <v>39.061</v>
      </c>
      <c r="J60" s="20">
        <v>7.2536000000000003E-7</v>
      </c>
      <c r="K60" s="20">
        <v>3.3484999999999998E-8</v>
      </c>
      <c r="L60" s="20">
        <v>4.6162999999999998</v>
      </c>
      <c r="M60" s="19">
        <v>0.71106000000000003</v>
      </c>
      <c r="N60" s="20">
        <v>4.2762E-3</v>
      </c>
      <c r="O60" s="20">
        <v>0.60138000000000003</v>
      </c>
      <c r="P60" s="19">
        <v>5994</v>
      </c>
      <c r="Q60" s="20">
        <v>10.058999999999999</v>
      </c>
      <c r="R60" s="20">
        <v>0.16782</v>
      </c>
      <c r="S60" s="21">
        <v>1.6095999999999999E-12</v>
      </c>
      <c r="T60" s="20">
        <v>2.5705999999999999E-14</v>
      </c>
      <c r="U60" s="20">
        <v>1.597</v>
      </c>
      <c r="V60" s="19">
        <v>0.95925000000000005</v>
      </c>
      <c r="W60" s="20">
        <v>9.7415999999999996E-4</v>
      </c>
      <c r="X60" s="20">
        <v>0.10155</v>
      </c>
      <c r="Z60" s="20">
        <f t="shared" si="30"/>
        <v>1.7508999999999999E-7</v>
      </c>
      <c r="AA60" s="19">
        <f t="shared" si="31"/>
        <v>5970.97</v>
      </c>
      <c r="AB60" s="20">
        <f t="shared" si="32"/>
        <v>7.2536000000000003E-7</v>
      </c>
      <c r="AC60" s="20">
        <f t="shared" si="33"/>
        <v>1.6095999999999999E-12</v>
      </c>
    </row>
    <row r="61" spans="1:29" x14ac:dyDescent="0.45">
      <c r="A61" s="14" t="s">
        <v>91</v>
      </c>
      <c r="B61" s="22">
        <v>9.7241E-5</v>
      </c>
      <c r="C61" s="14">
        <v>3.2965000000000001E-2</v>
      </c>
      <c r="D61" s="22">
        <v>1.8301E-7</v>
      </c>
      <c r="E61" s="22">
        <v>9.4985000000000006E-9</v>
      </c>
      <c r="F61" s="22">
        <v>5.1901999999999999</v>
      </c>
      <c r="G61" s="14">
        <v>-30.95</v>
      </c>
      <c r="H61" s="14">
        <v>8.9320000000000004</v>
      </c>
      <c r="I61" s="14">
        <v>28.859000000000002</v>
      </c>
      <c r="J61" s="22">
        <v>7.2974999999999998E-7</v>
      </c>
      <c r="K61" s="22">
        <v>3.3181999999999999E-8</v>
      </c>
      <c r="L61" s="22">
        <v>4.5469999999999997</v>
      </c>
      <c r="M61" s="14">
        <v>0.71038999999999997</v>
      </c>
      <c r="N61" s="22">
        <v>4.2123000000000004E-3</v>
      </c>
      <c r="O61" s="22">
        <v>0.59296000000000004</v>
      </c>
      <c r="P61" s="14">
        <v>5998</v>
      </c>
      <c r="Q61" s="22">
        <v>9.9809000000000001</v>
      </c>
      <c r="R61" s="22">
        <v>0.16639999999999999</v>
      </c>
      <c r="S61" s="31">
        <v>1.6084000000000001E-12</v>
      </c>
      <c r="T61" s="22">
        <v>2.5365000000000001E-14</v>
      </c>
      <c r="U61" s="22">
        <v>1.577</v>
      </c>
      <c r="V61" s="14">
        <v>0.95906000000000002</v>
      </c>
      <c r="W61" s="22">
        <v>9.6250999999999997E-4</v>
      </c>
      <c r="X61" s="22">
        <v>0.10036</v>
      </c>
      <c r="Z61" s="22">
        <f t="shared" si="30"/>
        <v>1.8301E-7</v>
      </c>
      <c r="AA61" s="14">
        <f t="shared" si="31"/>
        <v>5967.05</v>
      </c>
      <c r="AB61" s="22">
        <f t="shared" si="32"/>
        <v>7.2974999999999998E-7</v>
      </c>
      <c r="AC61" s="22">
        <f t="shared" si="33"/>
        <v>1.6084000000000001E-12</v>
      </c>
    </row>
    <row r="62" spans="1:29" x14ac:dyDescent="0.45">
      <c r="A62" s="29" t="s">
        <v>23</v>
      </c>
      <c r="B62" s="19">
        <f t="shared" ref="B62:X62" si="34">AVERAGE(B57:B61)</f>
        <v>9.8929399999999988E-5</v>
      </c>
      <c r="C62" s="19">
        <f t="shared" si="34"/>
        <v>3.35366E-2</v>
      </c>
      <c r="D62" s="19">
        <f t="shared" si="34"/>
        <v>1.7615399999999998E-7</v>
      </c>
      <c r="E62" s="19">
        <f t="shared" si="34"/>
        <v>9.5449600000000009E-9</v>
      </c>
      <c r="F62" s="19">
        <f t="shared" si="34"/>
        <v>5.4227600000000002</v>
      </c>
      <c r="G62" s="19">
        <f t="shared" si="34"/>
        <v>-24.012</v>
      </c>
      <c r="H62" s="19">
        <f t="shared" si="34"/>
        <v>8.9541799999999991</v>
      </c>
      <c r="I62" s="19">
        <f t="shared" si="34"/>
        <v>40.06</v>
      </c>
      <c r="J62" s="19">
        <f t="shared" si="34"/>
        <v>7.3016000000000007E-7</v>
      </c>
      <c r="K62" s="19">
        <f t="shared" si="34"/>
        <v>3.3551799999999997E-8</v>
      </c>
      <c r="L62" s="19">
        <f t="shared" si="34"/>
        <v>4.59504</v>
      </c>
      <c r="M62" s="19">
        <f t="shared" si="34"/>
        <v>0.71049599999999991</v>
      </c>
      <c r="N62" s="19">
        <f t="shared" si="34"/>
        <v>4.2567600000000001E-3</v>
      </c>
      <c r="O62" s="19">
        <f t="shared" si="34"/>
        <v>0.59912399999999999</v>
      </c>
      <c r="P62" s="19">
        <f t="shared" si="34"/>
        <v>5991.6</v>
      </c>
      <c r="Q62" s="19">
        <f t="shared" si="34"/>
        <v>10.013099999999998</v>
      </c>
      <c r="R62" s="19">
        <f t="shared" si="34"/>
        <v>0.16711999999999999</v>
      </c>
      <c r="S62" s="32">
        <f t="shared" si="34"/>
        <v>1.61258E-12</v>
      </c>
      <c r="T62" s="19">
        <f t="shared" si="34"/>
        <v>2.56354E-14</v>
      </c>
      <c r="U62" s="19">
        <f t="shared" si="34"/>
        <v>1.5898599999999998</v>
      </c>
      <c r="V62" s="19">
        <f t="shared" si="34"/>
        <v>0.95917200000000002</v>
      </c>
      <c r="W62" s="19">
        <f t="shared" si="34"/>
        <v>9.6982800000000005E-4</v>
      </c>
      <c r="X62" s="19">
        <f t="shared" si="34"/>
        <v>0.10111000000000001</v>
      </c>
      <c r="Z62" s="13">
        <f>AVERAGE(Z57:Z61)</f>
        <v>1.7615399999999998E-7</v>
      </c>
      <c r="AA62" s="13">
        <f>AVERAGE(AA57:AA61)</f>
        <v>5967.5880000000006</v>
      </c>
      <c r="AB62" s="13">
        <f>AVERAGE(AB57:AB61)</f>
        <v>7.3016000000000007E-7</v>
      </c>
      <c r="AC62" s="13">
        <f>AVERAGE(AC57:AC61)</f>
        <v>1.61258E-12</v>
      </c>
    </row>
    <row r="63" spans="1:29" x14ac:dyDescent="0.45">
      <c r="A63" s="2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T63" s="19"/>
      <c r="U63" s="19"/>
      <c r="V63" s="19"/>
      <c r="W63" s="19"/>
      <c r="X63" s="19"/>
    </row>
    <row r="64" spans="1:29" x14ac:dyDescent="0.45">
      <c r="A64" s="30">
        <v>0.08</v>
      </c>
    </row>
    <row r="65" spans="1:29" x14ac:dyDescent="0.45">
      <c r="A65" s="15" t="s">
        <v>56</v>
      </c>
      <c r="B65" s="15" t="s">
        <v>12</v>
      </c>
      <c r="C65" s="15" t="s">
        <v>13</v>
      </c>
      <c r="D65" s="15" t="s">
        <v>25</v>
      </c>
      <c r="E65" s="15" t="s">
        <v>14</v>
      </c>
      <c r="F65" s="15" t="s">
        <v>15</v>
      </c>
      <c r="G65" s="15" t="s">
        <v>16</v>
      </c>
      <c r="H65" s="15" t="s">
        <v>17</v>
      </c>
      <c r="I65" s="15" t="s">
        <v>18</v>
      </c>
      <c r="J65" s="15" t="s">
        <v>26</v>
      </c>
      <c r="K65" s="15" t="s">
        <v>27</v>
      </c>
      <c r="L65" s="15" t="s">
        <v>28</v>
      </c>
      <c r="M65" s="15" t="s">
        <v>29</v>
      </c>
      <c r="N65" s="15" t="s">
        <v>30</v>
      </c>
      <c r="O65" s="15" t="s">
        <v>31</v>
      </c>
      <c r="P65" s="15" t="s">
        <v>32</v>
      </c>
      <c r="Q65" s="15" t="s">
        <v>19</v>
      </c>
      <c r="R65" s="15" t="s">
        <v>20</v>
      </c>
      <c r="S65" s="15" t="s">
        <v>33</v>
      </c>
      <c r="T65" s="15" t="s">
        <v>34</v>
      </c>
      <c r="U65" s="15" t="s">
        <v>35</v>
      </c>
      <c r="V65" s="15" t="s">
        <v>36</v>
      </c>
      <c r="W65" s="15" t="s">
        <v>37</v>
      </c>
      <c r="X65" s="15" t="s">
        <v>38</v>
      </c>
      <c r="Y65" s="19"/>
      <c r="Z65" s="13" t="s">
        <v>42</v>
      </c>
      <c r="AA65" s="13" t="s">
        <v>41</v>
      </c>
      <c r="AB65" s="13" t="s">
        <v>43</v>
      </c>
      <c r="AC65" s="13" t="s">
        <v>44</v>
      </c>
    </row>
    <row r="66" spans="1:29" x14ac:dyDescent="0.45">
      <c r="A66" s="19" t="s">
        <v>92</v>
      </c>
      <c r="B66" s="20">
        <v>9.5469000000000004E-5</v>
      </c>
      <c r="C66" s="19">
        <v>3.2363999999999997E-2</v>
      </c>
      <c r="D66" s="20">
        <v>1.8038E-7</v>
      </c>
      <c r="E66" s="20">
        <v>9.4095000000000006E-9</v>
      </c>
      <c r="F66" s="20">
        <v>5.2164999999999999</v>
      </c>
      <c r="G66" s="19">
        <v>-24.99</v>
      </c>
      <c r="H66" s="19">
        <v>8.8472000000000008</v>
      </c>
      <c r="I66" s="19">
        <v>35.402999999999999</v>
      </c>
      <c r="J66" s="20">
        <v>7.3674000000000002E-7</v>
      </c>
      <c r="K66" s="20">
        <v>3.2961E-8</v>
      </c>
      <c r="L66" s="20">
        <v>4.4739000000000004</v>
      </c>
      <c r="M66" s="19">
        <v>0.70943999999999996</v>
      </c>
      <c r="N66" s="20">
        <v>4.1444000000000003E-3</v>
      </c>
      <c r="O66" s="20">
        <v>0.58418000000000003</v>
      </c>
      <c r="P66" s="19">
        <v>5959</v>
      </c>
      <c r="Q66" s="20">
        <v>9.8777000000000008</v>
      </c>
      <c r="R66" s="20">
        <v>0.16575999999999999</v>
      </c>
      <c r="S66" s="21">
        <v>1.5673E-12</v>
      </c>
      <c r="T66" s="20">
        <v>2.4532E-14</v>
      </c>
      <c r="U66" s="20">
        <v>1.5651999999999999</v>
      </c>
      <c r="V66" s="19">
        <v>0.96048999999999995</v>
      </c>
      <c r="W66" s="20">
        <v>9.5551000000000002E-4</v>
      </c>
      <c r="X66" s="20">
        <v>9.9482000000000001E-2</v>
      </c>
      <c r="Z66" s="17">
        <f>D66</f>
        <v>1.8038E-7</v>
      </c>
      <c r="AA66" s="16">
        <f>G66+P66</f>
        <v>5934.01</v>
      </c>
      <c r="AB66" s="17">
        <f>J66</f>
        <v>7.3674000000000002E-7</v>
      </c>
      <c r="AC66" s="17">
        <f>S66</f>
        <v>1.5673E-12</v>
      </c>
    </row>
    <row r="67" spans="1:29" x14ac:dyDescent="0.45">
      <c r="A67" s="19" t="s">
        <v>93</v>
      </c>
      <c r="B67" s="20">
        <v>9.5433000000000006E-5</v>
      </c>
      <c r="C67" s="19">
        <v>3.2351999999999999E-2</v>
      </c>
      <c r="D67" s="20">
        <v>1.822E-7</v>
      </c>
      <c r="E67" s="20">
        <v>9.4295000000000002E-9</v>
      </c>
      <c r="F67" s="20">
        <v>5.1753999999999998</v>
      </c>
      <c r="G67" s="19">
        <v>-32.340000000000003</v>
      </c>
      <c r="H67" s="19">
        <v>8.9025999999999996</v>
      </c>
      <c r="I67" s="19">
        <v>27.527999999999999</v>
      </c>
      <c r="J67" s="20">
        <v>7.3705E-7</v>
      </c>
      <c r="K67" s="20">
        <v>3.3086999999999997E-8</v>
      </c>
      <c r="L67" s="20">
        <v>4.4890999999999996</v>
      </c>
      <c r="M67" s="19">
        <v>0.70930000000000004</v>
      </c>
      <c r="N67" s="20">
        <v>4.1590999999999998E-3</v>
      </c>
      <c r="O67" s="20">
        <v>0.58636999999999995</v>
      </c>
      <c r="P67" s="19">
        <v>5973</v>
      </c>
      <c r="Q67" s="20">
        <v>9.9426000000000005</v>
      </c>
      <c r="R67" s="20">
        <v>0.16646</v>
      </c>
      <c r="S67" s="21">
        <v>1.6555E-12</v>
      </c>
      <c r="T67" s="20">
        <v>2.5984999999999999E-14</v>
      </c>
      <c r="U67" s="20">
        <v>1.5696000000000001</v>
      </c>
      <c r="V67" s="19">
        <v>0.95765</v>
      </c>
      <c r="W67" s="20">
        <v>9.5878999999999995E-4</v>
      </c>
      <c r="X67" s="20">
        <v>0.10012</v>
      </c>
      <c r="Z67" s="20">
        <f t="shared" ref="Z67:Z70" si="35">D67</f>
        <v>1.822E-7</v>
      </c>
      <c r="AA67" s="19">
        <f t="shared" ref="AA67:AA70" si="36">G67+P67</f>
        <v>5940.66</v>
      </c>
      <c r="AB67" s="20">
        <f t="shared" ref="AB67:AB70" si="37">J67</f>
        <v>7.3705E-7</v>
      </c>
      <c r="AC67" s="20">
        <f t="shared" ref="AC67:AC70" si="38">S67</f>
        <v>1.6555E-12</v>
      </c>
    </row>
    <row r="68" spans="1:29" x14ac:dyDescent="0.45">
      <c r="A68" s="19" t="s">
        <v>94</v>
      </c>
      <c r="B68" s="20">
        <v>9.4950000000000004E-5</v>
      </c>
      <c r="C68" s="19">
        <v>3.2188000000000001E-2</v>
      </c>
      <c r="D68" s="20">
        <v>1.808E-7</v>
      </c>
      <c r="E68" s="20">
        <v>9.4068000000000002E-9</v>
      </c>
      <c r="F68" s="20">
        <v>5.2028999999999996</v>
      </c>
      <c r="G68" s="19">
        <v>-30.56</v>
      </c>
      <c r="H68" s="19">
        <v>8.8796999999999997</v>
      </c>
      <c r="I68" s="19">
        <v>29.056999999999999</v>
      </c>
      <c r="J68" s="20">
        <v>7.3845999999999996E-7</v>
      </c>
      <c r="K68" s="20">
        <v>3.3068000000000002E-8</v>
      </c>
      <c r="L68" s="20">
        <v>4.4779999999999998</v>
      </c>
      <c r="M68" s="19">
        <v>0.70908000000000004</v>
      </c>
      <c r="N68" s="20">
        <v>4.1488999999999996E-3</v>
      </c>
      <c r="O68" s="20">
        <v>0.58511000000000002</v>
      </c>
      <c r="P68" s="19">
        <v>5973</v>
      </c>
      <c r="Q68" s="20">
        <v>9.9181000000000008</v>
      </c>
      <c r="R68" s="20">
        <v>0.16605</v>
      </c>
      <c r="S68" s="21">
        <v>1.658E-12</v>
      </c>
      <c r="T68" s="20">
        <v>2.5969999999999999E-14</v>
      </c>
      <c r="U68" s="20">
        <v>1.5663</v>
      </c>
      <c r="V68" s="19">
        <v>0.95760000000000001</v>
      </c>
      <c r="W68" s="20">
        <v>9.5673999999999998E-4</v>
      </c>
      <c r="X68" s="20">
        <v>9.9909999999999999E-2</v>
      </c>
      <c r="Z68" s="20">
        <f t="shared" si="35"/>
        <v>1.808E-7</v>
      </c>
      <c r="AA68" s="19">
        <f t="shared" si="36"/>
        <v>5942.44</v>
      </c>
      <c r="AB68" s="20">
        <f t="shared" si="37"/>
        <v>7.3845999999999996E-7</v>
      </c>
      <c r="AC68" s="20">
        <f t="shared" si="38"/>
        <v>1.658E-12</v>
      </c>
    </row>
    <row r="69" spans="1:29" x14ac:dyDescent="0.45">
      <c r="A69" s="19" t="s">
        <v>95</v>
      </c>
      <c r="B69" s="20">
        <v>9.4866999999999998E-5</v>
      </c>
      <c r="C69" s="19">
        <v>3.2160000000000001E-2</v>
      </c>
      <c r="D69" s="20">
        <v>1.8073999999999999E-7</v>
      </c>
      <c r="E69" s="20">
        <v>9.4002999999999995E-9</v>
      </c>
      <c r="F69" s="20">
        <v>5.2009999999999996</v>
      </c>
      <c r="G69" s="19">
        <v>-30.62</v>
      </c>
      <c r="H69" s="19">
        <v>8.8732000000000006</v>
      </c>
      <c r="I69" s="19">
        <v>28.978000000000002</v>
      </c>
      <c r="J69" s="20">
        <v>7.4150000000000002E-7</v>
      </c>
      <c r="K69" s="20">
        <v>3.3207000000000001E-8</v>
      </c>
      <c r="L69" s="20">
        <v>4.4783999999999997</v>
      </c>
      <c r="M69" s="19">
        <v>0.7087</v>
      </c>
      <c r="N69" s="20">
        <v>4.1492999999999999E-3</v>
      </c>
      <c r="O69" s="20">
        <v>0.58548</v>
      </c>
      <c r="P69" s="19">
        <v>5974</v>
      </c>
      <c r="Q69" s="20">
        <v>9.9125999999999994</v>
      </c>
      <c r="R69" s="20">
        <v>0.16592999999999999</v>
      </c>
      <c r="S69" s="21">
        <v>1.6632E-12</v>
      </c>
      <c r="T69" s="20">
        <v>2.6044000000000001E-14</v>
      </c>
      <c r="U69" s="20">
        <v>1.5659000000000001</v>
      </c>
      <c r="V69" s="19">
        <v>0.95745999999999998</v>
      </c>
      <c r="W69" s="20">
        <v>9.5644000000000002E-4</v>
      </c>
      <c r="X69" s="20">
        <v>9.9892999999999996E-2</v>
      </c>
      <c r="Z69" s="20">
        <f t="shared" si="35"/>
        <v>1.8073999999999999E-7</v>
      </c>
      <c r="AA69" s="19">
        <f t="shared" si="36"/>
        <v>5943.38</v>
      </c>
      <c r="AB69" s="20">
        <f t="shared" si="37"/>
        <v>7.4150000000000002E-7</v>
      </c>
      <c r="AC69" s="20">
        <f t="shared" si="38"/>
        <v>1.6632E-12</v>
      </c>
    </row>
    <row r="70" spans="1:29" x14ac:dyDescent="0.45">
      <c r="A70" s="14" t="s">
        <v>96</v>
      </c>
      <c r="B70" s="22">
        <v>9.4866999999999998E-5</v>
      </c>
      <c r="C70" s="14">
        <v>3.2160000000000001E-2</v>
      </c>
      <c r="D70" s="22">
        <v>1.8073999999999999E-7</v>
      </c>
      <c r="E70" s="22">
        <v>9.4002999999999995E-9</v>
      </c>
      <c r="F70" s="22">
        <v>5.2009999999999996</v>
      </c>
      <c r="G70" s="14">
        <v>-30.62</v>
      </c>
      <c r="H70" s="14">
        <v>8.8732000000000006</v>
      </c>
      <c r="I70" s="14">
        <v>28.978000000000002</v>
      </c>
      <c r="J70" s="22">
        <v>7.4150000000000002E-7</v>
      </c>
      <c r="K70" s="22">
        <v>3.3207000000000001E-8</v>
      </c>
      <c r="L70" s="22">
        <v>4.4783999999999997</v>
      </c>
      <c r="M70" s="14">
        <v>0.7087</v>
      </c>
      <c r="N70" s="22">
        <v>4.1492999999999999E-3</v>
      </c>
      <c r="O70" s="22">
        <v>0.58548</v>
      </c>
      <c r="P70" s="14">
        <v>5974</v>
      </c>
      <c r="Q70" s="22">
        <v>9.9125999999999994</v>
      </c>
      <c r="R70" s="22">
        <v>0.16592999999999999</v>
      </c>
      <c r="S70" s="31">
        <v>1.6632E-12</v>
      </c>
      <c r="T70" s="22">
        <v>2.6044000000000001E-14</v>
      </c>
      <c r="U70" s="22">
        <v>1.5659000000000001</v>
      </c>
      <c r="V70" s="14">
        <v>0.95745999999999998</v>
      </c>
      <c r="W70" s="22">
        <v>9.5644000000000002E-4</v>
      </c>
      <c r="X70" s="22">
        <v>9.9892999999999996E-2</v>
      </c>
      <c r="Z70" s="22">
        <f t="shared" si="35"/>
        <v>1.8073999999999999E-7</v>
      </c>
      <c r="AA70" s="14">
        <f t="shared" si="36"/>
        <v>5943.38</v>
      </c>
      <c r="AB70" s="22">
        <f t="shared" si="37"/>
        <v>7.4150000000000002E-7</v>
      </c>
      <c r="AC70" s="22">
        <f t="shared" si="38"/>
        <v>1.6632E-12</v>
      </c>
    </row>
    <row r="71" spans="1:29" x14ac:dyDescent="0.45">
      <c r="A71" s="29" t="s">
        <v>23</v>
      </c>
      <c r="B71" s="19">
        <f t="shared" ref="B71:X71" si="39">AVERAGE(B66:B70)</f>
        <v>9.5117200000000005E-5</v>
      </c>
      <c r="C71" s="19">
        <f t="shared" si="39"/>
        <v>3.2244799999999997E-2</v>
      </c>
      <c r="D71" s="19">
        <f t="shared" si="39"/>
        <v>1.8097199999999999E-7</v>
      </c>
      <c r="E71" s="19">
        <f t="shared" si="39"/>
        <v>9.4092800000000017E-9</v>
      </c>
      <c r="F71" s="19">
        <f t="shared" si="39"/>
        <v>5.1993600000000004</v>
      </c>
      <c r="G71" s="19">
        <f t="shared" si="39"/>
        <v>-29.826000000000001</v>
      </c>
      <c r="H71" s="19">
        <f t="shared" si="39"/>
        <v>8.8751800000000003</v>
      </c>
      <c r="I71" s="19">
        <f t="shared" si="39"/>
        <v>29.988800000000005</v>
      </c>
      <c r="J71" s="19">
        <f t="shared" si="39"/>
        <v>7.3904999999999994E-7</v>
      </c>
      <c r="K71" s="19">
        <f t="shared" si="39"/>
        <v>3.3105999999999992E-8</v>
      </c>
      <c r="L71" s="19">
        <f t="shared" si="39"/>
        <v>4.4795600000000002</v>
      </c>
      <c r="M71" s="19">
        <f t="shared" si="39"/>
        <v>0.70904400000000001</v>
      </c>
      <c r="N71" s="19">
        <f t="shared" si="39"/>
        <v>4.1501999999999997E-3</v>
      </c>
      <c r="O71" s="19">
        <f t="shared" si="39"/>
        <v>0.58532400000000007</v>
      </c>
      <c r="P71" s="19">
        <f t="shared" si="39"/>
        <v>5970.6</v>
      </c>
      <c r="Q71" s="19">
        <f t="shared" si="39"/>
        <v>9.9127200000000002</v>
      </c>
      <c r="R71" s="19">
        <f t="shared" si="39"/>
        <v>0.16602600000000001</v>
      </c>
      <c r="S71" s="32">
        <f t="shared" si="39"/>
        <v>1.6414399999999999E-12</v>
      </c>
      <c r="T71" s="19">
        <f t="shared" si="39"/>
        <v>2.5714999999999998E-14</v>
      </c>
      <c r="U71" s="19">
        <f t="shared" si="39"/>
        <v>1.5665800000000001</v>
      </c>
      <c r="V71" s="19">
        <f t="shared" si="39"/>
        <v>0.95813199999999998</v>
      </c>
      <c r="W71" s="19">
        <f t="shared" si="39"/>
        <v>9.5678400000000013E-4</v>
      </c>
      <c r="X71" s="19">
        <f t="shared" si="39"/>
        <v>9.9859600000000007E-2</v>
      </c>
      <c r="Z71" s="13">
        <f>AVERAGE(Z66:Z70)</f>
        <v>1.8097199999999999E-7</v>
      </c>
      <c r="AA71" s="13">
        <f>AVERAGE(AA66:AA70)</f>
        <v>5940.7740000000003</v>
      </c>
      <c r="AB71" s="13">
        <f>AVERAGE(AB66:AB70)</f>
        <v>7.3904999999999994E-7</v>
      </c>
      <c r="AC71" s="13">
        <f>AVERAGE(AC66:AC70)</f>
        <v>1.6414399999999999E-12</v>
      </c>
    </row>
    <row r="72" spans="1:29" x14ac:dyDescent="0.45">
      <c r="A72" s="2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T72" s="19"/>
      <c r="U72" s="19"/>
      <c r="V72" s="19"/>
      <c r="W72" s="19"/>
      <c r="X72" s="19"/>
    </row>
    <row r="73" spans="1:29" x14ac:dyDescent="0.45">
      <c r="A73" s="30">
        <v>0.09</v>
      </c>
    </row>
    <row r="74" spans="1:29" x14ac:dyDescent="0.45">
      <c r="A74" s="15" t="s">
        <v>56</v>
      </c>
      <c r="B74" s="15" t="s">
        <v>12</v>
      </c>
      <c r="C74" s="15" t="s">
        <v>13</v>
      </c>
      <c r="D74" s="15" t="s">
        <v>25</v>
      </c>
      <c r="E74" s="15" t="s">
        <v>14</v>
      </c>
      <c r="F74" s="15" t="s">
        <v>15</v>
      </c>
      <c r="G74" s="15" t="s">
        <v>16</v>
      </c>
      <c r="H74" s="15" t="s">
        <v>17</v>
      </c>
      <c r="I74" s="15" t="s">
        <v>18</v>
      </c>
      <c r="J74" s="15" t="s">
        <v>26</v>
      </c>
      <c r="K74" s="15" t="s">
        <v>27</v>
      </c>
      <c r="L74" s="15" t="s">
        <v>28</v>
      </c>
      <c r="M74" s="15" t="s">
        <v>29</v>
      </c>
      <c r="N74" s="15" t="s">
        <v>30</v>
      </c>
      <c r="O74" s="15" t="s">
        <v>31</v>
      </c>
      <c r="P74" s="15" t="s">
        <v>32</v>
      </c>
      <c r="Q74" s="15" t="s">
        <v>19</v>
      </c>
      <c r="R74" s="15" t="s">
        <v>20</v>
      </c>
      <c r="S74" s="15" t="s">
        <v>33</v>
      </c>
      <c r="T74" s="15" t="s">
        <v>34</v>
      </c>
      <c r="U74" s="15" t="s">
        <v>35</v>
      </c>
      <c r="V74" s="15" t="s">
        <v>36</v>
      </c>
      <c r="W74" s="15" t="s">
        <v>37</v>
      </c>
      <c r="X74" s="15" t="s">
        <v>38</v>
      </c>
      <c r="Y74" s="19"/>
      <c r="Z74" s="13" t="s">
        <v>42</v>
      </c>
      <c r="AA74" s="13" t="s">
        <v>41</v>
      </c>
      <c r="AB74" s="13" t="s">
        <v>43</v>
      </c>
      <c r="AC74" s="13" t="s">
        <v>44</v>
      </c>
    </row>
    <row r="75" spans="1:29" x14ac:dyDescent="0.45">
      <c r="A75" s="19" t="s">
        <v>97</v>
      </c>
      <c r="B75" s="20">
        <v>9.6902000000000002E-5</v>
      </c>
      <c r="C75" s="19">
        <v>3.2849999999999997E-2</v>
      </c>
      <c r="D75" s="20">
        <v>1.7485999999999999E-7</v>
      </c>
      <c r="E75" s="20">
        <v>9.4672999999999994E-9</v>
      </c>
      <c r="F75" s="20">
        <v>5.4142000000000001</v>
      </c>
      <c r="G75" s="19">
        <v>-22.08</v>
      </c>
      <c r="H75" s="19">
        <v>8.8939000000000004</v>
      </c>
      <c r="I75" s="19">
        <v>40.28</v>
      </c>
      <c r="J75" s="20">
        <v>7.4043999999999998E-7</v>
      </c>
      <c r="K75" s="20">
        <v>3.3465999999999997E-8</v>
      </c>
      <c r="L75" s="20">
        <v>4.5197000000000003</v>
      </c>
      <c r="M75" s="19">
        <v>0.70877999999999997</v>
      </c>
      <c r="N75" s="20">
        <v>4.1874E-3</v>
      </c>
      <c r="O75" s="20">
        <v>0.59079000000000004</v>
      </c>
      <c r="P75" s="19">
        <v>5970</v>
      </c>
      <c r="Q75" s="20">
        <v>9.9414999999999996</v>
      </c>
      <c r="R75" s="20">
        <v>0.16652</v>
      </c>
      <c r="S75" s="21">
        <v>1.6091000000000001E-12</v>
      </c>
      <c r="T75" s="20">
        <v>2.5405E-14</v>
      </c>
      <c r="U75" s="20">
        <v>1.5788</v>
      </c>
      <c r="V75" s="19">
        <v>0.95931</v>
      </c>
      <c r="W75" s="20">
        <v>9.6347999999999996E-4</v>
      </c>
      <c r="X75" s="20">
        <v>0.10043000000000001</v>
      </c>
      <c r="Z75" s="17">
        <f>D75</f>
        <v>1.7485999999999999E-7</v>
      </c>
      <c r="AA75" s="16">
        <f>G75+P75</f>
        <v>5947.92</v>
      </c>
      <c r="AB75" s="17">
        <f>J75</f>
        <v>7.4043999999999998E-7</v>
      </c>
      <c r="AC75" s="17">
        <f>S75</f>
        <v>1.6091000000000001E-12</v>
      </c>
    </row>
    <row r="76" spans="1:29" x14ac:dyDescent="0.45">
      <c r="A76" s="19" t="s">
        <v>98</v>
      </c>
      <c r="B76" s="20">
        <v>9.3900999999999994E-5</v>
      </c>
      <c r="C76" s="19">
        <v>3.1831999999999999E-2</v>
      </c>
      <c r="D76" s="20">
        <v>1.7802E-7</v>
      </c>
      <c r="E76" s="20">
        <v>9.3295999999999997E-9</v>
      </c>
      <c r="F76" s="20">
        <v>5.2408000000000001</v>
      </c>
      <c r="G76" s="19">
        <v>-27.34</v>
      </c>
      <c r="H76" s="19">
        <v>8.7893000000000008</v>
      </c>
      <c r="I76" s="19">
        <v>32.148000000000003</v>
      </c>
      <c r="J76" s="20">
        <v>7.4776999999999998E-7</v>
      </c>
      <c r="K76" s="20">
        <v>3.3337999999999997E-8</v>
      </c>
      <c r="L76" s="20">
        <v>4.4583000000000004</v>
      </c>
      <c r="M76" s="19">
        <v>0.70801999999999998</v>
      </c>
      <c r="N76" s="20">
        <v>4.1308999999999998E-3</v>
      </c>
      <c r="O76" s="20">
        <v>0.58343999999999996</v>
      </c>
      <c r="P76" s="19">
        <v>5969</v>
      </c>
      <c r="Q76" s="20">
        <v>9.8236000000000008</v>
      </c>
      <c r="R76" s="20">
        <v>0.16458</v>
      </c>
      <c r="S76" s="21">
        <v>1.6473000000000001E-12</v>
      </c>
      <c r="T76" s="20">
        <v>2.5642000000000001E-14</v>
      </c>
      <c r="U76" s="20">
        <v>1.5566</v>
      </c>
      <c r="V76" s="19">
        <v>0.95806999999999998</v>
      </c>
      <c r="W76" s="20">
        <v>9.5040000000000001E-4</v>
      </c>
      <c r="X76" s="20">
        <v>9.9198999999999996E-2</v>
      </c>
      <c r="Z76" s="20">
        <f t="shared" ref="Z76:Z79" si="40">D76</f>
        <v>1.7802E-7</v>
      </c>
      <c r="AA76" s="19">
        <f t="shared" ref="AA76:AA79" si="41">G76+P76</f>
        <v>5941.66</v>
      </c>
      <c r="AB76" s="20">
        <f t="shared" ref="AB76:AB79" si="42">J76</f>
        <v>7.4776999999999998E-7</v>
      </c>
      <c r="AC76" s="20">
        <f t="shared" ref="AC76:AC79" si="43">S76</f>
        <v>1.6473000000000001E-12</v>
      </c>
    </row>
    <row r="77" spans="1:29" x14ac:dyDescent="0.45">
      <c r="A77" s="19" t="s">
        <v>99</v>
      </c>
      <c r="B77" s="20">
        <v>9.2425999999999999E-5</v>
      </c>
      <c r="C77" s="19">
        <v>3.1333E-2</v>
      </c>
      <c r="D77" s="20">
        <v>1.8467E-7</v>
      </c>
      <c r="E77" s="20">
        <v>9.2865000000000001E-9</v>
      </c>
      <c r="F77" s="20">
        <v>5.0286999999999997</v>
      </c>
      <c r="G77" s="19">
        <v>-36.69</v>
      </c>
      <c r="H77" s="19">
        <v>8.7817000000000007</v>
      </c>
      <c r="I77" s="19">
        <v>23.934999999999999</v>
      </c>
      <c r="J77" s="20">
        <v>7.4842000000000003E-7</v>
      </c>
      <c r="K77" s="20">
        <v>3.3104999999999998E-8</v>
      </c>
      <c r="L77" s="20">
        <v>4.4233000000000002</v>
      </c>
      <c r="M77" s="19">
        <v>0.70767999999999998</v>
      </c>
      <c r="N77" s="20">
        <v>4.0988999999999999E-3</v>
      </c>
      <c r="O77" s="20">
        <v>0.57920000000000005</v>
      </c>
      <c r="P77" s="19">
        <v>5982</v>
      </c>
      <c r="Q77" s="20">
        <v>9.8132000000000001</v>
      </c>
      <c r="R77" s="20">
        <v>0.16405</v>
      </c>
      <c r="S77" s="21">
        <v>1.6963999999999999E-12</v>
      </c>
      <c r="T77" s="20">
        <v>2.6251000000000002E-14</v>
      </c>
      <c r="U77" s="20">
        <v>1.5475000000000001</v>
      </c>
      <c r="V77" s="19">
        <v>0.95640999999999998</v>
      </c>
      <c r="W77" s="20">
        <v>9.4539000000000005E-4</v>
      </c>
      <c r="X77" s="20">
        <v>9.8848000000000005E-2</v>
      </c>
      <c r="Z77" s="20">
        <f t="shared" si="40"/>
        <v>1.8467E-7</v>
      </c>
      <c r="AA77" s="19">
        <f t="shared" si="41"/>
        <v>5945.31</v>
      </c>
      <c r="AB77" s="20">
        <f t="shared" si="42"/>
        <v>7.4842000000000003E-7</v>
      </c>
      <c r="AC77" s="20">
        <f t="shared" si="43"/>
        <v>1.6963999999999999E-12</v>
      </c>
    </row>
    <row r="78" spans="1:29" x14ac:dyDescent="0.45">
      <c r="A78" s="19" t="s">
        <v>100</v>
      </c>
      <c r="B78" s="20">
        <v>9.4636000000000007E-5</v>
      </c>
      <c r="C78" s="19">
        <v>3.2081999999999999E-2</v>
      </c>
      <c r="D78" s="20">
        <v>1.8057000000000001E-7</v>
      </c>
      <c r="E78" s="20">
        <v>9.3928999999999997E-9</v>
      </c>
      <c r="F78" s="20">
        <v>5.2018000000000004</v>
      </c>
      <c r="G78" s="19">
        <v>-31.27</v>
      </c>
      <c r="H78" s="19">
        <v>8.8585999999999991</v>
      </c>
      <c r="I78" s="19">
        <v>28.329000000000001</v>
      </c>
      <c r="J78" s="20">
        <v>7.4232999999999995E-7</v>
      </c>
      <c r="K78" s="20">
        <v>3.3178000000000001E-8</v>
      </c>
      <c r="L78" s="20">
        <v>4.4694000000000003</v>
      </c>
      <c r="M78" s="19">
        <v>0.70831999999999995</v>
      </c>
      <c r="N78" s="20">
        <v>4.1412000000000003E-3</v>
      </c>
      <c r="O78" s="20">
        <v>0.58465</v>
      </c>
      <c r="P78" s="19">
        <v>5984</v>
      </c>
      <c r="Q78" s="20">
        <v>9.8998000000000008</v>
      </c>
      <c r="R78" s="20">
        <v>0.16544</v>
      </c>
      <c r="S78" s="21">
        <v>1.6577000000000001E-12</v>
      </c>
      <c r="T78" s="20">
        <v>2.5920000000000002E-14</v>
      </c>
      <c r="U78" s="20">
        <v>1.5636000000000001</v>
      </c>
      <c r="V78" s="19">
        <v>0.95760000000000001</v>
      </c>
      <c r="W78" s="20">
        <v>9.5482E-4</v>
      </c>
      <c r="X78" s="20">
        <v>9.9709999999999993E-2</v>
      </c>
      <c r="Z78" s="20">
        <f t="shared" si="40"/>
        <v>1.8057000000000001E-7</v>
      </c>
      <c r="AA78" s="19">
        <f t="shared" si="41"/>
        <v>5952.73</v>
      </c>
      <c r="AB78" s="20">
        <f t="shared" si="42"/>
        <v>7.4232999999999995E-7</v>
      </c>
      <c r="AC78" s="20">
        <f t="shared" si="43"/>
        <v>1.6577000000000001E-12</v>
      </c>
    </row>
    <row r="79" spans="1:29" x14ac:dyDescent="0.45">
      <c r="A79" s="14" t="s">
        <v>101</v>
      </c>
      <c r="B79" s="22">
        <v>9.4975000000000005E-5</v>
      </c>
      <c r="C79" s="14">
        <v>3.2197000000000003E-2</v>
      </c>
      <c r="D79" s="22">
        <v>1.7903999999999999E-7</v>
      </c>
      <c r="E79" s="22">
        <v>9.3960000000000002E-9</v>
      </c>
      <c r="F79" s="22">
        <v>5.2480000000000002</v>
      </c>
      <c r="G79" s="14">
        <v>-28.76</v>
      </c>
      <c r="H79" s="14">
        <v>8.8488000000000007</v>
      </c>
      <c r="I79" s="14">
        <v>30.768000000000001</v>
      </c>
      <c r="J79" s="22">
        <v>7.4282000000000003E-7</v>
      </c>
      <c r="K79" s="22">
        <v>3.3239999999999999E-8</v>
      </c>
      <c r="L79" s="22">
        <v>4.4748000000000001</v>
      </c>
      <c r="M79" s="14">
        <v>0.70823000000000003</v>
      </c>
      <c r="N79" s="22">
        <v>4.1460999999999998E-3</v>
      </c>
      <c r="O79" s="22">
        <v>0.58542000000000005</v>
      </c>
      <c r="P79" s="14">
        <v>5981</v>
      </c>
      <c r="Q79" s="22">
        <v>9.8910999999999998</v>
      </c>
      <c r="R79" s="22">
        <v>0.16538</v>
      </c>
      <c r="S79" s="31">
        <v>1.6426000000000001E-12</v>
      </c>
      <c r="T79" s="22">
        <v>2.5713000000000001E-14</v>
      </c>
      <c r="U79" s="22">
        <v>1.5653999999999999</v>
      </c>
      <c r="V79" s="14">
        <v>0.95813999999999999</v>
      </c>
      <c r="W79" s="22">
        <v>9.5562999999999996E-4</v>
      </c>
      <c r="X79" s="22">
        <v>9.9737999999999993E-2</v>
      </c>
      <c r="Z79" s="22">
        <f t="shared" si="40"/>
        <v>1.7903999999999999E-7</v>
      </c>
      <c r="AA79" s="14">
        <f t="shared" si="41"/>
        <v>5952.24</v>
      </c>
      <c r="AB79" s="22">
        <f t="shared" si="42"/>
        <v>7.4282000000000003E-7</v>
      </c>
      <c r="AC79" s="22">
        <f t="shared" si="43"/>
        <v>1.6426000000000001E-12</v>
      </c>
    </row>
    <row r="80" spans="1:29" x14ac:dyDescent="0.45">
      <c r="A80" s="29" t="s">
        <v>23</v>
      </c>
      <c r="B80" s="19">
        <f t="shared" ref="B80:X80" si="44">AVERAGE(B75:B79)</f>
        <v>9.4567999999999993E-5</v>
      </c>
      <c r="C80" s="19">
        <f t="shared" si="44"/>
        <v>3.2058799999999998E-2</v>
      </c>
      <c r="D80" s="19">
        <f t="shared" si="44"/>
        <v>1.7943200000000001E-7</v>
      </c>
      <c r="E80" s="19">
        <f t="shared" si="44"/>
        <v>9.3744599999999995E-9</v>
      </c>
      <c r="F80" s="19">
        <f t="shared" si="44"/>
        <v>5.2267000000000001</v>
      </c>
      <c r="G80" s="19">
        <f t="shared" si="44"/>
        <v>-29.227999999999998</v>
      </c>
      <c r="H80" s="19">
        <f t="shared" si="44"/>
        <v>8.8344599999999982</v>
      </c>
      <c r="I80" s="19">
        <f t="shared" si="44"/>
        <v>31.092000000000002</v>
      </c>
      <c r="J80" s="19">
        <f t="shared" si="44"/>
        <v>7.4435599999999997E-7</v>
      </c>
      <c r="K80" s="19">
        <f t="shared" si="44"/>
        <v>3.3265400000000002E-8</v>
      </c>
      <c r="L80" s="19">
        <f t="shared" si="44"/>
        <v>4.4691000000000001</v>
      </c>
      <c r="M80" s="19">
        <f t="shared" si="44"/>
        <v>0.70820599999999989</v>
      </c>
      <c r="N80" s="19">
        <f t="shared" si="44"/>
        <v>4.1409000000000003E-3</v>
      </c>
      <c r="O80" s="19">
        <f t="shared" si="44"/>
        <v>0.5847</v>
      </c>
      <c r="P80" s="19">
        <f t="shared" si="44"/>
        <v>5977.2</v>
      </c>
      <c r="Q80" s="19">
        <f t="shared" si="44"/>
        <v>9.8738399999999995</v>
      </c>
      <c r="R80" s="19">
        <f t="shared" si="44"/>
        <v>0.16519400000000001</v>
      </c>
      <c r="S80" s="32">
        <f t="shared" si="44"/>
        <v>1.6506200000000001E-12</v>
      </c>
      <c r="T80" s="19">
        <f t="shared" si="44"/>
        <v>2.5786200000000002E-14</v>
      </c>
      <c r="U80" s="19">
        <f t="shared" si="44"/>
        <v>1.5623799999999999</v>
      </c>
      <c r="V80" s="19">
        <f t="shared" si="44"/>
        <v>0.95790600000000004</v>
      </c>
      <c r="W80" s="19">
        <f t="shared" si="44"/>
        <v>9.5394399999999997E-4</v>
      </c>
      <c r="X80" s="19">
        <f t="shared" si="44"/>
        <v>9.9584999999999993E-2</v>
      </c>
      <c r="Z80" s="13">
        <f>AVERAGE(Z75:Z79)</f>
        <v>1.7943200000000001E-7</v>
      </c>
      <c r="AA80" s="13">
        <f>AVERAGE(AA75:AA79)</f>
        <v>5947.9719999999998</v>
      </c>
      <c r="AB80" s="13">
        <f>AVERAGE(AB75:AB79)</f>
        <v>7.4435599999999997E-7</v>
      </c>
      <c r="AC80" s="13">
        <f>AVERAGE(AC75:AC79)</f>
        <v>1.6506200000000001E-12</v>
      </c>
    </row>
    <row r="81" spans="1:29" x14ac:dyDescent="0.45">
      <c r="A81" s="2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T81" s="19"/>
      <c r="U81" s="19"/>
      <c r="V81" s="19"/>
      <c r="W81" s="19"/>
      <c r="X81" s="19"/>
    </row>
    <row r="82" spans="1:29" x14ac:dyDescent="0.45">
      <c r="A82" s="30">
        <v>0.1</v>
      </c>
    </row>
    <row r="83" spans="1:29" x14ac:dyDescent="0.45">
      <c r="A83" s="15" t="s">
        <v>56</v>
      </c>
      <c r="B83" s="15" t="s">
        <v>12</v>
      </c>
      <c r="C83" s="15" t="s">
        <v>13</v>
      </c>
      <c r="D83" s="15" t="s">
        <v>25</v>
      </c>
      <c r="E83" s="15" t="s">
        <v>14</v>
      </c>
      <c r="F83" s="15" t="s">
        <v>15</v>
      </c>
      <c r="G83" s="15" t="s">
        <v>16</v>
      </c>
      <c r="H83" s="15" t="s">
        <v>17</v>
      </c>
      <c r="I83" s="15" t="s">
        <v>18</v>
      </c>
      <c r="J83" s="15" t="s">
        <v>26</v>
      </c>
      <c r="K83" s="15" t="s">
        <v>27</v>
      </c>
      <c r="L83" s="15" t="s">
        <v>28</v>
      </c>
      <c r="M83" s="15" t="s">
        <v>29</v>
      </c>
      <c r="N83" s="15" t="s">
        <v>30</v>
      </c>
      <c r="O83" s="15" t="s">
        <v>31</v>
      </c>
      <c r="P83" s="15" t="s">
        <v>32</v>
      </c>
      <c r="Q83" s="15" t="s">
        <v>19</v>
      </c>
      <c r="R83" s="15" t="s">
        <v>20</v>
      </c>
      <c r="S83" s="15" t="s">
        <v>33</v>
      </c>
      <c r="T83" s="15" t="s">
        <v>34</v>
      </c>
      <c r="U83" s="15" t="s">
        <v>35</v>
      </c>
      <c r="V83" s="15" t="s">
        <v>36</v>
      </c>
      <c r="W83" s="15" t="s">
        <v>37</v>
      </c>
      <c r="X83" s="15" t="s">
        <v>38</v>
      </c>
      <c r="Y83" s="19"/>
      <c r="Z83" s="13" t="s">
        <v>42</v>
      </c>
      <c r="AA83" s="13" t="s">
        <v>41</v>
      </c>
      <c r="AB83" s="13" t="s">
        <v>43</v>
      </c>
      <c r="AC83" s="13" t="s">
        <v>44</v>
      </c>
    </row>
    <row r="84" spans="1:29" x14ac:dyDescent="0.45">
      <c r="A84" s="19" t="s">
        <v>102</v>
      </c>
      <c r="B84" s="20">
        <v>9.6546999999999996E-5</v>
      </c>
      <c r="C84" s="19">
        <v>3.2729000000000001E-2</v>
      </c>
      <c r="D84" s="20">
        <v>1.7487E-7</v>
      </c>
      <c r="E84" s="20">
        <v>9.4697000000000001E-9</v>
      </c>
      <c r="F84" s="20">
        <v>5.4153000000000002</v>
      </c>
      <c r="G84" s="19">
        <v>-18.920000000000002</v>
      </c>
      <c r="H84" s="19">
        <v>8.9257000000000009</v>
      </c>
      <c r="I84" s="19">
        <v>47.176000000000002</v>
      </c>
      <c r="J84" s="20">
        <v>7.7163999999999999E-7</v>
      </c>
      <c r="K84" s="20">
        <v>3.4538000000000001E-8</v>
      </c>
      <c r="L84" s="20">
        <v>4.4759000000000002</v>
      </c>
      <c r="M84" s="19">
        <v>0.70530000000000004</v>
      </c>
      <c r="N84" s="20">
        <v>4.1473999999999999E-3</v>
      </c>
      <c r="O84" s="20">
        <v>0.58803000000000005</v>
      </c>
      <c r="P84" s="19">
        <v>5903</v>
      </c>
      <c r="Q84" s="20">
        <v>9.9588000000000001</v>
      </c>
      <c r="R84" s="20">
        <v>0.16871</v>
      </c>
      <c r="S84" s="21">
        <v>1.5648999999999999E-12</v>
      </c>
      <c r="T84" s="20">
        <v>2.4769000000000002E-14</v>
      </c>
      <c r="U84" s="20">
        <v>1.5828</v>
      </c>
      <c r="V84" s="19">
        <v>0.96075999999999995</v>
      </c>
      <c r="W84" s="20">
        <v>9.6688999999999998E-4</v>
      </c>
      <c r="X84" s="20">
        <v>0.10063999999999999</v>
      </c>
      <c r="Z84" s="17">
        <f>D84</f>
        <v>1.7487E-7</v>
      </c>
      <c r="AA84" s="16">
        <f>G84+P84</f>
        <v>5884.08</v>
      </c>
      <c r="AB84" s="17">
        <f>J84</f>
        <v>7.7163999999999999E-7</v>
      </c>
      <c r="AC84" s="17">
        <f>S84</f>
        <v>1.5648999999999999E-12</v>
      </c>
    </row>
    <row r="85" spans="1:29" x14ac:dyDescent="0.45">
      <c r="A85" s="19" t="s">
        <v>103</v>
      </c>
      <c r="B85" s="20">
        <v>9.2192000000000001E-5</v>
      </c>
      <c r="C85" s="19">
        <v>3.1253000000000003E-2</v>
      </c>
      <c r="D85" s="20">
        <v>1.8437E-7</v>
      </c>
      <c r="E85" s="20">
        <v>9.2922000000000006E-9</v>
      </c>
      <c r="F85" s="20">
        <v>5.04</v>
      </c>
      <c r="G85" s="19">
        <v>-32.380000000000003</v>
      </c>
      <c r="H85" s="19">
        <v>8.8011999999999997</v>
      </c>
      <c r="I85" s="19">
        <v>27.181000000000001</v>
      </c>
      <c r="J85" s="20">
        <v>7.808E-7</v>
      </c>
      <c r="K85" s="20">
        <v>3.4241000000000002E-8</v>
      </c>
      <c r="L85" s="20">
        <v>4.3853999999999997</v>
      </c>
      <c r="M85" s="19">
        <v>0.70404</v>
      </c>
      <c r="N85" s="20">
        <v>4.0641999999999996E-3</v>
      </c>
      <c r="O85" s="20">
        <v>0.57726999999999995</v>
      </c>
      <c r="P85" s="19">
        <v>5925</v>
      </c>
      <c r="Q85" s="20">
        <v>9.8201999999999998</v>
      </c>
      <c r="R85" s="20">
        <v>0.16574</v>
      </c>
      <c r="S85" s="21">
        <v>1.6286999999999999E-12</v>
      </c>
      <c r="T85" s="20">
        <v>2.5248E-14</v>
      </c>
      <c r="U85" s="20">
        <v>1.5502</v>
      </c>
      <c r="V85" s="19">
        <v>0.95848</v>
      </c>
      <c r="W85" s="20">
        <v>9.4764999999999997E-4</v>
      </c>
      <c r="X85" s="20">
        <v>9.887E-2</v>
      </c>
      <c r="Z85" s="20">
        <f t="shared" ref="Z85:Z88" si="45">D85</f>
        <v>1.8437E-7</v>
      </c>
      <c r="AA85" s="19">
        <f t="shared" ref="AA85:AA88" si="46">G85+P85</f>
        <v>5892.62</v>
      </c>
      <c r="AB85" s="20">
        <f t="shared" ref="AB85:AB88" si="47">J85</f>
        <v>7.808E-7</v>
      </c>
      <c r="AC85" s="20">
        <f t="shared" ref="AC85:AC88" si="48">S85</f>
        <v>1.6286999999999999E-12</v>
      </c>
    </row>
    <row r="86" spans="1:29" x14ac:dyDescent="0.45">
      <c r="A86" s="19" t="s">
        <v>104</v>
      </c>
      <c r="B86" s="20">
        <v>8.9627000000000001E-5</v>
      </c>
      <c r="C86" s="19">
        <v>3.0384000000000001E-2</v>
      </c>
      <c r="D86" s="20">
        <v>1.8801E-7</v>
      </c>
      <c r="E86" s="20">
        <v>9.1499999999999992E-9</v>
      </c>
      <c r="F86" s="20">
        <v>4.8667999999999996</v>
      </c>
      <c r="G86" s="19">
        <v>-33.979999999999997</v>
      </c>
      <c r="H86" s="19">
        <v>8.6559000000000008</v>
      </c>
      <c r="I86" s="19">
        <v>25.474</v>
      </c>
      <c r="J86" s="20">
        <v>7.8731999999999999E-7</v>
      </c>
      <c r="K86" s="20">
        <v>3.4008999999999997E-8</v>
      </c>
      <c r="L86" s="20">
        <v>4.3196000000000003</v>
      </c>
      <c r="M86" s="19">
        <v>0.70316000000000001</v>
      </c>
      <c r="N86" s="20">
        <v>4.0033999999999998E-3</v>
      </c>
      <c r="O86" s="20">
        <v>0.56933999999999996</v>
      </c>
      <c r="P86" s="19">
        <v>5928</v>
      </c>
      <c r="Q86" s="20">
        <v>9.6613000000000007</v>
      </c>
      <c r="R86" s="20">
        <v>0.16298000000000001</v>
      </c>
      <c r="S86" s="21">
        <v>1.6075E-12</v>
      </c>
      <c r="T86" s="20">
        <v>2.4543000000000001E-14</v>
      </c>
      <c r="U86" s="20">
        <v>1.5267999999999999</v>
      </c>
      <c r="V86" s="19">
        <v>0.95914999999999995</v>
      </c>
      <c r="W86" s="20">
        <v>9.3304E-4</v>
      </c>
      <c r="X86" s="20">
        <v>9.7278000000000003E-2</v>
      </c>
      <c r="Z86" s="20">
        <f t="shared" si="45"/>
        <v>1.8801E-7</v>
      </c>
      <c r="AA86" s="19">
        <f t="shared" si="46"/>
        <v>5894.02</v>
      </c>
      <c r="AB86" s="20">
        <f t="shared" si="47"/>
        <v>7.8731999999999999E-7</v>
      </c>
      <c r="AC86" s="20">
        <f t="shared" si="48"/>
        <v>1.6075E-12</v>
      </c>
    </row>
    <row r="87" spans="1:29" x14ac:dyDescent="0.45">
      <c r="A87" s="19" t="s">
        <v>105</v>
      </c>
      <c r="B87" s="20">
        <v>9.3911000000000003E-5</v>
      </c>
      <c r="C87" s="19">
        <v>3.1836000000000003E-2</v>
      </c>
      <c r="D87" s="20">
        <v>1.7826000000000001E-7</v>
      </c>
      <c r="E87" s="20">
        <v>9.3402000000000005E-9</v>
      </c>
      <c r="F87" s="20">
        <v>5.2396000000000003</v>
      </c>
      <c r="G87" s="19">
        <v>-24.13</v>
      </c>
      <c r="H87" s="19">
        <v>8.8103999999999996</v>
      </c>
      <c r="I87" s="19">
        <v>36.512</v>
      </c>
      <c r="J87" s="20">
        <v>7.7667000000000003E-7</v>
      </c>
      <c r="K87" s="20">
        <v>3.435E-8</v>
      </c>
      <c r="L87" s="20">
        <v>4.4226999999999999</v>
      </c>
      <c r="M87" s="19">
        <v>0.70450000000000002</v>
      </c>
      <c r="N87" s="20">
        <v>4.0986E-3</v>
      </c>
      <c r="O87" s="20">
        <v>0.58177000000000001</v>
      </c>
      <c r="P87" s="19">
        <v>5920</v>
      </c>
      <c r="Q87" s="20">
        <v>9.8369999999999997</v>
      </c>
      <c r="R87" s="20">
        <v>0.16617000000000001</v>
      </c>
      <c r="S87" s="21">
        <v>1.5982E-12</v>
      </c>
      <c r="T87" s="20">
        <v>2.4959999999999999E-14</v>
      </c>
      <c r="U87" s="20">
        <v>1.5618000000000001</v>
      </c>
      <c r="V87" s="19">
        <v>0.95967000000000002</v>
      </c>
      <c r="W87" s="20">
        <v>9.5399000000000005E-4</v>
      </c>
      <c r="X87" s="20">
        <v>9.9407999999999996E-2</v>
      </c>
      <c r="Z87" s="20">
        <f t="shared" si="45"/>
        <v>1.7826000000000001E-7</v>
      </c>
      <c r="AA87" s="19">
        <f t="shared" si="46"/>
        <v>5895.87</v>
      </c>
      <c r="AB87" s="20">
        <f t="shared" si="47"/>
        <v>7.7667000000000003E-7</v>
      </c>
      <c r="AC87" s="20">
        <f t="shared" si="48"/>
        <v>1.5982E-12</v>
      </c>
    </row>
    <row r="88" spans="1:29" x14ac:dyDescent="0.45">
      <c r="A88" s="14" t="s">
        <v>106</v>
      </c>
      <c r="B88" s="22">
        <v>9.3859999999999999E-5</v>
      </c>
      <c r="C88" s="14">
        <v>3.1819E-2</v>
      </c>
      <c r="D88" s="22">
        <v>1.8356000000000001E-7</v>
      </c>
      <c r="E88" s="22">
        <v>9.3495999999999992E-9</v>
      </c>
      <c r="F88" s="22">
        <v>5.0934999999999997</v>
      </c>
      <c r="G88" s="14">
        <v>-30.38</v>
      </c>
      <c r="H88" s="14">
        <v>8.8294999999999995</v>
      </c>
      <c r="I88" s="14">
        <v>29.064</v>
      </c>
      <c r="J88" s="22">
        <v>7.7864999999999995E-7</v>
      </c>
      <c r="K88" s="22">
        <v>3.4480000000000002E-8</v>
      </c>
      <c r="L88" s="22">
        <v>4.4282000000000004</v>
      </c>
      <c r="M88" s="14">
        <v>0.70433000000000001</v>
      </c>
      <c r="N88" s="22">
        <v>4.1037000000000001E-3</v>
      </c>
      <c r="O88" s="22">
        <v>0.58264000000000005</v>
      </c>
      <c r="P88" s="14">
        <v>5931</v>
      </c>
      <c r="Q88" s="22">
        <v>9.8571000000000009</v>
      </c>
      <c r="R88" s="22">
        <v>0.16619999999999999</v>
      </c>
      <c r="S88" s="31">
        <v>1.6017999999999999E-12</v>
      </c>
      <c r="T88" s="22">
        <v>2.4992999999999999E-14</v>
      </c>
      <c r="U88" s="22">
        <v>1.5603</v>
      </c>
      <c r="V88" s="14">
        <v>0.95940999999999999</v>
      </c>
      <c r="W88" s="22">
        <v>9.5326999999999999E-4</v>
      </c>
      <c r="X88" s="22">
        <v>9.9360000000000004E-2</v>
      </c>
      <c r="Z88" s="22">
        <f t="shared" si="45"/>
        <v>1.8356000000000001E-7</v>
      </c>
      <c r="AA88" s="14">
        <f t="shared" si="46"/>
        <v>5900.62</v>
      </c>
      <c r="AB88" s="22">
        <f t="shared" si="47"/>
        <v>7.7864999999999995E-7</v>
      </c>
      <c r="AC88" s="22">
        <f t="shared" si="48"/>
        <v>1.6017999999999999E-12</v>
      </c>
    </row>
    <row r="89" spans="1:29" x14ac:dyDescent="0.45">
      <c r="A89" s="29" t="s">
        <v>23</v>
      </c>
      <c r="B89" s="19">
        <f t="shared" ref="B89:X89" si="49">AVERAGE(B84:B88)</f>
        <v>9.3227400000000008E-5</v>
      </c>
      <c r="C89" s="19">
        <f t="shared" si="49"/>
        <v>3.1604200000000006E-2</v>
      </c>
      <c r="D89" s="19">
        <f t="shared" si="49"/>
        <v>1.8181400000000002E-7</v>
      </c>
      <c r="E89" s="19">
        <f t="shared" si="49"/>
        <v>9.3203399999999993E-9</v>
      </c>
      <c r="F89" s="19">
        <f t="shared" si="49"/>
        <v>5.1310400000000005</v>
      </c>
      <c r="G89" s="19">
        <f t="shared" si="49"/>
        <v>-27.957999999999998</v>
      </c>
      <c r="H89" s="19">
        <f t="shared" si="49"/>
        <v>8.8045399999999994</v>
      </c>
      <c r="I89" s="19">
        <f t="shared" si="49"/>
        <v>33.081400000000002</v>
      </c>
      <c r="J89" s="19">
        <f t="shared" si="49"/>
        <v>7.7901599999999989E-7</v>
      </c>
      <c r="K89" s="19">
        <f t="shared" si="49"/>
        <v>3.4323600000000002E-8</v>
      </c>
      <c r="L89" s="19">
        <f t="shared" si="49"/>
        <v>4.4063600000000003</v>
      </c>
      <c r="M89" s="19">
        <f t="shared" si="49"/>
        <v>0.70426599999999995</v>
      </c>
      <c r="N89" s="19">
        <f t="shared" si="49"/>
        <v>4.0834599999999997E-3</v>
      </c>
      <c r="O89" s="19">
        <f t="shared" si="49"/>
        <v>0.57980999999999994</v>
      </c>
      <c r="P89" s="19">
        <f t="shared" si="49"/>
        <v>5921.4</v>
      </c>
      <c r="Q89" s="19">
        <f t="shared" si="49"/>
        <v>9.8268799999999992</v>
      </c>
      <c r="R89" s="19">
        <f t="shared" si="49"/>
        <v>0.16596000000000002</v>
      </c>
      <c r="S89" s="32">
        <f t="shared" si="49"/>
        <v>1.60022E-12</v>
      </c>
      <c r="T89" s="19">
        <f t="shared" si="49"/>
        <v>2.4902600000000002E-14</v>
      </c>
      <c r="U89" s="19">
        <f t="shared" si="49"/>
        <v>1.5563799999999999</v>
      </c>
      <c r="V89" s="19">
        <f t="shared" si="49"/>
        <v>0.95949399999999996</v>
      </c>
      <c r="W89" s="19">
        <f t="shared" si="49"/>
        <v>9.5096799999999995E-4</v>
      </c>
      <c r="X89" s="19">
        <f t="shared" si="49"/>
        <v>9.9111199999999997E-2</v>
      </c>
      <c r="Z89" s="13">
        <f>AVERAGE(Z84:Z88)</f>
        <v>1.8181400000000002E-7</v>
      </c>
      <c r="AA89" s="13">
        <f>AVERAGE(AA84:AA88)</f>
        <v>5893.442</v>
      </c>
      <c r="AB89" s="13">
        <f>AVERAGE(AB84:AB88)</f>
        <v>7.7901599999999989E-7</v>
      </c>
      <c r="AC89" s="13">
        <f>AVERAGE(AC84:AC88)</f>
        <v>1.60022E-12</v>
      </c>
    </row>
    <row r="90" spans="1:29" x14ac:dyDescent="0.45">
      <c r="A90" s="2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T90" s="19"/>
      <c r="U90" s="19"/>
      <c r="V90" s="19"/>
      <c r="W90" s="19"/>
      <c r="X90" s="19"/>
    </row>
    <row r="91" spans="1:29" x14ac:dyDescent="0.45">
      <c r="A91" s="30">
        <v>0.11</v>
      </c>
    </row>
    <row r="92" spans="1:29" x14ac:dyDescent="0.45">
      <c r="A92" s="15" t="s">
        <v>56</v>
      </c>
      <c r="B92" s="15" t="s">
        <v>12</v>
      </c>
      <c r="C92" s="15" t="s">
        <v>13</v>
      </c>
      <c r="D92" s="15" t="s">
        <v>25</v>
      </c>
      <c r="E92" s="15" t="s">
        <v>14</v>
      </c>
      <c r="F92" s="15" t="s">
        <v>15</v>
      </c>
      <c r="G92" s="15" t="s">
        <v>16</v>
      </c>
      <c r="H92" s="15" t="s">
        <v>17</v>
      </c>
      <c r="I92" s="15" t="s">
        <v>18</v>
      </c>
      <c r="J92" s="15" t="s">
        <v>26</v>
      </c>
      <c r="K92" s="15" t="s">
        <v>27</v>
      </c>
      <c r="L92" s="15" t="s">
        <v>28</v>
      </c>
      <c r="M92" s="15" t="s">
        <v>29</v>
      </c>
      <c r="N92" s="15" t="s">
        <v>30</v>
      </c>
      <c r="O92" s="15" t="s">
        <v>31</v>
      </c>
      <c r="P92" s="15" t="s">
        <v>32</v>
      </c>
      <c r="Q92" s="15" t="s">
        <v>19</v>
      </c>
      <c r="R92" s="15" t="s">
        <v>20</v>
      </c>
      <c r="S92" s="15" t="s">
        <v>33</v>
      </c>
      <c r="T92" s="15" t="s">
        <v>34</v>
      </c>
      <c r="U92" s="15" t="s">
        <v>35</v>
      </c>
      <c r="V92" s="15" t="s">
        <v>36</v>
      </c>
      <c r="W92" s="15" t="s">
        <v>37</v>
      </c>
      <c r="X92" s="15" t="s">
        <v>38</v>
      </c>
      <c r="Y92" s="19"/>
      <c r="Z92" s="13" t="s">
        <v>42</v>
      </c>
      <c r="AA92" s="13" t="s">
        <v>41</v>
      </c>
      <c r="AB92" s="13" t="s">
        <v>43</v>
      </c>
      <c r="AC92" s="13" t="s">
        <v>44</v>
      </c>
    </row>
    <row r="93" spans="1:29" x14ac:dyDescent="0.45">
      <c r="A93" s="19" t="s">
        <v>107</v>
      </c>
      <c r="B93" s="20">
        <v>9.5902000000000004E-5</v>
      </c>
      <c r="C93" s="19">
        <v>3.2510999999999998E-2</v>
      </c>
      <c r="D93" s="20">
        <v>1.7879E-7</v>
      </c>
      <c r="E93" s="20">
        <v>9.4237999999999997E-9</v>
      </c>
      <c r="F93" s="20">
        <v>5.2709000000000001</v>
      </c>
      <c r="G93" s="19">
        <v>-24.32</v>
      </c>
      <c r="H93" s="19">
        <v>8.8582999999999998</v>
      </c>
      <c r="I93" s="19">
        <v>36.423999999999999</v>
      </c>
      <c r="J93" s="20">
        <v>7.7451000000000002E-7</v>
      </c>
      <c r="K93" s="20">
        <v>3.4735E-8</v>
      </c>
      <c r="L93" s="20">
        <v>4.4847999999999999</v>
      </c>
      <c r="M93" s="19">
        <v>0.70465999999999995</v>
      </c>
      <c r="N93" s="20">
        <v>4.1558999999999997E-3</v>
      </c>
      <c r="O93" s="20">
        <v>0.58977000000000002</v>
      </c>
      <c r="P93" s="19">
        <v>5951</v>
      </c>
      <c r="Q93" s="20">
        <v>9.9009</v>
      </c>
      <c r="R93" s="20">
        <v>0.16636999999999999</v>
      </c>
      <c r="S93" s="21">
        <v>1.5769000000000001E-12</v>
      </c>
      <c r="T93" s="20">
        <v>2.4802999999999999E-14</v>
      </c>
      <c r="U93" s="20">
        <v>1.5729</v>
      </c>
      <c r="V93" s="19">
        <v>0.96031</v>
      </c>
      <c r="W93" s="20">
        <v>9.5996999999999999E-4</v>
      </c>
      <c r="X93" s="20">
        <v>9.9964999999999998E-2</v>
      </c>
      <c r="Z93" s="17">
        <f>D93</f>
        <v>1.7879E-7</v>
      </c>
      <c r="AA93" s="16">
        <f>G93+P93</f>
        <v>5926.68</v>
      </c>
      <c r="AB93" s="17">
        <f>J93</f>
        <v>7.7451000000000002E-7</v>
      </c>
      <c r="AC93" s="17">
        <f>S93</f>
        <v>1.5769000000000001E-12</v>
      </c>
    </row>
    <row r="94" spans="1:29" x14ac:dyDescent="0.45">
      <c r="A94" s="19" t="s">
        <v>108</v>
      </c>
      <c r="B94" s="20">
        <v>8.8313000000000006E-5</v>
      </c>
      <c r="C94" s="19">
        <v>2.9937999999999999E-2</v>
      </c>
      <c r="D94" s="20">
        <v>1.902E-7</v>
      </c>
      <c r="E94" s="20">
        <v>9.1104000000000003E-9</v>
      </c>
      <c r="F94" s="20">
        <v>4.7899000000000003</v>
      </c>
      <c r="G94" s="19">
        <v>-42.7</v>
      </c>
      <c r="H94" s="19">
        <v>8.6464999999999996</v>
      </c>
      <c r="I94" s="19">
        <v>20.248999999999999</v>
      </c>
      <c r="J94" s="20">
        <v>7.9034999999999998E-7</v>
      </c>
      <c r="K94" s="20">
        <v>3.4148000000000002E-8</v>
      </c>
      <c r="L94" s="20">
        <v>4.3205999999999998</v>
      </c>
      <c r="M94" s="19">
        <v>0.70247000000000004</v>
      </c>
      <c r="N94" s="20">
        <v>4.0052999999999998E-3</v>
      </c>
      <c r="O94" s="20">
        <v>0.57016999999999995</v>
      </c>
      <c r="P94" s="19">
        <v>5974</v>
      </c>
      <c r="Q94" s="20">
        <v>9.6636000000000006</v>
      </c>
      <c r="R94" s="20">
        <v>0.16175999999999999</v>
      </c>
      <c r="S94" s="21">
        <v>1.7206999999999999E-12</v>
      </c>
      <c r="T94" s="20">
        <v>2.6139E-14</v>
      </c>
      <c r="U94" s="20">
        <v>1.5190999999999999</v>
      </c>
      <c r="V94" s="19">
        <v>0.95557000000000003</v>
      </c>
      <c r="W94" s="20">
        <v>9.2860000000000002E-4</v>
      </c>
      <c r="X94" s="20">
        <v>9.7178E-2</v>
      </c>
      <c r="Z94" s="20">
        <f t="shared" ref="Z94:Z97" si="50">D94</f>
        <v>1.902E-7</v>
      </c>
      <c r="AA94" s="19">
        <f t="shared" ref="AA94:AA97" si="51">G94+P94</f>
        <v>5931.3</v>
      </c>
      <c r="AB94" s="20">
        <f t="shared" ref="AB94:AB97" si="52">J94</f>
        <v>7.9034999999999998E-7</v>
      </c>
      <c r="AC94" s="20">
        <f t="shared" ref="AC94:AC97" si="53">S94</f>
        <v>1.7206999999999999E-12</v>
      </c>
    </row>
    <row r="95" spans="1:29" x14ac:dyDescent="0.45">
      <c r="A95" s="19" t="s">
        <v>109</v>
      </c>
      <c r="B95" s="20">
        <v>8.9586000000000006E-5</v>
      </c>
      <c r="C95" s="19">
        <v>3.0370000000000001E-2</v>
      </c>
      <c r="D95" s="20">
        <v>1.8568000000000001E-7</v>
      </c>
      <c r="E95" s="20">
        <v>9.1693999999999994E-9</v>
      </c>
      <c r="F95" s="20">
        <v>4.9382999999999999</v>
      </c>
      <c r="G95" s="19">
        <v>-35.78</v>
      </c>
      <c r="H95" s="19">
        <v>8.6851000000000003</v>
      </c>
      <c r="I95" s="19">
        <v>24.274000000000001</v>
      </c>
      <c r="J95" s="20">
        <v>7.8962000000000005E-7</v>
      </c>
      <c r="K95" s="20">
        <v>3.4283999999999998E-8</v>
      </c>
      <c r="L95" s="20">
        <v>4.3418000000000001</v>
      </c>
      <c r="M95" s="19">
        <v>0.70267000000000002</v>
      </c>
      <c r="N95" s="20">
        <v>4.0245999999999997E-3</v>
      </c>
      <c r="O95" s="20">
        <v>0.57276000000000005</v>
      </c>
      <c r="P95" s="19">
        <v>5959</v>
      </c>
      <c r="Q95" s="20">
        <v>9.7029999999999994</v>
      </c>
      <c r="R95" s="20">
        <v>0.16283</v>
      </c>
      <c r="S95" s="21">
        <v>1.6726999999999999E-12</v>
      </c>
      <c r="T95" s="20">
        <v>2.5573000000000001E-14</v>
      </c>
      <c r="U95" s="20">
        <v>1.5287999999999999</v>
      </c>
      <c r="V95" s="19">
        <v>0.95706999999999998</v>
      </c>
      <c r="W95" s="20">
        <v>9.3433999999999998E-4</v>
      </c>
      <c r="X95" s="20">
        <v>9.7625000000000003E-2</v>
      </c>
      <c r="Z95" s="20">
        <f t="shared" si="50"/>
        <v>1.8568000000000001E-7</v>
      </c>
      <c r="AA95" s="19">
        <f t="shared" si="51"/>
        <v>5923.22</v>
      </c>
      <c r="AB95" s="20">
        <f t="shared" si="52"/>
        <v>7.8962000000000005E-7</v>
      </c>
      <c r="AC95" s="20">
        <f t="shared" si="53"/>
        <v>1.6726999999999999E-12</v>
      </c>
    </row>
    <row r="96" spans="1:29" x14ac:dyDescent="0.45">
      <c r="A96" s="19" t="s">
        <v>110</v>
      </c>
      <c r="B96" s="20">
        <v>9.2744999999999994E-5</v>
      </c>
      <c r="C96" s="19">
        <v>3.1440000000000003E-2</v>
      </c>
      <c r="D96" s="20">
        <v>1.7889999999999999E-7</v>
      </c>
      <c r="E96" s="20">
        <v>9.2910000000000003E-9</v>
      </c>
      <c r="F96" s="20">
        <v>5.1933999999999996</v>
      </c>
      <c r="G96" s="19">
        <v>-26.07</v>
      </c>
      <c r="H96" s="19">
        <v>8.7645999999999997</v>
      </c>
      <c r="I96" s="19">
        <v>33.619</v>
      </c>
      <c r="J96" s="20">
        <v>7.8263000000000001E-7</v>
      </c>
      <c r="K96" s="20">
        <v>3.4492000000000002E-8</v>
      </c>
      <c r="L96" s="20">
        <v>4.4071999999999996</v>
      </c>
      <c r="M96" s="19">
        <v>0.70357000000000003</v>
      </c>
      <c r="N96" s="20">
        <v>4.0845999999999999E-3</v>
      </c>
      <c r="O96" s="20">
        <v>0.58055000000000001</v>
      </c>
      <c r="P96" s="19">
        <v>5942</v>
      </c>
      <c r="Q96" s="20">
        <v>9.7935999999999996</v>
      </c>
      <c r="R96" s="20">
        <v>0.16481999999999999</v>
      </c>
      <c r="S96" s="21">
        <v>1.6244E-12</v>
      </c>
      <c r="T96" s="20">
        <v>2.5220999999999999E-14</v>
      </c>
      <c r="U96" s="20">
        <v>1.5526</v>
      </c>
      <c r="V96" s="19">
        <v>0.95879999999999999</v>
      </c>
      <c r="W96" s="20">
        <v>9.4826000000000003E-4</v>
      </c>
      <c r="X96" s="20">
        <v>9.8901000000000003E-2</v>
      </c>
      <c r="Z96" s="20">
        <f t="shared" si="50"/>
        <v>1.7889999999999999E-7</v>
      </c>
      <c r="AA96" s="19">
        <f t="shared" si="51"/>
        <v>5915.93</v>
      </c>
      <c r="AB96" s="20">
        <f t="shared" si="52"/>
        <v>7.8263000000000001E-7</v>
      </c>
      <c r="AC96" s="20">
        <f t="shared" si="53"/>
        <v>1.6244E-12</v>
      </c>
    </row>
    <row r="97" spans="1:29" x14ac:dyDescent="0.45">
      <c r="A97" s="14" t="s">
        <v>111</v>
      </c>
      <c r="B97" s="22">
        <v>9.1646999999999999E-5</v>
      </c>
      <c r="C97" s="14">
        <v>3.1067999999999998E-2</v>
      </c>
      <c r="D97" s="22">
        <v>1.8232999999999999E-7</v>
      </c>
      <c r="E97" s="22">
        <v>9.2553999999999993E-9</v>
      </c>
      <c r="F97" s="22">
        <v>5.0762</v>
      </c>
      <c r="G97" s="14">
        <v>-30.36</v>
      </c>
      <c r="H97" s="14">
        <v>8.7477</v>
      </c>
      <c r="I97" s="14">
        <v>28.812999999999999</v>
      </c>
      <c r="J97" s="22">
        <v>7.8362999999999998E-7</v>
      </c>
      <c r="K97" s="22">
        <v>3.4340000000000002E-8</v>
      </c>
      <c r="L97" s="22">
        <v>4.3822000000000001</v>
      </c>
      <c r="M97" s="14">
        <v>0.70343999999999995</v>
      </c>
      <c r="N97" s="22">
        <v>4.0615E-3</v>
      </c>
      <c r="O97" s="22">
        <v>0.57738</v>
      </c>
      <c r="P97" s="14">
        <v>5946</v>
      </c>
      <c r="Q97" s="22">
        <v>9.7713999999999999</v>
      </c>
      <c r="R97" s="22">
        <v>0.16434000000000001</v>
      </c>
      <c r="S97" s="31">
        <v>1.6371999999999999E-12</v>
      </c>
      <c r="T97" s="22">
        <v>2.5285999999999999E-14</v>
      </c>
      <c r="U97" s="22">
        <v>1.5445</v>
      </c>
      <c r="V97" s="14">
        <v>0.95826999999999996</v>
      </c>
      <c r="W97" s="22">
        <v>9.4362000000000005E-4</v>
      </c>
      <c r="X97" s="22">
        <v>9.8471000000000003E-2</v>
      </c>
      <c r="Z97" s="22">
        <f t="shared" si="50"/>
        <v>1.8232999999999999E-7</v>
      </c>
      <c r="AA97" s="14">
        <f t="shared" si="51"/>
        <v>5915.64</v>
      </c>
      <c r="AB97" s="22">
        <f t="shared" si="52"/>
        <v>7.8362999999999998E-7</v>
      </c>
      <c r="AC97" s="22">
        <f t="shared" si="53"/>
        <v>1.6371999999999999E-12</v>
      </c>
    </row>
    <row r="98" spans="1:29" x14ac:dyDescent="0.45">
      <c r="A98" s="29" t="s">
        <v>23</v>
      </c>
      <c r="B98" s="19">
        <f t="shared" ref="B98:X98" si="54">AVERAGE(B93:B97)</f>
        <v>9.1638599999999994E-5</v>
      </c>
      <c r="C98" s="19">
        <f t="shared" si="54"/>
        <v>3.10654E-2</v>
      </c>
      <c r="D98" s="19">
        <f t="shared" si="54"/>
        <v>1.8318E-7</v>
      </c>
      <c r="E98" s="19">
        <f t="shared" si="54"/>
        <v>9.2500000000000001E-9</v>
      </c>
      <c r="F98" s="19">
        <f t="shared" si="54"/>
        <v>5.0537399999999995</v>
      </c>
      <c r="G98" s="19">
        <f t="shared" si="54"/>
        <v>-31.846000000000004</v>
      </c>
      <c r="H98" s="19">
        <f t="shared" si="54"/>
        <v>8.7404400000000013</v>
      </c>
      <c r="I98" s="19">
        <f t="shared" si="54"/>
        <v>28.675799999999999</v>
      </c>
      <c r="J98" s="19">
        <f t="shared" si="54"/>
        <v>7.8414799999999999E-7</v>
      </c>
      <c r="K98" s="19">
        <f t="shared" si="54"/>
        <v>3.4399799999999999E-8</v>
      </c>
      <c r="L98" s="19">
        <f t="shared" si="54"/>
        <v>4.3873199999999999</v>
      </c>
      <c r="M98" s="19">
        <f t="shared" si="54"/>
        <v>0.70336200000000004</v>
      </c>
      <c r="N98" s="19">
        <f t="shared" si="54"/>
        <v>4.0663799999999996E-3</v>
      </c>
      <c r="O98" s="19">
        <f t="shared" si="54"/>
        <v>0.57812599999999992</v>
      </c>
      <c r="P98" s="19">
        <f t="shared" si="54"/>
        <v>5954.4</v>
      </c>
      <c r="Q98" s="19">
        <f t="shared" si="54"/>
        <v>9.7665000000000006</v>
      </c>
      <c r="R98" s="19">
        <f t="shared" si="54"/>
        <v>0.164024</v>
      </c>
      <c r="S98" s="32">
        <f t="shared" si="54"/>
        <v>1.6463800000000001E-12</v>
      </c>
      <c r="T98" s="19">
        <f t="shared" si="54"/>
        <v>2.5404399999999998E-14</v>
      </c>
      <c r="U98" s="19">
        <f t="shared" si="54"/>
        <v>1.54358</v>
      </c>
      <c r="V98" s="19">
        <f t="shared" si="54"/>
        <v>0.95800400000000008</v>
      </c>
      <c r="W98" s="19">
        <f t="shared" si="54"/>
        <v>9.4295800000000003E-4</v>
      </c>
      <c r="X98" s="19">
        <f t="shared" si="54"/>
        <v>9.8428000000000002E-2</v>
      </c>
      <c r="Z98" s="13">
        <f>AVERAGE(Z93:Z97)</f>
        <v>1.8318E-7</v>
      </c>
      <c r="AA98" s="13">
        <f>AVERAGE(AA93:AA97)</f>
        <v>5922.5540000000001</v>
      </c>
      <c r="AB98" s="13">
        <f>AVERAGE(AB93:AB97)</f>
        <v>7.8414799999999999E-7</v>
      </c>
      <c r="AC98" s="13">
        <f>AVERAGE(AC93:AC97)</f>
        <v>1.6463800000000001E-12</v>
      </c>
    </row>
    <row r="99" spans="1:29" x14ac:dyDescent="0.45">
      <c r="A99" s="2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T99" s="19"/>
      <c r="U99" s="19"/>
      <c r="V99" s="19"/>
      <c r="W99" s="19"/>
      <c r="X99" s="19"/>
    </row>
    <row r="100" spans="1:29" x14ac:dyDescent="0.45">
      <c r="A100" s="2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T100" s="19"/>
      <c r="U100" s="19"/>
      <c r="V100" s="19"/>
      <c r="W100" s="19"/>
      <c r="X100" s="19"/>
    </row>
    <row r="101" spans="1:29" x14ac:dyDescent="0.45">
      <c r="A101" s="2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T101" s="19"/>
      <c r="U101" s="19"/>
      <c r="V101" s="19"/>
      <c r="W101" s="19"/>
      <c r="X101" s="19"/>
    </row>
    <row r="102" spans="1:29" x14ac:dyDescent="0.45">
      <c r="A102" s="2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T102" s="19"/>
      <c r="U102" s="19"/>
      <c r="V102" s="19"/>
      <c r="W102" s="19"/>
      <c r="X102" s="19"/>
    </row>
    <row r="103" spans="1:29" x14ac:dyDescent="0.45">
      <c r="A103" s="53" t="s">
        <v>47</v>
      </c>
      <c r="B103" s="53"/>
      <c r="C103" s="53"/>
      <c r="D103" s="53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T103" s="19"/>
      <c r="U103" s="19"/>
      <c r="V103" s="19"/>
      <c r="W103" s="19"/>
      <c r="X103" s="19"/>
    </row>
    <row r="104" spans="1:29" x14ac:dyDescent="0.45">
      <c r="A104" s="11" t="s">
        <v>50</v>
      </c>
      <c r="B104" s="34">
        <v>1</v>
      </c>
      <c r="C104" s="34">
        <v>2</v>
      </c>
      <c r="D104" s="34">
        <v>3</v>
      </c>
      <c r="E104" s="34">
        <v>4</v>
      </c>
      <c r="F104" s="34">
        <v>5</v>
      </c>
      <c r="G104" s="34">
        <v>6</v>
      </c>
      <c r="H104" s="34">
        <v>7</v>
      </c>
      <c r="I104" s="34">
        <v>8</v>
      </c>
      <c r="J104" s="34">
        <v>9</v>
      </c>
      <c r="K104" s="34">
        <v>10</v>
      </c>
      <c r="L104" s="34">
        <v>11</v>
      </c>
      <c r="M104" s="33"/>
      <c r="N104" s="33"/>
      <c r="O104" s="19"/>
      <c r="P104" s="19"/>
      <c r="Q104" s="19"/>
      <c r="R104" s="19"/>
      <c r="T104" s="19"/>
      <c r="U104" s="19"/>
      <c r="V104" s="19"/>
      <c r="W104" s="19"/>
      <c r="X104" s="19"/>
    </row>
    <row r="105" spans="1:29" x14ac:dyDescent="0.45">
      <c r="A105" s="11" t="s">
        <v>46</v>
      </c>
      <c r="B105" s="43">
        <f>(B104-1)*40/60</f>
        <v>0</v>
      </c>
      <c r="C105" s="43">
        <f>(C104-1)*7/60</f>
        <v>0.11666666666666667</v>
      </c>
      <c r="D105" s="43">
        <f>(D104-2)*40/60</f>
        <v>0.66666666666666663</v>
      </c>
      <c r="E105" s="43">
        <f t="shared" ref="E105:L105" si="55">(E104-2)*40/60</f>
        <v>1.3333333333333333</v>
      </c>
      <c r="F105" s="43">
        <f t="shared" si="55"/>
        <v>2</v>
      </c>
      <c r="G105" s="43">
        <f t="shared" si="55"/>
        <v>2.6666666666666665</v>
      </c>
      <c r="H105" s="43">
        <f t="shared" si="55"/>
        <v>3.3333333333333335</v>
      </c>
      <c r="I105" s="43">
        <f t="shared" si="55"/>
        <v>4</v>
      </c>
      <c r="J105" s="43">
        <f t="shared" si="55"/>
        <v>4.666666666666667</v>
      </c>
      <c r="K105" s="43">
        <f t="shared" si="55"/>
        <v>5.333333333333333</v>
      </c>
      <c r="L105" s="43">
        <f t="shared" si="55"/>
        <v>6</v>
      </c>
      <c r="M105" s="33"/>
      <c r="N105" s="33"/>
      <c r="O105" s="19"/>
      <c r="P105" s="19"/>
      <c r="Q105" s="19"/>
      <c r="R105" s="19"/>
      <c r="T105" s="19"/>
      <c r="U105" s="19"/>
      <c r="V105" s="19"/>
      <c r="W105" s="19"/>
      <c r="X105" s="19"/>
    </row>
    <row r="106" spans="1:29" x14ac:dyDescent="0.45">
      <c r="A106" s="11" t="s">
        <v>51</v>
      </c>
      <c r="B106" s="48">
        <v>8400</v>
      </c>
      <c r="C106" s="48">
        <v>8700</v>
      </c>
      <c r="D106" s="48"/>
      <c r="E106" s="48"/>
      <c r="F106" s="48"/>
      <c r="G106" s="48"/>
      <c r="H106" s="48"/>
      <c r="I106" s="49"/>
      <c r="J106" s="50"/>
      <c r="K106" s="48"/>
      <c r="L106" s="48"/>
      <c r="M106" s="33"/>
      <c r="N106" s="33"/>
      <c r="O106" s="19"/>
      <c r="P106" s="19"/>
      <c r="Q106" s="19"/>
      <c r="R106" s="19"/>
      <c r="T106" s="19"/>
      <c r="U106" s="19"/>
      <c r="V106" s="19"/>
      <c r="W106" s="19"/>
      <c r="X106" s="19"/>
    </row>
    <row r="107" spans="1:29" x14ac:dyDescent="0.45">
      <c r="A107" s="11" t="s">
        <v>52</v>
      </c>
      <c r="B107" s="48"/>
      <c r="C107" s="48"/>
      <c r="D107" s="48">
        <v>15000</v>
      </c>
      <c r="E107" s="48">
        <v>60000</v>
      </c>
      <c r="F107" s="48"/>
      <c r="G107" s="48"/>
      <c r="H107" s="48"/>
      <c r="I107" s="49"/>
      <c r="J107" s="50"/>
      <c r="K107" s="48"/>
      <c r="L107" s="48"/>
      <c r="M107" s="33"/>
      <c r="N107" s="33"/>
      <c r="O107" s="19"/>
      <c r="P107" s="19"/>
      <c r="Q107" s="19"/>
      <c r="R107" s="19"/>
      <c r="T107" s="19"/>
      <c r="U107" s="19"/>
      <c r="V107" s="19"/>
      <c r="W107" s="19"/>
      <c r="X107" s="19"/>
    </row>
    <row r="108" spans="1:29" x14ac:dyDescent="0.45">
      <c r="A108" s="11" t="s">
        <v>53</v>
      </c>
      <c r="B108" s="48"/>
      <c r="C108" s="48"/>
      <c r="D108" s="48"/>
      <c r="E108" s="48"/>
      <c r="F108" s="48">
        <v>210000</v>
      </c>
      <c r="G108" s="48">
        <v>390000</v>
      </c>
      <c r="H108" s="48">
        <v>330000</v>
      </c>
      <c r="I108" s="49"/>
      <c r="J108" s="50"/>
      <c r="K108" s="48"/>
      <c r="L108" s="48"/>
      <c r="M108" s="33"/>
      <c r="N108" s="33"/>
      <c r="O108" s="19"/>
      <c r="P108" s="19"/>
      <c r="Q108" s="19"/>
      <c r="R108" s="19"/>
      <c r="T108" s="19"/>
      <c r="U108" s="19"/>
      <c r="V108" s="19"/>
      <c r="W108" s="19"/>
      <c r="X108" s="19"/>
    </row>
    <row r="109" spans="1:29" x14ac:dyDescent="0.45">
      <c r="A109" s="11" t="s">
        <v>54</v>
      </c>
      <c r="B109" s="48"/>
      <c r="C109" s="48"/>
      <c r="D109" s="48"/>
      <c r="E109" s="48"/>
      <c r="F109" s="48"/>
      <c r="G109" s="48"/>
      <c r="H109" s="48"/>
      <c r="I109" s="49">
        <v>3900000</v>
      </c>
      <c r="J109" s="50">
        <v>5000000</v>
      </c>
      <c r="K109" s="48">
        <v>6000000</v>
      </c>
      <c r="L109" s="48">
        <v>44000000</v>
      </c>
      <c r="M109" s="33"/>
      <c r="N109" s="33"/>
      <c r="O109" s="19"/>
      <c r="P109" s="19"/>
      <c r="Q109" s="19"/>
      <c r="R109" s="19"/>
      <c r="T109" s="19"/>
      <c r="U109" s="19"/>
      <c r="V109" s="19"/>
      <c r="W109" s="19"/>
      <c r="X109" s="19"/>
    </row>
    <row r="110" spans="1:29" x14ac:dyDescent="0.45">
      <c r="A110" s="11" t="s">
        <v>55</v>
      </c>
      <c r="B110" s="48"/>
      <c r="C110" s="48"/>
      <c r="D110" s="48"/>
      <c r="E110" s="48"/>
      <c r="F110" s="48"/>
      <c r="G110" s="48"/>
      <c r="H110" s="48"/>
      <c r="I110" s="49"/>
      <c r="J110" s="50"/>
      <c r="K110" s="48"/>
      <c r="L110" s="48"/>
      <c r="M110" s="33"/>
      <c r="N110" s="33"/>
      <c r="O110" s="19"/>
      <c r="P110" s="19"/>
      <c r="Q110" s="19"/>
      <c r="R110" s="19"/>
      <c r="T110" s="19"/>
      <c r="U110" s="19"/>
      <c r="V110" s="19"/>
      <c r="W110" s="19"/>
      <c r="X110" s="19"/>
    </row>
    <row r="111" spans="1:29" x14ac:dyDescent="0.45">
      <c r="A111" s="33" t="s">
        <v>48</v>
      </c>
      <c r="B111" s="35">
        <f>AVERAGE(B106:B110)</f>
        <v>8400</v>
      </c>
      <c r="C111" s="35">
        <f t="shared" ref="C111:L111" si="56">AVERAGE(C106:C110)</f>
        <v>8700</v>
      </c>
      <c r="D111" s="35">
        <f t="shared" si="56"/>
        <v>15000</v>
      </c>
      <c r="E111" s="35">
        <f t="shared" si="56"/>
        <v>60000</v>
      </c>
      <c r="F111" s="35">
        <f t="shared" si="56"/>
        <v>210000</v>
      </c>
      <c r="G111" s="35">
        <f t="shared" si="56"/>
        <v>390000</v>
      </c>
      <c r="H111" s="35">
        <f t="shared" si="56"/>
        <v>330000</v>
      </c>
      <c r="I111" s="35">
        <f t="shared" si="56"/>
        <v>3900000</v>
      </c>
      <c r="J111" s="35">
        <f t="shared" si="56"/>
        <v>5000000</v>
      </c>
      <c r="K111" s="35">
        <f t="shared" si="56"/>
        <v>6000000</v>
      </c>
      <c r="L111" s="35">
        <f t="shared" si="56"/>
        <v>44000000</v>
      </c>
      <c r="M111" s="33"/>
      <c r="N111" s="33"/>
      <c r="O111" s="19"/>
      <c r="P111" s="19"/>
      <c r="Q111" s="19"/>
      <c r="R111" s="19"/>
      <c r="T111" s="19"/>
      <c r="U111" s="19"/>
      <c r="V111" s="19"/>
      <c r="W111" s="19"/>
      <c r="X111" s="19"/>
    </row>
    <row r="112" spans="1:29" x14ac:dyDescent="0.45">
      <c r="A112" s="29"/>
      <c r="B112" s="20"/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T112" s="19"/>
      <c r="U112" s="19"/>
      <c r="V112" s="19"/>
      <c r="W112" s="19"/>
      <c r="X112" s="19"/>
    </row>
    <row r="113" spans="1:24" x14ac:dyDescent="0.45">
      <c r="A113" s="29"/>
      <c r="B113" s="20"/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T113" s="19"/>
      <c r="U113" s="19"/>
      <c r="V113" s="19"/>
      <c r="W113" s="19"/>
      <c r="X113" s="19"/>
    </row>
    <row r="115" spans="1:24" x14ac:dyDescent="0.45">
      <c r="A115" s="36" t="s">
        <v>39</v>
      </c>
    </row>
    <row r="116" spans="1:24" x14ac:dyDescent="0.45">
      <c r="A116" s="37"/>
      <c r="B116" s="54" t="s">
        <v>226</v>
      </c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6"/>
    </row>
    <row r="117" spans="1:24" x14ac:dyDescent="0.45">
      <c r="A117" s="44" t="s">
        <v>50</v>
      </c>
      <c r="B117" s="34">
        <v>1</v>
      </c>
      <c r="C117" s="34">
        <v>2</v>
      </c>
      <c r="D117" s="34">
        <v>3</v>
      </c>
      <c r="E117" s="34">
        <v>4</v>
      </c>
      <c r="F117" s="34">
        <v>5</v>
      </c>
      <c r="G117" s="34">
        <v>6</v>
      </c>
      <c r="H117" s="34">
        <v>7</v>
      </c>
      <c r="I117" s="34">
        <v>8</v>
      </c>
      <c r="J117" s="34">
        <v>9</v>
      </c>
      <c r="K117" s="34">
        <v>10</v>
      </c>
      <c r="L117" s="34">
        <v>11</v>
      </c>
      <c r="M117" s="40"/>
      <c r="N117" s="41"/>
    </row>
    <row r="118" spans="1:24" x14ac:dyDescent="0.45">
      <c r="A118" s="11" t="s">
        <v>46</v>
      </c>
      <c r="B118" s="43">
        <f>(B117-1)*40/60</f>
        <v>0</v>
      </c>
      <c r="C118" s="43">
        <f>(C117-1)*7/60</f>
        <v>0.11666666666666667</v>
      </c>
      <c r="D118" s="43">
        <f>(D117-2)*40/60</f>
        <v>0.66666666666666663</v>
      </c>
      <c r="E118" s="43">
        <f t="shared" ref="E118:L118" si="57">(E117-2)*40/60</f>
        <v>1.3333333333333333</v>
      </c>
      <c r="F118" s="43">
        <f t="shared" si="57"/>
        <v>2</v>
      </c>
      <c r="G118" s="43">
        <f t="shared" si="57"/>
        <v>2.6666666666666665</v>
      </c>
      <c r="H118" s="43">
        <f t="shared" si="57"/>
        <v>3.3333333333333335</v>
      </c>
      <c r="I118" s="43">
        <f t="shared" si="57"/>
        <v>4</v>
      </c>
      <c r="J118" s="43">
        <f t="shared" si="57"/>
        <v>4.666666666666667</v>
      </c>
      <c r="K118" s="43">
        <f t="shared" si="57"/>
        <v>5.333333333333333</v>
      </c>
      <c r="L118" s="43">
        <f t="shared" si="57"/>
        <v>6</v>
      </c>
      <c r="M118" s="33"/>
      <c r="N118" s="33"/>
    </row>
    <row r="119" spans="1:24" x14ac:dyDescent="0.45">
      <c r="A119" s="34">
        <v>1</v>
      </c>
      <c r="B119" s="45">
        <f>S3</f>
        <v>1.4521E-12</v>
      </c>
      <c r="C119" s="45">
        <f>S12</f>
        <v>1.5312E-12</v>
      </c>
      <c r="D119" s="45">
        <f>S21</f>
        <v>1.5795000000000001E-12</v>
      </c>
      <c r="E119" s="45">
        <f>S30</f>
        <v>1.6207999999999999E-12</v>
      </c>
      <c r="F119" s="45">
        <f>S39</f>
        <v>1.5763000000000001E-12</v>
      </c>
      <c r="G119" s="45">
        <f>S48</f>
        <v>1.5864E-12</v>
      </c>
      <c r="H119" s="45">
        <f>S57</f>
        <v>1.5723000000000001E-12</v>
      </c>
      <c r="I119" s="45">
        <f>S66</f>
        <v>1.5673E-12</v>
      </c>
      <c r="J119" s="46">
        <f>S75</f>
        <v>1.6091000000000001E-12</v>
      </c>
      <c r="K119" s="45">
        <f>S84</f>
        <v>1.5648999999999999E-12</v>
      </c>
      <c r="L119" s="45">
        <f>S93</f>
        <v>1.5769000000000001E-12</v>
      </c>
      <c r="M119" s="38"/>
      <c r="N119" s="38"/>
    </row>
    <row r="120" spans="1:24" x14ac:dyDescent="0.45">
      <c r="A120" s="34">
        <v>2</v>
      </c>
      <c r="B120" s="45">
        <f>S4</f>
        <v>1.5020000000000001E-12</v>
      </c>
      <c r="C120" s="45">
        <f>S13</f>
        <v>1.5688999999999999E-12</v>
      </c>
      <c r="D120" s="45">
        <f>S22</f>
        <v>1.6E-12</v>
      </c>
      <c r="E120" s="45">
        <f>S31</f>
        <v>1.6989999999999999E-12</v>
      </c>
      <c r="F120" s="45">
        <f>S40</f>
        <v>1.6476E-12</v>
      </c>
      <c r="G120" s="45">
        <f t="shared" ref="G120:G123" si="58">S49</f>
        <v>1.6217E-12</v>
      </c>
      <c r="H120" s="45">
        <f t="shared" ref="H120:H123" si="59">S58</f>
        <v>1.6486000000000001E-12</v>
      </c>
      <c r="I120" s="45">
        <f t="shared" ref="I120:I123" si="60">S67</f>
        <v>1.6555E-12</v>
      </c>
      <c r="J120" s="46">
        <f t="shared" ref="J120:J123" si="61">S76</f>
        <v>1.6473000000000001E-12</v>
      </c>
      <c r="K120" s="45">
        <f t="shared" ref="K120:K123" si="62">S85</f>
        <v>1.6286999999999999E-12</v>
      </c>
      <c r="L120" s="45">
        <f t="shared" ref="L120:L123" si="63">S94</f>
        <v>1.7206999999999999E-12</v>
      </c>
      <c r="M120" s="38"/>
      <c r="N120" s="38"/>
    </row>
    <row r="121" spans="1:24" x14ac:dyDescent="0.45">
      <c r="A121" s="34">
        <v>3</v>
      </c>
      <c r="B121" s="45">
        <f>S5</f>
        <v>1.5146E-12</v>
      </c>
      <c r="C121" s="45">
        <f>S14</f>
        <v>1.5694E-12</v>
      </c>
      <c r="D121" s="45">
        <f>S23</f>
        <v>1.6233E-12</v>
      </c>
      <c r="E121" s="45">
        <f>S32</f>
        <v>1.6759E-12</v>
      </c>
      <c r="F121" s="45">
        <f>S41</f>
        <v>1.6599E-12</v>
      </c>
      <c r="G121" s="45">
        <f t="shared" si="58"/>
        <v>1.6181999999999999E-12</v>
      </c>
      <c r="H121" s="45">
        <f t="shared" si="59"/>
        <v>1.6239999999999999E-12</v>
      </c>
      <c r="I121" s="45">
        <f t="shared" si="60"/>
        <v>1.658E-12</v>
      </c>
      <c r="J121" s="46">
        <f t="shared" si="61"/>
        <v>1.6963999999999999E-12</v>
      </c>
      <c r="K121" s="45">
        <f t="shared" si="62"/>
        <v>1.6075E-12</v>
      </c>
      <c r="L121" s="45">
        <f t="shared" si="63"/>
        <v>1.6726999999999999E-12</v>
      </c>
      <c r="M121" s="38"/>
      <c r="N121" s="38"/>
    </row>
    <row r="122" spans="1:24" x14ac:dyDescent="0.45">
      <c r="A122" s="34">
        <v>4</v>
      </c>
      <c r="B122" s="45">
        <f>S6</f>
        <v>1.5155999999999999E-12</v>
      </c>
      <c r="C122" s="45">
        <f>S15</f>
        <v>1.5727999999999999E-12</v>
      </c>
      <c r="D122" s="45">
        <f>S24</f>
        <v>1.6143000000000001E-12</v>
      </c>
      <c r="E122" s="45">
        <f>S33</f>
        <v>1.6459000000000001E-12</v>
      </c>
      <c r="F122" s="45">
        <f>S42</f>
        <v>1.5959000000000001E-12</v>
      </c>
      <c r="G122" s="45">
        <f t="shared" si="58"/>
        <v>1.6259E-12</v>
      </c>
      <c r="H122" s="45">
        <f t="shared" si="59"/>
        <v>1.6095999999999999E-12</v>
      </c>
      <c r="I122" s="45">
        <f t="shared" si="60"/>
        <v>1.6632E-12</v>
      </c>
      <c r="J122" s="46">
        <f t="shared" si="61"/>
        <v>1.6577000000000001E-12</v>
      </c>
      <c r="K122" s="45">
        <f t="shared" si="62"/>
        <v>1.5982E-12</v>
      </c>
      <c r="L122" s="45">
        <f t="shared" si="63"/>
        <v>1.6244E-12</v>
      </c>
      <c r="M122" s="38"/>
      <c r="N122" s="38"/>
    </row>
    <row r="123" spans="1:24" x14ac:dyDescent="0.45">
      <c r="A123" s="34">
        <v>5</v>
      </c>
      <c r="B123" s="45">
        <f>S7</f>
        <v>1.516E-12</v>
      </c>
      <c r="C123" s="45">
        <f>S16</f>
        <v>1.5763000000000001E-12</v>
      </c>
      <c r="D123" s="45">
        <f>S25</f>
        <v>1.6172E-12</v>
      </c>
      <c r="E123" s="45">
        <f>S34</f>
        <v>1.6400000000000001E-12</v>
      </c>
      <c r="F123" s="45">
        <f>S43</f>
        <v>1.5959000000000001E-12</v>
      </c>
      <c r="G123" s="45">
        <f t="shared" si="58"/>
        <v>1.6391999999999999E-12</v>
      </c>
      <c r="H123" s="45">
        <f t="shared" si="59"/>
        <v>1.6084000000000001E-12</v>
      </c>
      <c r="I123" s="45">
        <f t="shared" si="60"/>
        <v>1.6632E-12</v>
      </c>
      <c r="J123" s="46">
        <f t="shared" si="61"/>
        <v>1.6426000000000001E-12</v>
      </c>
      <c r="K123" s="45">
        <f t="shared" si="62"/>
        <v>1.6017999999999999E-12</v>
      </c>
      <c r="L123" s="45">
        <f t="shared" si="63"/>
        <v>1.6371999999999999E-12</v>
      </c>
      <c r="M123" s="38"/>
      <c r="N123" s="38"/>
    </row>
    <row r="124" spans="1:24" x14ac:dyDescent="0.45">
      <c r="A124" s="34" t="s">
        <v>21</v>
      </c>
      <c r="B124" s="35">
        <f t="shared" ref="B124:J124" si="64">AVERAGE(B119:B123)</f>
        <v>1.50006E-12</v>
      </c>
      <c r="C124" s="35">
        <f t="shared" si="64"/>
        <v>1.5637199999999999E-12</v>
      </c>
      <c r="D124" s="35">
        <f t="shared" si="64"/>
        <v>1.6068600000000003E-12</v>
      </c>
      <c r="E124" s="35">
        <f t="shared" si="64"/>
        <v>1.6563200000000002E-12</v>
      </c>
      <c r="F124" s="35">
        <f t="shared" si="64"/>
        <v>1.6151199999999999E-12</v>
      </c>
      <c r="G124" s="35">
        <f t="shared" si="64"/>
        <v>1.61828E-12</v>
      </c>
      <c r="H124" s="35">
        <f t="shared" si="64"/>
        <v>1.61258E-12</v>
      </c>
      <c r="I124" s="35">
        <f t="shared" si="64"/>
        <v>1.6414399999999999E-12</v>
      </c>
      <c r="J124" s="35">
        <f t="shared" si="64"/>
        <v>1.6506200000000001E-12</v>
      </c>
      <c r="K124" s="35">
        <f t="shared" ref="K124:L124" si="65">AVERAGE(K119:K123)</f>
        <v>1.60022E-12</v>
      </c>
      <c r="L124" s="35">
        <f t="shared" si="65"/>
        <v>1.6463800000000001E-12</v>
      </c>
      <c r="M124" s="33"/>
      <c r="N124" s="33"/>
    </row>
    <row r="125" spans="1:24" x14ac:dyDescent="0.45">
      <c r="A125" s="34" t="s">
        <v>22</v>
      </c>
      <c r="B125" s="35">
        <f t="shared" ref="B125:J125" si="66">STDEV(B119:B123)</f>
        <v>2.7435888904863255E-14</v>
      </c>
      <c r="C125" s="35">
        <f t="shared" si="66"/>
        <v>1.8421102030008953E-14</v>
      </c>
      <c r="D125" s="35">
        <f t="shared" si="66"/>
        <v>1.7522642494783678E-14</v>
      </c>
      <c r="E125" s="35">
        <f t="shared" si="66"/>
        <v>3.0990111326034289E-14</v>
      </c>
      <c r="F125" s="35">
        <f t="shared" si="66"/>
        <v>3.6421175159513968E-14</v>
      </c>
      <c r="G125" s="35">
        <f t="shared" si="66"/>
        <v>1.9517607435338981E-14</v>
      </c>
      <c r="H125" s="35">
        <f t="shared" si="66"/>
        <v>2.7733950313649863E-14</v>
      </c>
      <c r="I125" s="35">
        <f t="shared" si="66"/>
        <v>4.1580199614720473E-14</v>
      </c>
      <c r="J125" s="35">
        <f t="shared" si="66"/>
        <v>3.1405365783572663E-14</v>
      </c>
      <c r="K125" s="35">
        <f t="shared" ref="K125:L125" si="67">STDEV(K119:K123)</f>
        <v>2.3011888231955236E-14</v>
      </c>
      <c r="L125" s="35">
        <f t="shared" si="67"/>
        <v>5.3877332896126116E-14</v>
      </c>
      <c r="M125" s="33"/>
      <c r="N125" s="33"/>
    </row>
    <row r="126" spans="1:24" x14ac:dyDescent="0.45">
      <c r="A126" s="34" t="s">
        <v>24</v>
      </c>
      <c r="B126" s="39">
        <f>(B124-$B124)/B124</f>
        <v>0</v>
      </c>
      <c r="C126" s="39">
        <f t="shared" ref="C126:L126" si="68">(C124-$B124)/C124</f>
        <v>4.0710613153249912E-2</v>
      </c>
      <c r="D126" s="39">
        <f>(D124-$B124)/D124</f>
        <v>6.6465031178820994E-2</v>
      </c>
      <c r="E126" s="39">
        <f t="shared" si="68"/>
        <v>9.4341673106646165E-2</v>
      </c>
      <c r="F126" s="39">
        <f t="shared" si="68"/>
        <v>7.1239288721581015E-2</v>
      </c>
      <c r="G126" s="39">
        <f t="shared" si="68"/>
        <v>7.3052870949403118E-2</v>
      </c>
      <c r="H126" s="39">
        <f t="shared" si="68"/>
        <v>6.9776383187190719E-2</v>
      </c>
      <c r="I126" s="39">
        <f t="shared" si="68"/>
        <v>8.6131689248464732E-2</v>
      </c>
      <c r="J126" s="39">
        <f t="shared" si="68"/>
        <v>9.1214210417903646E-2</v>
      </c>
      <c r="K126" s="39">
        <f t="shared" si="68"/>
        <v>6.2591393683368565E-2</v>
      </c>
      <c r="L126" s="39">
        <f t="shared" si="68"/>
        <v>8.8873771547273481E-2</v>
      </c>
      <c r="M126" s="38"/>
      <c r="N126" s="38"/>
    </row>
    <row r="127" spans="1:24" x14ac:dyDescent="0.45">
      <c r="D127" s="47">
        <f>(D124-$C124)/D124</f>
        <v>2.6847391807625028E-2</v>
      </c>
      <c r="E127" s="47">
        <f t="shared" ref="E127:L127" si="69">(E124-$C124)/E124</f>
        <v>5.590707109737262E-2</v>
      </c>
      <c r="F127" s="47">
        <f t="shared" si="69"/>
        <v>3.1824260736044357E-2</v>
      </c>
      <c r="G127" s="47">
        <f t="shared" si="69"/>
        <v>3.3714808315001191E-2</v>
      </c>
      <c r="H127" s="47">
        <f t="shared" si="69"/>
        <v>3.0299271974103644E-2</v>
      </c>
      <c r="I127" s="47">
        <f t="shared" si="69"/>
        <v>4.7348669460961106E-2</v>
      </c>
      <c r="J127" s="47">
        <f t="shared" si="69"/>
        <v>5.2646884201088172E-2</v>
      </c>
      <c r="K127" s="47">
        <f t="shared" si="69"/>
        <v>2.2809363712489594E-2</v>
      </c>
      <c r="L127" s="47">
        <f t="shared" si="69"/>
        <v>5.0207121077758578E-2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23F7-C288-4004-AA69-1DD700D137A6}">
  <dimension ref="A1:AC127"/>
  <sheetViews>
    <sheetView topLeftCell="A115" workbookViewId="0">
      <selection activeCell="Q122" sqref="Q122"/>
    </sheetView>
  </sheetViews>
  <sheetFormatPr defaultColWidth="9.1328125" defaultRowHeight="14.25" x14ac:dyDescent="0.45"/>
  <cols>
    <col min="1" max="1" width="16.1328125" style="13" customWidth="1"/>
    <col min="2" max="5" width="9.1328125" style="13"/>
    <col min="6" max="6" width="9.3984375" style="13" customWidth="1"/>
    <col min="7" max="22" width="9.1328125" style="13"/>
    <col min="23" max="23" width="9.3984375" style="13" customWidth="1"/>
    <col min="24" max="24" width="14.73046875" style="13" bestFit="1" customWidth="1"/>
    <col min="25" max="16384" width="9.1328125" style="13"/>
  </cols>
  <sheetData>
    <row r="1" spans="1:29" x14ac:dyDescent="0.45">
      <c r="A1" s="42">
        <v>1</v>
      </c>
    </row>
    <row r="2" spans="1:29" x14ac:dyDescent="0.45">
      <c r="A2" s="14" t="s">
        <v>56</v>
      </c>
      <c r="B2" s="14" t="s">
        <v>12</v>
      </c>
      <c r="C2" s="14" t="s">
        <v>13</v>
      </c>
      <c r="D2" s="14" t="s">
        <v>25</v>
      </c>
      <c r="E2" s="14" t="s">
        <v>14</v>
      </c>
      <c r="F2" s="14" t="s">
        <v>15</v>
      </c>
      <c r="G2" s="14" t="s">
        <v>16</v>
      </c>
      <c r="H2" s="14" t="s">
        <v>17</v>
      </c>
      <c r="I2" s="14" t="s">
        <v>18</v>
      </c>
      <c r="J2" s="14" t="s">
        <v>26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31</v>
      </c>
      <c r="P2" s="14" t="s">
        <v>32</v>
      </c>
      <c r="Q2" s="14" t="s">
        <v>19</v>
      </c>
      <c r="R2" s="14" t="s">
        <v>20</v>
      </c>
      <c r="S2" s="15" t="s">
        <v>33</v>
      </c>
      <c r="T2" s="14" t="s">
        <v>34</v>
      </c>
      <c r="U2" s="14" t="s">
        <v>35</v>
      </c>
      <c r="V2" s="14" t="s">
        <v>36</v>
      </c>
      <c r="W2" s="14" t="s">
        <v>37</v>
      </c>
      <c r="X2" s="14" t="s">
        <v>38</v>
      </c>
      <c r="Z2" s="13" t="s">
        <v>42</v>
      </c>
      <c r="AA2" s="13" t="s">
        <v>41</v>
      </c>
      <c r="AB2" s="13" t="s">
        <v>43</v>
      </c>
      <c r="AC2" s="13" t="s">
        <v>44</v>
      </c>
    </row>
    <row r="3" spans="1:29" x14ac:dyDescent="0.45">
      <c r="A3" s="16" t="s">
        <v>167</v>
      </c>
      <c r="B3" s="17">
        <v>7.8400999999999997E-5</v>
      </c>
      <c r="C3" s="16">
        <v>2.1403999999999999E-2</v>
      </c>
      <c r="D3" s="17">
        <v>8.9010000000000001E-8</v>
      </c>
      <c r="E3" s="17">
        <v>1.0014E-8</v>
      </c>
      <c r="F3" s="17">
        <v>11.25</v>
      </c>
      <c r="G3" s="16">
        <v>91.38</v>
      </c>
      <c r="H3" s="16">
        <v>8.0962999999999994</v>
      </c>
      <c r="I3" s="16">
        <v>8.86</v>
      </c>
      <c r="J3" s="17">
        <v>1.0074E-7</v>
      </c>
      <c r="K3" s="17">
        <v>1.1185000000000001E-8</v>
      </c>
      <c r="L3" s="17">
        <v>11.103</v>
      </c>
      <c r="M3" s="16">
        <v>0.7994</v>
      </c>
      <c r="N3" s="17">
        <v>8.8529000000000004E-3</v>
      </c>
      <c r="O3" s="17">
        <v>1.1073999999999999</v>
      </c>
      <c r="P3" s="16">
        <v>6897</v>
      </c>
      <c r="Q3" s="17">
        <v>10.02</v>
      </c>
      <c r="R3" s="17">
        <v>0.14527999999999999</v>
      </c>
      <c r="S3" s="18">
        <v>1.4564999999999999E-12</v>
      </c>
      <c r="T3" s="17">
        <v>2.3628E-14</v>
      </c>
      <c r="U3" s="17">
        <v>1.6222000000000001</v>
      </c>
      <c r="V3" s="16">
        <v>0.96867000000000003</v>
      </c>
      <c r="W3" s="17">
        <v>9.6739999999999999E-4</v>
      </c>
      <c r="X3" s="17">
        <v>9.9868999999999999E-2</v>
      </c>
      <c r="Z3" s="17">
        <f t="shared" ref="Z3:Z7" si="0">D3</f>
        <v>8.9010000000000001E-8</v>
      </c>
      <c r="AA3" s="16">
        <f t="shared" ref="AA3:AA7" si="1">G3+P3</f>
        <v>6988.38</v>
      </c>
      <c r="AB3" s="17">
        <f t="shared" ref="AB3:AB7" si="2">J3</f>
        <v>1.0074E-7</v>
      </c>
      <c r="AC3" s="17">
        <f t="shared" ref="AC3:AC7" si="3">S3</f>
        <v>1.4564999999999999E-12</v>
      </c>
    </row>
    <row r="4" spans="1:29" x14ac:dyDescent="0.45">
      <c r="A4" s="19" t="s">
        <v>168</v>
      </c>
      <c r="B4" s="20">
        <v>7.8925999999999996E-5</v>
      </c>
      <c r="C4" s="19">
        <v>2.1547E-2</v>
      </c>
      <c r="D4" s="20">
        <v>8.8087E-8</v>
      </c>
      <c r="E4" s="20">
        <v>1.0073E-8</v>
      </c>
      <c r="F4" s="20">
        <v>11.435</v>
      </c>
      <c r="G4" s="19">
        <v>88.66</v>
      </c>
      <c r="H4" s="19">
        <v>8.1569000000000003</v>
      </c>
      <c r="I4" s="19">
        <v>9.2002000000000006</v>
      </c>
      <c r="J4" s="20">
        <v>1.0043000000000001E-7</v>
      </c>
      <c r="K4" s="20">
        <v>1.1271E-8</v>
      </c>
      <c r="L4" s="20">
        <v>11.223000000000001</v>
      </c>
      <c r="M4" s="19">
        <v>0.80047000000000001</v>
      </c>
      <c r="N4" s="20">
        <v>8.9482999999999993E-3</v>
      </c>
      <c r="O4" s="20">
        <v>1.1178999999999999</v>
      </c>
      <c r="P4" s="19">
        <v>6901</v>
      </c>
      <c r="Q4" s="20">
        <v>10.076000000000001</v>
      </c>
      <c r="R4" s="20">
        <v>0.14601</v>
      </c>
      <c r="S4" s="21">
        <v>1.4491999999999999E-12</v>
      </c>
      <c r="T4" s="20">
        <v>2.3557E-14</v>
      </c>
      <c r="U4" s="20">
        <v>1.6254999999999999</v>
      </c>
      <c r="V4" s="19">
        <v>0.96872000000000003</v>
      </c>
      <c r="W4" s="20">
        <v>9.6977999999999995E-4</v>
      </c>
      <c r="X4" s="20">
        <v>0.10011</v>
      </c>
      <c r="Z4" s="20">
        <f t="shared" si="0"/>
        <v>8.8087E-8</v>
      </c>
      <c r="AA4" s="19">
        <f t="shared" si="1"/>
        <v>6989.66</v>
      </c>
      <c r="AB4" s="20">
        <f t="shared" si="2"/>
        <v>1.0043000000000001E-7</v>
      </c>
      <c r="AC4" s="20">
        <f t="shared" si="3"/>
        <v>1.4491999999999999E-12</v>
      </c>
    </row>
    <row r="5" spans="1:29" x14ac:dyDescent="0.45">
      <c r="A5" s="19" t="s">
        <v>169</v>
      </c>
      <c r="B5" s="20">
        <v>7.7999999999999999E-5</v>
      </c>
      <c r="C5" s="19">
        <v>2.1294E-2</v>
      </c>
      <c r="D5" s="20">
        <v>8.9541999999999995E-8</v>
      </c>
      <c r="E5" s="20">
        <v>9.9751999999999992E-9</v>
      </c>
      <c r="F5" s="20">
        <v>11.14</v>
      </c>
      <c r="G5" s="19">
        <v>90.38</v>
      </c>
      <c r="H5" s="19">
        <v>8.0709</v>
      </c>
      <c r="I5" s="19">
        <v>8.93</v>
      </c>
      <c r="J5" s="20">
        <v>9.9802999999999997E-8</v>
      </c>
      <c r="K5" s="20">
        <v>1.1129E-8</v>
      </c>
      <c r="L5" s="20">
        <v>11.151</v>
      </c>
      <c r="M5" s="19">
        <v>0.80093999999999999</v>
      </c>
      <c r="N5" s="20">
        <v>8.8900999999999997E-3</v>
      </c>
      <c r="O5" s="20">
        <v>1.1100000000000001</v>
      </c>
      <c r="P5" s="19">
        <v>6891</v>
      </c>
      <c r="Q5" s="20">
        <v>9.9799000000000007</v>
      </c>
      <c r="R5" s="20">
        <v>0.14482999999999999</v>
      </c>
      <c r="S5" s="21">
        <v>1.4618000000000001E-12</v>
      </c>
      <c r="T5" s="20">
        <v>2.3622000000000001E-14</v>
      </c>
      <c r="U5" s="20">
        <v>1.6160000000000001</v>
      </c>
      <c r="V5" s="19">
        <v>0.96848000000000001</v>
      </c>
      <c r="W5" s="20">
        <v>9.6380000000000001E-4</v>
      </c>
      <c r="X5" s="20">
        <v>9.9516999999999994E-2</v>
      </c>
      <c r="Z5" s="20">
        <f t="shared" si="0"/>
        <v>8.9541999999999995E-8</v>
      </c>
      <c r="AA5" s="19">
        <f t="shared" si="1"/>
        <v>6981.38</v>
      </c>
      <c r="AB5" s="20">
        <f t="shared" si="2"/>
        <v>9.9802999999999997E-8</v>
      </c>
      <c r="AC5" s="20">
        <f t="shared" si="3"/>
        <v>1.4618000000000001E-12</v>
      </c>
    </row>
    <row r="6" spans="1:29" x14ac:dyDescent="0.45">
      <c r="A6" s="19" t="s">
        <v>170</v>
      </c>
      <c r="B6" s="20">
        <v>7.7702999999999998E-5</v>
      </c>
      <c r="C6" s="19">
        <v>2.1212999999999999E-2</v>
      </c>
      <c r="D6" s="20">
        <v>9.2186000000000002E-8</v>
      </c>
      <c r="E6" s="20">
        <v>9.9502999999999994E-9</v>
      </c>
      <c r="F6" s="20">
        <v>10.794</v>
      </c>
      <c r="G6" s="19">
        <v>87.7</v>
      </c>
      <c r="H6" s="19">
        <v>8.0614000000000008</v>
      </c>
      <c r="I6" s="19">
        <v>9.1920000000000002</v>
      </c>
      <c r="J6" s="20">
        <v>1.0255E-7</v>
      </c>
      <c r="K6" s="20">
        <v>1.1532E-8</v>
      </c>
      <c r="L6" s="20">
        <v>11.244999999999999</v>
      </c>
      <c r="M6" s="19">
        <v>0.79971000000000003</v>
      </c>
      <c r="N6" s="20">
        <v>8.9663999999999994E-3</v>
      </c>
      <c r="O6" s="20">
        <v>1.1212</v>
      </c>
      <c r="P6" s="19">
        <v>6890</v>
      </c>
      <c r="Q6" s="20">
        <v>9.9674999999999994</v>
      </c>
      <c r="R6" s="20">
        <v>0.14466999999999999</v>
      </c>
      <c r="S6" s="21">
        <v>1.4708E-12</v>
      </c>
      <c r="T6" s="20">
        <v>2.3707000000000001E-14</v>
      </c>
      <c r="U6" s="20">
        <v>1.6117999999999999</v>
      </c>
      <c r="V6" s="19">
        <v>0.96811999999999998</v>
      </c>
      <c r="W6" s="20">
        <v>9.6157000000000002E-4</v>
      </c>
      <c r="X6" s="20">
        <v>9.9322999999999995E-2</v>
      </c>
      <c r="Z6" s="20">
        <f t="shared" si="0"/>
        <v>9.2186000000000002E-8</v>
      </c>
      <c r="AA6" s="19">
        <f t="shared" si="1"/>
        <v>6977.7</v>
      </c>
      <c r="AB6" s="20">
        <f t="shared" si="2"/>
        <v>1.0255E-7</v>
      </c>
      <c r="AC6" s="20">
        <f t="shared" si="3"/>
        <v>1.4708E-12</v>
      </c>
    </row>
    <row r="7" spans="1:29" x14ac:dyDescent="0.45">
      <c r="A7" s="19" t="s">
        <v>171</v>
      </c>
      <c r="B7" s="20">
        <v>8.2862999999999996E-5</v>
      </c>
      <c r="C7" s="19">
        <v>2.2622E-2</v>
      </c>
      <c r="D7" s="20">
        <v>7.6518999999999998E-8</v>
      </c>
      <c r="E7" s="20">
        <v>1.0303E-8</v>
      </c>
      <c r="F7" s="20">
        <v>13.465</v>
      </c>
      <c r="G7" s="19">
        <v>106.1</v>
      </c>
      <c r="H7" s="19">
        <v>8.2635000000000005</v>
      </c>
      <c r="I7" s="19">
        <v>7.7884000000000002</v>
      </c>
      <c r="J7" s="20">
        <v>9.9159999999999996E-8</v>
      </c>
      <c r="K7" s="20">
        <v>1.095E-8</v>
      </c>
      <c r="L7" s="20">
        <v>11.042999999999999</v>
      </c>
      <c r="M7" s="19">
        <v>0.79752999999999996</v>
      </c>
      <c r="N7" s="20">
        <v>8.8048999999999992E-3</v>
      </c>
      <c r="O7" s="20">
        <v>1.1040000000000001</v>
      </c>
      <c r="P7" s="19">
        <v>6900</v>
      </c>
      <c r="Q7" s="20">
        <v>10.250999999999999</v>
      </c>
      <c r="R7" s="20">
        <v>0.14857000000000001</v>
      </c>
      <c r="S7" s="21">
        <v>1.3762999999999999E-12</v>
      </c>
      <c r="T7" s="20">
        <v>2.2971999999999999E-14</v>
      </c>
      <c r="U7" s="20">
        <v>1.6691</v>
      </c>
      <c r="V7" s="19">
        <v>0.97177999999999998</v>
      </c>
      <c r="W7" s="20">
        <v>9.9419999999999999E-4</v>
      </c>
      <c r="X7" s="20">
        <v>0.10231</v>
      </c>
      <c r="Z7" s="22">
        <f t="shared" si="0"/>
        <v>7.6518999999999998E-8</v>
      </c>
      <c r="AA7" s="14">
        <f t="shared" si="1"/>
        <v>7006.1</v>
      </c>
      <c r="AB7" s="22">
        <f t="shared" si="2"/>
        <v>9.9159999999999996E-8</v>
      </c>
      <c r="AC7" s="22">
        <f t="shared" si="3"/>
        <v>1.3762999999999999E-12</v>
      </c>
    </row>
    <row r="8" spans="1:29" x14ac:dyDescent="0.45">
      <c r="A8" s="23" t="s">
        <v>23</v>
      </c>
      <c r="B8" s="16">
        <f t="shared" ref="B8:X8" si="4">AVERAGE(B3:B7)</f>
        <v>7.9178600000000008E-5</v>
      </c>
      <c r="C8" s="16">
        <f t="shared" si="4"/>
        <v>2.1616E-2</v>
      </c>
      <c r="D8" s="16">
        <f t="shared" si="4"/>
        <v>8.7068800000000013E-8</v>
      </c>
      <c r="E8" s="16">
        <f t="shared" si="4"/>
        <v>1.0063099999999999E-8</v>
      </c>
      <c r="F8" s="16">
        <f t="shared" si="4"/>
        <v>11.616800000000001</v>
      </c>
      <c r="G8" s="16">
        <f t="shared" si="4"/>
        <v>92.84399999999998</v>
      </c>
      <c r="H8" s="16">
        <f t="shared" si="4"/>
        <v>8.1297999999999995</v>
      </c>
      <c r="I8" s="16">
        <f t="shared" si="4"/>
        <v>8.7941200000000013</v>
      </c>
      <c r="J8" s="16">
        <f t="shared" si="4"/>
        <v>1.005366E-7</v>
      </c>
      <c r="K8" s="16">
        <f t="shared" si="4"/>
        <v>1.1213400000000001E-8</v>
      </c>
      <c r="L8" s="16">
        <f t="shared" si="4"/>
        <v>11.153</v>
      </c>
      <c r="M8" s="16">
        <f t="shared" si="4"/>
        <v>0.79961000000000004</v>
      </c>
      <c r="N8" s="16">
        <f t="shared" si="4"/>
        <v>8.8925199999999992E-3</v>
      </c>
      <c r="O8" s="16">
        <f t="shared" si="4"/>
        <v>1.1121000000000001</v>
      </c>
      <c r="P8" s="16">
        <f t="shared" si="4"/>
        <v>6895.8</v>
      </c>
      <c r="Q8" s="16">
        <f t="shared" si="4"/>
        <v>10.058879999999998</v>
      </c>
      <c r="R8" s="16">
        <f t="shared" si="4"/>
        <v>0.14587199999999997</v>
      </c>
      <c r="S8" s="24">
        <f t="shared" si="4"/>
        <v>1.4429199999999999E-12</v>
      </c>
      <c r="T8" s="16">
        <f t="shared" si="4"/>
        <v>2.34972E-14</v>
      </c>
      <c r="U8" s="16">
        <f t="shared" si="4"/>
        <v>1.6289199999999997</v>
      </c>
      <c r="V8" s="16">
        <f t="shared" si="4"/>
        <v>0.96915399999999996</v>
      </c>
      <c r="W8" s="16">
        <f t="shared" si="4"/>
        <v>9.7134999999999995E-4</v>
      </c>
      <c r="X8" s="16">
        <f t="shared" si="4"/>
        <v>0.10022579999999999</v>
      </c>
      <c r="Z8" s="13">
        <f>AVERAGE(Z3:Z7)</f>
        <v>8.7068800000000013E-8</v>
      </c>
      <c r="AA8" s="13">
        <f>AVERAGE(AA3:AA7)</f>
        <v>6988.6440000000002</v>
      </c>
      <c r="AB8" s="13">
        <f>AVERAGE(AB3:AB7)</f>
        <v>1.005366E-7</v>
      </c>
      <c r="AC8" s="13">
        <f>AVERAGE(AC3:AC7)</f>
        <v>1.4429199999999999E-12</v>
      </c>
    </row>
    <row r="10" spans="1:29" x14ac:dyDescent="0.45">
      <c r="A10" s="12">
        <v>2</v>
      </c>
    </row>
    <row r="11" spans="1:29" x14ac:dyDescent="0.45">
      <c r="A11" s="26" t="s">
        <v>56</v>
      </c>
      <c r="B11" s="26" t="s">
        <v>12</v>
      </c>
      <c r="C11" s="26" t="s">
        <v>13</v>
      </c>
      <c r="D11" s="26" t="s">
        <v>25</v>
      </c>
      <c r="E11" s="26" t="s">
        <v>14</v>
      </c>
      <c r="F11" s="26" t="s">
        <v>15</v>
      </c>
      <c r="G11" s="26" t="s">
        <v>16</v>
      </c>
      <c r="H11" s="26" t="s">
        <v>17</v>
      </c>
      <c r="I11" s="26" t="s">
        <v>18</v>
      </c>
      <c r="J11" s="26" t="s">
        <v>26</v>
      </c>
      <c r="K11" s="26" t="s">
        <v>27</v>
      </c>
      <c r="L11" s="26" t="s">
        <v>28</v>
      </c>
      <c r="M11" s="26" t="s">
        <v>29</v>
      </c>
      <c r="N11" s="26" t="s">
        <v>30</v>
      </c>
      <c r="O11" s="26" t="s">
        <v>31</v>
      </c>
      <c r="P11" s="26" t="s">
        <v>32</v>
      </c>
      <c r="Q11" s="26" t="s">
        <v>19</v>
      </c>
      <c r="R11" s="26" t="s">
        <v>20</v>
      </c>
      <c r="S11" s="26" t="s">
        <v>33</v>
      </c>
      <c r="T11" s="26" t="s">
        <v>34</v>
      </c>
      <c r="U11" s="26" t="s">
        <v>35</v>
      </c>
      <c r="V11" s="26" t="s">
        <v>36</v>
      </c>
      <c r="W11" s="26" t="s">
        <v>37</v>
      </c>
      <c r="X11" s="26" t="s">
        <v>38</v>
      </c>
      <c r="Z11" s="13" t="s">
        <v>42</v>
      </c>
      <c r="AA11" s="13" t="s">
        <v>41</v>
      </c>
      <c r="AB11" s="13" t="s">
        <v>43</v>
      </c>
      <c r="AC11" s="13" t="s">
        <v>44</v>
      </c>
    </row>
    <row r="12" spans="1:29" x14ac:dyDescent="0.45">
      <c r="A12" s="16" t="s">
        <v>177</v>
      </c>
      <c r="B12" s="17">
        <v>7.8115999999999995E-5</v>
      </c>
      <c r="C12" s="16">
        <v>2.1326000000000001E-2</v>
      </c>
      <c r="D12" s="17">
        <v>9.2228999999999998E-8</v>
      </c>
      <c r="E12" s="17">
        <v>9.8981000000000008E-9</v>
      </c>
      <c r="F12" s="17">
        <v>10.731999999999999</v>
      </c>
      <c r="G12" s="16">
        <v>85.91</v>
      </c>
      <c r="H12" s="16">
        <v>7.9862000000000002</v>
      </c>
      <c r="I12" s="16">
        <v>9.2959999999999994</v>
      </c>
      <c r="J12" s="17">
        <v>1.0588000000000001E-7</v>
      </c>
      <c r="K12" s="17">
        <v>1.2562E-8</v>
      </c>
      <c r="L12" s="17">
        <v>11.864000000000001</v>
      </c>
      <c r="M12" s="16">
        <v>0.80074999999999996</v>
      </c>
      <c r="N12" s="17">
        <v>9.4607000000000007E-3</v>
      </c>
      <c r="O12" s="17">
        <v>1.1815</v>
      </c>
      <c r="P12" s="16">
        <v>6972</v>
      </c>
      <c r="Q12" s="17">
        <v>9.9168000000000003</v>
      </c>
      <c r="R12" s="17">
        <v>0.14224000000000001</v>
      </c>
      <c r="S12" s="18">
        <v>1.4914000000000001E-12</v>
      </c>
      <c r="T12" s="17">
        <v>2.3846000000000001E-14</v>
      </c>
      <c r="U12" s="17">
        <v>1.5989</v>
      </c>
      <c r="V12" s="16">
        <v>0.96736</v>
      </c>
      <c r="W12" s="17">
        <v>9.5290000000000001E-4</v>
      </c>
      <c r="X12" s="17">
        <v>9.8504999999999995E-2</v>
      </c>
      <c r="Z12" s="17">
        <f>D12</f>
        <v>9.2228999999999998E-8</v>
      </c>
      <c r="AA12" s="16">
        <f>G12+P12</f>
        <v>7057.91</v>
      </c>
      <c r="AB12" s="17">
        <f>J12</f>
        <v>1.0588000000000001E-7</v>
      </c>
      <c r="AC12" s="17">
        <f>S12</f>
        <v>1.4914000000000001E-12</v>
      </c>
    </row>
    <row r="13" spans="1:29" x14ac:dyDescent="0.45">
      <c r="A13" s="19" t="s">
        <v>178</v>
      </c>
      <c r="B13" s="20">
        <v>7.7582000000000004E-5</v>
      </c>
      <c r="C13" s="19">
        <v>2.1180000000000001E-2</v>
      </c>
      <c r="D13" s="20">
        <v>9.4313999999999993E-8</v>
      </c>
      <c r="E13" s="20">
        <v>9.8719000000000002E-9</v>
      </c>
      <c r="F13" s="20">
        <v>10.467000000000001</v>
      </c>
      <c r="G13" s="19">
        <v>83.7</v>
      </c>
      <c r="H13" s="19">
        <v>7.9737999999999998</v>
      </c>
      <c r="I13" s="19">
        <v>9.5266000000000002</v>
      </c>
      <c r="J13" s="20">
        <v>1.0772E-7</v>
      </c>
      <c r="K13" s="20">
        <v>1.2728E-8</v>
      </c>
      <c r="L13" s="20">
        <v>11.816000000000001</v>
      </c>
      <c r="M13" s="19">
        <v>0.79928999999999994</v>
      </c>
      <c r="N13" s="20">
        <v>9.4233000000000008E-3</v>
      </c>
      <c r="O13" s="20">
        <v>1.179</v>
      </c>
      <c r="P13" s="19">
        <v>6970</v>
      </c>
      <c r="Q13" s="20">
        <v>9.9024999999999999</v>
      </c>
      <c r="R13" s="20">
        <v>0.14207</v>
      </c>
      <c r="S13" s="21">
        <v>1.4993000000000001E-12</v>
      </c>
      <c r="T13" s="20">
        <v>2.3921E-14</v>
      </c>
      <c r="U13" s="20">
        <v>1.5954999999999999</v>
      </c>
      <c r="V13" s="19">
        <v>0.96706000000000003</v>
      </c>
      <c r="W13" s="20">
        <v>9.5098000000000003E-4</v>
      </c>
      <c r="X13" s="20">
        <v>9.8336999999999994E-2</v>
      </c>
      <c r="Z13" s="20">
        <f t="shared" ref="Z13:Z16" si="5">D13</f>
        <v>9.4313999999999993E-8</v>
      </c>
      <c r="AA13" s="19">
        <f t="shared" ref="AA13:AA16" si="6">G13+P13</f>
        <v>7053.7</v>
      </c>
      <c r="AB13" s="20">
        <f t="shared" ref="AB13:AB16" si="7">J13</f>
        <v>1.0772E-7</v>
      </c>
      <c r="AC13" s="20">
        <f t="shared" ref="AC13:AC16" si="8">S13</f>
        <v>1.4993000000000001E-12</v>
      </c>
    </row>
    <row r="14" spans="1:29" x14ac:dyDescent="0.45">
      <c r="A14" s="19" t="s">
        <v>179</v>
      </c>
      <c r="B14" s="20">
        <v>7.7612000000000002E-5</v>
      </c>
      <c r="C14" s="19">
        <v>2.1187999999999999E-2</v>
      </c>
      <c r="D14" s="20">
        <v>9.4208999999999993E-8</v>
      </c>
      <c r="E14" s="20">
        <v>9.8817999999999995E-9</v>
      </c>
      <c r="F14" s="20">
        <v>10.489000000000001</v>
      </c>
      <c r="G14" s="19">
        <v>83.94</v>
      </c>
      <c r="H14" s="19">
        <v>7.9809000000000001</v>
      </c>
      <c r="I14" s="19">
        <v>9.5078999999999994</v>
      </c>
      <c r="J14" s="20">
        <v>1.0869E-7</v>
      </c>
      <c r="K14" s="20">
        <v>1.2839E-8</v>
      </c>
      <c r="L14" s="20">
        <v>11.811999999999999</v>
      </c>
      <c r="M14" s="19">
        <v>0.79844000000000004</v>
      </c>
      <c r="N14" s="20">
        <v>9.4207000000000006E-3</v>
      </c>
      <c r="O14" s="20">
        <v>1.1798999999999999</v>
      </c>
      <c r="P14" s="19">
        <v>6974</v>
      </c>
      <c r="Q14" s="20">
        <v>9.9136000000000006</v>
      </c>
      <c r="R14" s="20">
        <v>0.14215</v>
      </c>
      <c r="S14" s="21">
        <v>1.4954000000000001E-12</v>
      </c>
      <c r="T14" s="20">
        <v>2.3871E-14</v>
      </c>
      <c r="U14" s="20">
        <v>1.5963000000000001</v>
      </c>
      <c r="V14" s="19">
        <v>0.96716000000000002</v>
      </c>
      <c r="W14" s="20">
        <v>9.5138999999999998E-4</v>
      </c>
      <c r="X14" s="20">
        <v>9.8368999999999998E-2</v>
      </c>
      <c r="Z14" s="20">
        <f t="shared" si="5"/>
        <v>9.4208999999999993E-8</v>
      </c>
      <c r="AA14" s="19">
        <f t="shared" si="6"/>
        <v>7057.94</v>
      </c>
      <c r="AB14" s="20">
        <f t="shared" si="7"/>
        <v>1.0869E-7</v>
      </c>
      <c r="AC14" s="20">
        <f t="shared" si="8"/>
        <v>1.4954000000000001E-12</v>
      </c>
    </row>
    <row r="15" spans="1:29" x14ac:dyDescent="0.45">
      <c r="A15" s="19" t="s">
        <v>180</v>
      </c>
      <c r="B15" s="20">
        <v>7.9024999999999996E-5</v>
      </c>
      <c r="C15" s="19">
        <v>2.1573999999999999E-2</v>
      </c>
      <c r="D15" s="20">
        <v>8.9622999999999995E-8</v>
      </c>
      <c r="E15" s="20">
        <v>9.9342999999999995E-9</v>
      </c>
      <c r="F15" s="20">
        <v>11.085000000000001</v>
      </c>
      <c r="G15" s="19">
        <v>88.12</v>
      </c>
      <c r="H15" s="19">
        <v>8.0014000000000003</v>
      </c>
      <c r="I15" s="19">
        <v>9.0800999999999998</v>
      </c>
      <c r="J15" s="20">
        <v>1.0412E-7</v>
      </c>
      <c r="K15" s="20">
        <v>1.2476E-8</v>
      </c>
      <c r="L15" s="20">
        <v>11.981999999999999</v>
      </c>
      <c r="M15" s="19">
        <v>0.80247999999999997</v>
      </c>
      <c r="N15" s="20">
        <v>9.5527000000000008E-3</v>
      </c>
      <c r="O15" s="20">
        <v>1.1903999999999999</v>
      </c>
      <c r="P15" s="19">
        <v>6977</v>
      </c>
      <c r="Q15" s="20">
        <v>9.9369999999999994</v>
      </c>
      <c r="R15" s="20">
        <v>0.14243</v>
      </c>
      <c r="S15" s="21">
        <v>1.4799E-12</v>
      </c>
      <c r="T15" s="20">
        <v>2.3741000000000001E-14</v>
      </c>
      <c r="U15" s="20">
        <v>1.6042000000000001</v>
      </c>
      <c r="V15" s="19">
        <v>0.96779999999999999</v>
      </c>
      <c r="W15" s="20">
        <v>9.5582000000000002E-4</v>
      </c>
      <c r="X15" s="20">
        <v>9.8762000000000003E-2</v>
      </c>
      <c r="Z15" s="20">
        <f t="shared" si="5"/>
        <v>8.9622999999999995E-8</v>
      </c>
      <c r="AA15" s="19">
        <f t="shared" si="6"/>
        <v>7065.12</v>
      </c>
      <c r="AB15" s="20">
        <f t="shared" si="7"/>
        <v>1.0412E-7</v>
      </c>
      <c r="AC15" s="20">
        <f t="shared" si="8"/>
        <v>1.4799E-12</v>
      </c>
    </row>
    <row r="16" spans="1:29" x14ac:dyDescent="0.45">
      <c r="A16" s="19" t="s">
        <v>181</v>
      </c>
      <c r="B16" s="20">
        <v>7.9054000000000006E-5</v>
      </c>
      <c r="C16" s="19">
        <v>2.1582E-2</v>
      </c>
      <c r="D16" s="20">
        <v>9.1727999999999999E-8</v>
      </c>
      <c r="E16" s="20">
        <v>9.9439999999999996E-9</v>
      </c>
      <c r="F16" s="20">
        <v>10.840999999999999</v>
      </c>
      <c r="G16" s="19">
        <v>86.13</v>
      </c>
      <c r="H16" s="19">
        <v>8.0142000000000007</v>
      </c>
      <c r="I16" s="19">
        <v>9.3048000000000002</v>
      </c>
      <c r="J16" s="20">
        <v>1.0297E-7</v>
      </c>
      <c r="K16" s="20">
        <v>1.2324E-8</v>
      </c>
      <c r="L16" s="20">
        <v>11.968999999999999</v>
      </c>
      <c r="M16" s="19">
        <v>0.80320000000000003</v>
      </c>
      <c r="N16" s="20">
        <v>9.5422000000000007E-3</v>
      </c>
      <c r="O16" s="20">
        <v>1.1879999999999999</v>
      </c>
      <c r="P16" s="19">
        <v>6983</v>
      </c>
      <c r="Q16" s="20">
        <v>9.9511000000000003</v>
      </c>
      <c r="R16" s="20">
        <v>0.14249999999999999</v>
      </c>
      <c r="S16" s="21">
        <v>1.4882000000000001E-12</v>
      </c>
      <c r="T16" s="20">
        <v>2.3885000000000001E-14</v>
      </c>
      <c r="U16" s="20">
        <v>1.605</v>
      </c>
      <c r="V16" s="19">
        <v>0.96747000000000005</v>
      </c>
      <c r="W16" s="20">
        <v>9.5633999999999997E-4</v>
      </c>
      <c r="X16" s="20">
        <v>9.8849999999999993E-2</v>
      </c>
      <c r="Z16" s="22">
        <f t="shared" si="5"/>
        <v>9.1727999999999999E-8</v>
      </c>
      <c r="AA16" s="14">
        <f t="shared" si="6"/>
        <v>7069.13</v>
      </c>
      <c r="AB16" s="22">
        <f t="shared" si="7"/>
        <v>1.0297E-7</v>
      </c>
      <c r="AC16" s="22">
        <f t="shared" si="8"/>
        <v>1.4882000000000001E-12</v>
      </c>
    </row>
    <row r="17" spans="1:29" x14ac:dyDescent="0.45">
      <c r="A17" s="23" t="s">
        <v>23</v>
      </c>
      <c r="B17" s="16">
        <f t="shared" ref="B17:X17" si="9">AVERAGE(B12:B16)</f>
        <v>7.8277799999999998E-5</v>
      </c>
      <c r="C17" s="16">
        <f t="shared" si="9"/>
        <v>2.137E-2</v>
      </c>
      <c r="D17" s="16">
        <f t="shared" si="9"/>
        <v>9.2420599999999996E-8</v>
      </c>
      <c r="E17" s="16">
        <f t="shared" si="9"/>
        <v>9.9060199999999993E-9</v>
      </c>
      <c r="F17" s="16">
        <f t="shared" si="9"/>
        <v>10.722799999999999</v>
      </c>
      <c r="G17" s="16">
        <f t="shared" si="9"/>
        <v>85.56</v>
      </c>
      <c r="H17" s="16">
        <f t="shared" si="9"/>
        <v>7.9912999999999998</v>
      </c>
      <c r="I17" s="16">
        <f t="shared" si="9"/>
        <v>9.3430800000000005</v>
      </c>
      <c r="J17" s="16">
        <f t="shared" si="9"/>
        <v>1.0587600000000001E-7</v>
      </c>
      <c r="K17" s="16">
        <f t="shared" si="9"/>
        <v>1.2585799999999998E-8</v>
      </c>
      <c r="L17" s="16">
        <f t="shared" si="9"/>
        <v>11.8886</v>
      </c>
      <c r="M17" s="16">
        <f t="shared" si="9"/>
        <v>0.8008320000000001</v>
      </c>
      <c r="N17" s="16">
        <f t="shared" si="9"/>
        <v>9.4799199999999993E-3</v>
      </c>
      <c r="O17" s="16">
        <f t="shared" si="9"/>
        <v>1.1837599999999999</v>
      </c>
      <c r="P17" s="16">
        <f t="shared" si="9"/>
        <v>6975.2</v>
      </c>
      <c r="Q17" s="16">
        <f t="shared" si="9"/>
        <v>9.924199999999999</v>
      </c>
      <c r="R17" s="16">
        <f t="shared" si="9"/>
        <v>0.14227799999999999</v>
      </c>
      <c r="S17" s="24">
        <f t="shared" si="9"/>
        <v>1.4908400000000001E-12</v>
      </c>
      <c r="T17" s="16">
        <f t="shared" si="9"/>
        <v>2.3852800000000001E-14</v>
      </c>
      <c r="U17" s="16">
        <f t="shared" si="9"/>
        <v>1.59998</v>
      </c>
      <c r="V17" s="16">
        <f t="shared" si="9"/>
        <v>0.96737000000000006</v>
      </c>
      <c r="W17" s="16">
        <f t="shared" si="9"/>
        <v>9.5348599999999992E-4</v>
      </c>
      <c r="X17" s="16">
        <f t="shared" si="9"/>
        <v>9.8564600000000002E-2</v>
      </c>
      <c r="Z17" s="13">
        <f>AVERAGE(Z12:Z16)</f>
        <v>9.2420599999999996E-8</v>
      </c>
      <c r="AA17" s="13">
        <f>AVERAGE(AA12:AA16)</f>
        <v>7060.7599999999993</v>
      </c>
      <c r="AB17" s="13">
        <f>AVERAGE(AB12:AB16)</f>
        <v>1.0587600000000001E-7</v>
      </c>
      <c r="AC17" s="13">
        <f>AVERAGE(AC12:AC16)</f>
        <v>1.4908400000000001E-12</v>
      </c>
    </row>
    <row r="19" spans="1:29" x14ac:dyDescent="0.45">
      <c r="A19" s="25">
        <v>0.03</v>
      </c>
    </row>
    <row r="20" spans="1:29" x14ac:dyDescent="0.45">
      <c r="A20" s="14" t="s">
        <v>56</v>
      </c>
      <c r="B20" s="14" t="s">
        <v>12</v>
      </c>
      <c r="C20" s="14" t="s">
        <v>13</v>
      </c>
      <c r="D20" s="14" t="s">
        <v>25</v>
      </c>
      <c r="E20" s="14" t="s">
        <v>14</v>
      </c>
      <c r="F20" s="14" t="s">
        <v>15</v>
      </c>
      <c r="G20" s="14" t="s">
        <v>16</v>
      </c>
      <c r="H20" s="14" t="s">
        <v>17</v>
      </c>
      <c r="I20" s="14" t="s">
        <v>18</v>
      </c>
      <c r="J20" s="14" t="s">
        <v>26</v>
      </c>
      <c r="K20" s="14" t="s">
        <v>27</v>
      </c>
      <c r="L20" s="14" t="s">
        <v>28</v>
      </c>
      <c r="M20" s="14" t="s">
        <v>29</v>
      </c>
      <c r="N20" s="14" t="s">
        <v>30</v>
      </c>
      <c r="O20" s="14" t="s">
        <v>31</v>
      </c>
      <c r="P20" s="14" t="s">
        <v>32</v>
      </c>
      <c r="Q20" s="14" t="s">
        <v>19</v>
      </c>
      <c r="R20" s="14" t="s">
        <v>20</v>
      </c>
      <c r="S20" s="15" t="s">
        <v>33</v>
      </c>
      <c r="T20" s="14" t="s">
        <v>34</v>
      </c>
      <c r="U20" s="14" t="s">
        <v>35</v>
      </c>
      <c r="V20" s="14" t="s">
        <v>36</v>
      </c>
      <c r="W20" s="14" t="s">
        <v>37</v>
      </c>
      <c r="X20" s="14" t="s">
        <v>38</v>
      </c>
      <c r="Z20" s="13" t="s">
        <v>42</v>
      </c>
      <c r="AA20" s="13" t="s">
        <v>41</v>
      </c>
      <c r="AB20" s="13" t="s">
        <v>43</v>
      </c>
      <c r="AC20" s="13" t="s">
        <v>44</v>
      </c>
    </row>
    <row r="21" spans="1:29" x14ac:dyDescent="0.45">
      <c r="A21" s="13" t="s">
        <v>182</v>
      </c>
      <c r="B21" s="27">
        <v>7.7600000000000002E-5</v>
      </c>
      <c r="C21" s="13">
        <v>2.1184999999999999E-2</v>
      </c>
      <c r="D21" s="27">
        <v>9.8184000000000001E-8</v>
      </c>
      <c r="E21" s="27">
        <v>9.8772999999999994E-9</v>
      </c>
      <c r="F21" s="13">
        <v>10.06</v>
      </c>
      <c r="G21" s="13">
        <v>78.540000000000006</v>
      </c>
      <c r="H21" s="13">
        <v>7.99</v>
      </c>
      <c r="I21" s="13">
        <v>10.173</v>
      </c>
      <c r="J21" s="27">
        <v>1.0907999999999999E-7</v>
      </c>
      <c r="K21" s="27">
        <v>1.3116999999999999E-8</v>
      </c>
      <c r="L21" s="13">
        <v>12.025</v>
      </c>
      <c r="M21" s="13">
        <v>0.79962</v>
      </c>
      <c r="N21" s="13">
        <v>9.5905999999999995E-3</v>
      </c>
      <c r="O21" s="13">
        <v>1.1994</v>
      </c>
      <c r="P21" s="13">
        <v>6994</v>
      </c>
      <c r="Q21" s="13">
        <v>9.9222999999999999</v>
      </c>
      <c r="R21" s="13">
        <v>0.14187</v>
      </c>
      <c r="S21" s="21">
        <v>1.5177000000000001E-12</v>
      </c>
      <c r="T21" s="27">
        <v>2.4165E-14</v>
      </c>
      <c r="U21" s="13">
        <v>1.5922000000000001</v>
      </c>
      <c r="V21" s="13">
        <v>0.96626000000000001</v>
      </c>
      <c r="W21" s="13">
        <v>9.4921999999999997E-4</v>
      </c>
      <c r="X21" s="13">
        <v>9.8236000000000004E-2</v>
      </c>
      <c r="Z21" s="17">
        <f>D21</f>
        <v>9.8184000000000001E-8</v>
      </c>
      <c r="AA21" s="16">
        <f>G21+P21</f>
        <v>7072.54</v>
      </c>
      <c r="AB21" s="17">
        <f>J21</f>
        <v>1.0907999999999999E-7</v>
      </c>
      <c r="AC21" s="17">
        <f>S21</f>
        <v>1.5177000000000001E-12</v>
      </c>
    </row>
    <row r="22" spans="1:29" x14ac:dyDescent="0.45">
      <c r="A22" s="13" t="s">
        <v>183</v>
      </c>
      <c r="B22" s="27">
        <v>7.6036000000000002E-5</v>
      </c>
      <c r="C22" s="13">
        <v>2.0757999999999999E-2</v>
      </c>
      <c r="D22" s="27">
        <v>9.9494000000000004E-8</v>
      </c>
      <c r="E22" s="27">
        <v>9.7860000000000007E-9</v>
      </c>
      <c r="F22" s="13">
        <v>9.8358000000000008</v>
      </c>
      <c r="G22" s="13">
        <v>76.78</v>
      </c>
      <c r="H22" s="13">
        <v>7.9245000000000001</v>
      </c>
      <c r="I22" s="13">
        <v>10.321</v>
      </c>
      <c r="J22" s="27">
        <v>1.1326E-7</v>
      </c>
      <c r="K22" s="27">
        <v>1.3483000000000001E-8</v>
      </c>
      <c r="L22" s="13">
        <v>11.904</v>
      </c>
      <c r="M22" s="13">
        <v>0.79642000000000002</v>
      </c>
      <c r="N22" s="13">
        <v>9.4976000000000001E-3</v>
      </c>
      <c r="O22" s="13">
        <v>1.1924999999999999</v>
      </c>
      <c r="P22" s="13">
        <v>6996</v>
      </c>
      <c r="Q22" s="13">
        <v>9.8521999999999998</v>
      </c>
      <c r="R22" s="13">
        <v>0.14083000000000001</v>
      </c>
      <c r="S22" s="21">
        <v>1.5351E-12</v>
      </c>
      <c r="T22" s="27">
        <v>2.4250000000000001E-14</v>
      </c>
      <c r="U22" s="13">
        <v>1.5797000000000001</v>
      </c>
      <c r="V22" s="13">
        <v>0.96569000000000005</v>
      </c>
      <c r="W22" s="13">
        <v>9.4180000000000002E-4</v>
      </c>
      <c r="X22" s="13">
        <v>9.7526000000000002E-2</v>
      </c>
      <c r="Z22" s="20">
        <f t="shared" ref="Z22:Z25" si="10">D22</f>
        <v>9.9494000000000004E-8</v>
      </c>
      <c r="AA22" s="19">
        <f t="shared" ref="AA22:AA25" si="11">G22+P22</f>
        <v>7072.78</v>
      </c>
      <c r="AB22" s="20">
        <f t="shared" ref="AB22:AB25" si="12">J22</f>
        <v>1.1326E-7</v>
      </c>
      <c r="AC22" s="20">
        <f t="shared" ref="AC22:AC25" si="13">S22</f>
        <v>1.5351E-12</v>
      </c>
    </row>
    <row r="23" spans="1:29" x14ac:dyDescent="0.45">
      <c r="A23" s="13" t="s">
        <v>184</v>
      </c>
      <c r="B23" s="27">
        <v>7.6590999999999999E-5</v>
      </c>
      <c r="C23" s="13">
        <v>2.0909000000000001E-2</v>
      </c>
      <c r="D23" s="27">
        <v>9.7566000000000002E-8</v>
      </c>
      <c r="E23" s="27">
        <v>9.8235000000000003E-9</v>
      </c>
      <c r="F23" s="13">
        <v>10.069000000000001</v>
      </c>
      <c r="G23" s="13">
        <v>79.459999999999994</v>
      </c>
      <c r="H23" s="13">
        <v>7.9496000000000002</v>
      </c>
      <c r="I23" s="13">
        <v>10.005000000000001</v>
      </c>
      <c r="J23" s="27">
        <v>1.152E-7</v>
      </c>
      <c r="K23" s="27">
        <v>1.3729E-8</v>
      </c>
      <c r="L23" s="13">
        <v>11.917999999999999</v>
      </c>
      <c r="M23" s="13">
        <v>0.79491000000000001</v>
      </c>
      <c r="N23" s="13">
        <v>9.5086000000000007E-3</v>
      </c>
      <c r="O23" s="13">
        <v>1.1961999999999999</v>
      </c>
      <c r="P23" s="13">
        <v>6988</v>
      </c>
      <c r="Q23" s="13">
        <v>9.8841000000000001</v>
      </c>
      <c r="R23" s="13">
        <v>0.14144000000000001</v>
      </c>
      <c r="S23" s="21">
        <v>1.5168999999999999E-12</v>
      </c>
      <c r="T23" s="27">
        <v>2.4058000000000001E-14</v>
      </c>
      <c r="U23" s="13">
        <v>1.5860000000000001</v>
      </c>
      <c r="V23" s="13">
        <v>0.96631</v>
      </c>
      <c r="W23" s="13">
        <v>9.4547999999999995E-4</v>
      </c>
      <c r="X23" s="13">
        <v>9.7844E-2</v>
      </c>
      <c r="Z23" s="20">
        <f t="shared" si="10"/>
        <v>9.7566000000000002E-8</v>
      </c>
      <c r="AA23" s="19">
        <f t="shared" si="11"/>
        <v>7067.46</v>
      </c>
      <c r="AB23" s="20">
        <f t="shared" si="12"/>
        <v>1.152E-7</v>
      </c>
      <c r="AC23" s="20">
        <f t="shared" si="13"/>
        <v>1.5168999999999999E-12</v>
      </c>
    </row>
    <row r="24" spans="1:29" x14ac:dyDescent="0.45">
      <c r="A24" s="13" t="s">
        <v>185</v>
      </c>
      <c r="B24" s="27">
        <v>7.5760000000000006E-5</v>
      </c>
      <c r="C24" s="13">
        <v>2.0683E-2</v>
      </c>
      <c r="D24" s="27">
        <v>1.0062E-7</v>
      </c>
      <c r="E24" s="27">
        <v>9.7856999999999994E-9</v>
      </c>
      <c r="F24" s="13">
        <v>9.7254000000000005</v>
      </c>
      <c r="G24" s="13">
        <v>75.48</v>
      </c>
      <c r="H24" s="13">
        <v>7.9341999999999997</v>
      </c>
      <c r="I24" s="13">
        <v>10.512</v>
      </c>
      <c r="J24" s="27">
        <v>1.1703999999999999E-7</v>
      </c>
      <c r="K24" s="27">
        <v>1.3875E-8</v>
      </c>
      <c r="L24" s="13">
        <v>11.855</v>
      </c>
      <c r="M24" s="13">
        <v>0.79347999999999996</v>
      </c>
      <c r="N24" s="13">
        <v>9.4604000000000008E-3</v>
      </c>
      <c r="O24" s="13">
        <v>1.1922999999999999</v>
      </c>
      <c r="P24" s="13">
        <v>6993</v>
      </c>
      <c r="Q24" s="13">
        <v>9.8690999999999995</v>
      </c>
      <c r="R24" s="13">
        <v>0.14113000000000001</v>
      </c>
      <c r="S24" s="21">
        <v>1.5444999999999999E-12</v>
      </c>
      <c r="T24" s="27">
        <v>2.4415999999999999E-14</v>
      </c>
      <c r="U24" s="13">
        <v>1.5808</v>
      </c>
      <c r="V24" s="13">
        <v>0.96535000000000004</v>
      </c>
      <c r="W24" s="13">
        <v>9.4258000000000005E-4</v>
      </c>
      <c r="X24" s="13">
        <v>9.7641000000000006E-2</v>
      </c>
      <c r="Z24" s="20">
        <f t="shared" si="10"/>
        <v>1.0062E-7</v>
      </c>
      <c r="AA24" s="19">
        <f t="shared" si="11"/>
        <v>7068.48</v>
      </c>
      <c r="AB24" s="20">
        <f t="shared" si="12"/>
        <v>1.1703999999999999E-7</v>
      </c>
      <c r="AC24" s="20">
        <f t="shared" si="13"/>
        <v>1.5444999999999999E-12</v>
      </c>
    </row>
    <row r="25" spans="1:29" x14ac:dyDescent="0.45">
      <c r="A25" s="13" t="s">
        <v>186</v>
      </c>
      <c r="B25" s="27">
        <v>7.8415000000000001E-5</v>
      </c>
      <c r="C25" s="13">
        <v>2.1406999999999999E-2</v>
      </c>
      <c r="D25" s="27">
        <v>9.5913999999999994E-8</v>
      </c>
      <c r="E25" s="27">
        <v>9.9148000000000005E-9</v>
      </c>
      <c r="F25" s="13">
        <v>10.337</v>
      </c>
      <c r="G25" s="13">
        <v>80.05</v>
      </c>
      <c r="H25" s="13">
        <v>8.0198</v>
      </c>
      <c r="I25" s="13">
        <v>10.018000000000001</v>
      </c>
      <c r="J25" s="27">
        <v>1.0683E-7</v>
      </c>
      <c r="K25" s="27">
        <v>1.2957E-8</v>
      </c>
      <c r="L25" s="13">
        <v>12.129</v>
      </c>
      <c r="M25" s="13">
        <v>0.80164000000000002</v>
      </c>
      <c r="N25" s="13">
        <v>9.6717000000000001E-3</v>
      </c>
      <c r="O25" s="13">
        <v>1.2064999999999999</v>
      </c>
      <c r="P25" s="13">
        <v>6991</v>
      </c>
      <c r="Q25" s="13">
        <v>9.9567999999999994</v>
      </c>
      <c r="R25" s="13">
        <v>0.14241999999999999</v>
      </c>
      <c r="S25" s="21">
        <v>1.5298E-12</v>
      </c>
      <c r="T25" s="27">
        <v>2.4469999999999999E-14</v>
      </c>
      <c r="U25" s="13">
        <v>1.5995999999999999</v>
      </c>
      <c r="V25" s="13">
        <v>0.96592999999999996</v>
      </c>
      <c r="W25" s="13">
        <v>9.5357999999999999E-4</v>
      </c>
      <c r="X25" s="13">
        <v>9.8721000000000003E-2</v>
      </c>
      <c r="Z25" s="22">
        <f t="shared" si="10"/>
        <v>9.5913999999999994E-8</v>
      </c>
      <c r="AA25" s="14">
        <f t="shared" si="11"/>
        <v>7071.05</v>
      </c>
      <c r="AB25" s="22">
        <f t="shared" si="12"/>
        <v>1.0683E-7</v>
      </c>
      <c r="AC25" s="22">
        <f t="shared" si="13"/>
        <v>1.5298E-12</v>
      </c>
    </row>
    <row r="26" spans="1:29" x14ac:dyDescent="0.45">
      <c r="A26" s="23" t="s">
        <v>23</v>
      </c>
      <c r="B26" s="16">
        <f t="shared" ref="B26:X26" si="14">AVERAGE(B21:B25)</f>
        <v>7.688040000000001E-5</v>
      </c>
      <c r="C26" s="16">
        <f t="shared" si="14"/>
        <v>2.0988399999999997E-2</v>
      </c>
      <c r="D26" s="16">
        <f t="shared" si="14"/>
        <v>9.8355600000000002E-8</v>
      </c>
      <c r="E26" s="16">
        <f t="shared" si="14"/>
        <v>9.8374600000000001E-9</v>
      </c>
      <c r="F26" s="16">
        <f t="shared" si="14"/>
        <v>10.005440000000002</v>
      </c>
      <c r="G26" s="16">
        <f t="shared" si="14"/>
        <v>78.061999999999998</v>
      </c>
      <c r="H26" s="16">
        <f t="shared" si="14"/>
        <v>7.9636200000000006</v>
      </c>
      <c r="I26" s="16">
        <f t="shared" si="14"/>
        <v>10.2058</v>
      </c>
      <c r="J26" s="16">
        <f t="shared" si="14"/>
        <v>1.12282E-7</v>
      </c>
      <c r="K26" s="16">
        <f t="shared" si="14"/>
        <v>1.34322E-8</v>
      </c>
      <c r="L26" s="16">
        <f t="shared" si="14"/>
        <v>11.966199999999999</v>
      </c>
      <c r="M26" s="16">
        <f t="shared" si="14"/>
        <v>0.79721399999999998</v>
      </c>
      <c r="N26" s="16">
        <f t="shared" si="14"/>
        <v>9.5457800000000002E-3</v>
      </c>
      <c r="O26" s="16">
        <f t="shared" si="14"/>
        <v>1.1973800000000001</v>
      </c>
      <c r="P26" s="16">
        <f t="shared" si="14"/>
        <v>6992.4</v>
      </c>
      <c r="Q26" s="16">
        <f t="shared" si="14"/>
        <v>9.8968999999999987</v>
      </c>
      <c r="R26" s="16">
        <f t="shared" si="14"/>
        <v>0.141538</v>
      </c>
      <c r="S26" s="24">
        <f t="shared" si="14"/>
        <v>1.5287999999999999E-12</v>
      </c>
      <c r="T26" s="16">
        <f t="shared" si="14"/>
        <v>2.4271800000000001E-14</v>
      </c>
      <c r="U26" s="16">
        <f t="shared" si="14"/>
        <v>1.5876600000000001</v>
      </c>
      <c r="V26" s="16">
        <f t="shared" si="14"/>
        <v>0.96590799999999999</v>
      </c>
      <c r="W26" s="16">
        <f t="shared" si="14"/>
        <v>9.4653200000000015E-4</v>
      </c>
      <c r="X26" s="16">
        <f t="shared" si="14"/>
        <v>9.79936E-2</v>
      </c>
      <c r="Z26" s="13">
        <f>AVERAGE(Z21:Z25)</f>
        <v>9.8355600000000002E-8</v>
      </c>
      <c r="AA26" s="13">
        <f>AVERAGE(AA21:AA25)</f>
        <v>7070.4619999999995</v>
      </c>
      <c r="AB26" s="13">
        <f>AVERAGE(AB21:AB25)</f>
        <v>1.12282E-7</v>
      </c>
      <c r="AC26" s="13">
        <f>AVERAGE(AC21:AC25)</f>
        <v>1.5287999999999999E-12</v>
      </c>
    </row>
    <row r="28" spans="1:29" x14ac:dyDescent="0.45">
      <c r="A28" s="28">
        <v>4</v>
      </c>
    </row>
    <row r="29" spans="1:29" x14ac:dyDescent="0.45">
      <c r="A29" s="15" t="s">
        <v>56</v>
      </c>
      <c r="B29" s="15" t="s">
        <v>12</v>
      </c>
      <c r="C29" s="15" t="s">
        <v>13</v>
      </c>
      <c r="D29" s="15" t="s">
        <v>25</v>
      </c>
      <c r="E29" s="15" t="s">
        <v>14</v>
      </c>
      <c r="F29" s="15" t="s">
        <v>15</v>
      </c>
      <c r="G29" s="15" t="s">
        <v>16</v>
      </c>
      <c r="H29" s="15" t="s">
        <v>17</v>
      </c>
      <c r="I29" s="15" t="s">
        <v>18</v>
      </c>
      <c r="J29" s="15" t="s">
        <v>26</v>
      </c>
      <c r="K29" s="15" t="s">
        <v>27</v>
      </c>
      <c r="L29" s="15" t="s">
        <v>28</v>
      </c>
      <c r="M29" s="15" t="s">
        <v>29</v>
      </c>
      <c r="N29" s="15" t="s">
        <v>30</v>
      </c>
      <c r="O29" s="15" t="s">
        <v>31</v>
      </c>
      <c r="P29" s="15" t="s">
        <v>32</v>
      </c>
      <c r="Q29" s="15" t="s">
        <v>19</v>
      </c>
      <c r="R29" s="15" t="s">
        <v>20</v>
      </c>
      <c r="S29" s="15" t="s">
        <v>33</v>
      </c>
      <c r="T29" s="15" t="s">
        <v>34</v>
      </c>
      <c r="U29" s="15" t="s">
        <v>35</v>
      </c>
      <c r="V29" s="15" t="s">
        <v>36</v>
      </c>
      <c r="W29" s="15" t="s">
        <v>37</v>
      </c>
      <c r="X29" s="15" t="s">
        <v>38</v>
      </c>
      <c r="Z29" s="13" t="s">
        <v>42</v>
      </c>
      <c r="AA29" s="13" t="s">
        <v>41</v>
      </c>
      <c r="AB29" s="13" t="s">
        <v>43</v>
      </c>
      <c r="AC29" s="13" t="s">
        <v>44</v>
      </c>
    </row>
    <row r="30" spans="1:29" x14ac:dyDescent="0.45">
      <c r="A30" s="19" t="s">
        <v>187</v>
      </c>
      <c r="B30" s="20">
        <v>7.6858000000000002E-5</v>
      </c>
      <c r="C30" s="19">
        <v>2.0982000000000001E-2</v>
      </c>
      <c r="D30" s="20">
        <v>9.8829000000000004E-8</v>
      </c>
      <c r="E30" s="20">
        <v>9.8351999999999993E-9</v>
      </c>
      <c r="F30" s="20">
        <v>9.9517000000000007</v>
      </c>
      <c r="G30" s="19">
        <v>76.69</v>
      </c>
      <c r="H30" s="19">
        <v>7.9492000000000003</v>
      </c>
      <c r="I30" s="19">
        <v>10.365</v>
      </c>
      <c r="J30" s="20">
        <v>1.1423E-7</v>
      </c>
      <c r="K30" s="20">
        <v>1.3719E-8</v>
      </c>
      <c r="L30" s="20">
        <v>12.01</v>
      </c>
      <c r="M30" s="19">
        <v>0.79556000000000004</v>
      </c>
      <c r="N30" s="20">
        <v>9.5822000000000008E-3</v>
      </c>
      <c r="O30" s="20">
        <v>1.2044999999999999</v>
      </c>
      <c r="P30" s="19">
        <v>7026</v>
      </c>
      <c r="Q30" s="20">
        <v>9.9033999999999995</v>
      </c>
      <c r="R30" s="20">
        <v>0.14094999999999999</v>
      </c>
      <c r="S30" s="21">
        <v>1.5378999999999999E-12</v>
      </c>
      <c r="T30" s="20">
        <v>2.4396999999999999E-14</v>
      </c>
      <c r="U30" s="20">
        <v>1.5864</v>
      </c>
      <c r="V30" s="19">
        <v>0.96558999999999995</v>
      </c>
      <c r="W30" s="20">
        <v>9.4536999999999996E-4</v>
      </c>
      <c r="X30" s="20">
        <v>9.7906000000000007E-2</v>
      </c>
      <c r="Z30" s="17">
        <f>D30</f>
        <v>9.8829000000000004E-8</v>
      </c>
      <c r="AA30" s="16">
        <f>G30+P30</f>
        <v>7102.69</v>
      </c>
      <c r="AB30" s="17">
        <f>J30</f>
        <v>1.1423E-7</v>
      </c>
      <c r="AC30" s="17">
        <f>S30</f>
        <v>1.5378999999999999E-12</v>
      </c>
    </row>
    <row r="31" spans="1:29" x14ac:dyDescent="0.45">
      <c r="A31" s="19" t="s">
        <v>188</v>
      </c>
      <c r="B31" s="20">
        <v>7.6111000000000004E-5</v>
      </c>
      <c r="C31" s="19">
        <v>2.0778000000000001E-2</v>
      </c>
      <c r="D31" s="20">
        <v>1.0031E-7</v>
      </c>
      <c r="E31" s="20">
        <v>9.8134E-9</v>
      </c>
      <c r="F31" s="20">
        <v>9.7830999999999992</v>
      </c>
      <c r="G31" s="19">
        <v>74.67</v>
      </c>
      <c r="H31" s="19">
        <v>7.9452999999999996</v>
      </c>
      <c r="I31" s="19">
        <v>10.641</v>
      </c>
      <c r="J31" s="20">
        <v>1.1852000000000001E-7</v>
      </c>
      <c r="K31" s="20">
        <v>1.4044999999999999E-8</v>
      </c>
      <c r="L31" s="20">
        <v>11.85</v>
      </c>
      <c r="M31" s="19">
        <v>0.79171999999999998</v>
      </c>
      <c r="N31" s="20">
        <v>9.4579E-3</v>
      </c>
      <c r="O31" s="20">
        <v>1.1946000000000001</v>
      </c>
      <c r="P31" s="19">
        <v>7019</v>
      </c>
      <c r="Q31" s="20">
        <v>9.9056999999999995</v>
      </c>
      <c r="R31" s="20">
        <v>0.14113000000000001</v>
      </c>
      <c r="S31" s="21">
        <v>1.5534E-12</v>
      </c>
      <c r="T31" s="20">
        <v>2.4628999999999998E-14</v>
      </c>
      <c r="U31" s="20">
        <v>1.5854999999999999</v>
      </c>
      <c r="V31" s="19">
        <v>0.96506999999999998</v>
      </c>
      <c r="W31" s="20">
        <v>9.4496000000000001E-4</v>
      </c>
      <c r="X31" s="20">
        <v>9.7916000000000003E-2</v>
      </c>
      <c r="Z31" s="20">
        <f t="shared" ref="Z31:Z34" si="15">D31</f>
        <v>1.0031E-7</v>
      </c>
      <c r="AA31" s="19">
        <f t="shared" ref="AA31:AA34" si="16">G31+P31</f>
        <v>7093.67</v>
      </c>
      <c r="AB31" s="20">
        <f t="shared" ref="AB31:AB34" si="17">J31</f>
        <v>1.1852000000000001E-7</v>
      </c>
      <c r="AC31" s="20">
        <f t="shared" ref="AC31:AC34" si="18">S31</f>
        <v>1.5534E-12</v>
      </c>
    </row>
    <row r="32" spans="1:29" x14ac:dyDescent="0.45">
      <c r="A32" s="19" t="s">
        <v>189</v>
      </c>
      <c r="B32" s="20">
        <v>7.4801000000000004E-5</v>
      </c>
      <c r="C32" s="19">
        <v>2.0421000000000002E-2</v>
      </c>
      <c r="D32" s="20">
        <v>1.0293999999999999E-7</v>
      </c>
      <c r="E32" s="20">
        <v>9.7252000000000003E-9</v>
      </c>
      <c r="F32" s="20">
        <v>9.4474</v>
      </c>
      <c r="G32" s="19">
        <v>71.81</v>
      </c>
      <c r="H32" s="19">
        <v>7.8941999999999997</v>
      </c>
      <c r="I32" s="19">
        <v>10.993</v>
      </c>
      <c r="J32" s="20">
        <v>1.2213E-7</v>
      </c>
      <c r="K32" s="20">
        <v>1.4435999999999999E-8</v>
      </c>
      <c r="L32" s="20">
        <v>11.82</v>
      </c>
      <c r="M32" s="19">
        <v>0.79015999999999997</v>
      </c>
      <c r="N32" s="20">
        <v>9.4357E-3</v>
      </c>
      <c r="O32" s="20">
        <v>1.1941999999999999</v>
      </c>
      <c r="P32" s="19">
        <v>6997</v>
      </c>
      <c r="Q32" s="20">
        <v>9.8321000000000005</v>
      </c>
      <c r="R32" s="20">
        <v>0.14052000000000001</v>
      </c>
      <c r="S32" s="21">
        <v>1.5642999999999999E-12</v>
      </c>
      <c r="T32" s="20">
        <v>2.4612000000000002E-14</v>
      </c>
      <c r="U32" s="20">
        <v>1.5733999999999999</v>
      </c>
      <c r="V32" s="19">
        <v>0.9647</v>
      </c>
      <c r="W32" s="20">
        <v>9.3813999999999996E-4</v>
      </c>
      <c r="X32" s="20">
        <v>9.7247E-2</v>
      </c>
      <c r="Z32" s="20">
        <f t="shared" si="15"/>
        <v>1.0293999999999999E-7</v>
      </c>
      <c r="AA32" s="19">
        <f t="shared" si="16"/>
        <v>7068.81</v>
      </c>
      <c r="AB32" s="20">
        <f t="shared" si="17"/>
        <v>1.2213E-7</v>
      </c>
      <c r="AC32" s="20">
        <f t="shared" si="18"/>
        <v>1.5642999999999999E-12</v>
      </c>
    </row>
    <row r="33" spans="1:29" x14ac:dyDescent="0.45">
      <c r="A33" s="19" t="s">
        <v>190</v>
      </c>
      <c r="B33" s="20">
        <v>7.5414000000000007E-5</v>
      </c>
      <c r="C33" s="19">
        <v>2.0587999999999999E-2</v>
      </c>
      <c r="D33" s="20">
        <v>1.0214E-7</v>
      </c>
      <c r="E33" s="20">
        <v>9.7666000000000006E-9</v>
      </c>
      <c r="F33" s="20">
        <v>9.5619999999999994</v>
      </c>
      <c r="G33" s="19">
        <v>73.36</v>
      </c>
      <c r="H33" s="19">
        <v>7.9199000000000002</v>
      </c>
      <c r="I33" s="19">
        <v>10.795999999999999</v>
      </c>
      <c r="J33" s="20">
        <v>1.2197E-7</v>
      </c>
      <c r="K33" s="20">
        <v>1.4424000000000001E-8</v>
      </c>
      <c r="L33" s="20">
        <v>11.826000000000001</v>
      </c>
      <c r="M33" s="19">
        <v>0.78996</v>
      </c>
      <c r="N33" s="20">
        <v>9.4400000000000005E-3</v>
      </c>
      <c r="O33" s="20">
        <v>1.1950000000000001</v>
      </c>
      <c r="P33" s="19">
        <v>6997</v>
      </c>
      <c r="Q33" s="20">
        <v>9.8651</v>
      </c>
      <c r="R33" s="20">
        <v>0.14099</v>
      </c>
      <c r="S33" s="21">
        <v>1.5483E-12</v>
      </c>
      <c r="T33" s="20">
        <v>2.4451999999999999E-14</v>
      </c>
      <c r="U33" s="20">
        <v>1.5792999999999999</v>
      </c>
      <c r="V33" s="19">
        <v>0.96523000000000003</v>
      </c>
      <c r="W33" s="20">
        <v>9.4158000000000002E-4</v>
      </c>
      <c r="X33" s="20">
        <v>9.7549999999999998E-2</v>
      </c>
      <c r="Z33" s="20">
        <f t="shared" si="15"/>
        <v>1.0214E-7</v>
      </c>
      <c r="AA33" s="19">
        <f t="shared" si="16"/>
        <v>7070.36</v>
      </c>
      <c r="AB33" s="20">
        <f t="shared" si="17"/>
        <v>1.2197E-7</v>
      </c>
      <c r="AC33" s="20">
        <f t="shared" si="18"/>
        <v>1.5483E-12</v>
      </c>
    </row>
    <row r="34" spans="1:29" x14ac:dyDescent="0.45">
      <c r="A34" s="29" t="s">
        <v>191</v>
      </c>
      <c r="B34" s="20">
        <v>7.7826999999999999E-5</v>
      </c>
      <c r="C34" s="19">
        <v>2.1246999999999999E-2</v>
      </c>
      <c r="D34" s="20">
        <v>9.6165000000000001E-8</v>
      </c>
      <c r="E34" s="20">
        <v>9.8671999999999992E-9</v>
      </c>
      <c r="F34" s="19">
        <v>10.260999999999999</v>
      </c>
      <c r="G34" s="19">
        <v>78.900000000000006</v>
      </c>
      <c r="H34" s="19">
        <v>7.9630999999999998</v>
      </c>
      <c r="I34" s="19">
        <v>10.093</v>
      </c>
      <c r="J34" s="20">
        <v>1.0907999999999999E-7</v>
      </c>
      <c r="K34" s="20">
        <v>1.3264000000000001E-8</v>
      </c>
      <c r="L34" s="19">
        <v>12.16</v>
      </c>
      <c r="M34" s="19">
        <v>0.8</v>
      </c>
      <c r="N34" s="19">
        <v>9.698E-3</v>
      </c>
      <c r="O34" s="19">
        <v>1.2122999999999999</v>
      </c>
      <c r="P34" s="19">
        <v>7026</v>
      </c>
      <c r="Q34" s="19">
        <v>9.9116</v>
      </c>
      <c r="R34" s="19">
        <v>0.14107</v>
      </c>
      <c r="S34" s="21">
        <v>1.5287999999999999E-12</v>
      </c>
      <c r="T34" s="20">
        <v>2.4316000000000001E-14</v>
      </c>
      <c r="U34" s="19">
        <v>1.5905</v>
      </c>
      <c r="V34" s="19">
        <v>0.96594999999999998</v>
      </c>
      <c r="W34" s="19">
        <v>9.477E-4</v>
      </c>
      <c r="X34" s="19">
        <v>9.8111000000000004E-2</v>
      </c>
      <c r="Z34" s="22">
        <f t="shared" si="15"/>
        <v>9.6165000000000001E-8</v>
      </c>
      <c r="AA34" s="14">
        <f t="shared" si="16"/>
        <v>7104.9</v>
      </c>
      <c r="AB34" s="22">
        <f t="shared" si="17"/>
        <v>1.0907999999999999E-7</v>
      </c>
      <c r="AC34" s="22">
        <f t="shared" si="18"/>
        <v>1.5287999999999999E-12</v>
      </c>
    </row>
    <row r="35" spans="1:29" x14ac:dyDescent="0.45">
      <c r="A35" s="23" t="s">
        <v>23</v>
      </c>
      <c r="B35" s="16">
        <f t="shared" ref="B35:X35" si="19">AVERAGE(B30:B34)</f>
        <v>7.62022E-5</v>
      </c>
      <c r="C35" s="16">
        <f t="shared" si="19"/>
        <v>2.0803200000000001E-2</v>
      </c>
      <c r="D35" s="16">
        <f t="shared" si="19"/>
        <v>1.0007679999999999E-7</v>
      </c>
      <c r="E35" s="16">
        <f t="shared" si="19"/>
        <v>9.8015199999999999E-9</v>
      </c>
      <c r="F35" s="16">
        <f t="shared" si="19"/>
        <v>9.8010400000000004</v>
      </c>
      <c r="G35" s="16">
        <f t="shared" si="19"/>
        <v>75.086000000000013</v>
      </c>
      <c r="H35" s="16">
        <f t="shared" si="19"/>
        <v>7.9343399999999988</v>
      </c>
      <c r="I35" s="16">
        <f t="shared" si="19"/>
        <v>10.5776</v>
      </c>
      <c r="J35" s="16">
        <f t="shared" si="19"/>
        <v>1.1718600000000001E-7</v>
      </c>
      <c r="K35" s="16">
        <f t="shared" si="19"/>
        <v>1.3977600000000003E-8</v>
      </c>
      <c r="L35" s="16">
        <f t="shared" si="19"/>
        <v>11.933199999999999</v>
      </c>
      <c r="M35" s="16">
        <f t="shared" si="19"/>
        <v>0.79347999999999996</v>
      </c>
      <c r="N35" s="16">
        <f t="shared" si="19"/>
        <v>9.5227599999999999E-3</v>
      </c>
      <c r="O35" s="16">
        <f t="shared" si="19"/>
        <v>1.2001199999999999</v>
      </c>
      <c r="P35" s="16">
        <f t="shared" si="19"/>
        <v>7013</v>
      </c>
      <c r="Q35" s="16">
        <f t="shared" si="19"/>
        <v>9.8835800000000003</v>
      </c>
      <c r="R35" s="16">
        <f t="shared" si="19"/>
        <v>0.140932</v>
      </c>
      <c r="S35" s="24">
        <f t="shared" si="19"/>
        <v>1.54654E-12</v>
      </c>
      <c r="T35" s="16">
        <f t="shared" si="19"/>
        <v>2.4481199999999999E-14</v>
      </c>
      <c r="U35" s="16">
        <f t="shared" si="19"/>
        <v>1.5830200000000001</v>
      </c>
      <c r="V35" s="16">
        <f t="shared" si="19"/>
        <v>0.96530800000000005</v>
      </c>
      <c r="W35" s="16">
        <f t="shared" si="19"/>
        <v>9.4354999999999992E-4</v>
      </c>
      <c r="X35" s="16">
        <f t="shared" si="19"/>
        <v>9.7746000000000013E-2</v>
      </c>
      <c r="Z35" s="13">
        <f>AVERAGE(Z30:Z34)</f>
        <v>1.0007679999999999E-7</v>
      </c>
      <c r="AA35" s="13">
        <f>AVERAGE(AA30:AA34)</f>
        <v>7088.0860000000002</v>
      </c>
      <c r="AB35" s="13">
        <f>AVERAGE(AB30:AB34)</f>
        <v>1.1718600000000001E-7</v>
      </c>
      <c r="AC35" s="13">
        <f>AVERAGE(AC30:AC34)</f>
        <v>1.54654E-12</v>
      </c>
    </row>
    <row r="37" spans="1:29" x14ac:dyDescent="0.45">
      <c r="A37" s="30">
        <v>0.05</v>
      </c>
    </row>
    <row r="38" spans="1:29" x14ac:dyDescent="0.45">
      <c r="A38" s="15" t="s">
        <v>56</v>
      </c>
      <c r="B38" s="15" t="s">
        <v>12</v>
      </c>
      <c r="C38" s="15" t="s">
        <v>13</v>
      </c>
      <c r="D38" s="15" t="s">
        <v>25</v>
      </c>
      <c r="E38" s="15" t="s">
        <v>14</v>
      </c>
      <c r="F38" s="15" t="s">
        <v>15</v>
      </c>
      <c r="G38" s="15" t="s">
        <v>16</v>
      </c>
      <c r="H38" s="15" t="s">
        <v>17</v>
      </c>
      <c r="I38" s="15" t="s">
        <v>18</v>
      </c>
      <c r="J38" s="15" t="s">
        <v>26</v>
      </c>
      <c r="K38" s="15" t="s">
        <v>27</v>
      </c>
      <c r="L38" s="15" t="s">
        <v>28</v>
      </c>
      <c r="M38" s="15" t="s">
        <v>29</v>
      </c>
      <c r="N38" s="15" t="s">
        <v>30</v>
      </c>
      <c r="O38" s="15" t="s">
        <v>31</v>
      </c>
      <c r="P38" s="15" t="s">
        <v>32</v>
      </c>
      <c r="Q38" s="15" t="s">
        <v>19</v>
      </c>
      <c r="R38" s="15" t="s">
        <v>20</v>
      </c>
      <c r="S38" s="15" t="s">
        <v>33</v>
      </c>
      <c r="T38" s="15" t="s">
        <v>34</v>
      </c>
      <c r="U38" s="15" t="s">
        <v>35</v>
      </c>
      <c r="V38" s="15" t="s">
        <v>36</v>
      </c>
      <c r="W38" s="15" t="s">
        <v>37</v>
      </c>
      <c r="X38" s="15" t="s">
        <v>38</v>
      </c>
      <c r="Y38" s="19"/>
      <c r="Z38" s="13" t="s">
        <v>42</v>
      </c>
      <c r="AA38" s="13" t="s">
        <v>41</v>
      </c>
      <c r="AB38" s="13" t="s">
        <v>43</v>
      </c>
      <c r="AC38" s="13" t="s">
        <v>44</v>
      </c>
    </row>
    <row r="39" spans="1:29" x14ac:dyDescent="0.45">
      <c r="A39" s="19" t="s">
        <v>192</v>
      </c>
      <c r="B39" s="20">
        <v>7.4763000000000002E-5</v>
      </c>
      <c r="C39" s="19">
        <v>2.0410000000000001E-2</v>
      </c>
      <c r="D39" s="20">
        <v>1.0225000000000001E-7</v>
      </c>
      <c r="E39" s="20">
        <v>9.7279000000000007E-9</v>
      </c>
      <c r="F39" s="20">
        <v>9.5137999999999998</v>
      </c>
      <c r="G39" s="19">
        <v>71.61</v>
      </c>
      <c r="H39" s="19">
        <v>7.88</v>
      </c>
      <c r="I39" s="19">
        <v>11.004</v>
      </c>
      <c r="J39" s="20">
        <v>1.303E-7</v>
      </c>
      <c r="K39" s="20">
        <v>1.5503E-8</v>
      </c>
      <c r="L39" s="20">
        <v>11.898</v>
      </c>
      <c r="M39" s="19">
        <v>0.78478999999999999</v>
      </c>
      <c r="N39" s="20">
        <v>9.5028999999999999E-3</v>
      </c>
      <c r="O39" s="20">
        <v>1.2109000000000001</v>
      </c>
      <c r="P39" s="19">
        <v>7038</v>
      </c>
      <c r="Q39" s="20">
        <v>9.8539999999999992</v>
      </c>
      <c r="R39" s="20">
        <v>0.14001</v>
      </c>
      <c r="S39" s="21">
        <v>1.5692E-12</v>
      </c>
      <c r="T39" s="20">
        <v>2.4685000000000001E-14</v>
      </c>
      <c r="U39" s="20">
        <v>1.5730999999999999</v>
      </c>
      <c r="V39" s="19">
        <v>0.96450999999999998</v>
      </c>
      <c r="W39" s="20">
        <v>9.3747000000000004E-4</v>
      </c>
      <c r="X39" s="20">
        <v>9.7197000000000006E-2</v>
      </c>
      <c r="Z39" s="17">
        <f>D39</f>
        <v>1.0225000000000001E-7</v>
      </c>
      <c r="AA39" s="16">
        <f>G39+P39</f>
        <v>7109.61</v>
      </c>
      <c r="AB39" s="17">
        <f>J39</f>
        <v>1.303E-7</v>
      </c>
      <c r="AC39" s="17">
        <f>S39</f>
        <v>1.5692E-12</v>
      </c>
    </row>
    <row r="40" spans="1:29" x14ac:dyDescent="0.45">
      <c r="A40" s="19" t="s">
        <v>193</v>
      </c>
      <c r="B40" s="20">
        <v>7.2800999999999996E-5</v>
      </c>
      <c r="C40" s="19">
        <v>1.9875E-2</v>
      </c>
      <c r="D40" s="20">
        <v>1.0733E-7</v>
      </c>
      <c r="E40" s="20">
        <v>9.6214999999999995E-9</v>
      </c>
      <c r="F40" s="20">
        <v>8.9643999999999995</v>
      </c>
      <c r="G40" s="19">
        <v>65.69</v>
      </c>
      <c r="H40" s="19">
        <v>7.8120000000000003</v>
      </c>
      <c r="I40" s="19">
        <v>11.891999999999999</v>
      </c>
      <c r="J40" s="20">
        <v>1.3635E-7</v>
      </c>
      <c r="K40" s="20">
        <v>1.6015000000000001E-8</v>
      </c>
      <c r="L40" s="20">
        <v>11.746</v>
      </c>
      <c r="M40" s="19">
        <v>0.78081</v>
      </c>
      <c r="N40" s="20">
        <v>9.3857000000000003E-3</v>
      </c>
      <c r="O40" s="20">
        <v>1.202</v>
      </c>
      <c r="P40" s="19">
        <v>7051</v>
      </c>
      <c r="Q40" s="20">
        <v>9.7838999999999992</v>
      </c>
      <c r="R40" s="20">
        <v>0.13875999999999999</v>
      </c>
      <c r="S40" s="21">
        <v>1.6033E-12</v>
      </c>
      <c r="T40" s="20">
        <v>2.4971E-14</v>
      </c>
      <c r="U40" s="20">
        <v>1.5575000000000001</v>
      </c>
      <c r="V40" s="19">
        <v>0.96333999999999997</v>
      </c>
      <c r="W40" s="20">
        <v>9.2827000000000003E-4</v>
      </c>
      <c r="X40" s="20">
        <v>9.6360000000000001E-2</v>
      </c>
      <c r="Z40" s="20">
        <f t="shared" ref="Z40:Z43" si="20">D40</f>
        <v>1.0733E-7</v>
      </c>
      <c r="AA40" s="19">
        <f t="shared" ref="AA40:AA43" si="21">G40+P40</f>
        <v>7116.69</v>
      </c>
      <c r="AB40" s="20">
        <f t="shared" ref="AB40:AB43" si="22">J40</f>
        <v>1.3635E-7</v>
      </c>
      <c r="AC40" s="20">
        <f t="shared" ref="AC40:AC43" si="23">S40</f>
        <v>1.6033E-12</v>
      </c>
    </row>
    <row r="41" spans="1:29" x14ac:dyDescent="0.45">
      <c r="A41" s="19" t="s">
        <v>194</v>
      </c>
      <c r="B41" s="20">
        <v>7.4093999999999999E-5</v>
      </c>
      <c r="C41" s="19">
        <v>2.0227999999999999E-2</v>
      </c>
      <c r="D41" s="20">
        <v>1.0395E-7</v>
      </c>
      <c r="E41" s="20">
        <v>9.6955000000000007E-9</v>
      </c>
      <c r="F41" s="20">
        <v>9.3270999999999997</v>
      </c>
      <c r="G41" s="19">
        <v>70.739999999999995</v>
      </c>
      <c r="H41" s="19">
        <v>7.8585000000000003</v>
      </c>
      <c r="I41" s="19">
        <v>11.109</v>
      </c>
      <c r="J41" s="20">
        <v>1.3731E-7</v>
      </c>
      <c r="K41" s="20">
        <v>1.6210999999999999E-8</v>
      </c>
      <c r="L41" s="20">
        <v>11.805999999999999</v>
      </c>
      <c r="M41" s="19">
        <v>0.78015000000000001</v>
      </c>
      <c r="N41" s="20">
        <v>9.4333000000000004E-3</v>
      </c>
      <c r="O41" s="20">
        <v>1.2092000000000001</v>
      </c>
      <c r="P41" s="19">
        <v>7036</v>
      </c>
      <c r="Q41" s="20">
        <v>9.8405000000000005</v>
      </c>
      <c r="R41" s="20">
        <v>0.13986000000000001</v>
      </c>
      <c r="S41" s="21">
        <v>1.5704000000000001E-12</v>
      </c>
      <c r="T41" s="20">
        <v>2.4658E-14</v>
      </c>
      <c r="U41" s="20">
        <v>1.5702</v>
      </c>
      <c r="V41" s="19">
        <v>0.96448</v>
      </c>
      <c r="W41" s="20">
        <v>9.3572000000000002E-4</v>
      </c>
      <c r="X41" s="20">
        <v>9.7017999999999993E-2</v>
      </c>
      <c r="Z41" s="20">
        <f t="shared" si="20"/>
        <v>1.0395E-7</v>
      </c>
      <c r="AA41" s="19">
        <f t="shared" si="21"/>
        <v>7106.74</v>
      </c>
      <c r="AB41" s="20">
        <f t="shared" si="22"/>
        <v>1.3731E-7</v>
      </c>
      <c r="AC41" s="20">
        <f t="shared" si="23"/>
        <v>1.5704000000000001E-12</v>
      </c>
    </row>
    <row r="42" spans="1:29" x14ac:dyDescent="0.45">
      <c r="A42" s="19" t="s">
        <v>195</v>
      </c>
      <c r="B42" s="20">
        <v>7.2584999999999997E-5</v>
      </c>
      <c r="C42" s="19">
        <v>1.9816E-2</v>
      </c>
      <c r="D42" s="20">
        <v>1.0818000000000001E-7</v>
      </c>
      <c r="E42" s="20">
        <v>9.6211999999999998E-9</v>
      </c>
      <c r="F42" s="20">
        <v>8.8937000000000008</v>
      </c>
      <c r="G42" s="19">
        <v>65.92</v>
      </c>
      <c r="H42" s="19">
        <v>7.8186</v>
      </c>
      <c r="I42" s="19">
        <v>11.861000000000001</v>
      </c>
      <c r="J42" s="20">
        <v>1.4219999999999999E-7</v>
      </c>
      <c r="K42" s="20">
        <v>1.6586E-8</v>
      </c>
      <c r="L42" s="20">
        <v>11.664</v>
      </c>
      <c r="M42" s="19">
        <v>0.77710000000000001</v>
      </c>
      <c r="N42" s="20">
        <v>9.3227999999999991E-3</v>
      </c>
      <c r="O42" s="20">
        <v>1.1997</v>
      </c>
      <c r="P42" s="19">
        <v>7033</v>
      </c>
      <c r="Q42" s="20">
        <v>9.7924000000000007</v>
      </c>
      <c r="R42" s="20">
        <v>0.13924</v>
      </c>
      <c r="S42" s="21">
        <v>1.5902E-12</v>
      </c>
      <c r="T42" s="20">
        <v>2.4792000000000001E-14</v>
      </c>
      <c r="U42" s="20">
        <v>1.5589999999999999</v>
      </c>
      <c r="V42" s="19">
        <v>0.96375</v>
      </c>
      <c r="W42" s="20">
        <v>9.2931000000000003E-4</v>
      </c>
      <c r="X42" s="20">
        <v>9.6425999999999998E-2</v>
      </c>
      <c r="Z42" s="20">
        <f t="shared" si="20"/>
        <v>1.0818000000000001E-7</v>
      </c>
      <c r="AA42" s="19">
        <f t="shared" si="21"/>
        <v>7098.92</v>
      </c>
      <c r="AB42" s="20">
        <f t="shared" si="22"/>
        <v>1.4219999999999999E-7</v>
      </c>
      <c r="AC42" s="20">
        <f t="shared" si="23"/>
        <v>1.5902E-12</v>
      </c>
    </row>
    <row r="43" spans="1:29" x14ac:dyDescent="0.45">
      <c r="A43" s="14" t="s">
        <v>196</v>
      </c>
      <c r="B43" s="22">
        <v>7.5147000000000004E-5</v>
      </c>
      <c r="C43" s="14">
        <v>2.0514999999999999E-2</v>
      </c>
      <c r="D43" s="22">
        <v>1.0307E-7</v>
      </c>
      <c r="E43" s="22">
        <v>9.7449000000000001E-9</v>
      </c>
      <c r="F43" s="22">
        <v>9.4545999999999992</v>
      </c>
      <c r="G43" s="14">
        <v>70.78</v>
      </c>
      <c r="H43" s="14">
        <v>7.8936000000000002</v>
      </c>
      <c r="I43" s="14">
        <v>11.151999999999999</v>
      </c>
      <c r="J43" s="22">
        <v>1.2734E-7</v>
      </c>
      <c r="K43" s="22">
        <v>1.5246E-8</v>
      </c>
      <c r="L43" s="22">
        <v>11.973000000000001</v>
      </c>
      <c r="M43" s="14">
        <v>0.78695999999999999</v>
      </c>
      <c r="N43" s="22">
        <v>9.5607999999999995E-3</v>
      </c>
      <c r="O43" s="22">
        <v>1.2149000000000001</v>
      </c>
      <c r="P43" s="14">
        <v>7044</v>
      </c>
      <c r="Q43" s="22">
        <v>9.8670000000000009</v>
      </c>
      <c r="R43" s="22">
        <v>0.14008000000000001</v>
      </c>
      <c r="S43" s="31">
        <v>1.5751E-12</v>
      </c>
      <c r="T43" s="22">
        <v>2.4806000000000001E-14</v>
      </c>
      <c r="U43" s="22">
        <v>1.5749</v>
      </c>
      <c r="V43" s="14">
        <v>0.96431</v>
      </c>
      <c r="W43" s="22">
        <v>9.3855000000000002E-4</v>
      </c>
      <c r="X43" s="22">
        <v>9.7328999999999999E-2</v>
      </c>
      <c r="Z43" s="22">
        <f t="shared" si="20"/>
        <v>1.0307E-7</v>
      </c>
      <c r="AA43" s="14">
        <f t="shared" si="21"/>
        <v>7114.78</v>
      </c>
      <c r="AB43" s="22">
        <f t="shared" si="22"/>
        <v>1.2734E-7</v>
      </c>
      <c r="AC43" s="22">
        <f t="shared" si="23"/>
        <v>1.5751E-12</v>
      </c>
    </row>
    <row r="44" spans="1:29" x14ac:dyDescent="0.45">
      <c r="A44" s="29" t="s">
        <v>23</v>
      </c>
      <c r="B44" s="19">
        <f t="shared" ref="B44:X44" si="24">AVERAGE(B39:B43)</f>
        <v>7.3878E-5</v>
      </c>
      <c r="C44" s="19">
        <f t="shared" si="24"/>
        <v>2.0168799999999997E-2</v>
      </c>
      <c r="D44" s="19">
        <f t="shared" si="24"/>
        <v>1.04956E-7</v>
      </c>
      <c r="E44" s="19">
        <f t="shared" si="24"/>
        <v>9.6822000000000012E-9</v>
      </c>
      <c r="F44" s="19">
        <f t="shared" si="24"/>
        <v>9.2307200000000016</v>
      </c>
      <c r="G44" s="19">
        <f t="shared" si="24"/>
        <v>68.948000000000008</v>
      </c>
      <c r="H44" s="19">
        <f t="shared" si="24"/>
        <v>7.8525400000000003</v>
      </c>
      <c r="I44" s="19">
        <f t="shared" si="24"/>
        <v>11.403600000000001</v>
      </c>
      <c r="J44" s="19">
        <f t="shared" si="24"/>
        <v>1.3470000000000001E-7</v>
      </c>
      <c r="K44" s="19">
        <f t="shared" si="24"/>
        <v>1.5912200000000001E-8</v>
      </c>
      <c r="L44" s="19">
        <f t="shared" si="24"/>
        <v>11.817399999999999</v>
      </c>
      <c r="M44" s="19">
        <f t="shared" si="24"/>
        <v>0.78196199999999993</v>
      </c>
      <c r="N44" s="19">
        <f t="shared" si="24"/>
        <v>9.4410999999999991E-3</v>
      </c>
      <c r="O44" s="19">
        <f t="shared" si="24"/>
        <v>1.2073399999999999</v>
      </c>
      <c r="P44" s="19">
        <f t="shared" si="24"/>
        <v>7040.4</v>
      </c>
      <c r="Q44" s="19">
        <f t="shared" si="24"/>
        <v>9.8275600000000001</v>
      </c>
      <c r="R44" s="19">
        <f t="shared" si="24"/>
        <v>0.13958999999999999</v>
      </c>
      <c r="S44" s="32">
        <f t="shared" si="24"/>
        <v>1.5816399999999999E-12</v>
      </c>
      <c r="T44" s="19">
        <f t="shared" si="24"/>
        <v>2.4782400000000003E-14</v>
      </c>
      <c r="U44" s="19">
        <f t="shared" si="24"/>
        <v>1.56694</v>
      </c>
      <c r="V44" s="19">
        <f t="shared" si="24"/>
        <v>0.96407799999999999</v>
      </c>
      <c r="W44" s="19">
        <f t="shared" si="24"/>
        <v>9.3386400000000007E-4</v>
      </c>
      <c r="X44" s="19">
        <f t="shared" si="24"/>
        <v>9.6866000000000008E-2</v>
      </c>
      <c r="Z44" s="13">
        <f>AVERAGE(Z39:Z43)</f>
        <v>1.04956E-7</v>
      </c>
      <c r="AA44" s="13">
        <f>AVERAGE(AA39:AA43)</f>
        <v>7109.348</v>
      </c>
      <c r="AB44" s="13">
        <f>AVERAGE(AB39:AB43)</f>
        <v>1.3470000000000001E-7</v>
      </c>
      <c r="AC44" s="13">
        <f>AVERAGE(AC39:AC43)</f>
        <v>1.5816399999999999E-12</v>
      </c>
    </row>
    <row r="45" spans="1:29" x14ac:dyDescent="0.45">
      <c r="A45" s="2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T45" s="19"/>
      <c r="U45" s="19"/>
      <c r="V45" s="19"/>
      <c r="W45" s="19"/>
      <c r="X45" s="19"/>
    </row>
    <row r="46" spans="1:29" x14ac:dyDescent="0.45">
      <c r="A46" s="30">
        <v>0.06</v>
      </c>
    </row>
    <row r="47" spans="1:29" x14ac:dyDescent="0.45">
      <c r="A47" s="15" t="s">
        <v>56</v>
      </c>
      <c r="B47" s="15" t="s">
        <v>12</v>
      </c>
      <c r="C47" s="15" t="s">
        <v>13</v>
      </c>
      <c r="D47" s="15" t="s">
        <v>25</v>
      </c>
      <c r="E47" s="15" t="s">
        <v>14</v>
      </c>
      <c r="F47" s="15" t="s">
        <v>15</v>
      </c>
      <c r="G47" s="15" t="s">
        <v>16</v>
      </c>
      <c r="H47" s="15" t="s">
        <v>17</v>
      </c>
      <c r="I47" s="15" t="s">
        <v>18</v>
      </c>
      <c r="J47" s="15" t="s">
        <v>26</v>
      </c>
      <c r="K47" s="15" t="s">
        <v>27</v>
      </c>
      <c r="L47" s="15" t="s">
        <v>28</v>
      </c>
      <c r="M47" s="15" t="s">
        <v>29</v>
      </c>
      <c r="N47" s="15" t="s">
        <v>30</v>
      </c>
      <c r="O47" s="15" t="s">
        <v>31</v>
      </c>
      <c r="P47" s="15" t="s">
        <v>32</v>
      </c>
      <c r="Q47" s="15" t="s">
        <v>19</v>
      </c>
      <c r="R47" s="15" t="s">
        <v>20</v>
      </c>
      <c r="S47" s="15" t="s">
        <v>33</v>
      </c>
      <c r="T47" s="15" t="s">
        <v>34</v>
      </c>
      <c r="U47" s="15" t="s">
        <v>35</v>
      </c>
      <c r="V47" s="15" t="s">
        <v>36</v>
      </c>
      <c r="W47" s="15" t="s">
        <v>37</v>
      </c>
      <c r="X47" s="15" t="s">
        <v>38</v>
      </c>
      <c r="Y47" s="19"/>
      <c r="Z47" s="13" t="s">
        <v>42</v>
      </c>
      <c r="AA47" s="13" t="s">
        <v>41</v>
      </c>
      <c r="AB47" s="13" t="s">
        <v>43</v>
      </c>
      <c r="AC47" s="13" t="s">
        <v>44</v>
      </c>
    </row>
    <row r="48" spans="1:29" x14ac:dyDescent="0.45">
      <c r="A48" s="19" t="s">
        <v>197</v>
      </c>
      <c r="B48" s="20">
        <v>7.1792000000000007E-5</v>
      </c>
      <c r="C48" s="19">
        <v>1.9598999999999998E-2</v>
      </c>
      <c r="D48" s="20">
        <v>1.062E-7</v>
      </c>
      <c r="E48" s="20">
        <v>9.6179000000000001E-9</v>
      </c>
      <c r="F48" s="20">
        <v>9.0564</v>
      </c>
      <c r="G48" s="19">
        <v>69.27</v>
      </c>
      <c r="H48" s="19">
        <v>7.8410000000000002</v>
      </c>
      <c r="I48" s="19">
        <v>11.319000000000001</v>
      </c>
      <c r="J48" s="20">
        <v>1.5059E-7</v>
      </c>
      <c r="K48" s="20">
        <v>1.7044E-8</v>
      </c>
      <c r="L48" s="20">
        <v>11.318</v>
      </c>
      <c r="M48" s="19">
        <v>0.77081</v>
      </c>
      <c r="N48" s="20">
        <v>9.0518000000000005E-3</v>
      </c>
      <c r="O48" s="20">
        <v>1.1742999999999999</v>
      </c>
      <c r="P48" s="19">
        <v>6974</v>
      </c>
      <c r="Q48" s="20">
        <v>9.8080999999999996</v>
      </c>
      <c r="R48" s="20">
        <v>0.14063999999999999</v>
      </c>
      <c r="S48" s="21">
        <v>1.5786999999999999E-12</v>
      </c>
      <c r="T48" s="20">
        <v>2.469E-14</v>
      </c>
      <c r="U48" s="20">
        <v>1.5639000000000001</v>
      </c>
      <c r="V48" s="19">
        <v>0.96416999999999997</v>
      </c>
      <c r="W48" s="20">
        <v>9.3287000000000003E-4</v>
      </c>
      <c r="X48" s="20">
        <v>9.6754000000000007E-2</v>
      </c>
      <c r="Z48" s="17">
        <f>D48</f>
        <v>1.062E-7</v>
      </c>
      <c r="AA48" s="16">
        <f>G48+P48</f>
        <v>7043.27</v>
      </c>
      <c r="AB48" s="17">
        <f>J48</f>
        <v>1.5059E-7</v>
      </c>
      <c r="AC48" s="17">
        <f>S48</f>
        <v>1.5786999999999999E-12</v>
      </c>
    </row>
    <row r="49" spans="1:29" x14ac:dyDescent="0.45">
      <c r="A49" s="19" t="s">
        <v>198</v>
      </c>
      <c r="B49" s="20">
        <v>7.1826E-5</v>
      </c>
      <c r="C49" s="19">
        <v>1.9608E-2</v>
      </c>
      <c r="D49" s="20">
        <v>1.0782E-7</v>
      </c>
      <c r="E49" s="20">
        <v>9.6281000000000007E-9</v>
      </c>
      <c r="F49" s="20">
        <v>8.9298000000000002</v>
      </c>
      <c r="G49" s="19">
        <v>67.180000000000007</v>
      </c>
      <c r="H49" s="19">
        <v>7.8560999999999996</v>
      </c>
      <c r="I49" s="19">
        <v>11.694000000000001</v>
      </c>
      <c r="J49" s="20">
        <v>1.5384000000000001E-7</v>
      </c>
      <c r="K49" s="20">
        <v>1.7439000000000002E-8</v>
      </c>
      <c r="L49" s="20">
        <v>11.336</v>
      </c>
      <c r="M49" s="19">
        <v>0.76912000000000003</v>
      </c>
      <c r="N49" s="20">
        <v>9.0670999999999998E-3</v>
      </c>
      <c r="O49" s="20">
        <v>1.1789000000000001</v>
      </c>
      <c r="P49" s="19">
        <v>6976</v>
      </c>
      <c r="Q49" s="20">
        <v>9.8313000000000006</v>
      </c>
      <c r="R49" s="20">
        <v>0.14093</v>
      </c>
      <c r="S49" s="21">
        <v>1.5865999999999999E-12</v>
      </c>
      <c r="T49" s="20">
        <v>2.4845E-14</v>
      </c>
      <c r="U49" s="20">
        <v>1.5659000000000001</v>
      </c>
      <c r="V49" s="19">
        <v>0.96387999999999996</v>
      </c>
      <c r="W49" s="20">
        <v>9.3409000000000005E-4</v>
      </c>
      <c r="X49" s="20">
        <v>9.6908999999999995E-2</v>
      </c>
      <c r="Z49" s="20">
        <f t="shared" ref="Z49:Z52" si="25">D49</f>
        <v>1.0782E-7</v>
      </c>
      <c r="AA49" s="19">
        <f t="shared" ref="AA49:AA52" si="26">G49+P49</f>
        <v>7043.18</v>
      </c>
      <c r="AB49" s="20">
        <f t="shared" ref="AB49:AB52" si="27">J49</f>
        <v>1.5384000000000001E-7</v>
      </c>
      <c r="AC49" s="20">
        <f t="shared" ref="AC49:AC52" si="28">S49</f>
        <v>1.5865999999999999E-12</v>
      </c>
    </row>
    <row r="50" spans="1:29" x14ac:dyDescent="0.45">
      <c r="A50" s="19" t="s">
        <v>199</v>
      </c>
      <c r="B50" s="20">
        <v>7.3237000000000004E-5</v>
      </c>
      <c r="C50" s="19">
        <v>1.9994000000000001E-2</v>
      </c>
      <c r="D50" s="20">
        <v>1.0862E-7</v>
      </c>
      <c r="E50" s="20">
        <v>9.7536000000000007E-9</v>
      </c>
      <c r="F50" s="20">
        <v>8.9795999999999996</v>
      </c>
      <c r="G50" s="19">
        <v>62.23</v>
      </c>
      <c r="H50" s="19">
        <v>7.9766000000000004</v>
      </c>
      <c r="I50" s="19">
        <v>12.818</v>
      </c>
      <c r="J50" s="20">
        <v>1.5851999999999999E-7</v>
      </c>
      <c r="K50" s="20">
        <v>1.8151000000000002E-8</v>
      </c>
      <c r="L50" s="20">
        <v>11.45</v>
      </c>
      <c r="M50" s="19">
        <v>0.76651000000000002</v>
      </c>
      <c r="N50" s="20">
        <v>9.1613000000000007E-3</v>
      </c>
      <c r="O50" s="20">
        <v>1.1952</v>
      </c>
      <c r="P50" s="19">
        <v>6984</v>
      </c>
      <c r="Q50" s="20">
        <v>9.9865999999999993</v>
      </c>
      <c r="R50" s="20">
        <v>0.14299000000000001</v>
      </c>
      <c r="S50" s="21">
        <v>1.6121999999999999E-12</v>
      </c>
      <c r="T50" s="20">
        <v>2.5563E-14</v>
      </c>
      <c r="U50" s="20">
        <v>1.5855999999999999</v>
      </c>
      <c r="V50" s="19">
        <v>0.96296000000000004</v>
      </c>
      <c r="W50" s="20">
        <v>9.4611999999999995E-4</v>
      </c>
      <c r="X50" s="20">
        <v>9.8251000000000005E-2</v>
      </c>
      <c r="Z50" s="20">
        <f t="shared" si="25"/>
        <v>1.0862E-7</v>
      </c>
      <c r="AA50" s="19">
        <f t="shared" si="26"/>
        <v>7046.23</v>
      </c>
      <c r="AB50" s="20">
        <f t="shared" si="27"/>
        <v>1.5851999999999999E-7</v>
      </c>
      <c r="AC50" s="20">
        <f t="shared" si="28"/>
        <v>1.6121999999999999E-12</v>
      </c>
    </row>
    <row r="51" spans="1:29" x14ac:dyDescent="0.45">
      <c r="A51" s="19" t="s">
        <v>200</v>
      </c>
      <c r="B51" s="20">
        <v>7.2798000000000003E-5</v>
      </c>
      <c r="C51" s="19">
        <v>1.9873999999999999E-2</v>
      </c>
      <c r="D51" s="20">
        <v>1.0337000000000001E-7</v>
      </c>
      <c r="E51" s="20">
        <v>9.6605000000000007E-9</v>
      </c>
      <c r="F51" s="20">
        <v>9.3455999999999992</v>
      </c>
      <c r="G51" s="19">
        <v>72.2</v>
      </c>
      <c r="H51" s="19">
        <v>7.8548</v>
      </c>
      <c r="I51" s="19">
        <v>10.879</v>
      </c>
      <c r="J51" s="20">
        <v>1.4121999999999999E-7</v>
      </c>
      <c r="K51" s="20">
        <v>1.6070000000000001E-8</v>
      </c>
      <c r="L51" s="20">
        <v>11.379</v>
      </c>
      <c r="M51" s="19">
        <v>0.77598999999999996</v>
      </c>
      <c r="N51" s="20">
        <v>9.0954E-3</v>
      </c>
      <c r="O51" s="20">
        <v>1.1720999999999999</v>
      </c>
      <c r="P51" s="19">
        <v>6978</v>
      </c>
      <c r="Q51" s="20">
        <v>9.8154000000000003</v>
      </c>
      <c r="R51" s="20">
        <v>0.14066000000000001</v>
      </c>
      <c r="S51" s="21">
        <v>1.5548E-12</v>
      </c>
      <c r="T51" s="20">
        <v>2.4390000000000001E-14</v>
      </c>
      <c r="U51" s="20">
        <v>1.5687</v>
      </c>
      <c r="V51" s="19">
        <v>0.96501000000000003</v>
      </c>
      <c r="W51" s="20">
        <v>9.3541000000000002E-4</v>
      </c>
      <c r="X51" s="20">
        <v>9.6933000000000005E-2</v>
      </c>
      <c r="Z51" s="20">
        <f t="shared" si="25"/>
        <v>1.0337000000000001E-7</v>
      </c>
      <c r="AA51" s="19">
        <f t="shared" si="26"/>
        <v>7050.2</v>
      </c>
      <c r="AB51" s="20">
        <f t="shared" si="27"/>
        <v>1.4121999999999999E-7</v>
      </c>
      <c r="AC51" s="20">
        <f t="shared" si="28"/>
        <v>1.5548E-12</v>
      </c>
    </row>
    <row r="52" spans="1:29" x14ac:dyDescent="0.45">
      <c r="A52" s="14" t="s">
        <v>201</v>
      </c>
      <c r="B52" s="22">
        <v>7.2877E-5</v>
      </c>
      <c r="C52" s="14">
        <v>1.9896E-2</v>
      </c>
      <c r="D52" s="22">
        <v>1.0374E-7</v>
      </c>
      <c r="E52" s="22">
        <v>9.6787999999999993E-9</v>
      </c>
      <c r="F52" s="22">
        <v>9.3299000000000003</v>
      </c>
      <c r="G52" s="14">
        <v>71.61</v>
      </c>
      <c r="H52" s="14">
        <v>7.8788</v>
      </c>
      <c r="I52" s="14">
        <v>11.002000000000001</v>
      </c>
      <c r="J52" s="22">
        <v>1.4488000000000001E-7</v>
      </c>
      <c r="K52" s="22">
        <v>1.6511000000000001E-8</v>
      </c>
      <c r="L52" s="22">
        <v>11.396000000000001</v>
      </c>
      <c r="M52" s="14">
        <v>0.77395000000000003</v>
      </c>
      <c r="N52" s="22">
        <v>9.1108000000000005E-3</v>
      </c>
      <c r="O52" s="22">
        <v>1.1772</v>
      </c>
      <c r="P52" s="14">
        <v>6976</v>
      </c>
      <c r="Q52" s="22">
        <v>9.8482000000000003</v>
      </c>
      <c r="R52" s="22">
        <v>0.14116999999999999</v>
      </c>
      <c r="S52" s="31">
        <v>1.5647E-12</v>
      </c>
      <c r="T52" s="22">
        <v>2.4601E-14</v>
      </c>
      <c r="U52" s="22">
        <v>1.5723</v>
      </c>
      <c r="V52" s="14">
        <v>0.96465999999999996</v>
      </c>
      <c r="W52" s="22">
        <v>9.3767000000000004E-4</v>
      </c>
      <c r="X52" s="22">
        <v>9.7201999999999997E-2</v>
      </c>
      <c r="Z52" s="22">
        <f t="shared" si="25"/>
        <v>1.0374E-7</v>
      </c>
      <c r="AA52" s="14">
        <f t="shared" si="26"/>
        <v>7047.61</v>
      </c>
      <c r="AB52" s="22">
        <f t="shared" si="27"/>
        <v>1.4488000000000001E-7</v>
      </c>
      <c r="AC52" s="22">
        <f t="shared" si="28"/>
        <v>1.5647E-12</v>
      </c>
    </row>
    <row r="53" spans="1:29" x14ac:dyDescent="0.45">
      <c r="A53" s="29" t="s">
        <v>23</v>
      </c>
      <c r="B53" s="19">
        <f t="shared" ref="B53:X53" si="29">AVERAGE(B48:B52)</f>
        <v>7.2506E-5</v>
      </c>
      <c r="C53" s="19">
        <f t="shared" si="29"/>
        <v>1.9794200000000001E-2</v>
      </c>
      <c r="D53" s="19">
        <f t="shared" si="29"/>
        <v>1.0595000000000002E-7</v>
      </c>
      <c r="E53" s="19">
        <f t="shared" si="29"/>
        <v>9.6677800000000003E-9</v>
      </c>
      <c r="F53" s="19">
        <f t="shared" si="29"/>
        <v>9.1282600000000009</v>
      </c>
      <c r="G53" s="19">
        <f t="shared" si="29"/>
        <v>68.498000000000005</v>
      </c>
      <c r="H53" s="19">
        <f t="shared" si="29"/>
        <v>7.8814599999999997</v>
      </c>
      <c r="I53" s="19">
        <f t="shared" si="29"/>
        <v>11.542400000000001</v>
      </c>
      <c r="J53" s="19">
        <f t="shared" si="29"/>
        <v>1.4980999999999996E-7</v>
      </c>
      <c r="K53" s="19">
        <f t="shared" si="29"/>
        <v>1.7043000000000002E-8</v>
      </c>
      <c r="L53" s="19">
        <f t="shared" si="29"/>
        <v>11.3758</v>
      </c>
      <c r="M53" s="19">
        <f t="shared" si="29"/>
        <v>0.77127600000000007</v>
      </c>
      <c r="N53" s="19">
        <f t="shared" si="29"/>
        <v>9.097280000000001E-3</v>
      </c>
      <c r="O53" s="19">
        <f t="shared" si="29"/>
        <v>1.1795399999999998</v>
      </c>
      <c r="P53" s="19">
        <f t="shared" si="29"/>
        <v>6977.6</v>
      </c>
      <c r="Q53" s="19">
        <f t="shared" si="29"/>
        <v>9.85792</v>
      </c>
      <c r="R53" s="19">
        <f t="shared" si="29"/>
        <v>0.14127800000000001</v>
      </c>
      <c r="S53" s="32">
        <f t="shared" si="29"/>
        <v>1.5793999999999999E-12</v>
      </c>
      <c r="T53" s="19">
        <f t="shared" si="29"/>
        <v>2.48178E-14</v>
      </c>
      <c r="U53" s="19">
        <f t="shared" si="29"/>
        <v>1.5712800000000002</v>
      </c>
      <c r="V53" s="19">
        <f t="shared" si="29"/>
        <v>0.96413599999999988</v>
      </c>
      <c r="W53" s="19">
        <f t="shared" si="29"/>
        <v>9.3723199999999997E-4</v>
      </c>
      <c r="X53" s="19">
        <f t="shared" si="29"/>
        <v>9.7209799999999999E-2</v>
      </c>
      <c r="Z53" s="13">
        <f>AVERAGE(Z48:Z52)</f>
        <v>1.0595000000000002E-7</v>
      </c>
      <c r="AA53" s="13">
        <f>AVERAGE(AA48:AA52)</f>
        <v>7046.098</v>
      </c>
      <c r="AB53" s="13">
        <f>AVERAGE(AB48:AB52)</f>
        <v>1.4980999999999996E-7</v>
      </c>
      <c r="AC53" s="13">
        <f>AVERAGE(AC48:AC52)</f>
        <v>1.5793999999999999E-12</v>
      </c>
    </row>
    <row r="54" spans="1:29" x14ac:dyDescent="0.45">
      <c r="A54" s="2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T54" s="19"/>
      <c r="U54" s="19"/>
      <c r="V54" s="19"/>
      <c r="W54" s="19"/>
      <c r="X54" s="19"/>
    </row>
    <row r="55" spans="1:29" x14ac:dyDescent="0.45">
      <c r="A55" s="30">
        <v>7.0000000000000007E-2</v>
      </c>
    </row>
    <row r="56" spans="1:29" x14ac:dyDescent="0.45">
      <c r="A56" s="15" t="s">
        <v>56</v>
      </c>
      <c r="B56" s="15" t="s">
        <v>12</v>
      </c>
      <c r="C56" s="15" t="s">
        <v>13</v>
      </c>
      <c r="D56" s="15" t="s">
        <v>25</v>
      </c>
      <c r="E56" s="15" t="s">
        <v>14</v>
      </c>
      <c r="F56" s="15" t="s">
        <v>15</v>
      </c>
      <c r="G56" s="15" t="s">
        <v>16</v>
      </c>
      <c r="H56" s="15" t="s">
        <v>17</v>
      </c>
      <c r="I56" s="15" t="s">
        <v>18</v>
      </c>
      <c r="J56" s="15" t="s">
        <v>26</v>
      </c>
      <c r="K56" s="15" t="s">
        <v>27</v>
      </c>
      <c r="L56" s="15" t="s">
        <v>28</v>
      </c>
      <c r="M56" s="15" t="s">
        <v>29</v>
      </c>
      <c r="N56" s="15" t="s">
        <v>30</v>
      </c>
      <c r="O56" s="15" t="s">
        <v>31</v>
      </c>
      <c r="P56" s="15" t="s">
        <v>32</v>
      </c>
      <c r="Q56" s="15" t="s">
        <v>19</v>
      </c>
      <c r="R56" s="15" t="s">
        <v>20</v>
      </c>
      <c r="S56" s="15" t="s">
        <v>33</v>
      </c>
      <c r="T56" s="15" t="s">
        <v>34</v>
      </c>
      <c r="U56" s="15" t="s">
        <v>35</v>
      </c>
      <c r="V56" s="15" t="s">
        <v>36</v>
      </c>
      <c r="W56" s="15" t="s">
        <v>37</v>
      </c>
      <c r="X56" s="15" t="s">
        <v>38</v>
      </c>
      <c r="Y56" s="19"/>
      <c r="Z56" s="13" t="s">
        <v>42</v>
      </c>
      <c r="AA56" s="13" t="s">
        <v>41</v>
      </c>
      <c r="AB56" s="13" t="s">
        <v>43</v>
      </c>
      <c r="AC56" s="13" t="s">
        <v>44</v>
      </c>
    </row>
    <row r="57" spans="1:29" x14ac:dyDescent="0.45">
      <c r="A57" s="19" t="s">
        <v>202</v>
      </c>
      <c r="B57" s="20">
        <v>7.0877000000000006E-5</v>
      </c>
      <c r="C57" s="19">
        <v>1.9349000000000002E-2</v>
      </c>
      <c r="D57" s="20">
        <v>1.1265000000000001E-7</v>
      </c>
      <c r="E57" s="20">
        <v>9.5838000000000008E-9</v>
      </c>
      <c r="F57" s="20">
        <v>8.5076000000000001</v>
      </c>
      <c r="G57" s="19">
        <v>60.74</v>
      </c>
      <c r="H57" s="19">
        <v>7.8352000000000004</v>
      </c>
      <c r="I57" s="19">
        <v>12.9</v>
      </c>
      <c r="J57" s="20">
        <v>1.7074999999999999E-7</v>
      </c>
      <c r="K57" s="20">
        <v>1.9370000000000001E-8</v>
      </c>
      <c r="L57" s="20">
        <v>11.343999999999999</v>
      </c>
      <c r="M57" s="19">
        <v>0.76080999999999999</v>
      </c>
      <c r="N57" s="20">
        <v>9.0819000000000004E-3</v>
      </c>
      <c r="O57" s="20">
        <v>1.1937</v>
      </c>
      <c r="P57" s="19">
        <v>6996</v>
      </c>
      <c r="Q57" s="20">
        <v>9.8390000000000004</v>
      </c>
      <c r="R57" s="20">
        <v>0.14063999999999999</v>
      </c>
      <c r="S57" s="21">
        <v>1.6174999999999999E-12</v>
      </c>
      <c r="T57" s="20">
        <v>2.5251E-14</v>
      </c>
      <c r="U57" s="20">
        <v>1.5610999999999999</v>
      </c>
      <c r="V57" s="19">
        <v>0.96281000000000005</v>
      </c>
      <c r="W57" s="20">
        <v>9.3123000000000001E-4</v>
      </c>
      <c r="X57" s="20">
        <v>9.672E-2</v>
      </c>
      <c r="Z57" s="17">
        <f>D57</f>
        <v>1.1265000000000001E-7</v>
      </c>
      <c r="AA57" s="16">
        <f>G57+P57</f>
        <v>7056.74</v>
      </c>
      <c r="AB57" s="17">
        <f>J57</f>
        <v>1.7074999999999999E-7</v>
      </c>
      <c r="AC57" s="17">
        <f>S57</f>
        <v>1.6174999999999999E-12</v>
      </c>
    </row>
    <row r="58" spans="1:29" x14ac:dyDescent="0.45">
      <c r="A58" s="19" t="s">
        <v>203</v>
      </c>
      <c r="B58" s="20">
        <v>7.0703000000000004E-5</v>
      </c>
      <c r="C58" s="19">
        <v>1.9302E-2</v>
      </c>
      <c r="D58" s="20">
        <v>1.1226E-7</v>
      </c>
      <c r="E58" s="20">
        <v>9.5774999999999992E-9</v>
      </c>
      <c r="F58" s="20">
        <v>8.5314999999999994</v>
      </c>
      <c r="G58" s="19">
        <v>61.3</v>
      </c>
      <c r="H58" s="19">
        <v>7.8254000000000001</v>
      </c>
      <c r="I58" s="19">
        <v>12.766</v>
      </c>
      <c r="J58" s="20">
        <v>1.7158999999999999E-7</v>
      </c>
      <c r="K58" s="20">
        <v>1.9399999999999998E-8</v>
      </c>
      <c r="L58" s="20">
        <v>11.305999999999999</v>
      </c>
      <c r="M58" s="19">
        <v>0.76024000000000003</v>
      </c>
      <c r="N58" s="20">
        <v>9.0518999999999999E-3</v>
      </c>
      <c r="O58" s="20">
        <v>1.1907000000000001</v>
      </c>
      <c r="P58" s="19">
        <v>6998</v>
      </c>
      <c r="Q58" s="20">
        <v>9.8274000000000008</v>
      </c>
      <c r="R58" s="20">
        <v>0.14043</v>
      </c>
      <c r="S58" s="21">
        <v>1.6033E-12</v>
      </c>
      <c r="T58" s="20">
        <v>2.4994999999999999E-14</v>
      </c>
      <c r="U58" s="20">
        <v>1.5589999999999999</v>
      </c>
      <c r="V58" s="19">
        <v>0.96323000000000003</v>
      </c>
      <c r="W58" s="20">
        <v>9.2986999999999996E-4</v>
      </c>
      <c r="X58" s="20">
        <v>9.6536999999999998E-2</v>
      </c>
      <c r="Z58" s="20">
        <f t="shared" ref="Z58:Z61" si="30">D58</f>
        <v>1.1226E-7</v>
      </c>
      <c r="AA58" s="19">
        <f t="shared" ref="AA58:AA61" si="31">G58+P58</f>
        <v>7059.3</v>
      </c>
      <c r="AB58" s="20">
        <f t="shared" ref="AB58:AB61" si="32">J58</f>
        <v>1.7158999999999999E-7</v>
      </c>
      <c r="AC58" s="20">
        <f t="shared" ref="AC58:AC61" si="33">S58</f>
        <v>1.6033E-12</v>
      </c>
    </row>
    <row r="59" spans="1:29" x14ac:dyDescent="0.45">
      <c r="A59" s="19" t="s">
        <v>204</v>
      </c>
      <c r="B59" s="20">
        <v>7.1457000000000004E-5</v>
      </c>
      <c r="C59" s="19">
        <v>1.9508000000000001E-2</v>
      </c>
      <c r="D59" s="20">
        <v>1.0618E-7</v>
      </c>
      <c r="E59" s="20">
        <v>9.5842999999999997E-9</v>
      </c>
      <c r="F59" s="20">
        <v>9.0265000000000004</v>
      </c>
      <c r="G59" s="19">
        <v>68.13</v>
      </c>
      <c r="H59" s="19">
        <v>7.8051000000000004</v>
      </c>
      <c r="I59" s="19">
        <v>11.456</v>
      </c>
      <c r="J59" s="20">
        <v>1.6117999999999999E-7</v>
      </c>
      <c r="K59" s="20">
        <v>1.8472999999999999E-8</v>
      </c>
      <c r="L59" s="20">
        <v>11.461</v>
      </c>
      <c r="M59" s="19">
        <v>0.76619000000000004</v>
      </c>
      <c r="N59" s="20">
        <v>9.1698999999999999E-3</v>
      </c>
      <c r="O59" s="20">
        <v>1.1968000000000001</v>
      </c>
      <c r="P59" s="19">
        <v>7001</v>
      </c>
      <c r="Q59" s="20">
        <v>9.7927999999999997</v>
      </c>
      <c r="R59" s="20">
        <v>0.13988</v>
      </c>
      <c r="S59" s="21">
        <v>1.5829000000000001E-12</v>
      </c>
      <c r="T59" s="20">
        <v>2.4671E-14</v>
      </c>
      <c r="U59" s="20">
        <v>1.5586</v>
      </c>
      <c r="V59" s="19">
        <v>0.96401000000000003</v>
      </c>
      <c r="W59" s="20">
        <v>9.2929000000000004E-4</v>
      </c>
      <c r="X59" s="20">
        <v>9.6397999999999998E-2</v>
      </c>
      <c r="Z59" s="20">
        <f t="shared" si="30"/>
        <v>1.0618E-7</v>
      </c>
      <c r="AA59" s="19">
        <f t="shared" si="31"/>
        <v>7069.13</v>
      </c>
      <c r="AB59" s="20">
        <f t="shared" si="32"/>
        <v>1.6117999999999999E-7</v>
      </c>
      <c r="AC59" s="20">
        <f t="shared" si="33"/>
        <v>1.5829000000000001E-12</v>
      </c>
    </row>
    <row r="60" spans="1:29" x14ac:dyDescent="0.45">
      <c r="A60" s="19" t="s">
        <v>205</v>
      </c>
      <c r="B60" s="20">
        <v>7.0531000000000006E-5</v>
      </c>
      <c r="C60" s="19">
        <v>1.9255000000000001E-2</v>
      </c>
      <c r="D60" s="20">
        <v>1.1073E-7</v>
      </c>
      <c r="E60" s="20">
        <v>9.5464E-9</v>
      </c>
      <c r="F60" s="20">
        <v>8.6212999999999997</v>
      </c>
      <c r="G60" s="19">
        <v>63.08</v>
      </c>
      <c r="H60" s="19">
        <v>7.7946</v>
      </c>
      <c r="I60" s="19">
        <v>12.356999999999999</v>
      </c>
      <c r="J60" s="20">
        <v>1.6633999999999999E-7</v>
      </c>
      <c r="K60" s="20">
        <v>1.8901000000000002E-8</v>
      </c>
      <c r="L60" s="20">
        <v>11.363</v>
      </c>
      <c r="M60" s="19">
        <v>0.76332</v>
      </c>
      <c r="N60" s="20">
        <v>9.0945000000000002E-3</v>
      </c>
      <c r="O60" s="20">
        <v>1.1914</v>
      </c>
      <c r="P60" s="19">
        <v>7002</v>
      </c>
      <c r="Q60" s="20">
        <v>9.7843</v>
      </c>
      <c r="R60" s="20">
        <v>0.13974</v>
      </c>
      <c r="S60" s="21">
        <v>1.6094E-12</v>
      </c>
      <c r="T60" s="20">
        <v>2.5003E-14</v>
      </c>
      <c r="U60" s="20">
        <v>1.5536000000000001</v>
      </c>
      <c r="V60" s="19">
        <v>0.96309</v>
      </c>
      <c r="W60" s="20">
        <v>9.2657000000000004E-4</v>
      </c>
      <c r="X60" s="20">
        <v>9.6208000000000002E-2</v>
      </c>
      <c r="Z60" s="20">
        <f t="shared" si="30"/>
        <v>1.1073E-7</v>
      </c>
      <c r="AA60" s="19">
        <f t="shared" si="31"/>
        <v>7065.08</v>
      </c>
      <c r="AB60" s="20">
        <f t="shared" si="32"/>
        <v>1.6633999999999999E-7</v>
      </c>
      <c r="AC60" s="20">
        <f t="shared" si="33"/>
        <v>1.6094E-12</v>
      </c>
    </row>
    <row r="61" spans="1:29" x14ac:dyDescent="0.45">
      <c r="A61" s="14" t="s">
        <v>206</v>
      </c>
      <c r="B61" s="22">
        <v>7.0368000000000001E-5</v>
      </c>
      <c r="C61" s="14">
        <v>1.9210999999999999E-2</v>
      </c>
      <c r="D61" s="22">
        <v>1.1288E-7</v>
      </c>
      <c r="E61" s="22">
        <v>9.5517000000000004E-9</v>
      </c>
      <c r="F61" s="22">
        <v>8.4618000000000002</v>
      </c>
      <c r="G61" s="14">
        <v>60.03</v>
      </c>
      <c r="H61" s="14">
        <v>7.8159000000000001</v>
      </c>
      <c r="I61" s="14">
        <v>13.02</v>
      </c>
      <c r="J61" s="22">
        <v>1.7004999999999999E-7</v>
      </c>
      <c r="K61" s="22">
        <v>1.9254000000000002E-8</v>
      </c>
      <c r="L61" s="22">
        <v>11.323</v>
      </c>
      <c r="M61" s="14">
        <v>0.76134999999999997</v>
      </c>
      <c r="N61" s="22">
        <v>9.0643000000000008E-3</v>
      </c>
      <c r="O61" s="22">
        <v>1.1906000000000001</v>
      </c>
      <c r="P61" s="14">
        <v>6993</v>
      </c>
      <c r="Q61" s="22">
        <v>9.8096999999999994</v>
      </c>
      <c r="R61" s="22">
        <v>0.14027999999999999</v>
      </c>
      <c r="S61" s="31">
        <v>1.627E-12</v>
      </c>
      <c r="T61" s="22">
        <v>2.5315000000000001E-14</v>
      </c>
      <c r="U61" s="22">
        <v>1.5559000000000001</v>
      </c>
      <c r="V61" s="14">
        <v>0.96250000000000002</v>
      </c>
      <c r="W61" s="22">
        <v>9.2829000000000002E-4</v>
      </c>
      <c r="X61" s="22">
        <v>9.6446000000000004E-2</v>
      </c>
      <c r="Z61" s="22">
        <f t="shared" si="30"/>
        <v>1.1288E-7</v>
      </c>
      <c r="AA61" s="14">
        <f t="shared" si="31"/>
        <v>7053.03</v>
      </c>
      <c r="AB61" s="22">
        <f t="shared" si="32"/>
        <v>1.7004999999999999E-7</v>
      </c>
      <c r="AC61" s="22">
        <f t="shared" si="33"/>
        <v>1.627E-12</v>
      </c>
    </row>
    <row r="62" spans="1:29" x14ac:dyDescent="0.45">
      <c r="A62" s="29" t="s">
        <v>23</v>
      </c>
      <c r="B62" s="19">
        <f t="shared" ref="B62:X62" si="34">AVERAGE(B57:B61)</f>
        <v>7.0787199999999999E-5</v>
      </c>
      <c r="C62" s="19">
        <f t="shared" si="34"/>
        <v>1.9325000000000002E-2</v>
      </c>
      <c r="D62" s="19">
        <f t="shared" si="34"/>
        <v>1.1094000000000001E-7</v>
      </c>
      <c r="E62" s="19">
        <f t="shared" si="34"/>
        <v>9.5687399999999994E-9</v>
      </c>
      <c r="F62" s="19">
        <f t="shared" si="34"/>
        <v>8.6297399999999982</v>
      </c>
      <c r="G62" s="19">
        <f t="shared" si="34"/>
        <v>62.655999999999992</v>
      </c>
      <c r="H62" s="19">
        <f t="shared" si="34"/>
        <v>7.8152400000000002</v>
      </c>
      <c r="I62" s="19">
        <f t="shared" si="34"/>
        <v>12.499799999999999</v>
      </c>
      <c r="J62" s="19">
        <f t="shared" si="34"/>
        <v>1.6798199999999998E-7</v>
      </c>
      <c r="K62" s="19">
        <f t="shared" si="34"/>
        <v>1.9079599999999998E-8</v>
      </c>
      <c r="L62" s="19">
        <f t="shared" si="34"/>
        <v>11.359399999999999</v>
      </c>
      <c r="M62" s="19">
        <f t="shared" si="34"/>
        <v>0.762382</v>
      </c>
      <c r="N62" s="19">
        <f t="shared" si="34"/>
        <v>9.0924999999999999E-3</v>
      </c>
      <c r="O62" s="19">
        <f t="shared" si="34"/>
        <v>1.1926400000000001</v>
      </c>
      <c r="P62" s="19">
        <f t="shared" si="34"/>
        <v>6998</v>
      </c>
      <c r="Q62" s="19">
        <f t="shared" si="34"/>
        <v>9.8106400000000011</v>
      </c>
      <c r="R62" s="19">
        <f t="shared" si="34"/>
        <v>0.14019399999999999</v>
      </c>
      <c r="S62" s="32">
        <f t="shared" si="34"/>
        <v>1.60802E-12</v>
      </c>
      <c r="T62" s="19">
        <f t="shared" si="34"/>
        <v>2.5046999999999999E-14</v>
      </c>
      <c r="U62" s="19">
        <f t="shared" si="34"/>
        <v>1.5576400000000001</v>
      </c>
      <c r="V62" s="19">
        <f t="shared" si="34"/>
        <v>0.96312799999999998</v>
      </c>
      <c r="W62" s="19">
        <f t="shared" si="34"/>
        <v>9.2905000000000006E-4</v>
      </c>
      <c r="X62" s="19">
        <f t="shared" si="34"/>
        <v>9.64618E-2</v>
      </c>
      <c r="Z62" s="13">
        <f>AVERAGE(Z57:Z61)</f>
        <v>1.1094000000000001E-7</v>
      </c>
      <c r="AA62" s="13">
        <f>AVERAGE(AA57:AA61)</f>
        <v>7060.6559999999999</v>
      </c>
      <c r="AB62" s="13">
        <f>AVERAGE(AB57:AB61)</f>
        <v>1.6798199999999998E-7</v>
      </c>
      <c r="AC62" s="13">
        <f>AVERAGE(AC57:AC61)</f>
        <v>1.60802E-12</v>
      </c>
    </row>
    <row r="63" spans="1:29" x14ac:dyDescent="0.45">
      <c r="A63" s="2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T63" s="19"/>
      <c r="U63" s="19"/>
      <c r="V63" s="19"/>
      <c r="W63" s="19"/>
      <c r="X63" s="19"/>
    </row>
    <row r="64" spans="1:29" x14ac:dyDescent="0.45">
      <c r="A64" s="30">
        <v>0.08</v>
      </c>
    </row>
    <row r="65" spans="1:29" x14ac:dyDescent="0.45">
      <c r="A65" s="15" t="s">
        <v>56</v>
      </c>
      <c r="B65" s="15" t="s">
        <v>12</v>
      </c>
      <c r="C65" s="15" t="s">
        <v>13</v>
      </c>
      <c r="D65" s="15" t="s">
        <v>25</v>
      </c>
      <c r="E65" s="15" t="s">
        <v>14</v>
      </c>
      <c r="F65" s="15" t="s">
        <v>15</v>
      </c>
      <c r="G65" s="15" t="s">
        <v>16</v>
      </c>
      <c r="H65" s="15" t="s">
        <v>17</v>
      </c>
      <c r="I65" s="15" t="s">
        <v>18</v>
      </c>
      <c r="J65" s="15" t="s">
        <v>26</v>
      </c>
      <c r="K65" s="15" t="s">
        <v>27</v>
      </c>
      <c r="L65" s="15" t="s">
        <v>28</v>
      </c>
      <c r="M65" s="15" t="s">
        <v>29</v>
      </c>
      <c r="N65" s="15" t="s">
        <v>30</v>
      </c>
      <c r="O65" s="15" t="s">
        <v>31</v>
      </c>
      <c r="P65" s="15" t="s">
        <v>32</v>
      </c>
      <c r="Q65" s="15" t="s">
        <v>19</v>
      </c>
      <c r="R65" s="15" t="s">
        <v>20</v>
      </c>
      <c r="S65" s="15" t="s">
        <v>33</v>
      </c>
      <c r="T65" s="15" t="s">
        <v>34</v>
      </c>
      <c r="U65" s="15" t="s">
        <v>35</v>
      </c>
      <c r="V65" s="15" t="s">
        <v>36</v>
      </c>
      <c r="W65" s="15" t="s">
        <v>37</v>
      </c>
      <c r="X65" s="15" t="s">
        <v>38</v>
      </c>
      <c r="Y65" s="19"/>
      <c r="Z65" s="13" t="s">
        <v>42</v>
      </c>
      <c r="AA65" s="13" t="s">
        <v>41</v>
      </c>
      <c r="AB65" s="13" t="s">
        <v>43</v>
      </c>
      <c r="AC65" s="13" t="s">
        <v>44</v>
      </c>
    </row>
    <row r="66" spans="1:29" x14ac:dyDescent="0.45">
      <c r="A66" s="19" t="s">
        <v>172</v>
      </c>
      <c r="B66" s="20">
        <v>6.8503000000000005E-5</v>
      </c>
      <c r="C66" s="19">
        <v>1.8700999999999999E-2</v>
      </c>
      <c r="D66" s="20">
        <v>1.2319000000000001E-7</v>
      </c>
      <c r="E66" s="20">
        <v>9.5086999999999996E-9</v>
      </c>
      <c r="F66" s="20">
        <v>7.7187000000000001</v>
      </c>
      <c r="G66" s="19">
        <v>46.83</v>
      </c>
      <c r="H66" s="19">
        <v>7.8437000000000001</v>
      </c>
      <c r="I66" s="19">
        <v>16.748999999999999</v>
      </c>
      <c r="J66" s="20">
        <v>1.9551999999999999E-7</v>
      </c>
      <c r="K66" s="20">
        <v>2.1632999999999999E-8</v>
      </c>
      <c r="L66" s="20">
        <v>11.064</v>
      </c>
      <c r="M66" s="19">
        <v>0.74875000000000003</v>
      </c>
      <c r="N66" s="20">
        <v>8.8702999999999994E-3</v>
      </c>
      <c r="O66" s="20">
        <v>1.1847000000000001</v>
      </c>
      <c r="P66" s="19">
        <v>6986</v>
      </c>
      <c r="Q66" s="20">
        <v>9.8702000000000005</v>
      </c>
      <c r="R66" s="20">
        <v>0.14129</v>
      </c>
      <c r="S66" s="21">
        <v>1.7067E-12</v>
      </c>
      <c r="T66" s="20">
        <v>2.6538E-14</v>
      </c>
      <c r="U66" s="20">
        <v>1.5548999999999999</v>
      </c>
      <c r="V66" s="19">
        <v>0.95987</v>
      </c>
      <c r="W66" s="20">
        <v>9.2845000000000004E-4</v>
      </c>
      <c r="X66" s="20">
        <v>9.6726999999999994E-2</v>
      </c>
      <c r="Z66" s="17">
        <f>D66</f>
        <v>1.2319000000000001E-7</v>
      </c>
      <c r="AA66" s="16">
        <f>G66+P66</f>
        <v>7032.83</v>
      </c>
      <c r="AB66" s="17">
        <f>J66</f>
        <v>1.9551999999999999E-7</v>
      </c>
      <c r="AC66" s="17">
        <f>S66</f>
        <v>1.7067E-12</v>
      </c>
    </row>
    <row r="67" spans="1:29" x14ac:dyDescent="0.45">
      <c r="A67" s="19" t="s">
        <v>173</v>
      </c>
      <c r="B67" s="20">
        <v>6.8530999999999998E-5</v>
      </c>
      <c r="C67" s="19">
        <v>1.8709E-2</v>
      </c>
      <c r="D67" s="20">
        <v>1.2212000000000001E-7</v>
      </c>
      <c r="E67" s="20">
        <v>9.5048000000000005E-9</v>
      </c>
      <c r="F67" s="20">
        <v>7.7831999999999999</v>
      </c>
      <c r="G67" s="19">
        <v>48.48</v>
      </c>
      <c r="H67" s="19">
        <v>7.8296000000000001</v>
      </c>
      <c r="I67" s="19">
        <v>16.149999999999999</v>
      </c>
      <c r="J67" s="20">
        <v>1.9486000000000001E-7</v>
      </c>
      <c r="K67" s="20">
        <v>2.1559000000000001E-8</v>
      </c>
      <c r="L67" s="20">
        <v>11.064</v>
      </c>
      <c r="M67" s="19">
        <v>0.74892000000000003</v>
      </c>
      <c r="N67" s="20">
        <v>8.8693999999999995E-3</v>
      </c>
      <c r="O67" s="20">
        <v>1.1842999999999999</v>
      </c>
      <c r="P67" s="19">
        <v>6993</v>
      </c>
      <c r="Q67" s="20">
        <v>9.8574999999999999</v>
      </c>
      <c r="R67" s="20">
        <v>0.14096</v>
      </c>
      <c r="S67" s="21">
        <v>1.6947E-12</v>
      </c>
      <c r="T67" s="20">
        <v>2.633E-14</v>
      </c>
      <c r="U67" s="20">
        <v>1.5537000000000001</v>
      </c>
      <c r="V67" s="19">
        <v>0.96025000000000005</v>
      </c>
      <c r="W67" s="20">
        <v>9.2747999999999995E-4</v>
      </c>
      <c r="X67" s="20">
        <v>9.6587000000000006E-2</v>
      </c>
      <c r="Z67" s="20">
        <f t="shared" ref="Z67:Z70" si="35">D67</f>
        <v>1.2212000000000001E-7</v>
      </c>
      <c r="AA67" s="19">
        <f t="shared" ref="AA67:AA70" si="36">G67+P67</f>
        <v>7041.48</v>
      </c>
      <c r="AB67" s="20">
        <f t="shared" ref="AB67:AB70" si="37">J67</f>
        <v>1.9486000000000001E-7</v>
      </c>
      <c r="AC67" s="20">
        <f t="shared" ref="AC67:AC70" si="38">S67</f>
        <v>1.6947E-12</v>
      </c>
    </row>
    <row r="68" spans="1:29" x14ac:dyDescent="0.45">
      <c r="A68" s="19" t="s">
        <v>174</v>
      </c>
      <c r="B68" s="20">
        <v>6.8229E-5</v>
      </c>
      <c r="C68" s="19">
        <v>1.8626E-2</v>
      </c>
      <c r="D68" s="20">
        <v>1.2701E-7</v>
      </c>
      <c r="E68" s="20">
        <v>9.5058E-9</v>
      </c>
      <c r="F68" s="20">
        <v>7.4843000000000002</v>
      </c>
      <c r="G68" s="19">
        <v>42.59</v>
      </c>
      <c r="H68" s="19">
        <v>7.8501000000000003</v>
      </c>
      <c r="I68" s="19">
        <v>18.431999999999999</v>
      </c>
      <c r="J68" s="20">
        <v>2.0127E-7</v>
      </c>
      <c r="K68" s="20">
        <v>2.2236999999999999E-8</v>
      </c>
      <c r="L68" s="20">
        <v>11.048</v>
      </c>
      <c r="M68" s="19">
        <v>0.74609999999999999</v>
      </c>
      <c r="N68" s="20">
        <v>8.8602000000000004E-3</v>
      </c>
      <c r="O68" s="20">
        <v>1.1875</v>
      </c>
      <c r="P68" s="19">
        <v>7003</v>
      </c>
      <c r="Q68" s="20">
        <v>9.8931000000000004</v>
      </c>
      <c r="R68" s="20">
        <v>0.14127000000000001</v>
      </c>
      <c r="S68" s="21">
        <v>1.7296E-12</v>
      </c>
      <c r="T68" s="20">
        <v>2.6889E-14</v>
      </c>
      <c r="U68" s="20">
        <v>1.5546</v>
      </c>
      <c r="V68" s="19">
        <v>0.95911999999999997</v>
      </c>
      <c r="W68" s="20">
        <v>9.2831000000000001E-4</v>
      </c>
      <c r="X68" s="20">
        <v>9.6787999999999999E-2</v>
      </c>
      <c r="Z68" s="20">
        <f t="shared" si="35"/>
        <v>1.2701E-7</v>
      </c>
      <c r="AA68" s="19">
        <f t="shared" si="36"/>
        <v>7045.59</v>
      </c>
      <c r="AB68" s="20">
        <f t="shared" si="37"/>
        <v>2.0127E-7</v>
      </c>
      <c r="AC68" s="20">
        <f t="shared" si="38"/>
        <v>1.7296E-12</v>
      </c>
    </row>
    <row r="69" spans="1:29" x14ac:dyDescent="0.45">
      <c r="A69" s="19" t="s">
        <v>175</v>
      </c>
      <c r="B69" s="20">
        <v>6.9591999999999994E-5</v>
      </c>
      <c r="C69" s="19">
        <v>1.8998999999999999E-2</v>
      </c>
      <c r="D69" s="20">
        <v>1.1677000000000001E-7</v>
      </c>
      <c r="E69" s="20">
        <v>9.5373999999999998E-9</v>
      </c>
      <c r="F69" s="20">
        <v>8.1677</v>
      </c>
      <c r="G69" s="19">
        <v>55.72</v>
      </c>
      <c r="H69" s="19">
        <v>7.8331999999999997</v>
      </c>
      <c r="I69" s="19">
        <v>14.058</v>
      </c>
      <c r="J69" s="20">
        <v>1.8621E-7</v>
      </c>
      <c r="K69" s="20">
        <v>2.0837E-8</v>
      </c>
      <c r="L69" s="20">
        <v>11.19</v>
      </c>
      <c r="M69" s="19">
        <v>0.75336000000000003</v>
      </c>
      <c r="N69" s="20">
        <v>8.966E-3</v>
      </c>
      <c r="O69" s="20">
        <v>1.1900999999999999</v>
      </c>
      <c r="P69" s="19">
        <v>6978</v>
      </c>
      <c r="Q69" s="20">
        <v>9.8460000000000001</v>
      </c>
      <c r="R69" s="20">
        <v>0.1411</v>
      </c>
      <c r="S69" s="21">
        <v>1.6538000000000001E-12</v>
      </c>
      <c r="T69" s="20">
        <v>2.5769E-14</v>
      </c>
      <c r="U69" s="20">
        <v>1.5582</v>
      </c>
      <c r="V69" s="19">
        <v>0.96162000000000003</v>
      </c>
      <c r="W69" s="20">
        <v>9.2997000000000002E-4</v>
      </c>
      <c r="X69" s="20">
        <v>9.6709000000000003E-2</v>
      </c>
      <c r="Z69" s="20">
        <f t="shared" si="35"/>
        <v>1.1677000000000001E-7</v>
      </c>
      <c r="AA69" s="19">
        <f t="shared" si="36"/>
        <v>7033.72</v>
      </c>
      <c r="AB69" s="20">
        <f t="shared" si="37"/>
        <v>1.8621E-7</v>
      </c>
      <c r="AC69" s="20">
        <f t="shared" si="38"/>
        <v>1.6538000000000001E-12</v>
      </c>
    </row>
    <row r="70" spans="1:29" x14ac:dyDescent="0.45">
      <c r="A70" s="14" t="s">
        <v>176</v>
      </c>
      <c r="B70" s="22">
        <v>6.9759999999999996E-5</v>
      </c>
      <c r="C70" s="14">
        <v>1.9043999999999998E-2</v>
      </c>
      <c r="D70" s="22">
        <v>1.1593000000000001E-7</v>
      </c>
      <c r="E70" s="22">
        <v>9.5477999999999996E-9</v>
      </c>
      <c r="F70" s="22">
        <v>8.2357999999999993</v>
      </c>
      <c r="G70" s="14">
        <v>56.77</v>
      </c>
      <c r="H70" s="14">
        <v>7.8358999999999996</v>
      </c>
      <c r="I70" s="14">
        <v>13.803000000000001</v>
      </c>
      <c r="J70" s="22">
        <v>1.8393000000000001E-7</v>
      </c>
      <c r="K70" s="22">
        <v>2.0526999999999999E-8</v>
      </c>
      <c r="L70" s="22">
        <v>11.16</v>
      </c>
      <c r="M70" s="14">
        <v>0.75407999999999997</v>
      </c>
      <c r="N70" s="22">
        <v>8.9411999999999998E-3</v>
      </c>
      <c r="O70" s="22">
        <v>1.1857</v>
      </c>
      <c r="P70" s="14">
        <v>6975</v>
      </c>
      <c r="Q70" s="22">
        <v>9.8463999999999992</v>
      </c>
      <c r="R70" s="22">
        <v>0.14116999999999999</v>
      </c>
      <c r="S70" s="31">
        <v>1.6415E-12</v>
      </c>
      <c r="T70" s="22">
        <v>2.5598E-14</v>
      </c>
      <c r="U70" s="22">
        <v>1.5593999999999999</v>
      </c>
      <c r="V70" s="14">
        <v>0.96201999999999999</v>
      </c>
      <c r="W70" s="22">
        <v>9.3068000000000003E-4</v>
      </c>
      <c r="X70" s="22">
        <v>9.6741999999999995E-2</v>
      </c>
      <c r="Z70" s="22">
        <f t="shared" si="35"/>
        <v>1.1593000000000001E-7</v>
      </c>
      <c r="AA70" s="14">
        <f t="shared" si="36"/>
        <v>7031.77</v>
      </c>
      <c r="AB70" s="22">
        <f t="shared" si="37"/>
        <v>1.8393000000000001E-7</v>
      </c>
      <c r="AC70" s="22">
        <f t="shared" si="38"/>
        <v>1.6415E-12</v>
      </c>
    </row>
    <row r="71" spans="1:29" x14ac:dyDescent="0.45">
      <c r="A71" s="29" t="s">
        <v>23</v>
      </c>
      <c r="B71" s="19">
        <f t="shared" ref="B71:X71" si="39">AVERAGE(B66:B70)</f>
        <v>6.8923000000000004E-5</v>
      </c>
      <c r="C71" s="19">
        <f t="shared" si="39"/>
        <v>1.8815800000000001E-2</v>
      </c>
      <c r="D71" s="19">
        <f t="shared" si="39"/>
        <v>1.2100400000000002E-7</v>
      </c>
      <c r="E71" s="19">
        <f t="shared" si="39"/>
        <v>9.5209000000000009E-9</v>
      </c>
      <c r="F71" s="19">
        <f t="shared" si="39"/>
        <v>7.8779399999999997</v>
      </c>
      <c r="G71" s="19">
        <f t="shared" si="39"/>
        <v>50.078000000000003</v>
      </c>
      <c r="H71" s="19">
        <f t="shared" si="39"/>
        <v>7.8385000000000007</v>
      </c>
      <c r="I71" s="19">
        <f t="shared" si="39"/>
        <v>15.838400000000002</v>
      </c>
      <c r="J71" s="19">
        <f t="shared" si="39"/>
        <v>1.9235800000000001E-7</v>
      </c>
      <c r="K71" s="19">
        <f t="shared" si="39"/>
        <v>2.1358599999999998E-8</v>
      </c>
      <c r="L71" s="19">
        <f t="shared" si="39"/>
        <v>11.1052</v>
      </c>
      <c r="M71" s="19">
        <f t="shared" si="39"/>
        <v>0.75024200000000008</v>
      </c>
      <c r="N71" s="19">
        <f t="shared" si="39"/>
        <v>8.9014199999999984E-3</v>
      </c>
      <c r="O71" s="19">
        <f t="shared" si="39"/>
        <v>1.1864599999999998</v>
      </c>
      <c r="P71" s="19">
        <f t="shared" si="39"/>
        <v>6987</v>
      </c>
      <c r="Q71" s="19">
        <f t="shared" si="39"/>
        <v>9.862639999999999</v>
      </c>
      <c r="R71" s="19">
        <f t="shared" si="39"/>
        <v>0.14115800000000001</v>
      </c>
      <c r="S71" s="32">
        <f t="shared" si="39"/>
        <v>1.68526E-12</v>
      </c>
      <c r="T71" s="19">
        <f t="shared" si="39"/>
        <v>2.6224800000000001E-14</v>
      </c>
      <c r="U71" s="19">
        <f t="shared" si="39"/>
        <v>1.55616</v>
      </c>
      <c r="V71" s="19">
        <f t="shared" si="39"/>
        <v>0.96057599999999999</v>
      </c>
      <c r="W71" s="19">
        <f t="shared" si="39"/>
        <v>9.289779999999999E-4</v>
      </c>
      <c r="X71" s="19">
        <f t="shared" si="39"/>
        <v>9.6710599999999994E-2</v>
      </c>
      <c r="Z71" s="13">
        <f>AVERAGE(Z66:Z70)</f>
        <v>1.2100400000000002E-7</v>
      </c>
      <c r="AA71" s="13">
        <f>AVERAGE(AA66:AA70)</f>
        <v>7037.0779999999995</v>
      </c>
      <c r="AB71" s="13">
        <f>AVERAGE(AB66:AB70)</f>
        <v>1.9235800000000001E-7</v>
      </c>
      <c r="AC71" s="13">
        <f>AVERAGE(AC66:AC70)</f>
        <v>1.68526E-12</v>
      </c>
    </row>
    <row r="72" spans="1:29" x14ac:dyDescent="0.45">
      <c r="A72" s="2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T72" s="19"/>
      <c r="U72" s="19"/>
      <c r="V72" s="19"/>
      <c r="W72" s="19"/>
      <c r="X72" s="19"/>
    </row>
    <row r="73" spans="1:29" x14ac:dyDescent="0.45">
      <c r="A73" s="30">
        <v>0.09</v>
      </c>
    </row>
    <row r="74" spans="1:29" x14ac:dyDescent="0.45">
      <c r="A74" s="15" t="s">
        <v>56</v>
      </c>
      <c r="B74" s="15" t="s">
        <v>12</v>
      </c>
      <c r="C74" s="15" t="s">
        <v>13</v>
      </c>
      <c r="D74" s="15" t="s">
        <v>25</v>
      </c>
      <c r="E74" s="15" t="s">
        <v>14</v>
      </c>
      <c r="F74" s="15" t="s">
        <v>15</v>
      </c>
      <c r="G74" s="15" t="s">
        <v>16</v>
      </c>
      <c r="H74" s="15" t="s">
        <v>17</v>
      </c>
      <c r="I74" s="15" t="s">
        <v>18</v>
      </c>
      <c r="J74" s="15" t="s">
        <v>26</v>
      </c>
      <c r="K74" s="15" t="s">
        <v>27</v>
      </c>
      <c r="L74" s="15" t="s">
        <v>28</v>
      </c>
      <c r="M74" s="15" t="s">
        <v>29</v>
      </c>
      <c r="N74" s="15" t="s">
        <v>30</v>
      </c>
      <c r="O74" s="15" t="s">
        <v>31</v>
      </c>
      <c r="P74" s="15" t="s">
        <v>32</v>
      </c>
      <c r="Q74" s="15" t="s">
        <v>19</v>
      </c>
      <c r="R74" s="15" t="s">
        <v>20</v>
      </c>
      <c r="S74" s="15" t="s">
        <v>33</v>
      </c>
      <c r="T74" s="15" t="s">
        <v>34</v>
      </c>
      <c r="U74" s="15" t="s">
        <v>35</v>
      </c>
      <c r="V74" s="15" t="s">
        <v>36</v>
      </c>
      <c r="W74" s="15" t="s">
        <v>37</v>
      </c>
      <c r="X74" s="15" t="s">
        <v>38</v>
      </c>
      <c r="Y74" s="19"/>
      <c r="Z74" s="13" t="s">
        <v>42</v>
      </c>
      <c r="AA74" s="13" t="s">
        <v>41</v>
      </c>
      <c r="AB74" s="13" t="s">
        <v>43</v>
      </c>
      <c r="AC74" s="13" t="s">
        <v>44</v>
      </c>
    </row>
    <row r="75" spans="1:29" x14ac:dyDescent="0.45">
      <c r="A75" s="19" t="s">
        <v>207</v>
      </c>
      <c r="B75" s="20">
        <v>6.8211000000000001E-5</v>
      </c>
      <c r="C75" s="19">
        <v>1.8622E-2</v>
      </c>
      <c r="D75" s="20">
        <v>1.1738E-7</v>
      </c>
      <c r="E75" s="20">
        <v>9.4656000000000001E-9</v>
      </c>
      <c r="F75" s="20">
        <v>8.0640999999999998</v>
      </c>
      <c r="G75" s="19">
        <v>55.25</v>
      </c>
      <c r="H75" s="19">
        <v>7.7801999999999998</v>
      </c>
      <c r="I75" s="19">
        <v>14.082000000000001</v>
      </c>
      <c r="J75" s="20">
        <v>1.9978999999999999E-7</v>
      </c>
      <c r="K75" s="20">
        <v>2.2020000000000001E-8</v>
      </c>
      <c r="L75" s="20">
        <v>11.022</v>
      </c>
      <c r="M75" s="19">
        <v>0.74702000000000002</v>
      </c>
      <c r="N75" s="20">
        <v>8.8365000000000006E-3</v>
      </c>
      <c r="O75" s="20">
        <v>1.1829000000000001</v>
      </c>
      <c r="P75" s="19">
        <v>6976</v>
      </c>
      <c r="Q75" s="20">
        <v>9.7988</v>
      </c>
      <c r="R75" s="20">
        <v>0.14046</v>
      </c>
      <c r="S75" s="21">
        <v>1.6535999999999999E-12</v>
      </c>
      <c r="T75" s="20">
        <v>2.5612E-14</v>
      </c>
      <c r="U75" s="20">
        <v>1.5488999999999999</v>
      </c>
      <c r="V75" s="19">
        <v>0.96160999999999996</v>
      </c>
      <c r="W75" s="20">
        <v>9.2440000000000003E-4</v>
      </c>
      <c r="X75" s="20">
        <v>9.6129999999999993E-2</v>
      </c>
      <c r="Z75" s="17">
        <f>D75</f>
        <v>1.1738E-7</v>
      </c>
      <c r="AA75" s="16">
        <f>G75+P75</f>
        <v>7031.25</v>
      </c>
      <c r="AB75" s="17">
        <f>J75</f>
        <v>1.9978999999999999E-7</v>
      </c>
      <c r="AC75" s="17">
        <f>S75</f>
        <v>1.6535999999999999E-12</v>
      </c>
    </row>
    <row r="76" spans="1:29" x14ac:dyDescent="0.45">
      <c r="A76" s="19" t="s">
        <v>208</v>
      </c>
      <c r="B76" s="20">
        <v>6.7943999999999999E-5</v>
      </c>
      <c r="C76" s="19">
        <v>1.8549E-2</v>
      </c>
      <c r="D76" s="20">
        <v>1.2142000000000001E-7</v>
      </c>
      <c r="E76" s="20">
        <v>9.4709999999999992E-9</v>
      </c>
      <c r="F76" s="20">
        <v>7.8002000000000002</v>
      </c>
      <c r="G76" s="19">
        <v>50.73</v>
      </c>
      <c r="H76" s="19">
        <v>7.8041</v>
      </c>
      <c r="I76" s="19">
        <v>15.384</v>
      </c>
      <c r="J76" s="20">
        <v>2.0734E-7</v>
      </c>
      <c r="K76" s="20">
        <v>2.2787000000000001E-8</v>
      </c>
      <c r="L76" s="20">
        <v>10.99</v>
      </c>
      <c r="M76" s="19">
        <v>0.74380000000000002</v>
      </c>
      <c r="N76" s="20">
        <v>8.8152999999999999E-3</v>
      </c>
      <c r="O76" s="20">
        <v>1.1852</v>
      </c>
      <c r="P76" s="19">
        <v>6977</v>
      </c>
      <c r="Q76" s="20">
        <v>9.8354999999999997</v>
      </c>
      <c r="R76" s="20">
        <v>0.14097000000000001</v>
      </c>
      <c r="S76" s="21">
        <v>1.6789E-12</v>
      </c>
      <c r="T76" s="20">
        <v>2.6036999999999999E-14</v>
      </c>
      <c r="U76" s="20">
        <v>1.5508</v>
      </c>
      <c r="V76" s="19">
        <v>0.96074999999999999</v>
      </c>
      <c r="W76" s="20">
        <v>9.2584000000000004E-4</v>
      </c>
      <c r="X76" s="20">
        <v>9.6365999999999993E-2</v>
      </c>
      <c r="Z76" s="20">
        <f t="shared" ref="Z76:Z79" si="40">D76</f>
        <v>1.2142000000000001E-7</v>
      </c>
      <c r="AA76" s="19">
        <f t="shared" ref="AA76:AA79" si="41">G76+P76</f>
        <v>7027.73</v>
      </c>
      <c r="AB76" s="20">
        <f t="shared" ref="AB76:AB79" si="42">J76</f>
        <v>2.0734E-7</v>
      </c>
      <c r="AC76" s="20">
        <f t="shared" ref="AC76:AC79" si="43">S76</f>
        <v>1.6789E-12</v>
      </c>
    </row>
    <row r="77" spans="1:29" x14ac:dyDescent="0.45">
      <c r="A77" s="19" t="s">
        <v>209</v>
      </c>
      <c r="B77" s="20">
        <v>6.8450999999999999E-5</v>
      </c>
      <c r="C77" s="19">
        <v>1.8686999999999999E-2</v>
      </c>
      <c r="D77" s="20">
        <v>1.2583000000000001E-7</v>
      </c>
      <c r="E77" s="20">
        <v>9.5361999999999994E-9</v>
      </c>
      <c r="F77" s="20">
        <v>7.5785999999999998</v>
      </c>
      <c r="G77" s="19">
        <v>45.1</v>
      </c>
      <c r="H77" s="19">
        <v>7.8815</v>
      </c>
      <c r="I77" s="19">
        <v>17.475999999999999</v>
      </c>
      <c r="J77" s="20">
        <v>2.2063000000000001E-7</v>
      </c>
      <c r="K77" s="20">
        <v>2.4296999999999999E-8</v>
      </c>
      <c r="L77" s="20">
        <v>11.013</v>
      </c>
      <c r="M77" s="19">
        <v>0.73845000000000005</v>
      </c>
      <c r="N77" s="20">
        <v>8.8386999999999997E-3</v>
      </c>
      <c r="O77" s="20">
        <v>1.1969000000000001</v>
      </c>
      <c r="P77" s="19">
        <v>6975</v>
      </c>
      <c r="Q77" s="20">
        <v>9.9456000000000007</v>
      </c>
      <c r="R77" s="20">
        <v>0.14258999999999999</v>
      </c>
      <c r="S77" s="21">
        <v>1.7068E-12</v>
      </c>
      <c r="T77" s="20">
        <v>2.6691000000000001E-14</v>
      </c>
      <c r="U77" s="20">
        <v>1.5638000000000001</v>
      </c>
      <c r="V77" s="19">
        <v>0.95982999999999996</v>
      </c>
      <c r="W77" s="20">
        <v>9.3384999999999996E-4</v>
      </c>
      <c r="X77" s="20">
        <v>9.7293000000000004E-2</v>
      </c>
      <c r="Z77" s="20">
        <f t="shared" si="40"/>
        <v>1.2583000000000001E-7</v>
      </c>
      <c r="AA77" s="19">
        <f t="shared" si="41"/>
        <v>7020.1</v>
      </c>
      <c r="AB77" s="20">
        <f t="shared" si="42"/>
        <v>2.2063000000000001E-7</v>
      </c>
      <c r="AC77" s="20">
        <f t="shared" si="43"/>
        <v>1.7068E-12</v>
      </c>
    </row>
    <row r="78" spans="1:29" x14ac:dyDescent="0.45">
      <c r="A78" s="19" t="s">
        <v>210</v>
      </c>
      <c r="B78" s="20">
        <v>6.8131000000000002E-5</v>
      </c>
      <c r="C78" s="19">
        <v>1.8599999999999998E-2</v>
      </c>
      <c r="D78" s="20">
        <v>1.2471000000000001E-7</v>
      </c>
      <c r="E78" s="20">
        <v>9.5004000000000008E-9</v>
      </c>
      <c r="F78" s="20">
        <v>7.6180000000000003</v>
      </c>
      <c r="G78" s="19">
        <v>47.2</v>
      </c>
      <c r="H78" s="19">
        <v>7.8334999999999999</v>
      </c>
      <c r="I78" s="19">
        <v>16.596</v>
      </c>
      <c r="J78" s="20">
        <v>2.1444000000000001E-7</v>
      </c>
      <c r="K78" s="20">
        <v>2.3572000000000001E-8</v>
      </c>
      <c r="L78" s="20">
        <v>10.992000000000001</v>
      </c>
      <c r="M78" s="19">
        <v>0.74077000000000004</v>
      </c>
      <c r="N78" s="20">
        <v>8.8196000000000004E-3</v>
      </c>
      <c r="O78" s="20">
        <v>1.1906000000000001</v>
      </c>
      <c r="P78" s="19">
        <v>6987</v>
      </c>
      <c r="Q78" s="20">
        <v>9.8835999999999995</v>
      </c>
      <c r="R78" s="20">
        <v>0.14146</v>
      </c>
      <c r="S78" s="21">
        <v>1.6811E-12</v>
      </c>
      <c r="T78" s="20">
        <v>2.6145999999999998E-14</v>
      </c>
      <c r="U78" s="20">
        <v>1.5552999999999999</v>
      </c>
      <c r="V78" s="19">
        <v>0.96060000000000001</v>
      </c>
      <c r="W78" s="20">
        <v>9.2845999999999998E-4</v>
      </c>
      <c r="X78" s="20">
        <v>9.6654000000000004E-2</v>
      </c>
      <c r="Z78" s="20">
        <f t="shared" si="40"/>
        <v>1.2471000000000001E-7</v>
      </c>
      <c r="AA78" s="19">
        <f t="shared" si="41"/>
        <v>7034.2</v>
      </c>
      <c r="AB78" s="20">
        <f t="shared" si="42"/>
        <v>2.1444000000000001E-7</v>
      </c>
      <c r="AC78" s="20">
        <f t="shared" si="43"/>
        <v>1.6811E-12</v>
      </c>
    </row>
    <row r="79" spans="1:29" x14ac:dyDescent="0.45">
      <c r="A79" s="14" t="s">
        <v>211</v>
      </c>
      <c r="B79" s="22">
        <v>6.9549999999999996E-5</v>
      </c>
      <c r="C79" s="14">
        <v>1.8987E-2</v>
      </c>
      <c r="D79" s="22">
        <v>1.1559E-7</v>
      </c>
      <c r="E79" s="22">
        <v>9.5451999999999997E-9</v>
      </c>
      <c r="F79" s="22">
        <v>8.2577999999999996</v>
      </c>
      <c r="G79" s="14">
        <v>57.46</v>
      </c>
      <c r="H79" s="14">
        <v>7.8350999999999997</v>
      </c>
      <c r="I79" s="14">
        <v>13.635999999999999</v>
      </c>
      <c r="J79" s="22">
        <v>1.9423000000000001E-7</v>
      </c>
      <c r="K79" s="22">
        <v>2.1651E-8</v>
      </c>
      <c r="L79" s="22">
        <v>11.147</v>
      </c>
      <c r="M79" s="14">
        <v>0.74948999999999999</v>
      </c>
      <c r="N79" s="22">
        <v>8.9350999999999996E-3</v>
      </c>
      <c r="O79" s="22">
        <v>1.1921999999999999</v>
      </c>
      <c r="P79" s="14">
        <v>6979</v>
      </c>
      <c r="Q79" s="22">
        <v>9.8636999999999997</v>
      </c>
      <c r="R79" s="22">
        <v>0.14133000000000001</v>
      </c>
      <c r="S79" s="31">
        <v>1.6440000000000001E-12</v>
      </c>
      <c r="T79" s="22">
        <v>2.5656999999999999E-14</v>
      </c>
      <c r="U79" s="22">
        <v>1.5606</v>
      </c>
      <c r="V79" s="14">
        <v>0.96192999999999995</v>
      </c>
      <c r="W79" s="22">
        <v>9.3128999999999998E-4</v>
      </c>
      <c r="X79" s="22">
        <v>9.6814999999999998E-2</v>
      </c>
      <c r="Z79" s="22">
        <f t="shared" si="40"/>
        <v>1.1559E-7</v>
      </c>
      <c r="AA79" s="14">
        <f t="shared" si="41"/>
        <v>7036.46</v>
      </c>
      <c r="AB79" s="22">
        <f t="shared" si="42"/>
        <v>1.9423000000000001E-7</v>
      </c>
      <c r="AC79" s="22">
        <f t="shared" si="43"/>
        <v>1.6440000000000001E-12</v>
      </c>
    </row>
    <row r="80" spans="1:29" x14ac:dyDescent="0.45">
      <c r="A80" s="29" t="s">
        <v>23</v>
      </c>
      <c r="B80" s="19">
        <f t="shared" ref="B80:X80" si="44">AVERAGE(B75:B79)</f>
        <v>6.84574E-5</v>
      </c>
      <c r="C80" s="19">
        <f t="shared" si="44"/>
        <v>1.8689000000000001E-2</v>
      </c>
      <c r="D80" s="19">
        <f t="shared" si="44"/>
        <v>1.20986E-7</v>
      </c>
      <c r="E80" s="19">
        <f t="shared" si="44"/>
        <v>9.5036799999999992E-9</v>
      </c>
      <c r="F80" s="19">
        <f t="shared" si="44"/>
        <v>7.8637400000000017</v>
      </c>
      <c r="G80" s="19">
        <f t="shared" si="44"/>
        <v>51.147999999999996</v>
      </c>
      <c r="H80" s="19">
        <f t="shared" si="44"/>
        <v>7.8268800000000001</v>
      </c>
      <c r="I80" s="19">
        <f t="shared" si="44"/>
        <v>15.434799999999999</v>
      </c>
      <c r="J80" s="19">
        <f t="shared" si="44"/>
        <v>2.0728599999999999E-7</v>
      </c>
      <c r="K80" s="19">
        <f t="shared" si="44"/>
        <v>2.2865400000000002E-8</v>
      </c>
      <c r="L80" s="19">
        <f t="shared" si="44"/>
        <v>11.032799999999998</v>
      </c>
      <c r="M80" s="19">
        <f t="shared" si="44"/>
        <v>0.74390599999999996</v>
      </c>
      <c r="N80" s="19">
        <f t="shared" si="44"/>
        <v>8.849039999999999E-3</v>
      </c>
      <c r="O80" s="19">
        <f t="shared" si="44"/>
        <v>1.18956</v>
      </c>
      <c r="P80" s="19">
        <f t="shared" si="44"/>
        <v>6978.8</v>
      </c>
      <c r="Q80" s="19">
        <f t="shared" si="44"/>
        <v>9.8654400000000013</v>
      </c>
      <c r="R80" s="19">
        <f t="shared" si="44"/>
        <v>0.14136199999999999</v>
      </c>
      <c r="S80" s="32">
        <f t="shared" si="44"/>
        <v>1.6728800000000002E-12</v>
      </c>
      <c r="T80" s="19">
        <f t="shared" si="44"/>
        <v>2.60286E-14</v>
      </c>
      <c r="U80" s="19">
        <f t="shared" si="44"/>
        <v>1.5558799999999999</v>
      </c>
      <c r="V80" s="19">
        <f t="shared" si="44"/>
        <v>0.96094399999999991</v>
      </c>
      <c r="W80" s="19">
        <f t="shared" si="44"/>
        <v>9.2876799999999995E-4</v>
      </c>
      <c r="X80" s="19">
        <f t="shared" si="44"/>
        <v>9.6651600000000004E-2</v>
      </c>
      <c r="Z80" s="13">
        <f>AVERAGE(Z75:Z79)</f>
        <v>1.20986E-7</v>
      </c>
      <c r="AA80" s="13">
        <f>AVERAGE(AA75:AA79)</f>
        <v>7029.9480000000012</v>
      </c>
      <c r="AB80" s="13">
        <f>AVERAGE(AB75:AB79)</f>
        <v>2.0728599999999999E-7</v>
      </c>
      <c r="AC80" s="13">
        <f>AVERAGE(AC75:AC79)</f>
        <v>1.6728800000000002E-12</v>
      </c>
    </row>
    <row r="81" spans="1:29" x14ac:dyDescent="0.45">
      <c r="A81" s="2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T81" s="19"/>
      <c r="U81" s="19"/>
      <c r="V81" s="19"/>
      <c r="W81" s="19"/>
      <c r="X81" s="19"/>
    </row>
    <row r="82" spans="1:29" x14ac:dyDescent="0.45">
      <c r="A82" s="30">
        <v>0.1</v>
      </c>
    </row>
    <row r="83" spans="1:29" x14ac:dyDescent="0.45">
      <c r="A83" s="15" t="s">
        <v>56</v>
      </c>
      <c r="B83" s="15" t="s">
        <v>12</v>
      </c>
      <c r="C83" s="15" t="s">
        <v>13</v>
      </c>
      <c r="D83" s="15" t="s">
        <v>25</v>
      </c>
      <c r="E83" s="15" t="s">
        <v>14</v>
      </c>
      <c r="F83" s="15" t="s">
        <v>15</v>
      </c>
      <c r="G83" s="15" t="s">
        <v>16</v>
      </c>
      <c r="H83" s="15" t="s">
        <v>17</v>
      </c>
      <c r="I83" s="15" t="s">
        <v>18</v>
      </c>
      <c r="J83" s="15" t="s">
        <v>26</v>
      </c>
      <c r="K83" s="15" t="s">
        <v>27</v>
      </c>
      <c r="L83" s="15" t="s">
        <v>28</v>
      </c>
      <c r="M83" s="15" t="s">
        <v>29</v>
      </c>
      <c r="N83" s="15" t="s">
        <v>30</v>
      </c>
      <c r="O83" s="15" t="s">
        <v>31</v>
      </c>
      <c r="P83" s="15" t="s">
        <v>32</v>
      </c>
      <c r="Q83" s="15" t="s">
        <v>19</v>
      </c>
      <c r="R83" s="15" t="s">
        <v>20</v>
      </c>
      <c r="S83" s="15" t="s">
        <v>33</v>
      </c>
      <c r="T83" s="15" t="s">
        <v>34</v>
      </c>
      <c r="U83" s="15" t="s">
        <v>35</v>
      </c>
      <c r="V83" s="15" t="s">
        <v>36</v>
      </c>
      <c r="W83" s="15" t="s">
        <v>37</v>
      </c>
      <c r="X83" s="15" t="s">
        <v>38</v>
      </c>
      <c r="Y83" s="19"/>
      <c r="Z83" s="13" t="s">
        <v>42</v>
      </c>
      <c r="AA83" s="13" t="s">
        <v>41</v>
      </c>
      <c r="AB83" s="13" t="s">
        <v>43</v>
      </c>
      <c r="AC83" s="13" t="s">
        <v>44</v>
      </c>
    </row>
    <row r="84" spans="1:29" x14ac:dyDescent="0.45">
      <c r="A84" s="19" t="s">
        <v>212</v>
      </c>
      <c r="B84" s="20">
        <v>6.7257999999999999E-5</v>
      </c>
      <c r="C84" s="19">
        <v>1.8360999999999999E-2</v>
      </c>
      <c r="D84" s="20">
        <v>1.2267E-7</v>
      </c>
      <c r="E84" s="20">
        <v>9.4549999999999993E-9</v>
      </c>
      <c r="F84" s="20">
        <v>7.7077</v>
      </c>
      <c r="G84" s="19">
        <v>50.2</v>
      </c>
      <c r="H84" s="19">
        <v>7.8219000000000003</v>
      </c>
      <c r="I84" s="19">
        <v>15.581</v>
      </c>
      <c r="J84" s="20">
        <v>2.1988000000000001E-7</v>
      </c>
      <c r="K84" s="20">
        <v>2.3823000000000001E-8</v>
      </c>
      <c r="L84" s="20">
        <v>10.835000000000001</v>
      </c>
      <c r="M84" s="19">
        <v>0.73872000000000004</v>
      </c>
      <c r="N84" s="20">
        <v>8.6946000000000002E-3</v>
      </c>
      <c r="O84" s="20">
        <v>1.177</v>
      </c>
      <c r="P84" s="19">
        <v>6930</v>
      </c>
      <c r="Q84" s="20">
        <v>9.8450000000000006</v>
      </c>
      <c r="R84" s="20">
        <v>0.14205999999999999</v>
      </c>
      <c r="S84" s="21">
        <v>1.6802000000000001E-12</v>
      </c>
      <c r="T84" s="20">
        <v>2.6082000000000001E-14</v>
      </c>
      <c r="U84" s="20">
        <v>1.5523</v>
      </c>
      <c r="V84" s="19">
        <v>0.9607</v>
      </c>
      <c r="W84" s="20">
        <v>9.2739999999999999E-4</v>
      </c>
      <c r="X84" s="20">
        <v>9.6533999999999995E-2</v>
      </c>
      <c r="Z84" s="17">
        <f>D84</f>
        <v>1.2267E-7</v>
      </c>
      <c r="AA84" s="16">
        <f>G84+P84</f>
        <v>6980.2</v>
      </c>
      <c r="AB84" s="17">
        <f>J84</f>
        <v>2.1988000000000001E-7</v>
      </c>
      <c r="AC84" s="17">
        <f>S84</f>
        <v>1.6802000000000001E-12</v>
      </c>
    </row>
    <row r="85" spans="1:29" x14ac:dyDescent="0.45">
      <c r="A85" s="19" t="s">
        <v>213</v>
      </c>
      <c r="B85" s="20">
        <v>6.7096999999999998E-5</v>
      </c>
      <c r="C85" s="19">
        <v>1.8318000000000001E-2</v>
      </c>
      <c r="D85" s="20">
        <v>1.2027999999999999E-7</v>
      </c>
      <c r="E85" s="20">
        <v>9.4330999999999996E-9</v>
      </c>
      <c r="F85" s="20">
        <v>7.8426</v>
      </c>
      <c r="G85" s="19">
        <v>53.29</v>
      </c>
      <c r="H85" s="19">
        <v>7.7926000000000002</v>
      </c>
      <c r="I85" s="19">
        <v>14.622999999999999</v>
      </c>
      <c r="J85" s="20">
        <v>2.1519000000000001E-7</v>
      </c>
      <c r="K85" s="20">
        <v>2.3244E-8</v>
      </c>
      <c r="L85" s="20">
        <v>10.802</v>
      </c>
      <c r="M85" s="19">
        <v>0.74046000000000001</v>
      </c>
      <c r="N85" s="20">
        <v>8.6662000000000006E-3</v>
      </c>
      <c r="O85" s="20">
        <v>1.1704000000000001</v>
      </c>
      <c r="P85" s="19">
        <v>6925</v>
      </c>
      <c r="Q85" s="20">
        <v>9.8016000000000005</v>
      </c>
      <c r="R85" s="20">
        <v>0.14154</v>
      </c>
      <c r="S85" s="21">
        <v>1.6592E-12</v>
      </c>
      <c r="T85" s="20">
        <v>2.5686E-14</v>
      </c>
      <c r="U85" s="20">
        <v>1.5481</v>
      </c>
      <c r="V85" s="19">
        <v>0.96138000000000001</v>
      </c>
      <c r="W85" s="20">
        <v>9.2471999999999997E-4</v>
      </c>
      <c r="X85" s="20">
        <v>9.6186999999999995E-2</v>
      </c>
      <c r="Z85" s="20">
        <f t="shared" ref="Z85:Z88" si="45">D85</f>
        <v>1.2027999999999999E-7</v>
      </c>
      <c r="AA85" s="19">
        <f t="shared" ref="AA85:AA88" si="46">G85+P85</f>
        <v>6978.29</v>
      </c>
      <c r="AB85" s="20">
        <f t="shared" ref="AB85:AB88" si="47">J85</f>
        <v>2.1519000000000001E-7</v>
      </c>
      <c r="AC85" s="20">
        <f t="shared" ref="AC85:AC88" si="48">S85</f>
        <v>1.6592E-12</v>
      </c>
    </row>
    <row r="86" spans="1:29" x14ac:dyDescent="0.45">
      <c r="A86" s="19" t="s">
        <v>214</v>
      </c>
      <c r="B86" s="20">
        <v>6.8083000000000005E-5</v>
      </c>
      <c r="C86" s="19">
        <v>1.8586999999999999E-2</v>
      </c>
      <c r="D86" s="20">
        <v>1.1813E-7</v>
      </c>
      <c r="E86" s="20">
        <v>9.4955999999999993E-9</v>
      </c>
      <c r="F86" s="20">
        <v>8.0382999999999996</v>
      </c>
      <c r="G86" s="19">
        <v>56.12</v>
      </c>
      <c r="H86" s="19">
        <v>7.8345000000000002</v>
      </c>
      <c r="I86" s="19">
        <v>13.96</v>
      </c>
      <c r="J86" s="20">
        <v>2.1423999999999999E-7</v>
      </c>
      <c r="K86" s="20">
        <v>2.3280999999999998E-8</v>
      </c>
      <c r="L86" s="20">
        <v>10.867000000000001</v>
      </c>
      <c r="M86" s="19">
        <v>0.74077000000000004</v>
      </c>
      <c r="N86" s="20">
        <v>8.7180000000000001E-3</v>
      </c>
      <c r="O86" s="20">
        <v>1.1769000000000001</v>
      </c>
      <c r="P86" s="19">
        <v>6922</v>
      </c>
      <c r="Q86" s="20">
        <v>9.8543000000000003</v>
      </c>
      <c r="R86" s="20">
        <v>0.14235999999999999</v>
      </c>
      <c r="S86" s="21">
        <v>1.643E-12</v>
      </c>
      <c r="T86" s="20">
        <v>2.5600999999999999E-14</v>
      </c>
      <c r="U86" s="20">
        <v>1.5582</v>
      </c>
      <c r="V86" s="19">
        <v>0.96192</v>
      </c>
      <c r="W86" s="20">
        <v>9.3059999999999996E-4</v>
      </c>
      <c r="X86" s="20">
        <v>9.6743999999999997E-2</v>
      </c>
      <c r="Z86" s="20">
        <f t="shared" si="45"/>
        <v>1.1813E-7</v>
      </c>
      <c r="AA86" s="19">
        <f t="shared" si="46"/>
        <v>6978.12</v>
      </c>
      <c r="AB86" s="20">
        <f t="shared" si="47"/>
        <v>2.1423999999999999E-7</v>
      </c>
      <c r="AC86" s="20">
        <f t="shared" si="48"/>
        <v>1.643E-12</v>
      </c>
    </row>
    <row r="87" spans="1:29" x14ac:dyDescent="0.45">
      <c r="A87" s="19" t="s">
        <v>215</v>
      </c>
      <c r="B87" s="20">
        <v>6.8936000000000005E-5</v>
      </c>
      <c r="C87" s="19">
        <v>1.882E-2</v>
      </c>
      <c r="D87" s="20">
        <v>1.1365E-7</v>
      </c>
      <c r="E87" s="20">
        <v>9.5271000000000003E-9</v>
      </c>
      <c r="F87" s="20">
        <v>8.3827999999999996</v>
      </c>
      <c r="G87" s="19">
        <v>61.73</v>
      </c>
      <c r="H87" s="19">
        <v>7.8425000000000002</v>
      </c>
      <c r="I87" s="19">
        <v>12.705</v>
      </c>
      <c r="J87" s="20">
        <v>2.0706999999999999E-7</v>
      </c>
      <c r="K87" s="20">
        <v>2.2676000000000001E-8</v>
      </c>
      <c r="L87" s="20">
        <v>10.951000000000001</v>
      </c>
      <c r="M87" s="19">
        <v>0.74399000000000004</v>
      </c>
      <c r="N87" s="20">
        <v>8.7820999999999993E-3</v>
      </c>
      <c r="O87" s="20">
        <v>1.1803999999999999</v>
      </c>
      <c r="P87" s="19">
        <v>6910</v>
      </c>
      <c r="Q87" s="20">
        <v>9.8515999999999995</v>
      </c>
      <c r="R87" s="20">
        <v>0.14257</v>
      </c>
      <c r="S87" s="21">
        <v>1.6108E-12</v>
      </c>
      <c r="T87" s="20">
        <v>2.5168999999999999E-14</v>
      </c>
      <c r="U87" s="20">
        <v>1.5625</v>
      </c>
      <c r="V87" s="19">
        <v>0.96301999999999999</v>
      </c>
      <c r="W87" s="20">
        <v>9.3307000000000004E-4</v>
      </c>
      <c r="X87" s="20">
        <v>9.6890000000000004E-2</v>
      </c>
      <c r="Z87" s="20">
        <f t="shared" si="45"/>
        <v>1.1365E-7</v>
      </c>
      <c r="AA87" s="19">
        <f t="shared" si="46"/>
        <v>6971.73</v>
      </c>
      <c r="AB87" s="20">
        <f t="shared" si="47"/>
        <v>2.0706999999999999E-7</v>
      </c>
      <c r="AC87" s="20">
        <f t="shared" si="48"/>
        <v>1.6108E-12</v>
      </c>
    </row>
    <row r="88" spans="1:29" x14ac:dyDescent="0.45">
      <c r="A88" s="14" t="s">
        <v>216</v>
      </c>
      <c r="B88" s="22">
        <v>6.9202999999999995E-5</v>
      </c>
      <c r="C88" s="14">
        <v>1.8891999999999999E-2</v>
      </c>
      <c r="D88" s="22">
        <v>1.1663000000000001E-7</v>
      </c>
      <c r="E88" s="22">
        <v>9.5603999999999994E-9</v>
      </c>
      <c r="F88" s="22">
        <v>8.1972000000000005</v>
      </c>
      <c r="G88" s="14">
        <v>58.05</v>
      </c>
      <c r="H88" s="14">
        <v>7.8837000000000002</v>
      </c>
      <c r="I88" s="14">
        <v>13.581</v>
      </c>
      <c r="J88" s="22">
        <v>2.1168E-7</v>
      </c>
      <c r="K88" s="22">
        <v>2.3213000000000001E-8</v>
      </c>
      <c r="L88" s="22">
        <v>10.965999999999999</v>
      </c>
      <c r="M88" s="14">
        <v>0.74204000000000003</v>
      </c>
      <c r="N88" s="22">
        <v>8.7960999999999994E-3</v>
      </c>
      <c r="O88" s="22">
        <v>1.1854</v>
      </c>
      <c r="P88" s="14">
        <v>6911</v>
      </c>
      <c r="Q88" s="22">
        <v>9.9082000000000008</v>
      </c>
      <c r="R88" s="22">
        <v>0.14337</v>
      </c>
      <c r="S88" s="31">
        <v>1.6312E-12</v>
      </c>
      <c r="T88" s="22">
        <v>2.5593000000000001E-14</v>
      </c>
      <c r="U88" s="22">
        <v>1.569</v>
      </c>
      <c r="V88" s="14">
        <v>0.96233000000000002</v>
      </c>
      <c r="W88" s="22">
        <v>9.3709000000000001E-4</v>
      </c>
      <c r="X88" s="22">
        <v>9.7377000000000005E-2</v>
      </c>
      <c r="Z88" s="22">
        <f t="shared" si="45"/>
        <v>1.1663000000000001E-7</v>
      </c>
      <c r="AA88" s="14">
        <f t="shared" si="46"/>
        <v>6969.05</v>
      </c>
      <c r="AB88" s="22">
        <f t="shared" si="47"/>
        <v>2.1168E-7</v>
      </c>
      <c r="AC88" s="22">
        <f t="shared" si="48"/>
        <v>1.6312E-12</v>
      </c>
    </row>
    <row r="89" spans="1:29" x14ac:dyDescent="0.45">
      <c r="A89" s="29" t="s">
        <v>23</v>
      </c>
      <c r="B89" s="19">
        <f t="shared" ref="B89:X89" si="49">AVERAGE(B84:B88)</f>
        <v>6.8115399999999995E-5</v>
      </c>
      <c r="C89" s="19">
        <f t="shared" si="49"/>
        <v>1.85956E-2</v>
      </c>
      <c r="D89" s="19">
        <f t="shared" si="49"/>
        <v>1.18272E-7</v>
      </c>
      <c r="E89" s="19">
        <f t="shared" si="49"/>
        <v>9.4942399999999993E-9</v>
      </c>
      <c r="F89" s="19">
        <f t="shared" si="49"/>
        <v>8.0337199999999989</v>
      </c>
      <c r="G89" s="19">
        <f t="shared" si="49"/>
        <v>55.878</v>
      </c>
      <c r="H89" s="19">
        <f t="shared" si="49"/>
        <v>7.8350399999999993</v>
      </c>
      <c r="I89" s="19">
        <f t="shared" si="49"/>
        <v>14.09</v>
      </c>
      <c r="J89" s="19">
        <f t="shared" si="49"/>
        <v>2.1361199999999999E-7</v>
      </c>
      <c r="K89" s="19">
        <f t="shared" si="49"/>
        <v>2.3247399999999998E-8</v>
      </c>
      <c r="L89" s="19">
        <f t="shared" si="49"/>
        <v>10.884200000000002</v>
      </c>
      <c r="M89" s="19">
        <f t="shared" si="49"/>
        <v>0.74119600000000008</v>
      </c>
      <c r="N89" s="19">
        <f t="shared" si="49"/>
        <v>8.7314000000000003E-3</v>
      </c>
      <c r="O89" s="19">
        <f t="shared" si="49"/>
        <v>1.1780200000000001</v>
      </c>
      <c r="P89" s="19">
        <f t="shared" si="49"/>
        <v>6919.6</v>
      </c>
      <c r="Q89" s="19">
        <f t="shared" si="49"/>
        <v>9.8521400000000003</v>
      </c>
      <c r="R89" s="19">
        <f t="shared" si="49"/>
        <v>0.14238000000000001</v>
      </c>
      <c r="S89" s="32">
        <f t="shared" si="49"/>
        <v>1.6448800000000002E-12</v>
      </c>
      <c r="T89" s="19">
        <f t="shared" si="49"/>
        <v>2.56262E-14</v>
      </c>
      <c r="U89" s="19">
        <f t="shared" si="49"/>
        <v>1.55802</v>
      </c>
      <c r="V89" s="19">
        <f t="shared" si="49"/>
        <v>0.96186999999999989</v>
      </c>
      <c r="W89" s="19">
        <f t="shared" si="49"/>
        <v>9.3057600000000002E-4</v>
      </c>
      <c r="X89" s="19">
        <f t="shared" si="49"/>
        <v>9.6746399999999996E-2</v>
      </c>
      <c r="Z89" s="13">
        <f>AVERAGE(Z84:Z88)</f>
        <v>1.18272E-7</v>
      </c>
      <c r="AA89" s="13">
        <f>AVERAGE(AA84:AA88)</f>
        <v>6975.4780000000001</v>
      </c>
      <c r="AB89" s="13">
        <f>AVERAGE(AB84:AB88)</f>
        <v>2.1361199999999999E-7</v>
      </c>
      <c r="AC89" s="13">
        <f>AVERAGE(AC84:AC88)</f>
        <v>1.6448800000000002E-12</v>
      </c>
    </row>
    <row r="90" spans="1:29" x14ac:dyDescent="0.45">
      <c r="A90" s="2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T90" s="19"/>
      <c r="U90" s="19"/>
      <c r="V90" s="19"/>
      <c r="W90" s="19"/>
      <c r="X90" s="19"/>
    </row>
    <row r="91" spans="1:29" x14ac:dyDescent="0.45">
      <c r="A91" s="30">
        <v>0.11</v>
      </c>
    </row>
    <row r="92" spans="1:29" x14ac:dyDescent="0.45">
      <c r="A92" s="15" t="s">
        <v>56</v>
      </c>
      <c r="B92" s="15" t="s">
        <v>12</v>
      </c>
      <c r="C92" s="15" t="s">
        <v>13</v>
      </c>
      <c r="D92" s="15" t="s">
        <v>25</v>
      </c>
      <c r="E92" s="15" t="s">
        <v>14</v>
      </c>
      <c r="F92" s="15" t="s">
        <v>15</v>
      </c>
      <c r="G92" s="15" t="s">
        <v>16</v>
      </c>
      <c r="H92" s="15" t="s">
        <v>17</v>
      </c>
      <c r="I92" s="15" t="s">
        <v>18</v>
      </c>
      <c r="J92" s="15" t="s">
        <v>26</v>
      </c>
      <c r="K92" s="15" t="s">
        <v>27</v>
      </c>
      <c r="L92" s="15" t="s">
        <v>28</v>
      </c>
      <c r="M92" s="15" t="s">
        <v>29</v>
      </c>
      <c r="N92" s="15" t="s">
        <v>30</v>
      </c>
      <c r="O92" s="15" t="s">
        <v>31</v>
      </c>
      <c r="P92" s="15" t="s">
        <v>32</v>
      </c>
      <c r="Q92" s="15" t="s">
        <v>19</v>
      </c>
      <c r="R92" s="15" t="s">
        <v>20</v>
      </c>
      <c r="S92" s="15" t="s">
        <v>33</v>
      </c>
      <c r="T92" s="15" t="s">
        <v>34</v>
      </c>
      <c r="U92" s="15" t="s">
        <v>35</v>
      </c>
      <c r="V92" s="15" t="s">
        <v>36</v>
      </c>
      <c r="W92" s="15" t="s">
        <v>37</v>
      </c>
      <c r="X92" s="15" t="s">
        <v>38</v>
      </c>
      <c r="Y92" s="19"/>
      <c r="Z92" s="13" t="s">
        <v>42</v>
      </c>
      <c r="AA92" s="13" t="s">
        <v>41</v>
      </c>
      <c r="AB92" s="13" t="s">
        <v>43</v>
      </c>
      <c r="AC92" s="13" t="s">
        <v>44</v>
      </c>
    </row>
    <row r="93" spans="1:29" x14ac:dyDescent="0.45">
      <c r="A93" s="19" t="s">
        <v>217</v>
      </c>
      <c r="B93" s="20">
        <v>6.7674000000000003E-5</v>
      </c>
      <c r="C93" s="19">
        <v>1.8474999999999998E-2</v>
      </c>
      <c r="D93" s="20">
        <v>1.2188E-7</v>
      </c>
      <c r="E93" s="20">
        <v>9.4993999999999997E-9</v>
      </c>
      <c r="F93" s="20">
        <v>7.7941000000000003</v>
      </c>
      <c r="G93" s="19">
        <v>50.76</v>
      </c>
      <c r="H93" s="19">
        <v>7.8579999999999997</v>
      </c>
      <c r="I93" s="19">
        <v>15.481</v>
      </c>
      <c r="J93" s="20">
        <v>2.2475E-7</v>
      </c>
      <c r="K93" s="20">
        <v>2.4302999999999999E-8</v>
      </c>
      <c r="L93" s="20">
        <v>10.813000000000001</v>
      </c>
      <c r="M93" s="19">
        <v>0.73629999999999995</v>
      </c>
      <c r="N93" s="20">
        <v>8.6800000000000002E-3</v>
      </c>
      <c r="O93" s="20">
        <v>1.1789000000000001</v>
      </c>
      <c r="P93" s="19">
        <v>6934</v>
      </c>
      <c r="Q93" s="20">
        <v>9.9023000000000003</v>
      </c>
      <c r="R93" s="20">
        <v>0.14280999999999999</v>
      </c>
      <c r="S93" s="21">
        <v>1.683E-12</v>
      </c>
      <c r="T93" s="20">
        <v>2.6264999999999999E-14</v>
      </c>
      <c r="U93" s="20">
        <v>1.5606</v>
      </c>
      <c r="V93" s="19">
        <v>0.96060999999999996</v>
      </c>
      <c r="W93" s="20">
        <v>9.322E-4</v>
      </c>
      <c r="X93" s="20">
        <v>9.7043000000000004E-2</v>
      </c>
      <c r="Z93" s="17">
        <f>D93</f>
        <v>1.2188E-7</v>
      </c>
      <c r="AA93" s="16">
        <f>G93+P93</f>
        <v>6984.76</v>
      </c>
      <c r="AB93" s="17">
        <f>J93</f>
        <v>2.2475E-7</v>
      </c>
      <c r="AC93" s="17">
        <f>S93</f>
        <v>1.683E-12</v>
      </c>
    </row>
    <row r="94" spans="1:29" x14ac:dyDescent="0.45">
      <c r="A94" s="19" t="s">
        <v>218</v>
      </c>
      <c r="B94" s="20">
        <v>6.8232000000000007E-5</v>
      </c>
      <c r="C94" s="19">
        <v>1.8627000000000001E-2</v>
      </c>
      <c r="D94" s="20">
        <v>1.1445E-7</v>
      </c>
      <c r="E94" s="20">
        <v>9.5093000000000007E-9</v>
      </c>
      <c r="F94" s="20">
        <v>8.3087</v>
      </c>
      <c r="G94" s="19">
        <v>61</v>
      </c>
      <c r="H94" s="19">
        <v>7.8362999999999996</v>
      </c>
      <c r="I94" s="19">
        <v>12.846</v>
      </c>
      <c r="J94" s="20">
        <v>2.1484000000000001E-7</v>
      </c>
      <c r="K94" s="20">
        <v>2.3198E-8</v>
      </c>
      <c r="L94" s="20">
        <v>10.798</v>
      </c>
      <c r="M94" s="19">
        <v>0.74004000000000003</v>
      </c>
      <c r="N94" s="20">
        <v>8.6628999999999994E-3</v>
      </c>
      <c r="O94" s="20">
        <v>1.1706000000000001</v>
      </c>
      <c r="P94" s="19">
        <v>6909</v>
      </c>
      <c r="Q94" s="20">
        <v>9.8550000000000004</v>
      </c>
      <c r="R94" s="20">
        <v>0.14263999999999999</v>
      </c>
      <c r="S94" s="21">
        <v>1.6176000000000001E-12</v>
      </c>
      <c r="T94" s="20">
        <v>2.5251999999999999E-14</v>
      </c>
      <c r="U94" s="20">
        <v>1.5610999999999999</v>
      </c>
      <c r="V94" s="19">
        <v>0.96277999999999997</v>
      </c>
      <c r="W94" s="20">
        <v>9.3223000000000004E-4</v>
      </c>
      <c r="X94" s="20">
        <v>9.6826999999999996E-2</v>
      </c>
      <c r="Z94" s="20">
        <f t="shared" ref="Z94:Z97" si="50">D94</f>
        <v>1.1445E-7</v>
      </c>
      <c r="AA94" s="19">
        <f t="shared" ref="AA94:AA97" si="51">G94+P94</f>
        <v>6970</v>
      </c>
      <c r="AB94" s="20">
        <f t="shared" ref="AB94:AB97" si="52">J94</f>
        <v>2.1484000000000001E-7</v>
      </c>
      <c r="AC94" s="20">
        <f t="shared" ref="AC94:AC97" si="53">S94</f>
        <v>1.6176000000000001E-12</v>
      </c>
    </row>
    <row r="95" spans="1:29" x14ac:dyDescent="0.45">
      <c r="A95" s="19" t="s">
        <v>219</v>
      </c>
      <c r="B95" s="20">
        <v>6.7675999999999994E-5</v>
      </c>
      <c r="C95" s="19">
        <v>1.8475999999999999E-2</v>
      </c>
      <c r="D95" s="20">
        <v>1.1699E-7</v>
      </c>
      <c r="E95" s="20">
        <v>9.4854000000000004E-9</v>
      </c>
      <c r="F95" s="20">
        <v>8.1079000000000008</v>
      </c>
      <c r="G95" s="19">
        <v>58.35</v>
      </c>
      <c r="H95" s="19">
        <v>7.8250000000000002</v>
      </c>
      <c r="I95" s="19">
        <v>13.41</v>
      </c>
      <c r="J95" s="20">
        <v>2.1976E-7</v>
      </c>
      <c r="K95" s="20">
        <v>2.3622999999999999E-8</v>
      </c>
      <c r="L95" s="20">
        <v>10.749000000000001</v>
      </c>
      <c r="M95" s="19">
        <v>0.73797000000000001</v>
      </c>
      <c r="N95" s="20">
        <v>8.6262999999999999E-3</v>
      </c>
      <c r="O95" s="20">
        <v>1.1689000000000001</v>
      </c>
      <c r="P95" s="19">
        <v>6916</v>
      </c>
      <c r="Q95" s="20">
        <v>9.8492999999999995</v>
      </c>
      <c r="R95" s="20">
        <v>0.14241000000000001</v>
      </c>
      <c r="S95" s="21">
        <v>1.6324E-12</v>
      </c>
      <c r="T95" s="20">
        <v>2.5424E-14</v>
      </c>
      <c r="U95" s="20">
        <v>1.5575000000000001</v>
      </c>
      <c r="V95" s="19">
        <v>0.96226</v>
      </c>
      <c r="W95" s="20">
        <v>9.3011999999999999E-4</v>
      </c>
      <c r="X95" s="20">
        <v>9.6659999999999996E-2</v>
      </c>
      <c r="Z95" s="20">
        <f t="shared" si="50"/>
        <v>1.1699E-7</v>
      </c>
      <c r="AA95" s="19">
        <f t="shared" si="51"/>
        <v>6974.35</v>
      </c>
      <c r="AB95" s="20">
        <f t="shared" si="52"/>
        <v>2.1976E-7</v>
      </c>
      <c r="AC95" s="20">
        <f t="shared" si="53"/>
        <v>1.6324E-12</v>
      </c>
    </row>
    <row r="96" spans="1:29" x14ac:dyDescent="0.45">
      <c r="A96" s="19" t="s">
        <v>220</v>
      </c>
      <c r="B96" s="20">
        <v>6.7787000000000007E-5</v>
      </c>
      <c r="C96" s="19">
        <v>1.8506000000000002E-2</v>
      </c>
      <c r="D96" s="20">
        <v>1.171E-7</v>
      </c>
      <c r="E96" s="20">
        <v>9.4743000000000007E-9</v>
      </c>
      <c r="F96" s="20">
        <v>8.0907999999999998</v>
      </c>
      <c r="G96" s="19">
        <v>56.8</v>
      </c>
      <c r="H96" s="19">
        <v>7.8068</v>
      </c>
      <c r="I96" s="19">
        <v>13.744</v>
      </c>
      <c r="J96" s="20">
        <v>2.1710999999999999E-7</v>
      </c>
      <c r="K96" s="20">
        <v>2.3618E-8</v>
      </c>
      <c r="L96" s="20">
        <v>10.878</v>
      </c>
      <c r="M96" s="19">
        <v>0.73960000000000004</v>
      </c>
      <c r="N96" s="20">
        <v>8.7285999999999996E-3</v>
      </c>
      <c r="O96" s="20">
        <v>1.1801999999999999</v>
      </c>
      <c r="P96" s="19">
        <v>6945</v>
      </c>
      <c r="Q96" s="20">
        <v>9.8376999999999999</v>
      </c>
      <c r="R96" s="20">
        <v>0.14165</v>
      </c>
      <c r="S96" s="21">
        <v>1.6475E-12</v>
      </c>
      <c r="T96" s="20">
        <v>2.5602999999999999E-14</v>
      </c>
      <c r="U96" s="20">
        <v>1.5541</v>
      </c>
      <c r="V96" s="19">
        <v>0.96177999999999997</v>
      </c>
      <c r="W96" s="20">
        <v>9.2785000000000003E-4</v>
      </c>
      <c r="X96" s="20">
        <v>9.6472000000000002E-2</v>
      </c>
      <c r="Z96" s="20">
        <f t="shared" si="50"/>
        <v>1.171E-7</v>
      </c>
      <c r="AA96" s="19">
        <f t="shared" si="51"/>
        <v>7001.8</v>
      </c>
      <c r="AB96" s="20">
        <f t="shared" si="52"/>
        <v>2.1710999999999999E-7</v>
      </c>
      <c r="AC96" s="20">
        <f t="shared" si="53"/>
        <v>1.6475E-12</v>
      </c>
    </row>
    <row r="97" spans="1:29" x14ac:dyDescent="0.45">
      <c r="A97" s="14" t="s">
        <v>221</v>
      </c>
      <c r="B97" s="22">
        <v>6.8066999999999997E-5</v>
      </c>
      <c r="C97" s="14">
        <v>1.8582000000000001E-2</v>
      </c>
      <c r="D97" s="22">
        <v>1.1852000000000001E-7</v>
      </c>
      <c r="E97" s="22">
        <v>9.4980000000000001E-9</v>
      </c>
      <c r="F97" s="22">
        <v>8.0137999999999998</v>
      </c>
      <c r="G97" s="14">
        <v>54.95</v>
      </c>
      <c r="H97" s="14">
        <v>7.8375000000000004</v>
      </c>
      <c r="I97" s="14">
        <v>14.263</v>
      </c>
      <c r="J97" s="22">
        <v>2.1925000000000001E-7</v>
      </c>
      <c r="K97" s="22">
        <v>2.3876000000000002E-8</v>
      </c>
      <c r="L97" s="22">
        <v>10.89</v>
      </c>
      <c r="M97" s="14">
        <v>0.73878999999999995</v>
      </c>
      <c r="N97" s="22">
        <v>8.7387999999999997E-3</v>
      </c>
      <c r="O97" s="22">
        <v>1.1829000000000001</v>
      </c>
      <c r="P97" s="14">
        <v>6935</v>
      </c>
      <c r="Q97" s="22">
        <v>9.8741000000000003</v>
      </c>
      <c r="R97" s="22">
        <v>0.14238000000000001</v>
      </c>
      <c r="S97" s="31">
        <v>1.6612E-12</v>
      </c>
      <c r="T97" s="22">
        <v>2.5909E-14</v>
      </c>
      <c r="U97" s="22">
        <v>1.5597000000000001</v>
      </c>
      <c r="V97" s="14">
        <v>0.96136999999999995</v>
      </c>
      <c r="W97" s="22">
        <v>9.3141000000000003E-4</v>
      </c>
      <c r="X97" s="22">
        <v>9.6883999999999998E-2</v>
      </c>
      <c r="Z97" s="22">
        <f t="shared" si="50"/>
        <v>1.1852000000000001E-7</v>
      </c>
      <c r="AA97" s="14">
        <f t="shared" si="51"/>
        <v>6989.95</v>
      </c>
      <c r="AB97" s="22">
        <f t="shared" si="52"/>
        <v>2.1925000000000001E-7</v>
      </c>
      <c r="AC97" s="22">
        <f t="shared" si="53"/>
        <v>1.6612E-12</v>
      </c>
    </row>
    <row r="98" spans="1:29" x14ac:dyDescent="0.45">
      <c r="A98" s="29" t="s">
        <v>23</v>
      </c>
      <c r="B98" s="19">
        <f t="shared" ref="B98:X98" si="54">AVERAGE(B93:B97)</f>
        <v>6.788720000000001E-5</v>
      </c>
      <c r="C98" s="19">
        <f t="shared" si="54"/>
        <v>1.85332E-2</v>
      </c>
      <c r="D98" s="19">
        <f t="shared" si="54"/>
        <v>1.1778800000000001E-7</v>
      </c>
      <c r="E98" s="19">
        <f t="shared" si="54"/>
        <v>9.4932800000000009E-9</v>
      </c>
      <c r="F98" s="19">
        <f t="shared" si="54"/>
        <v>8.0630600000000019</v>
      </c>
      <c r="G98" s="19">
        <f t="shared" si="54"/>
        <v>56.371999999999993</v>
      </c>
      <c r="H98" s="19">
        <f t="shared" si="54"/>
        <v>7.8327199999999992</v>
      </c>
      <c r="I98" s="19">
        <f t="shared" si="54"/>
        <v>13.9488</v>
      </c>
      <c r="J98" s="19">
        <f t="shared" si="54"/>
        <v>2.1914199999999999E-7</v>
      </c>
      <c r="K98" s="19">
        <f t="shared" si="54"/>
        <v>2.3723599999999996E-8</v>
      </c>
      <c r="L98" s="19">
        <f t="shared" si="54"/>
        <v>10.8256</v>
      </c>
      <c r="M98" s="19">
        <f t="shared" si="54"/>
        <v>0.73854000000000009</v>
      </c>
      <c r="N98" s="19">
        <f t="shared" si="54"/>
        <v>8.6873200000000001E-3</v>
      </c>
      <c r="O98" s="19">
        <f t="shared" si="54"/>
        <v>1.1762999999999999</v>
      </c>
      <c r="P98" s="19">
        <f t="shared" si="54"/>
        <v>6927.8</v>
      </c>
      <c r="Q98" s="19">
        <f t="shared" si="54"/>
        <v>9.8636799999999987</v>
      </c>
      <c r="R98" s="19">
        <f t="shared" si="54"/>
        <v>0.14237799999999998</v>
      </c>
      <c r="S98" s="32">
        <f t="shared" si="54"/>
        <v>1.6483399999999998E-12</v>
      </c>
      <c r="T98" s="19">
        <f t="shared" si="54"/>
        <v>2.5690599999999998E-14</v>
      </c>
      <c r="U98" s="19">
        <f t="shared" si="54"/>
        <v>1.5586</v>
      </c>
      <c r="V98" s="19">
        <f t="shared" si="54"/>
        <v>0.96175999999999995</v>
      </c>
      <c r="W98" s="19">
        <f t="shared" si="54"/>
        <v>9.3076199999999991E-4</v>
      </c>
      <c r="X98" s="19">
        <f t="shared" si="54"/>
        <v>9.677719999999998E-2</v>
      </c>
      <c r="Z98" s="13">
        <f>AVERAGE(Z93:Z97)</f>
        <v>1.1778800000000001E-7</v>
      </c>
      <c r="AA98" s="13">
        <f>AVERAGE(AA93:AA97)</f>
        <v>6984.1720000000005</v>
      </c>
      <c r="AB98" s="13">
        <f>AVERAGE(AB93:AB97)</f>
        <v>2.1914199999999999E-7</v>
      </c>
      <c r="AC98" s="13">
        <f>AVERAGE(AC93:AC97)</f>
        <v>1.6483399999999998E-12</v>
      </c>
    </row>
    <row r="99" spans="1:29" x14ac:dyDescent="0.45">
      <c r="A99" s="2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T99" s="19"/>
      <c r="U99" s="19"/>
      <c r="V99" s="19"/>
      <c r="W99" s="19"/>
      <c r="X99" s="19"/>
    </row>
    <row r="100" spans="1:29" x14ac:dyDescent="0.45">
      <c r="A100" s="2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T100" s="19"/>
      <c r="U100" s="19"/>
      <c r="V100" s="19"/>
      <c r="W100" s="19"/>
      <c r="X100" s="19"/>
    </row>
    <row r="101" spans="1:29" x14ac:dyDescent="0.45">
      <c r="A101" s="2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T101" s="19"/>
      <c r="U101" s="19"/>
      <c r="V101" s="19"/>
      <c r="W101" s="19"/>
      <c r="X101" s="19"/>
    </row>
    <row r="102" spans="1:29" x14ac:dyDescent="0.45">
      <c r="A102" s="2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T102" s="19"/>
      <c r="U102" s="19"/>
      <c r="V102" s="19"/>
      <c r="W102" s="19"/>
      <c r="X102" s="19"/>
    </row>
    <row r="103" spans="1:29" x14ac:dyDescent="0.45">
      <c r="A103" s="53" t="s">
        <v>47</v>
      </c>
      <c r="B103" s="53"/>
      <c r="C103" s="53"/>
      <c r="D103" s="53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T103" s="19"/>
      <c r="U103" s="19"/>
      <c r="V103" s="19"/>
      <c r="W103" s="19"/>
      <c r="X103" s="19"/>
    </row>
    <row r="104" spans="1:29" x14ac:dyDescent="0.45">
      <c r="A104" s="11" t="s">
        <v>50</v>
      </c>
      <c r="B104" s="34">
        <v>1</v>
      </c>
      <c r="C104" s="34">
        <v>2</v>
      </c>
      <c r="D104" s="34">
        <v>3</v>
      </c>
      <c r="E104" s="34">
        <v>4</v>
      </c>
      <c r="F104" s="34">
        <v>5</v>
      </c>
      <c r="G104" s="34">
        <v>6</v>
      </c>
      <c r="H104" s="34">
        <v>7</v>
      </c>
      <c r="I104" s="34">
        <v>8</v>
      </c>
      <c r="J104" s="34">
        <v>9</v>
      </c>
      <c r="K104" s="34">
        <v>10</v>
      </c>
      <c r="L104" s="34">
        <v>11</v>
      </c>
      <c r="M104" s="33"/>
      <c r="N104" s="33"/>
      <c r="O104" s="19"/>
      <c r="P104" s="19"/>
      <c r="Q104" s="19"/>
      <c r="R104" s="19"/>
      <c r="T104" s="19"/>
      <c r="U104" s="19"/>
      <c r="V104" s="19"/>
      <c r="W104" s="19"/>
      <c r="X104" s="19"/>
    </row>
    <row r="105" spans="1:29" x14ac:dyDescent="0.45">
      <c r="A105" s="11" t="s">
        <v>46</v>
      </c>
      <c r="B105" s="43">
        <f>(B104-1)*40/60</f>
        <v>0</v>
      </c>
      <c r="C105" s="43">
        <f>(C104-1)*7/60</f>
        <v>0.11666666666666667</v>
      </c>
      <c r="D105" s="43">
        <f>(D104-2)*40/60</f>
        <v>0.66666666666666663</v>
      </c>
      <c r="E105" s="43">
        <f t="shared" ref="E105:L105" si="55">(E104-2)*40/60</f>
        <v>1.3333333333333333</v>
      </c>
      <c r="F105" s="43">
        <f t="shared" si="55"/>
        <v>2</v>
      </c>
      <c r="G105" s="43">
        <f t="shared" si="55"/>
        <v>2.6666666666666665</v>
      </c>
      <c r="H105" s="43">
        <f t="shared" si="55"/>
        <v>3.3333333333333335</v>
      </c>
      <c r="I105" s="43">
        <f t="shared" si="55"/>
        <v>4</v>
      </c>
      <c r="J105" s="43">
        <f t="shared" si="55"/>
        <v>4.666666666666667</v>
      </c>
      <c r="K105" s="43">
        <f t="shared" si="55"/>
        <v>5.333333333333333</v>
      </c>
      <c r="L105" s="43">
        <f t="shared" si="55"/>
        <v>6</v>
      </c>
      <c r="M105" s="33"/>
      <c r="N105" s="33"/>
      <c r="O105" s="19"/>
      <c r="P105" s="19"/>
      <c r="Q105" s="19"/>
      <c r="R105" s="19"/>
      <c r="T105" s="19"/>
      <c r="U105" s="19"/>
      <c r="V105" s="19"/>
      <c r="W105" s="19"/>
      <c r="X105" s="19"/>
    </row>
    <row r="106" spans="1:29" x14ac:dyDescent="0.45">
      <c r="A106" s="11" t="s">
        <v>51</v>
      </c>
      <c r="B106" s="48">
        <v>8400</v>
      </c>
      <c r="C106" s="48">
        <v>8700</v>
      </c>
      <c r="D106" s="48"/>
      <c r="E106" s="48"/>
      <c r="F106" s="48"/>
      <c r="G106" s="48"/>
      <c r="H106" s="48"/>
      <c r="I106" s="49"/>
      <c r="J106" s="50"/>
      <c r="K106" s="48"/>
      <c r="L106" s="48"/>
      <c r="M106" s="33"/>
      <c r="N106" s="33"/>
      <c r="O106" s="19"/>
      <c r="P106" s="19"/>
      <c r="Q106" s="19"/>
      <c r="R106" s="19"/>
      <c r="T106" s="19"/>
      <c r="U106" s="19"/>
      <c r="V106" s="19"/>
      <c r="W106" s="19"/>
      <c r="X106" s="19"/>
    </row>
    <row r="107" spans="1:29" x14ac:dyDescent="0.45">
      <c r="A107" s="11" t="s">
        <v>52</v>
      </c>
      <c r="B107" s="48"/>
      <c r="C107" s="48"/>
      <c r="D107" s="48">
        <v>15000</v>
      </c>
      <c r="E107" s="48">
        <v>60000</v>
      </c>
      <c r="F107" s="48"/>
      <c r="G107" s="48"/>
      <c r="H107" s="48"/>
      <c r="I107" s="49"/>
      <c r="J107" s="50"/>
      <c r="K107" s="48"/>
      <c r="L107" s="48"/>
      <c r="M107" s="33"/>
      <c r="N107" s="33"/>
      <c r="O107" s="19"/>
      <c r="P107" s="19"/>
      <c r="Q107" s="19"/>
      <c r="R107" s="19"/>
      <c r="T107" s="19"/>
      <c r="U107" s="19"/>
      <c r="V107" s="19"/>
      <c r="W107" s="19"/>
      <c r="X107" s="19"/>
    </row>
    <row r="108" spans="1:29" x14ac:dyDescent="0.45">
      <c r="A108" s="11" t="s">
        <v>53</v>
      </c>
      <c r="B108" s="48"/>
      <c r="C108" s="48"/>
      <c r="D108" s="48"/>
      <c r="E108" s="48"/>
      <c r="F108" s="48">
        <v>210000</v>
      </c>
      <c r="G108" s="48">
        <v>390000</v>
      </c>
      <c r="H108" s="48">
        <v>330000</v>
      </c>
      <c r="I108" s="49"/>
      <c r="J108" s="50"/>
      <c r="K108" s="48"/>
      <c r="L108" s="48"/>
      <c r="M108" s="33"/>
      <c r="N108" s="33"/>
      <c r="O108" s="19"/>
      <c r="P108" s="19"/>
      <c r="Q108" s="19"/>
      <c r="R108" s="19"/>
      <c r="T108" s="19"/>
      <c r="U108" s="19"/>
      <c r="V108" s="19"/>
      <c r="W108" s="19"/>
      <c r="X108" s="19"/>
    </row>
    <row r="109" spans="1:29" x14ac:dyDescent="0.45">
      <c r="A109" s="11" t="s">
        <v>54</v>
      </c>
      <c r="B109" s="48"/>
      <c r="C109" s="48"/>
      <c r="D109" s="48"/>
      <c r="E109" s="48"/>
      <c r="F109" s="48"/>
      <c r="G109" s="48"/>
      <c r="H109" s="48"/>
      <c r="I109" s="49">
        <v>3900000</v>
      </c>
      <c r="J109" s="50">
        <v>5000000</v>
      </c>
      <c r="K109" s="48">
        <v>6000000</v>
      </c>
      <c r="L109" s="48">
        <v>44000000</v>
      </c>
      <c r="M109" s="33"/>
      <c r="N109" s="33"/>
      <c r="O109" s="19"/>
      <c r="P109" s="19"/>
      <c r="Q109" s="19"/>
      <c r="R109" s="19"/>
      <c r="T109" s="19"/>
      <c r="U109" s="19"/>
      <c r="V109" s="19"/>
      <c r="W109" s="19"/>
      <c r="X109" s="19"/>
    </row>
    <row r="110" spans="1:29" x14ac:dyDescent="0.45">
      <c r="A110" s="11" t="s">
        <v>55</v>
      </c>
      <c r="B110" s="48"/>
      <c r="C110" s="48"/>
      <c r="D110" s="48"/>
      <c r="E110" s="48"/>
      <c r="F110" s="48"/>
      <c r="G110" s="48"/>
      <c r="H110" s="48"/>
      <c r="I110" s="49"/>
      <c r="J110" s="50"/>
      <c r="K110" s="48"/>
      <c r="L110" s="48"/>
      <c r="M110" s="33"/>
      <c r="N110" s="33"/>
      <c r="O110" s="19"/>
      <c r="P110" s="19"/>
      <c r="Q110" s="19"/>
      <c r="R110" s="19"/>
      <c r="T110" s="19"/>
      <c r="U110" s="19"/>
      <c r="V110" s="19"/>
      <c r="W110" s="19"/>
      <c r="X110" s="19"/>
    </row>
    <row r="111" spans="1:29" x14ac:dyDescent="0.45">
      <c r="A111" s="33" t="s">
        <v>48</v>
      </c>
      <c r="B111" s="35">
        <f>AVERAGE(B106:B110)</f>
        <v>8400</v>
      </c>
      <c r="C111" s="35">
        <f t="shared" ref="C111:L111" si="56">AVERAGE(C106:C110)</f>
        <v>8700</v>
      </c>
      <c r="D111" s="35">
        <f t="shared" si="56"/>
        <v>15000</v>
      </c>
      <c r="E111" s="35">
        <f t="shared" si="56"/>
        <v>60000</v>
      </c>
      <c r="F111" s="35">
        <f t="shared" si="56"/>
        <v>210000</v>
      </c>
      <c r="G111" s="35">
        <f t="shared" si="56"/>
        <v>390000</v>
      </c>
      <c r="H111" s="35">
        <f t="shared" si="56"/>
        <v>330000</v>
      </c>
      <c r="I111" s="35">
        <f t="shared" si="56"/>
        <v>3900000</v>
      </c>
      <c r="J111" s="35">
        <f t="shared" si="56"/>
        <v>5000000</v>
      </c>
      <c r="K111" s="35">
        <f t="shared" si="56"/>
        <v>6000000</v>
      </c>
      <c r="L111" s="35">
        <f t="shared" si="56"/>
        <v>44000000</v>
      </c>
      <c r="M111" s="33"/>
      <c r="N111" s="33"/>
      <c r="O111" s="19"/>
      <c r="P111" s="19"/>
      <c r="Q111" s="19"/>
      <c r="R111" s="19"/>
      <c r="T111" s="19"/>
      <c r="U111" s="19"/>
      <c r="V111" s="19"/>
      <c r="W111" s="19"/>
      <c r="X111" s="19"/>
    </row>
    <row r="112" spans="1:29" x14ac:dyDescent="0.45">
      <c r="A112" s="29"/>
      <c r="B112" s="20"/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T112" s="19"/>
      <c r="U112" s="19"/>
      <c r="V112" s="19"/>
      <c r="W112" s="19"/>
      <c r="X112" s="19"/>
    </row>
    <row r="113" spans="1:24" x14ac:dyDescent="0.45">
      <c r="A113" s="29"/>
      <c r="B113" s="20"/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T113" s="19"/>
      <c r="U113" s="19"/>
      <c r="V113" s="19"/>
      <c r="W113" s="19"/>
      <c r="X113" s="19"/>
    </row>
    <row r="115" spans="1:24" x14ac:dyDescent="0.45">
      <c r="A115" s="36" t="s">
        <v>39</v>
      </c>
    </row>
    <row r="116" spans="1:24" x14ac:dyDescent="0.45">
      <c r="A116" s="37"/>
      <c r="B116" s="54" t="s">
        <v>226</v>
      </c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6"/>
    </row>
    <row r="117" spans="1:24" x14ac:dyDescent="0.45">
      <c r="A117" s="44" t="s">
        <v>50</v>
      </c>
      <c r="B117" s="34">
        <v>1</v>
      </c>
      <c r="C117" s="34">
        <v>2</v>
      </c>
      <c r="D117" s="34">
        <v>3</v>
      </c>
      <c r="E117" s="34">
        <v>4</v>
      </c>
      <c r="F117" s="34">
        <v>5</v>
      </c>
      <c r="G117" s="34">
        <v>6</v>
      </c>
      <c r="H117" s="34">
        <v>7</v>
      </c>
      <c r="I117" s="34">
        <v>8</v>
      </c>
      <c r="J117" s="34">
        <v>9</v>
      </c>
      <c r="K117" s="34">
        <v>10</v>
      </c>
      <c r="L117" s="34">
        <v>11</v>
      </c>
      <c r="M117" s="40"/>
      <c r="N117" s="41"/>
    </row>
    <row r="118" spans="1:24" x14ac:dyDescent="0.45">
      <c r="A118" s="11" t="s">
        <v>46</v>
      </c>
      <c r="B118" s="43">
        <f>(B117-1)*40/60</f>
        <v>0</v>
      </c>
      <c r="C118" s="43">
        <f>(C117-1)*7/60</f>
        <v>0.11666666666666667</v>
      </c>
      <c r="D118" s="43">
        <f>(D117-2)*40/60</f>
        <v>0.66666666666666663</v>
      </c>
      <c r="E118" s="43">
        <f t="shared" ref="E118:L118" si="57">(E117-2)*40/60</f>
        <v>1.3333333333333333</v>
      </c>
      <c r="F118" s="43">
        <f t="shared" si="57"/>
        <v>2</v>
      </c>
      <c r="G118" s="43">
        <f t="shared" si="57"/>
        <v>2.6666666666666665</v>
      </c>
      <c r="H118" s="43">
        <f t="shared" si="57"/>
        <v>3.3333333333333335</v>
      </c>
      <c r="I118" s="43">
        <f t="shared" si="57"/>
        <v>4</v>
      </c>
      <c r="J118" s="43">
        <f t="shared" si="57"/>
        <v>4.666666666666667</v>
      </c>
      <c r="K118" s="43">
        <f t="shared" si="57"/>
        <v>5.333333333333333</v>
      </c>
      <c r="L118" s="43">
        <f t="shared" si="57"/>
        <v>6</v>
      </c>
      <c r="M118" s="33"/>
      <c r="N118" s="33"/>
    </row>
    <row r="119" spans="1:24" x14ac:dyDescent="0.45">
      <c r="A119" s="34">
        <v>1</v>
      </c>
      <c r="B119" s="45">
        <f>S3</f>
        <v>1.4564999999999999E-12</v>
      </c>
      <c r="C119" s="45">
        <f>S12</f>
        <v>1.4914000000000001E-12</v>
      </c>
      <c r="D119" s="45">
        <f>S21</f>
        <v>1.5177000000000001E-12</v>
      </c>
      <c r="E119" s="45">
        <f>S30</f>
        <v>1.5378999999999999E-12</v>
      </c>
      <c r="F119" s="45">
        <f>S39</f>
        <v>1.5692E-12</v>
      </c>
      <c r="G119" s="45">
        <f>S48</f>
        <v>1.5786999999999999E-12</v>
      </c>
      <c r="H119" s="45">
        <f>S57</f>
        <v>1.6174999999999999E-12</v>
      </c>
      <c r="I119" s="45">
        <f>S66</f>
        <v>1.7067E-12</v>
      </c>
      <c r="J119" s="46">
        <f>S75</f>
        <v>1.6535999999999999E-12</v>
      </c>
      <c r="K119" s="45">
        <f>S84</f>
        <v>1.6802000000000001E-12</v>
      </c>
      <c r="L119" s="45">
        <f>S93</f>
        <v>1.683E-12</v>
      </c>
      <c r="M119" s="38"/>
      <c r="N119" s="38"/>
    </row>
    <row r="120" spans="1:24" x14ac:dyDescent="0.45">
      <c r="A120" s="34">
        <v>2</v>
      </c>
      <c r="B120" s="45">
        <f>S4</f>
        <v>1.4491999999999999E-12</v>
      </c>
      <c r="C120" s="45">
        <f>S13</f>
        <v>1.4993000000000001E-12</v>
      </c>
      <c r="D120" s="45">
        <f>S22</f>
        <v>1.5351E-12</v>
      </c>
      <c r="E120" s="45">
        <f>S31</f>
        <v>1.5534E-12</v>
      </c>
      <c r="F120" s="45">
        <f>S40</f>
        <v>1.6033E-12</v>
      </c>
      <c r="G120" s="45">
        <f t="shared" ref="G120:G123" si="58">S49</f>
        <v>1.5865999999999999E-12</v>
      </c>
      <c r="H120" s="45">
        <f t="shared" ref="H120:H123" si="59">S58</f>
        <v>1.6033E-12</v>
      </c>
      <c r="I120" s="45">
        <f t="shared" ref="I120:I123" si="60">S67</f>
        <v>1.6947E-12</v>
      </c>
      <c r="J120" s="46">
        <f t="shared" ref="J120:J123" si="61">S76</f>
        <v>1.6789E-12</v>
      </c>
      <c r="K120" s="45">
        <f t="shared" ref="K120:K123" si="62">S85</f>
        <v>1.6592E-12</v>
      </c>
      <c r="L120" s="45">
        <f t="shared" ref="L120:L123" si="63">S94</f>
        <v>1.6176000000000001E-12</v>
      </c>
      <c r="M120" s="38"/>
      <c r="N120" s="38"/>
    </row>
    <row r="121" spans="1:24" x14ac:dyDescent="0.45">
      <c r="A121" s="34">
        <v>3</v>
      </c>
      <c r="B121" s="45">
        <f>S5</f>
        <v>1.4618000000000001E-12</v>
      </c>
      <c r="C121" s="45">
        <f>S14</f>
        <v>1.4954000000000001E-12</v>
      </c>
      <c r="D121" s="45">
        <f>S23</f>
        <v>1.5168999999999999E-12</v>
      </c>
      <c r="E121" s="45">
        <f>S32</f>
        <v>1.5642999999999999E-12</v>
      </c>
      <c r="F121" s="45">
        <f>S41</f>
        <v>1.5704000000000001E-12</v>
      </c>
      <c r="G121" s="45">
        <f t="shared" si="58"/>
        <v>1.6121999999999999E-12</v>
      </c>
      <c r="H121" s="45">
        <f t="shared" si="59"/>
        <v>1.5829000000000001E-12</v>
      </c>
      <c r="I121" s="45">
        <f t="shared" si="60"/>
        <v>1.7296E-12</v>
      </c>
      <c r="J121" s="46">
        <f t="shared" si="61"/>
        <v>1.7068E-12</v>
      </c>
      <c r="K121" s="45">
        <f t="shared" si="62"/>
        <v>1.643E-12</v>
      </c>
      <c r="L121" s="45">
        <f t="shared" si="63"/>
        <v>1.6324E-12</v>
      </c>
      <c r="M121" s="38"/>
      <c r="N121" s="38"/>
    </row>
    <row r="122" spans="1:24" x14ac:dyDescent="0.45">
      <c r="A122" s="34">
        <v>4</v>
      </c>
      <c r="B122" s="45">
        <f>S6</f>
        <v>1.4708E-12</v>
      </c>
      <c r="C122" s="45">
        <f>S15</f>
        <v>1.4799E-12</v>
      </c>
      <c r="D122" s="45">
        <f>S24</f>
        <v>1.5444999999999999E-12</v>
      </c>
      <c r="E122" s="45">
        <f>S33</f>
        <v>1.5483E-12</v>
      </c>
      <c r="F122" s="45">
        <f>S42</f>
        <v>1.5902E-12</v>
      </c>
      <c r="G122" s="45">
        <f t="shared" si="58"/>
        <v>1.5548E-12</v>
      </c>
      <c r="H122" s="45">
        <f t="shared" si="59"/>
        <v>1.6094E-12</v>
      </c>
      <c r="I122" s="45">
        <f t="shared" si="60"/>
        <v>1.6538000000000001E-12</v>
      </c>
      <c r="J122" s="46">
        <f t="shared" si="61"/>
        <v>1.6811E-12</v>
      </c>
      <c r="K122" s="45">
        <f t="shared" si="62"/>
        <v>1.6108E-12</v>
      </c>
      <c r="L122" s="45">
        <f t="shared" si="63"/>
        <v>1.6475E-12</v>
      </c>
      <c r="M122" s="38"/>
      <c r="N122" s="38"/>
    </row>
    <row r="123" spans="1:24" x14ac:dyDescent="0.45">
      <c r="A123" s="34">
        <v>5</v>
      </c>
      <c r="B123" s="45">
        <f>S7</f>
        <v>1.3762999999999999E-12</v>
      </c>
      <c r="C123" s="45">
        <f>S16</f>
        <v>1.4882000000000001E-12</v>
      </c>
      <c r="D123" s="45">
        <f>S25</f>
        <v>1.5298E-12</v>
      </c>
      <c r="E123" s="45">
        <f>S34</f>
        <v>1.5287999999999999E-12</v>
      </c>
      <c r="F123" s="45">
        <f>S43</f>
        <v>1.5751E-12</v>
      </c>
      <c r="G123" s="45">
        <f t="shared" si="58"/>
        <v>1.5647E-12</v>
      </c>
      <c r="H123" s="45">
        <f t="shared" si="59"/>
        <v>1.627E-12</v>
      </c>
      <c r="I123" s="45">
        <f t="shared" si="60"/>
        <v>1.6415E-12</v>
      </c>
      <c r="J123" s="46">
        <f t="shared" si="61"/>
        <v>1.6440000000000001E-12</v>
      </c>
      <c r="K123" s="45">
        <f t="shared" si="62"/>
        <v>1.6312E-12</v>
      </c>
      <c r="L123" s="45">
        <f t="shared" si="63"/>
        <v>1.6612E-12</v>
      </c>
      <c r="M123" s="38"/>
      <c r="N123" s="38"/>
    </row>
    <row r="124" spans="1:24" x14ac:dyDescent="0.45">
      <c r="A124" s="34" t="s">
        <v>21</v>
      </c>
      <c r="B124" s="35">
        <f t="shared" ref="B124:J124" si="64">AVERAGE(B119:B123)</f>
        <v>1.4429199999999999E-12</v>
      </c>
      <c r="C124" s="35">
        <f t="shared" si="64"/>
        <v>1.4908400000000001E-12</v>
      </c>
      <c r="D124" s="35">
        <f t="shared" si="64"/>
        <v>1.5287999999999999E-12</v>
      </c>
      <c r="E124" s="35">
        <f t="shared" si="64"/>
        <v>1.54654E-12</v>
      </c>
      <c r="F124" s="35">
        <f t="shared" si="64"/>
        <v>1.5816399999999999E-12</v>
      </c>
      <c r="G124" s="35">
        <f t="shared" si="64"/>
        <v>1.5793999999999999E-12</v>
      </c>
      <c r="H124" s="35">
        <f t="shared" si="64"/>
        <v>1.60802E-12</v>
      </c>
      <c r="I124" s="35">
        <f t="shared" si="64"/>
        <v>1.68526E-12</v>
      </c>
      <c r="J124" s="35">
        <f t="shared" si="64"/>
        <v>1.6728800000000002E-12</v>
      </c>
      <c r="K124" s="35">
        <f t="shared" ref="K124:L124" si="65">AVERAGE(K119:K123)</f>
        <v>1.6448800000000002E-12</v>
      </c>
      <c r="L124" s="35">
        <f t="shared" si="65"/>
        <v>1.6483399999999998E-12</v>
      </c>
      <c r="M124" s="33"/>
      <c r="N124" s="33"/>
    </row>
    <row r="125" spans="1:24" x14ac:dyDescent="0.45">
      <c r="A125" s="34" t="s">
        <v>22</v>
      </c>
      <c r="B125" s="35">
        <f t="shared" ref="B125:J125" si="66">STDEV(B119:B123)</f>
        <v>3.8065167804700438E-14</v>
      </c>
      <c r="C125" s="35">
        <f t="shared" si="66"/>
        <v>7.4049307896833537E-15</v>
      </c>
      <c r="D125" s="35">
        <f t="shared" si="66"/>
        <v>1.1747340124470703E-14</v>
      </c>
      <c r="E125" s="35">
        <f t="shared" si="66"/>
        <v>1.3738012956756167E-14</v>
      </c>
      <c r="F125" s="35">
        <f t="shared" si="66"/>
        <v>1.4716419401471273E-14</v>
      </c>
      <c r="G125" s="35">
        <f t="shared" si="66"/>
        <v>2.2076118318218869E-14</v>
      </c>
      <c r="H125" s="35">
        <f t="shared" si="66"/>
        <v>1.6623086356029053E-14</v>
      </c>
      <c r="I125" s="35">
        <f t="shared" si="66"/>
        <v>3.6808599538694744E-14</v>
      </c>
      <c r="J125" s="35">
        <f t="shared" si="66"/>
        <v>2.4799939516055254E-14</v>
      </c>
      <c r="K125" s="35">
        <f t="shared" ref="K125:L125" si="67">STDEV(K119:K123)</f>
        <v>2.6479652565696592E-14</v>
      </c>
      <c r="L125" s="35">
        <f t="shared" si="67"/>
        <v>2.5329982234498286E-14</v>
      </c>
      <c r="M125" s="33"/>
      <c r="N125" s="33"/>
    </row>
    <row r="126" spans="1:24" x14ac:dyDescent="0.45">
      <c r="A126" s="34" t="s">
        <v>24</v>
      </c>
      <c r="B126" s="39">
        <f>(B124-$B124)/B124</f>
        <v>0</v>
      </c>
      <c r="C126" s="39">
        <f t="shared" ref="C126:L126" si="68">(C124-$B124)/C124</f>
        <v>3.214295296611324E-2</v>
      </c>
      <c r="D126" s="39">
        <f>(D124-$B124)/D124</f>
        <v>5.617477760334906E-2</v>
      </c>
      <c r="E126" s="39">
        <f t="shared" si="68"/>
        <v>6.7001176820515554E-2</v>
      </c>
      <c r="F126" s="39">
        <f t="shared" si="68"/>
        <v>8.7706431299157867E-2</v>
      </c>
      <c r="G126" s="39">
        <f t="shared" si="68"/>
        <v>8.6412561732303439E-2</v>
      </c>
      <c r="H126" s="39">
        <f t="shared" si="68"/>
        <v>0.10267285232770747</v>
      </c>
      <c r="I126" s="39">
        <f t="shared" si="68"/>
        <v>0.14379976976846312</v>
      </c>
      <c r="J126" s="39">
        <f t="shared" si="68"/>
        <v>0.13746353593802324</v>
      </c>
      <c r="K126" s="39">
        <f t="shared" si="68"/>
        <v>0.12278099314235705</v>
      </c>
      <c r="L126" s="39">
        <f t="shared" si="68"/>
        <v>0.12462234733125445</v>
      </c>
      <c r="M126" s="38"/>
      <c r="N126" s="38"/>
    </row>
    <row r="127" spans="1:24" x14ac:dyDescent="0.45">
      <c r="D127" s="47">
        <f>(D124-$C124)/D124</f>
        <v>2.4829931972788967E-2</v>
      </c>
      <c r="E127" s="47">
        <f t="shared" ref="E127:L127" si="69">(E124-$C124)/E124</f>
        <v>3.6015880610912009E-2</v>
      </c>
      <c r="F127" s="47">
        <f t="shared" si="69"/>
        <v>5.7408765585088756E-2</v>
      </c>
      <c r="G127" s="47">
        <f t="shared" si="69"/>
        <v>5.6071926047866143E-2</v>
      </c>
      <c r="H127" s="47">
        <f t="shared" si="69"/>
        <v>7.2872227957363658E-2</v>
      </c>
      <c r="I127" s="47">
        <f t="shared" si="69"/>
        <v>0.11536498819173296</v>
      </c>
      <c r="J127" s="47">
        <f t="shared" si="69"/>
        <v>0.10881832528334374</v>
      </c>
      <c r="K127" s="47">
        <f t="shared" si="69"/>
        <v>9.3648168863382134E-2</v>
      </c>
      <c r="L127" s="47">
        <f t="shared" si="69"/>
        <v>9.5550675224771411E-2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851F-4E62-4371-8FBA-A84CDAD0835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information</vt:lpstr>
      <vt:lpstr>channel 1</vt:lpstr>
      <vt:lpstr>channel 2</vt:lpstr>
      <vt:lpstr>channel 3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2017-12-27T04:07:59Z</dcterms:modified>
</cp:coreProperties>
</file>