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Research\data\2020-TB\test-5e4-07232020-G\"/>
    </mc:Choice>
  </mc:AlternateContent>
  <xr:revisionPtr revIDLastSave="0" documentId="13_ncr:1_{02D1F9C2-F24D-4EAB-9004-C73229C48977}" xr6:coauthVersionLast="45" xr6:coauthVersionMax="45" xr10:uidLastSave="{00000000-0000-0000-0000-000000000000}"/>
  <bookViews>
    <workbookView xWindow="-120" yWindow="-120" windowWidth="38640" windowHeight="21240" tabRatio="720" activeTab="9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45" l="1"/>
  <c r="B104" i="45"/>
  <c r="C104" i="45"/>
  <c r="D104" i="45"/>
  <c r="E104" i="45"/>
  <c r="F104" i="45"/>
  <c r="G104" i="45"/>
  <c r="H104" i="45"/>
  <c r="I104" i="45"/>
  <c r="J104" i="45"/>
  <c r="K104" i="45"/>
  <c r="L104" i="45"/>
  <c r="M104" i="45"/>
  <c r="N104" i="45"/>
  <c r="O104" i="45"/>
  <c r="P104" i="45"/>
  <c r="Q104" i="45"/>
  <c r="R104" i="45"/>
  <c r="S104" i="45"/>
  <c r="T104" i="45"/>
  <c r="U104" i="45"/>
  <c r="V104" i="45"/>
  <c r="W104" i="45"/>
  <c r="X104" i="45"/>
  <c r="A104" i="46" l="1"/>
  <c r="A95" i="46"/>
  <c r="A86" i="46"/>
  <c r="A77" i="46"/>
  <c r="A68" i="46"/>
  <c r="A59" i="46"/>
  <c r="A50" i="46"/>
  <c r="A41" i="46"/>
  <c r="A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B41" i="46" l="1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A49" i="46"/>
  <c r="AA48" i="46"/>
  <c r="AA47" i="46"/>
  <c r="AA46" i="46"/>
  <c r="AA45" i="46"/>
  <c r="N6" i="51" s="1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B39" i="29" s="1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C94" i="29"/>
  <c r="AL11" i="51"/>
  <c r="AC91" i="29"/>
  <c r="AN11" i="51"/>
  <c r="AP11" i="51"/>
  <c r="AC93" i="29"/>
  <c r="AC99" i="29"/>
  <c r="AM12" i="51"/>
  <c r="AO12" i="51"/>
  <c r="AC101" i="29"/>
  <c r="AA113" i="29"/>
  <c r="AB109" i="29" s="1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90" i="29"/>
  <c r="AB94" i="29"/>
  <c r="AB102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90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10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75" i="29"/>
  <c r="AB91" i="29"/>
  <c r="AB93" i="29"/>
  <c r="AB101" i="29"/>
  <c r="AB103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AB99" i="45" s="1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28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36" i="45"/>
  <c r="AB112" i="45"/>
  <c r="AB129" i="45"/>
  <c r="AB127" i="45"/>
  <c r="AB138" i="45"/>
  <c r="AB136" i="45"/>
  <c r="AB139" i="45"/>
  <c r="AB137" i="45"/>
  <c r="AA50" i="45"/>
  <c r="AA86" i="45"/>
  <c r="AA122" i="45"/>
  <c r="AB118" i="45" s="1"/>
  <c r="AA23" i="45"/>
  <c r="AB135" i="45"/>
  <c r="AB65" i="42"/>
  <c r="AB64" i="42"/>
  <c r="AB67" i="42"/>
  <c r="AB63" i="42"/>
  <c r="AB136" i="42"/>
  <c r="AB48" i="42"/>
  <c r="AB46" i="42"/>
  <c r="AB66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100" i="41"/>
  <c r="AB138" i="41"/>
  <c r="AB31" i="41"/>
  <c r="AB67" i="41"/>
  <c r="AB103" i="41"/>
  <c r="AB85" i="41"/>
  <c r="AB81" i="41"/>
  <c r="AB83" i="41"/>
  <c r="AB29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6" i="35"/>
  <c r="AB66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49" i="35" l="1"/>
  <c r="AB139" i="35"/>
  <c r="AB91" i="41"/>
  <c r="AB138" i="42"/>
  <c r="AB137" i="42"/>
  <c r="AB111" i="45"/>
  <c r="AB109" i="45"/>
  <c r="AB135" i="35"/>
  <c r="AB138" i="35"/>
  <c r="AB136" i="35"/>
  <c r="AB93" i="41"/>
  <c r="AB117" i="42"/>
  <c r="AB135" i="42"/>
  <c r="AB56" i="45"/>
  <c r="AB94" i="34"/>
  <c r="AB45" i="35"/>
  <c r="AB101" i="41"/>
  <c r="AB102" i="41"/>
  <c r="AB144" i="41"/>
  <c r="AB85" i="42"/>
  <c r="AB108" i="45"/>
  <c r="AB67" i="46"/>
  <c r="AB100" i="45"/>
  <c r="AB28" i="45"/>
  <c r="AB46" i="46"/>
  <c r="AB19" i="46"/>
  <c r="AB27" i="45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R5" i="51"/>
  <c r="AQ5" i="51"/>
  <c r="AB36" i="29"/>
  <c r="AB40" i="29"/>
  <c r="AB38" i="29"/>
  <c r="AB19" i="28"/>
  <c r="AB21" i="28"/>
  <c r="AB76" i="34"/>
  <c r="AQ17" i="51"/>
  <c r="AT17" i="51" s="1"/>
  <c r="AR13" i="51"/>
  <c r="AQ13" i="51"/>
  <c r="AB100" i="29"/>
  <c r="AB92" i="29"/>
  <c r="AR9" i="51"/>
  <c r="AQ9" i="5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AT7" i="51" l="1"/>
  <c r="AT8" i="51"/>
  <c r="AT13" i="51"/>
  <c r="AT9" i="51"/>
  <c r="AT5" i="51"/>
  <c r="V11" i="5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<sst xmlns="http://schemas.openxmlformats.org/spreadsheetml/2006/main" count="3849" uniqueCount="238">
  <si>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</si>
  <si>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</si>
  <si>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</si>
  <si>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</si>
  <si>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</si>
  <si>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</si>
  <si>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</si>
  <si>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</si>
  <si>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</si>
  <si>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</si>
  <si>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</si>
  <si>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</si>
  <si>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</si>
  <si>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</si>
  <si>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</si>
  <si>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</si>
  <si>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</si>
  <si>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</si>
  <si>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</si>
  <si>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</si>
  <si>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</si>
  <si>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</si>
  <si>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</si>
  <si>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</si>
  <si>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</si>
  <si>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</si>
  <si>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</si>
  <si>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</si>
  <si>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</si>
  <si>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</si>
  <si>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</si>
  <si>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</si>
  <si>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</si>
  <si>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</si>
  <si>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</si>
  <si>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</si>
  <si>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</si>
  <si>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</si>
  <si>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</si>
  <si>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</si>
  <si>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</si>
  <si>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</si>
  <si>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</si>
  <si>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</si>
  <si>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</si>
  <si>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</si>
  <si>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</si>
  <si>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</si>
  <si>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</si>
  <si>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</si>
  <si>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</si>
  <si>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</si>
  <si>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</si>
  <si>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</si>
  <si>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</si>
  <si>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</si>
  <si>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</si>
  <si>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</si>
  <si>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</si>
  <si>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</si>
  <si>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</si>
  <si>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</si>
  <si>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</si>
  <si>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</si>
  <si>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</si>
  <si>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</si>
  <si>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</si>
  <si>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</si>
  <si>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</si>
  <si>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</si>
  <si>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</si>
  <si>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</si>
  <si>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</si>
  <si>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</si>
  <si>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</si>
  <si>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</si>
  <si>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TB death test</t>
  </si>
  <si>
    <t>C1</t>
  </si>
  <si>
    <t>C2</t>
  </si>
  <si>
    <t>C3</t>
  </si>
  <si>
    <t>1k-100M</t>
  </si>
  <si>
    <t>100M</t>
  </si>
  <si>
    <t>yy</t>
  </si>
  <si>
    <t>Model: D:\Google Drive\Research\eq-circuit-Zview\mode1.mdl</t>
  </si>
  <si>
    <t>Le(?</t>
  </si>
  <si>
    <t>Re(?</t>
  </si>
  <si>
    <t>Le(±)</t>
  </si>
  <si>
    <t>TB</t>
  </si>
  <si>
    <t>D:\Google Drive\Research\data\2020-TB\test-5e4-07232020\test-5e4-c1-07232020\1-1-1.TXT</t>
  </si>
  <si>
    <t>D:\Google Drive\Research\data\2020-TB\test-5e4-07232020\test-5e4-c1-07232020\1-1-2.TXT</t>
  </si>
  <si>
    <t>D:\Google Drive\Research\data\2020-TB\test-5e4-07232020\test-5e4-c1-07232020\1-1-3.TXT</t>
  </si>
  <si>
    <t>D:\Google Drive\Research\data\2020-TB\test-5e4-07232020\test-5e4-c1-07232020\1-1-5.TXT</t>
  </si>
  <si>
    <t>D:\Google Drive\Research\data\2020-TB\test-5e4-07232020\test-5e4-c1-07232020\1-2-1.TXT</t>
  </si>
  <si>
    <t>D:\Google Drive\Research\data\2020-TB\test-5e4-07232020\test-5e4-c1-07232020\1-2-2.TXT</t>
  </si>
  <si>
    <t>D:\Google Drive\Research\data\2020-TB\test-5e4-07232020\test-5e4-c1-07232020\1-2-3.TXT</t>
  </si>
  <si>
    <t>D:\Google Drive\Research\data\2020-TB\test-5e4-07232020\test-5e4-c1-07232020\1-2-4.TXT</t>
  </si>
  <si>
    <t>D:\Google Drive\Research\data\2020-TB\test-5e4-07232020\test-5e4-c1-07232020\1-2-5.TXT</t>
  </si>
  <si>
    <t>D:\Google Drive\Research\data\2020-TB\test-5e4-07232020\test-5e4-c1-07232020\1-3-1.TXT</t>
  </si>
  <si>
    <t>D:\Google Drive\Research\data\2020-TB\test-5e4-07232020\test-5e4-c1-07232020\1-3-2.TXT</t>
  </si>
  <si>
    <t>D:\Google Drive\Research\data\2020-TB\test-5e4-07232020\test-5e4-c1-07232020\1-3-3.TXT</t>
  </si>
  <si>
    <t>D:\Google Drive\Research\data\2020-TB\test-5e4-07232020\test-5e4-c1-07232020\1-3-4.TXT</t>
  </si>
  <si>
    <t>D:\Google Drive\Research\data\2020-TB\test-5e4-07232020\test-5e4-c1-07232020\1-3-5.TXT</t>
  </si>
  <si>
    <t>D:\Google Drive\Research\data\2020-TB\test-5e4-07232020\test-5e4-c1-07232020\1-4-1.TXT</t>
  </si>
  <si>
    <t>D:\Google Drive\Research\data\2020-TB\test-5e4-07232020\test-5e4-c1-07232020\1-4-2.TXT</t>
  </si>
  <si>
    <t>D:\Google Drive\Research\data\2020-TB\test-5e4-07232020\test-5e4-c1-07232020\1-4-3.TXT</t>
  </si>
  <si>
    <t>D:\Google Drive\Research\data\2020-TB\test-5e4-07232020\test-5e4-c1-07232020\1-4-4.TXT</t>
  </si>
  <si>
    <t>D:\Google Drive\Research\data\2020-TB\test-5e4-07232020\test-5e4-c1-07232020\1-4-5.TXT</t>
  </si>
  <si>
    <t>D:\Google Drive\Research\data\2020-TB\test-5e4-07232020\test-5e4-c1-07232020\1-5-1.TXT</t>
  </si>
  <si>
    <t>D:\Google Drive\Research\data\2020-TB\test-5e4-07232020\test-5e4-c1-07232020\1-5-2.TXT</t>
  </si>
  <si>
    <t>D:\Google Drive\Research\data\2020-TB\test-5e4-07232020\test-5e4-c1-07232020\1-5-3.TXT</t>
  </si>
  <si>
    <t>D:\Google Drive\Research\data\2020-TB\test-5e4-07232020\test-5e4-c1-07232020\1-5-4.TXT</t>
  </si>
  <si>
    <t>D:\Google Drive\Research\data\2020-TB\test-5e4-07232020\test-5e4-c1-07232020\1-5-5.TXT</t>
  </si>
  <si>
    <t>D:\Google Drive\Research\data\2020-TB\test-5e4-07232020\test-5e4-c1-07232020\1-7-1.TXT</t>
  </si>
  <si>
    <t>D:\Google Drive\Research\data\2020-TB\test-5e4-07232020\test-5e4-c1-07232020\1-7-2.TXT</t>
  </si>
  <si>
    <t>D:\Google Drive\Research\data\2020-TB\test-5e4-07232020\test-5e4-c1-07232020\1-7-3.TXT</t>
  </si>
  <si>
    <t>D:\Google Drive\Research\data\2020-TB\test-5e4-07232020\test-5e4-c1-07232020\1-7-4.TXT</t>
  </si>
  <si>
    <t>D:\Google Drive\Research\data\2020-TB\test-5e4-07232020\test-5e4-c1-07232020\1-7-5.TXT</t>
  </si>
  <si>
    <t>D:\Google Drive\Research\data\2020-TB\test-5e4-07232020\test-5e4-c1-07232020\1-8-1.TXT</t>
  </si>
  <si>
    <t>D:\Google Drive\Research\data\2020-TB\test-5e4-07232020\test-5e4-c1-07232020\1-8-2.TXT</t>
  </si>
  <si>
    <t>D:\Google Drive\Research\data\2020-TB\test-5e4-07232020\test-5e4-c1-07232020\1-8-3.TXT</t>
  </si>
  <si>
    <t>D:\Google Drive\Research\data\2020-TB\test-5e4-07232020\test-5e4-c1-07232020\1-8-4.TXT</t>
  </si>
  <si>
    <t>D:\Google Drive\Research\data\2020-TB\test-5e4-07232020\test-5e4-c1-07232020\1-8-5.TXT</t>
  </si>
  <si>
    <t>D:\Google Drive\Research\data\2020-TB\test-5e4-07232020\test-5e4-c1-07232020\1-9-1.TXT</t>
  </si>
  <si>
    <t>D:\Google Drive\Research\data\2020-TB\test-5e4-07232020\test-5e4-c1-07232020\1-9-2.TXT</t>
  </si>
  <si>
    <t>D:\Google Drive\Research\data\2020-TB\test-5e4-07232020\test-5e4-c1-07232020\1-9-3.TXT</t>
  </si>
  <si>
    <t>D:\Google Drive\Research\data\2020-TB\test-5e4-07232020\test-5e4-c1-07232020\1-9-4.TXT</t>
  </si>
  <si>
    <t>D:\Google Drive\Research\data\2020-TB\test-5e4-07232020\test-5e4-c1-07232020\1-9-5.TXT</t>
  </si>
  <si>
    <t>D:\Google Drive\Research\data\2020-TB\test-5e4-07232020\test-5e4-c1-07232020\1-10-1.TXT</t>
  </si>
  <si>
    <t>D:\Google Drive\Research\data\2020-TB\test-5e4-07232020\test-5e4-c1-07232020\1-10-2.TXT</t>
  </si>
  <si>
    <t>D:\Google Drive\Research\data\2020-TB\test-5e4-07232020\test-5e4-c1-07232020\1-10-3.TXT</t>
  </si>
  <si>
    <t>D:\Google Drive\Research\data\2020-TB\test-5e4-07232020\test-5e4-c1-07232020\1-10-4.TXT</t>
  </si>
  <si>
    <t>D:\Google Drive\Research\data\2020-TB\test-5e4-07232020\test-5e4-c1-07232020\1-10-5.TXT</t>
  </si>
  <si>
    <t>D:\Google Drive\Research\data\2020-TB\test-5e4-07232020\test-5e4-c1-07232020\1-11-1.TXT</t>
  </si>
  <si>
    <t>D:\Google Drive\Research\data\2020-TB\test-5e4-07232020\test-5e4-c1-07232020\1-11-2.TXT</t>
  </si>
  <si>
    <t>D:\Google Drive\Research\data\2020-TB\test-5e4-07232020\test-5e4-c1-07232020\1-11-3.TXT</t>
  </si>
  <si>
    <t>D:\Google Drive\Research\data\2020-TB\test-5e4-07232020\test-5e4-c1-07232020\1-11-4.TXT</t>
  </si>
  <si>
    <t>D:\Google Drive\Research\data\2020-TB\test-5e4-07232020\test-5e4-c1-07232020\1-11-5.TXT</t>
  </si>
  <si>
    <t>D:\Google Drive\Research\data\2020-TB\test-5e4-07232020\test-5e4-c2-07232020\2-1-1.TXT</t>
  </si>
  <si>
    <t>D:\Google Drive\Research\data\2020-TB\test-5e4-07232020\test-5e4-c2-07232020\2-1-2.TXT</t>
  </si>
  <si>
    <t>D:\Google Drive\Research\data\2020-TB\test-5e4-07232020\test-5e4-c2-07232020\2-1-3.TXT</t>
  </si>
  <si>
    <t>D:\Google Drive\Research\data\2020-TB\test-5e4-07232020\test-5e4-c2-07232020\2-1-4.TXT</t>
  </si>
  <si>
    <t>D:\Google Drive\Research\data\2020-TB\test-5e4-07232020\test-5e4-c2-07232020\2-1-5.TXT</t>
  </si>
  <si>
    <t>D:\Google Drive\Research\data\2020-TB\test-5e4-07232020\test-5e4-c2-07232020\2-2-1.TXT</t>
  </si>
  <si>
    <t>D:\Google Drive\Research\data\2020-TB\test-5e4-07232020\test-5e4-c2-07232020\2-2-2.TXT</t>
  </si>
  <si>
    <t>D:\Google Drive\Research\data\2020-TB\test-5e4-07232020\test-5e4-c2-07232020\2-2-3.TXT</t>
  </si>
  <si>
    <t>D:\Google Drive\Research\data\2020-TB\test-5e4-07232020\test-5e4-c2-07232020\2-2-4.TXT</t>
  </si>
  <si>
    <t>D:\Google Drive\Research\data\2020-TB\test-5e4-07232020\test-5e4-c2-07232020\2-2-5.TXT</t>
  </si>
  <si>
    <t>D:\Google Drive\Research\data\2020-TB\test-5e4-07232020\test-5e4-c2-07232020\2-3-1.TXT</t>
  </si>
  <si>
    <t>D:\Google Drive\Research\data\2020-TB\test-5e4-07232020\test-5e4-c2-07232020\2-3-2.TXT</t>
  </si>
  <si>
    <t>D:\Google Drive\Research\data\2020-TB\test-5e4-07232020\test-5e4-c2-07232020\2-3-3.TXT</t>
  </si>
  <si>
    <t>D:\Google Drive\Research\data\2020-TB\test-5e4-07232020\test-5e4-c2-07232020\2-3-4.TXT</t>
  </si>
  <si>
    <t>D:\Google Drive\Research\data\2020-TB\test-5e4-07232020\test-5e4-c2-07232020\2-3-5.TXT</t>
  </si>
  <si>
    <t>D:\Google Drive\Research\data\2020-TB\test-5e4-07232020\test-5e4-c2-07232020\2-4-1.TXT</t>
  </si>
  <si>
    <t>D:\Google Drive\Research\data\2020-TB\test-5e4-07232020\test-5e4-c2-07232020\2-4-2.TXT</t>
  </si>
  <si>
    <t>D:\Google Drive\Research\data\2020-TB\test-5e4-07232020\test-5e4-c2-07232020\2-4-3.TXT</t>
  </si>
  <si>
    <t>D:\Google Drive\Research\data\2020-TB\test-5e4-07232020\test-5e4-c2-07232020\2-4-4.TXT</t>
  </si>
  <si>
    <t>D:\Google Drive\Research\data\2020-TB\test-5e4-07232020\test-5e4-c2-07232020\2-4-5.TXT</t>
  </si>
  <si>
    <t>D:\Google Drive\Research\data\2020-TB\test-5e4-07232020\test-5e4-c2-07232020\2-5-1.TXT</t>
  </si>
  <si>
    <t>D:\Google Drive\Research\data\2020-TB\test-5e4-07232020\test-5e4-c2-07232020\2-5-2.TXT</t>
  </si>
  <si>
    <t>D:\Google Drive\Research\data\2020-TB\test-5e4-07232020\test-5e4-c2-07232020\2-5-3.TXT</t>
  </si>
  <si>
    <t>D:\Google Drive\Research\data\2020-TB\test-5e4-07232020\test-5e4-c2-07232020\2-5-4.TXT</t>
  </si>
  <si>
    <t>D:\Google Drive\Research\data\2020-TB\test-5e4-07232020\test-5e4-c2-07232020\2-5-5.TXT</t>
  </si>
  <si>
    <t>D:\Google Drive\Research\data\2020-TB\test-5e4-07232020\test-5e4-c2-07232020\2-7-1.TXT</t>
  </si>
  <si>
    <t>D:\Google Drive\Research\data\2020-TB\test-5e4-07232020\test-5e4-c2-07232020\2-7-2.TXT</t>
  </si>
  <si>
    <t>D:\Google Drive\Research\data\2020-TB\test-5e4-07232020\test-5e4-c2-07232020\2-7-3.TXT</t>
  </si>
  <si>
    <t>D:\Google Drive\Research\data\2020-TB\test-5e4-07232020\test-5e4-c2-07232020\2-7-4.TXT</t>
  </si>
  <si>
    <t>D:\Google Drive\Research\data\2020-TB\test-5e4-07232020\test-5e4-c2-07232020\2-7-5.TXT</t>
  </si>
  <si>
    <t>D:\Google Drive\Research\data\2020-TB\test-5e4-07232020\test-5e4-c2-07232020\2-8-1.TXT</t>
  </si>
  <si>
    <t>D:\Google Drive\Research\data\2020-TB\test-5e4-07232020\test-5e4-c2-07232020\2-8-5.TXT</t>
  </si>
  <si>
    <t>D:\Google Drive\Research\data\2020-TB\test-5e4-07232020\test-5e4-c2-07232020\1-8-2.TXT</t>
  </si>
  <si>
    <t>D:\Google Drive\Research\data\2020-TB\test-5e4-07232020\test-5e4-c2-07232020\1-8-3.TXT</t>
  </si>
  <si>
    <t>D:\Google Drive\Research\data\2020-TB\test-5e4-07232020\test-5e4-c2-07232020\1-8-4.TXT</t>
  </si>
  <si>
    <t>D:\Google Drive\Research\data\2020-TB\test-5e4-07232020\test-5e4-c2-07232020\2-9-1.TXT</t>
  </si>
  <si>
    <t>D:\Google Drive\Research\data\2020-TB\test-5e4-07232020\test-5e4-c2-07232020\2-9-2.TXT</t>
  </si>
  <si>
    <t>D:\Google Drive\Research\data\2020-TB\test-5e4-07232020\test-5e4-c2-07232020\2-9-3.TXT</t>
  </si>
  <si>
    <t>D:\Google Drive\Research\data\2020-TB\test-5e4-07232020\test-5e4-c2-07232020\2-9-4.TXT</t>
  </si>
  <si>
    <t>D:\Google Drive\Research\data\2020-TB\test-5e4-07232020\test-5e4-c2-07232020\2-9-5.TXT</t>
  </si>
  <si>
    <t>D:\Google Drive\Research\data\2020-TB\test-5e4-07232020\test-5e4-c2-07232020\2-10-1.TXT</t>
  </si>
  <si>
    <t>D:\Google Drive\Research\data\2020-TB\test-5e4-07232020\test-5e4-c2-07232020\2-10-2.TXT</t>
  </si>
  <si>
    <t>D:\Google Drive\Research\data\2020-TB\test-5e4-07232020\test-5e4-c2-07232020\2-10-3.TXT</t>
  </si>
  <si>
    <t>D:\Google Drive\Research\data\2020-TB\test-5e4-07232020\test-5e4-c2-07232020\2-10-4.TXT</t>
  </si>
  <si>
    <t>D:\Google Drive\Research\data\2020-TB\test-5e4-07232020\test-5e4-c2-07232020\2-10-5.TXT</t>
  </si>
  <si>
    <t>D:\Google Drive\Research\data\2020-TB\test-5e4-07232020\test-5e4-c2-07232020\2-11-1.TXT</t>
  </si>
  <si>
    <t>D:\Google Drive\Research\data\2020-TB\test-5e4-07232020\test-5e4-c2-07232020\2-11-2.TXT</t>
  </si>
  <si>
    <t>D:\Google Drive\Research\data\2020-TB\test-5e4-07232020\test-5e4-c2-07232020\2-11-3.TXT</t>
  </si>
  <si>
    <t>D:\Google Drive\Research\data\2020-TB\test-5e4-07232020\test-5e4-c2-07232020\2-11-4.TXT</t>
  </si>
  <si>
    <t>D:\Google Drive\Research\data\2020-TB\test-5e4-07232020\test-5e4-c2-07232020\2-11-5.TXT</t>
  </si>
  <si>
    <t>1k</t>
  </si>
  <si>
    <t>D:\Google Drive\Research\data\2020-TB\test-5e4-07232020\test-5e4-c3-07232020\3-1-1.TXT</t>
  </si>
  <si>
    <t>D:\Google Drive\Research\data\2020-TB\test-5e4-07232020\test-5e4-c3-07232020\3-1-2.TXT</t>
  </si>
  <si>
    <t>D:\Google Drive\Research\data\2020-TB\test-5e4-07232020\test-5e4-c3-07232020\3-1-3.TXT</t>
  </si>
  <si>
    <t>D:\Google Drive\Research\data\2020-TB\test-5e4-07232020\test-5e4-c3-07232020\3-1-4.TXT</t>
  </si>
  <si>
    <t>D:\Google Drive\Research\data\2020-TB\test-5e4-07232020\test-5e4-c3-07232020\3-1-5.TXT</t>
  </si>
  <si>
    <t>D:\Google Drive\Research\data\2020-TB\test-5e4-07232020\test-5e4-c3-07232020\3-2-1.TXT</t>
  </si>
  <si>
    <t>D:\Google Drive\Research\data\2020-TB\test-5e4-07232020\test-5e4-c3-07232020\3-2-2.TXT</t>
  </si>
  <si>
    <t>D:\Google Drive\Research\data\2020-TB\test-5e4-07232020\test-5e4-c3-07232020\3-2-3.TXT</t>
  </si>
  <si>
    <t>D:\Google Drive\Research\data\2020-TB\test-5e4-07232020\test-5e4-c3-07232020\3-2-4.TXT</t>
  </si>
  <si>
    <t>D:\Google Drive\Research\data\2020-TB\test-5e4-07232020\test-5e4-c3-07232020\3-2-5.TXT</t>
  </si>
  <si>
    <t>D:\Google Drive\Research\data\2020-TB\test-5e4-07232020\test-5e4-c3-07232020\3-3-1.TXT</t>
  </si>
  <si>
    <t>D:\Google Drive\Research\data\2020-TB\test-5e4-07232020\test-5e4-c3-07232020\3-3-2.TXT</t>
  </si>
  <si>
    <t>D:\Google Drive\Research\data\2020-TB\test-5e4-07232020\test-5e4-c3-07232020\3-3-3.TXT</t>
  </si>
  <si>
    <t>D:\Google Drive\Research\data\2020-TB\test-5e4-07232020\test-5e4-c3-07232020\3-3-4.TXT</t>
  </si>
  <si>
    <t>D:\Google Drive\Research\data\2020-TB\test-5e4-07232020\test-5e4-c3-07232020\3-3-5.TXT</t>
  </si>
  <si>
    <t>D:\Google Drive\Research\data\2020-TB\test-5e4-07232020\test-5e4-c3-07232020\3-4-1.TXT</t>
  </si>
  <si>
    <t>D:\Google Drive\Research\data\2020-TB\test-5e4-07232020\test-5e4-c3-07232020\3-4-2.TXT</t>
  </si>
  <si>
    <t>D:\Google Drive\Research\data\2020-TB\test-5e4-07232020\test-5e4-c3-07232020\2-4-3.TXT</t>
  </si>
  <si>
    <t>D:\Google Drive\Research\data\2020-TB\test-5e4-07232020\test-5e4-c3-07232020\2-4-4.TXT</t>
  </si>
  <si>
    <t>D:\Google Drive\Research\data\2020-TB\test-5e4-07232020\test-5e4-c3-07232020\2-4-5.TXT</t>
  </si>
  <si>
    <t>D:\Google Drive\Research\data\2020-TB\test-5e4-07232020\test-5e4-c3-07232020\3-5-1.TXT</t>
  </si>
  <si>
    <t>D:\Google Drive\Research\data\2020-TB\test-5e4-07232020\test-5e4-c3-07232020\3-5-2.TXT</t>
  </si>
  <si>
    <t>D:\Google Drive\Research\data\2020-TB\test-5e4-07232020\test-5e4-c3-07232020\3-5-3.TXT</t>
  </si>
  <si>
    <t>D:\Google Drive\Research\data\2020-TB\test-5e4-07232020\test-5e4-c3-07232020\3-5-4.TXT</t>
  </si>
  <si>
    <t>D:\Google Drive\Research\data\2020-TB\test-5e4-07232020\test-5e4-c3-07232020\3-5-5.TXT</t>
  </si>
  <si>
    <t>D:\Google Drive\Research\data\2020-TB\test-5e4-07232020\test-5e4-c3-07232020\3-7-1.TXT</t>
  </si>
  <si>
    <t>D:\Google Drive\Research\data\2020-TB\test-5e4-07232020\test-5e4-c3-07232020\3-7-2.TXT</t>
  </si>
  <si>
    <t>D:\Google Drive\Research\data\2020-TB\test-5e4-07232020\test-5e4-c3-07232020\3-7-3.TXT</t>
  </si>
  <si>
    <t>D:\Google Drive\Research\data\2020-TB\test-5e4-07232020\test-5e4-c3-07232020\3-7-4.TXT</t>
  </si>
  <si>
    <t>D:\Google Drive\Research\data\2020-TB\test-5e4-07232020\test-5e4-c3-07232020\3-7-5.TXT</t>
  </si>
  <si>
    <t>D:\Google Drive\Research\data\2020-TB\test-5e4-07232020\test-5e4-c3-07232020\3-8-1.TXT</t>
  </si>
  <si>
    <t>D:\Google Drive\Research\data\2020-TB\test-5e4-07232020\test-5e4-c3-07232020\3-8-2.TXT</t>
  </si>
  <si>
    <t>D:\Google Drive\Research\data\2020-TB\test-5e4-07232020\test-5e4-c3-07232020\3-8-3.TXT</t>
  </si>
  <si>
    <t>D:\Google Drive\Research\data\2020-TB\test-5e4-07232020\test-5e4-c3-07232020\3-8-4.TXT</t>
  </si>
  <si>
    <t>D:\Google Drive\Research\data\2020-TB\test-5e4-07232020\test-5e4-c3-07232020\3-8-5.TXT</t>
  </si>
  <si>
    <t>D:\Google Drive\Research\data\2020-TB\test-5e4-07232020\test-5e4-c3-07232020\3-9-1.TXT</t>
  </si>
  <si>
    <t>D:\Google Drive\Research\data\2020-TB\test-5e4-07232020\test-5e4-c3-07232020\3-9-2.TXT</t>
  </si>
  <si>
    <t>D:\Google Drive\Research\data\2020-TB\test-5e4-07232020\test-5e4-c3-07232020\3-9-3.TXT</t>
  </si>
  <si>
    <t>D:\Google Drive\Research\data\2020-TB\test-5e4-07232020\test-5e4-c3-07232020\3-9-4.TXT</t>
  </si>
  <si>
    <t>D:\Google Drive\Research\data\2020-TB\test-5e4-07232020\test-5e4-c3-07232020\3-9-5.TXT</t>
  </si>
  <si>
    <t>D:\Google Drive\Research\data\2020-TB\test-5e4-07232020\test-5e4-c3-07232020\3-10.TXT</t>
  </si>
  <si>
    <t>D:\Google Drive\Research\data\2020-TB\test-5e4-07232020\test-5e4-c3-07232020\3-10-1.TXT</t>
  </si>
  <si>
    <t>D:\Google Drive\Research\data\2020-TB\test-5e4-07232020\test-5e4-c3-07232020\3-10-2.TXT</t>
  </si>
  <si>
    <t>D:\Google Drive\Research\data\2020-TB\test-5e4-07232020\test-5e4-c3-07232020\3-10-3.TXT</t>
  </si>
  <si>
    <t>D:\Google Drive\Research\data\2020-TB\test-5e4-07232020\test-5e4-c3-07232020\3-10-4.TXT</t>
  </si>
  <si>
    <t>D:\Google Drive\Research\data\2020-TB\test-5e4-07232020\test-5e4-c3-07232020\3-11-1.TXT</t>
  </si>
  <si>
    <t>D:\Google Drive\Research\data\2020-TB\test-5e4-07232020\test-5e4-c3-07232020\3-11-2.TXT</t>
  </si>
  <si>
    <t>D:\Google Drive\Research\data\2020-TB\test-5e4-07232020\test-5e4-c3-07232020\3-11-3.TXT</t>
  </si>
  <si>
    <t>D:\Google Drive\Research\data\2020-TB\test-5e4-07232020\test-5e4-c3-07232020\3-11-4.TXT</t>
  </si>
  <si>
    <t>D:\Google Drive\Research\data\2020-TB\test-5e4-07232020\test-5e4-c3-07232020\3-11-5.TXT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</si>
</sst>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2" borderId="0" xfId="0" applyFill="1"/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5" fillId="6" borderId="1" xfId="0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6" borderId="0" xfId="0" applyFont="1" applyFill="1"/>
    <xf numFmtId="1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5" fillId="6" borderId="9" xfId="0" applyNumberFormat="1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5" fillId="6" borderId="1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1.2159000000000001E-12</c:v>
                </c:pt>
                <c:pt idx="1">
                  <c:v>1.2149E-12</c:v>
                </c:pt>
                <c:pt idx="2">
                  <c:v>1.2173000000000001E-12</c:v>
                </c:pt>
                <c:pt idx="3">
                  <c:v>1.2205000000000001E-12</c:v>
                </c:pt>
                <c:pt idx="4">
                  <c:v>1.2293E-12</c:v>
                </c:pt>
                <c:pt idx="5">
                  <c:v>1.238E-12</c:v>
                </c:pt>
                <c:pt idx="6">
                  <c:v>1.2325E-12</c:v>
                </c:pt>
                <c:pt idx="7">
                  <c:v>1.2176E-12</c:v>
                </c:pt>
                <c:pt idx="8">
                  <c:v>1.2331000000000001E-12</c:v>
                </c:pt>
                <c:pt idx="9">
                  <c:v>1.2328999999999999E-12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1.2206000000000001E-12</c:v>
                </c:pt>
                <c:pt idx="1">
                  <c:v>1.2273E-12</c:v>
                </c:pt>
                <c:pt idx="2">
                  <c:v>1.2288999999999999E-12</c:v>
                </c:pt>
                <c:pt idx="3">
                  <c:v>1.2284000000000001E-12</c:v>
                </c:pt>
                <c:pt idx="4">
                  <c:v>1.2321999999999999E-12</c:v>
                </c:pt>
                <c:pt idx="5">
                  <c:v>1.2388999999999999E-12</c:v>
                </c:pt>
                <c:pt idx="6">
                  <c:v>1.2383000000000001E-12</c:v>
                </c:pt>
                <c:pt idx="7">
                  <c:v>1.2372E-12</c:v>
                </c:pt>
                <c:pt idx="8">
                  <c:v>1.2355999999999999E-12</c:v>
                </c:pt>
                <c:pt idx="9">
                  <c:v>1.2288999999999999E-12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1.2199000000000001E-12</c:v>
                </c:pt>
                <c:pt idx="1">
                  <c:v>1.219E-12</c:v>
                </c:pt>
                <c:pt idx="2">
                  <c:v>1.2321999999999999E-12</c:v>
                </c:pt>
                <c:pt idx="3">
                  <c:v>1.2234E-12</c:v>
                </c:pt>
                <c:pt idx="4">
                  <c:v>1.2339E-12</c:v>
                </c:pt>
                <c:pt idx="5">
                  <c:v>1.2313E-12</c:v>
                </c:pt>
                <c:pt idx="6">
                  <c:v>1.2370000000000001E-12</c:v>
                </c:pt>
                <c:pt idx="7">
                  <c:v>1.234E-12</c:v>
                </c:pt>
                <c:pt idx="8">
                  <c:v>1.2268E-12</c:v>
                </c:pt>
                <c:pt idx="9">
                  <c:v>1.2380999999999999E-12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1.2199000000000001E-12</c:v>
                </c:pt>
                <c:pt idx="1">
                  <c:v>1.2315999999999999E-12</c:v>
                </c:pt>
                <c:pt idx="2">
                  <c:v>1.2333E-12</c:v>
                </c:pt>
                <c:pt idx="3">
                  <c:v>1.2210999999999999E-12</c:v>
                </c:pt>
                <c:pt idx="4">
                  <c:v>1.2335999999999999E-12</c:v>
                </c:pt>
                <c:pt idx="5">
                  <c:v>1.24E-12</c:v>
                </c:pt>
                <c:pt idx="6">
                  <c:v>1.2367999999999999E-12</c:v>
                </c:pt>
                <c:pt idx="7">
                  <c:v>1.2366E-12</c:v>
                </c:pt>
                <c:pt idx="8">
                  <c:v>1.2268E-12</c:v>
                </c:pt>
                <c:pt idx="9">
                  <c:v>1.2383000000000001E-12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1.2271000000000001E-12</c:v>
                </c:pt>
                <c:pt idx="1">
                  <c:v>1.2275999999999999E-12</c:v>
                </c:pt>
                <c:pt idx="2">
                  <c:v>1.2174E-12</c:v>
                </c:pt>
                <c:pt idx="3">
                  <c:v>1.2253E-12</c:v>
                </c:pt>
                <c:pt idx="4">
                  <c:v>1.2400999999999999E-12</c:v>
                </c:pt>
                <c:pt idx="5">
                  <c:v>1.2312E-12</c:v>
                </c:pt>
                <c:pt idx="6">
                  <c:v>1.2274E-12</c:v>
                </c:pt>
                <c:pt idx="7">
                  <c:v>1.2365E-12</c:v>
                </c:pt>
                <c:pt idx="8">
                  <c:v>1.2262E-12</c:v>
                </c:pt>
                <c:pt idx="9">
                  <c:v>1.2374E-12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4000000000000007E-12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1.4718E-12</c:v>
                </c:pt>
                <c:pt idx="1">
                  <c:v>1.4533799999999998E-12</c:v>
                </c:pt>
                <c:pt idx="2">
                  <c:v>1.44568E-12</c:v>
                </c:pt>
                <c:pt idx="3">
                  <c:v>1.4366800000000001E-12</c:v>
                </c:pt>
                <c:pt idx="4">
                  <c:v>1.4292799999999999E-12</c:v>
                </c:pt>
                <c:pt idx="5">
                  <c:v>1.4255200000000002E-12</c:v>
                </c:pt>
                <c:pt idx="6">
                  <c:v>1.42696E-12</c:v>
                </c:pt>
                <c:pt idx="7">
                  <c:v>1.4272200000000001E-12</c:v>
                </c:pt>
                <c:pt idx="8">
                  <c:v>1.4272599999999999E-12</c:v>
                </c:pt>
                <c:pt idx="9">
                  <c:v>1.42434E-12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4000000000000007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1.002785332765344</c:v>
                </c:pt>
                <c:pt idx="2">
                  <c:v>1.0042107677687846</c:v>
                </c:pt>
                <c:pt idx="3">
                  <c:v>1.0025067994888095</c:v>
                </c:pt>
                <c:pt idx="4">
                  <c:v>1.0107644919225349</c:v>
                </c:pt>
                <c:pt idx="5">
                  <c:v>1.0124520758921256</c:v>
                </c:pt>
                <c:pt idx="6">
                  <c:v>1.011239636923682</c:v>
                </c:pt>
                <c:pt idx="7">
                  <c:v>1.00958482157486</c:v>
                </c:pt>
                <c:pt idx="8">
                  <c:v>1.0073893239833533</c:v>
                </c:pt>
                <c:pt idx="9">
                  <c:v>1.0118294720975194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3.6324922573902E-15</c:v>
                  </c:pt>
                  <c:pt idx="1">
                    <c:v>4.4013634251217697E-15</c:v>
                  </c:pt>
                  <c:pt idx="2">
                    <c:v>5.3718711823721024E-15</c:v>
                  </c:pt>
                  <c:pt idx="3">
                    <c:v>4.036954297487102E-15</c:v>
                  </c:pt>
                  <c:pt idx="4">
                    <c:v>2.5965361541869081E-15</c:v>
                  </c:pt>
                  <c:pt idx="5">
                    <c:v>4.4370034933499849E-15</c:v>
                  </c:pt>
                  <c:pt idx="6">
                    <c:v>6.4349048167008445E-15</c:v>
                  </c:pt>
                  <c:pt idx="7">
                    <c:v>5.1065644028054851E-15</c:v>
                  </c:pt>
                  <c:pt idx="8">
                    <c:v>6.386156903803706E-15</c:v>
                  </c:pt>
                  <c:pt idx="9">
                    <c:v>4.8880466446219866E-15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0.98748471259682002</c:v>
                </c:pt>
                <c:pt idx="2">
                  <c:v>0.98225302350862886</c:v>
                </c:pt>
                <c:pt idx="3">
                  <c:v>0.97613806223671695</c:v>
                </c:pt>
                <c:pt idx="4">
                  <c:v>0.97111020519092262</c:v>
                </c:pt>
                <c:pt idx="5">
                  <c:v>0.96855551025954623</c:v>
                </c:pt>
                <c:pt idx="6">
                  <c:v>0.96953390406305207</c:v>
                </c:pt>
                <c:pt idx="7">
                  <c:v>0.96971055849979615</c:v>
                </c:pt>
                <c:pt idx="8">
                  <c:v>0.969737736105449</c:v>
                </c:pt>
                <c:pt idx="9">
                  <c:v>0.96775377089278425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1.0085161506998837</c:v>
                </c:pt>
                <c:pt idx="2">
                  <c:v>1.0099195163785968</c:v>
                </c:pt>
                <c:pt idx="3">
                  <c:v>1.0085881181705869</c:v>
                </c:pt>
                <c:pt idx="4">
                  <c:v>1.0077964759928513</c:v>
                </c:pt>
                <c:pt idx="5">
                  <c:v>0.98978061916013971</c:v>
                </c:pt>
                <c:pt idx="6">
                  <c:v>1.0133619603939021</c:v>
                </c:pt>
                <c:pt idx="7">
                  <c:v>1.0133019875016493</c:v>
                </c:pt>
                <c:pt idx="8">
                  <c:v>1.0162286646435812</c:v>
                </c:pt>
                <c:pt idx="9">
                  <c:v>0.99588585959146481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4.0400495046471882E-15</c:v>
                  </c:pt>
                  <c:pt idx="1">
                    <c:v>6.8809156367448473E-15</c:v>
                  </c:pt>
                  <c:pt idx="2">
                    <c:v>7.8998101243004098E-15</c:v>
                  </c:pt>
                  <c:pt idx="3">
                    <c:v>3.2300154798390984E-15</c:v>
                  </c:pt>
                  <c:pt idx="4">
                    <c:v>3.9543646771636788E-15</c:v>
                  </c:pt>
                  <c:pt idx="5">
                    <c:v>4.2856738093326254E-15</c:v>
                  </c:pt>
                  <c:pt idx="6">
                    <c:v>4.4816291680593292E-15</c:v>
                  </c:pt>
                  <c:pt idx="7">
                    <c:v>8.3529635459518341E-15</c:v>
                  </c:pt>
                  <c:pt idx="8">
                    <c:v>4.3428101501216866E-15</c:v>
                  </c:pt>
                  <c:pt idx="9">
                    <c:v>4.1172806559670263E-15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1.22068E-12</c:v>
                </c:pt>
                <c:pt idx="1">
                  <c:v>1.22408E-12</c:v>
                </c:pt>
                <c:pt idx="2">
                  <c:v>1.2258199999999999E-12</c:v>
                </c:pt>
                <c:pt idx="3">
                  <c:v>1.22374E-12</c:v>
                </c:pt>
                <c:pt idx="4">
                  <c:v>1.2338199999999999E-12</c:v>
                </c:pt>
                <c:pt idx="5">
                  <c:v>1.2358799999999998E-12</c:v>
                </c:pt>
                <c:pt idx="6">
                  <c:v>1.2344000000000001E-12</c:v>
                </c:pt>
                <c:pt idx="7">
                  <c:v>1.23238E-12</c:v>
                </c:pt>
                <c:pt idx="8">
                  <c:v>1.2296999999999997E-12</c:v>
                </c:pt>
                <c:pt idx="9">
                  <c:v>1.2351199999999999E-12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1.4686E-12</c:v>
                </c:pt>
                <c:pt idx="1">
                  <c:v>1.4494000000000001E-12</c:v>
                </c:pt>
                <c:pt idx="2">
                  <c:v>1.4396E-12</c:v>
                </c:pt>
                <c:pt idx="3">
                  <c:v>1.4297000000000001E-12</c:v>
                </c:pt>
                <c:pt idx="4">
                  <c:v>1.4257000000000001E-12</c:v>
                </c:pt>
                <c:pt idx="5">
                  <c:v>1.4199E-12</c:v>
                </c:pt>
                <c:pt idx="6">
                  <c:v>1.4267E-12</c:v>
                </c:pt>
                <c:pt idx="7">
                  <c:v>1.4214E-12</c:v>
                </c:pt>
                <c:pt idx="8">
                  <c:v>1.4365E-12</c:v>
                </c:pt>
                <c:pt idx="9">
                  <c:v>1.4169E-12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1.4679E-12</c:v>
                </c:pt>
                <c:pt idx="1">
                  <c:v>1.4503E-12</c:v>
                </c:pt>
                <c:pt idx="2">
                  <c:v>1.4417E-12</c:v>
                </c:pt>
                <c:pt idx="3">
                  <c:v>1.4386999999999999E-12</c:v>
                </c:pt>
                <c:pt idx="4">
                  <c:v>1.4326999999999999E-12</c:v>
                </c:pt>
                <c:pt idx="5">
                  <c:v>1.4270000000000001E-12</c:v>
                </c:pt>
                <c:pt idx="6">
                  <c:v>1.4313E-12</c:v>
                </c:pt>
                <c:pt idx="7">
                  <c:v>1.4285E-12</c:v>
                </c:pt>
                <c:pt idx="8">
                  <c:v>1.4228E-12</c:v>
                </c:pt>
                <c:pt idx="9">
                  <c:v>1.4245E-12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1.4731000000000001E-12</c:v>
                </c:pt>
                <c:pt idx="1">
                  <c:v>1.4522E-12</c:v>
                </c:pt>
                <c:pt idx="2">
                  <c:v>1.4447000000000001E-12</c:v>
                </c:pt>
                <c:pt idx="3">
                  <c:v>1.4399999999999999E-12</c:v>
                </c:pt>
                <c:pt idx="4">
                  <c:v>1.4292E-12</c:v>
                </c:pt>
                <c:pt idx="5">
                  <c:v>1.4218000000000001E-12</c:v>
                </c:pt>
                <c:pt idx="6">
                  <c:v>1.4303000000000001E-12</c:v>
                </c:pt>
                <c:pt idx="7">
                  <c:v>1.4263000000000001E-12</c:v>
                </c:pt>
                <c:pt idx="8">
                  <c:v>1.4217000000000001E-12</c:v>
                </c:pt>
                <c:pt idx="9">
                  <c:v>1.4305E-12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1.4726E-12</c:v>
                </c:pt>
                <c:pt idx="1">
                  <c:v>1.4603999999999999E-12</c:v>
                </c:pt>
                <c:pt idx="2">
                  <c:v>1.4517999999999999E-12</c:v>
                </c:pt>
                <c:pt idx="3">
                  <c:v>1.4373999999999999E-12</c:v>
                </c:pt>
                <c:pt idx="4">
                  <c:v>1.4305E-12</c:v>
                </c:pt>
                <c:pt idx="5">
                  <c:v>1.4298E-12</c:v>
                </c:pt>
                <c:pt idx="6">
                  <c:v>1.4159000000000001E-12</c:v>
                </c:pt>
                <c:pt idx="7">
                  <c:v>1.4247999999999999E-12</c:v>
                </c:pt>
                <c:pt idx="8">
                  <c:v>1.424E-12</c:v>
                </c:pt>
                <c:pt idx="9">
                  <c:v>1.424E-12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1.4767999999999999E-12</c:v>
                </c:pt>
                <c:pt idx="1">
                  <c:v>1.4546000000000001E-12</c:v>
                </c:pt>
                <c:pt idx="2">
                  <c:v>1.4506000000000001E-12</c:v>
                </c:pt>
                <c:pt idx="3">
                  <c:v>1.4376000000000001E-12</c:v>
                </c:pt>
                <c:pt idx="4">
                  <c:v>1.4283000000000001E-12</c:v>
                </c:pt>
                <c:pt idx="5">
                  <c:v>1.4291E-12</c:v>
                </c:pt>
                <c:pt idx="6">
                  <c:v>1.4306E-12</c:v>
                </c:pt>
                <c:pt idx="7">
                  <c:v>1.4351E-12</c:v>
                </c:pt>
                <c:pt idx="8">
                  <c:v>1.4313E-12</c:v>
                </c:pt>
                <c:pt idx="9">
                  <c:v>1.4258E-12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1.6941E-12</c:v>
                </c:pt>
                <c:pt idx="1">
                  <c:v>1.6525000000000001E-12</c:v>
                </c:pt>
                <c:pt idx="2">
                  <c:v>1.6975E-12</c:v>
                </c:pt>
                <c:pt idx="3">
                  <c:v>1.7011000000000001E-12</c:v>
                </c:pt>
                <c:pt idx="4">
                  <c:v>1.6630000000000001E-12</c:v>
                </c:pt>
                <c:pt idx="5">
                  <c:v>1.6588999999999999E-12</c:v>
                </c:pt>
                <c:pt idx="6">
                  <c:v>1.6963999999999999E-12</c:v>
                </c:pt>
                <c:pt idx="7">
                  <c:v>1.6387000000000001E-12</c:v>
                </c:pt>
                <c:pt idx="8">
                  <c:v>1.7005000000000001E-12</c:v>
                </c:pt>
                <c:pt idx="9">
                  <c:v>1.6614999999999999E-12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1.6509999999999999E-12</c:v>
                </c:pt>
                <c:pt idx="1">
                  <c:v>1.6597000000000001E-12</c:v>
                </c:pt>
                <c:pt idx="2">
                  <c:v>1.6694999999999999E-12</c:v>
                </c:pt>
                <c:pt idx="3">
                  <c:v>1.6749000000000001E-12</c:v>
                </c:pt>
                <c:pt idx="4">
                  <c:v>1.6947E-12</c:v>
                </c:pt>
                <c:pt idx="5">
                  <c:v>1.635E-12</c:v>
                </c:pt>
                <c:pt idx="6">
                  <c:v>1.6957999999999999E-12</c:v>
                </c:pt>
                <c:pt idx="7">
                  <c:v>1.6982E-12</c:v>
                </c:pt>
                <c:pt idx="8">
                  <c:v>1.6937999999999999E-12</c:v>
                </c:pt>
                <c:pt idx="9">
                  <c:v>1.65E-12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1.6648999999999999E-12</c:v>
                </c:pt>
                <c:pt idx="1">
                  <c:v>1.7012000000000001E-12</c:v>
                </c:pt>
                <c:pt idx="2">
                  <c:v>1.6628999999999999E-12</c:v>
                </c:pt>
                <c:pt idx="3">
                  <c:v>1.6627999999999999E-12</c:v>
                </c:pt>
                <c:pt idx="4">
                  <c:v>1.6592E-12</c:v>
                </c:pt>
                <c:pt idx="5">
                  <c:v>1.6475E-12</c:v>
                </c:pt>
                <c:pt idx="6">
                  <c:v>1.6723000000000001E-12</c:v>
                </c:pt>
                <c:pt idx="7">
                  <c:v>1.6989999999999999E-12</c:v>
                </c:pt>
                <c:pt idx="8">
                  <c:v>1.6942E-12</c:v>
                </c:pt>
                <c:pt idx="9">
                  <c:v>1.6522E-12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1.6503999999999999E-12</c:v>
                </c:pt>
                <c:pt idx="1">
                  <c:v>1.6947E-12</c:v>
                </c:pt>
                <c:pt idx="2">
                  <c:v>1.6953000000000001E-12</c:v>
                </c:pt>
                <c:pt idx="3">
                  <c:v>1.6771E-12</c:v>
                </c:pt>
                <c:pt idx="4">
                  <c:v>1.6883E-12</c:v>
                </c:pt>
                <c:pt idx="5">
                  <c:v>1.6535999999999999E-12</c:v>
                </c:pt>
                <c:pt idx="6">
                  <c:v>1.6967E-12</c:v>
                </c:pt>
                <c:pt idx="7">
                  <c:v>1.7064000000000001E-12</c:v>
                </c:pt>
                <c:pt idx="8">
                  <c:v>1.6952000000000001E-12</c:v>
                </c:pt>
                <c:pt idx="9">
                  <c:v>1.6824E-12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1.6766999999999999E-12</c:v>
                </c:pt>
                <c:pt idx="1">
                  <c:v>1.7E-12</c:v>
                </c:pt>
                <c:pt idx="2">
                  <c:v>1.6946000000000001E-12</c:v>
                </c:pt>
                <c:pt idx="3">
                  <c:v>1.6928E-12</c:v>
                </c:pt>
                <c:pt idx="4">
                  <c:v>1.6969E-12</c:v>
                </c:pt>
                <c:pt idx="5">
                  <c:v>1.6568999999999999E-12</c:v>
                </c:pt>
                <c:pt idx="6">
                  <c:v>1.6873000000000001E-12</c:v>
                </c:pt>
                <c:pt idx="7">
                  <c:v>1.7057000000000001E-12</c:v>
                </c:pt>
                <c:pt idx="8">
                  <c:v>1.6887000000000001E-12</c:v>
                </c:pt>
                <c:pt idx="9">
                  <c:v>1.6567E-12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800000000000001E-12"/>
          <c:min val="1.5000000000000009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1.8463396220630734E-14</c:v>
                  </c:pt>
                  <c:pt idx="1">
                    <c:v>2.3562406498488203E-14</c:v>
                  </c:pt>
                  <c:pt idx="2">
                    <c:v>1.6414566701561217E-14</c:v>
                  </c:pt>
                  <c:pt idx="3">
                    <c:v>1.5200098683890222E-14</c:v>
                  </c:pt>
                  <c:pt idx="4">
                    <c:v>1.7967665402049286E-14</c:v>
                  </c:pt>
                  <c:pt idx="5">
                    <c:v>9.6216942375030505E-15</c:v>
                  </c:pt>
                  <c:pt idx="6">
                    <c:v>1.0483558556139177E-14</c:v>
                  </c:pt>
                  <c:pt idx="7">
                    <c:v>2.8699216017166726E-14</c:v>
                  </c:pt>
                  <c:pt idx="8">
                    <c:v>4.204402454570697E-15</c:v>
                  </c:pt>
                  <c:pt idx="9">
                    <c:v>1.2982411178205676E-14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1.66742E-12</c:v>
                </c:pt>
                <c:pt idx="1">
                  <c:v>1.6816200000000001E-12</c:v>
                </c:pt>
                <c:pt idx="2">
                  <c:v>1.6839599999999998E-12</c:v>
                </c:pt>
                <c:pt idx="3">
                  <c:v>1.6817399999999999E-12</c:v>
                </c:pt>
                <c:pt idx="4">
                  <c:v>1.68042E-12</c:v>
                </c:pt>
                <c:pt idx="5">
                  <c:v>1.6503800000000001E-12</c:v>
                </c:pt>
                <c:pt idx="6">
                  <c:v>1.6897000000000002E-12</c:v>
                </c:pt>
                <c:pt idx="7">
                  <c:v>1.6896E-12</c:v>
                </c:pt>
                <c:pt idx="8">
                  <c:v>1.6944800000000001E-12</c:v>
                </c:pt>
                <c:pt idx="9">
                  <c:v>1.6605600000000001E-12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B6" sqref="B6"/>
    </sheetView>
  </sheetViews>
  <sheetFormatPr defaultRowHeight="15" x14ac:dyDescent="0.25"/>
  <cols>
    <col min="1" max="1" width="38.85546875" customWidth="1"/>
    <col min="2" max="2" width="39.5703125" style="19" bestFit="1" customWidth="1"/>
    <col min="3" max="3" width="51.5703125" style="19" customWidth="1"/>
  </cols>
  <sheetData>
    <row r="1" spans="1:3" x14ac:dyDescent="0.25">
      <c r="A1" s="68" t="s">
        <v>49</v>
      </c>
      <c r="B1" s="43">
        <v>44035</v>
      </c>
    </row>
    <row r="2" spans="1:3" x14ac:dyDescent="0.25">
      <c r="A2" s="68" t="s">
        <v>46</v>
      </c>
      <c r="B2" s="30" t="s">
        <v>82</v>
      </c>
    </row>
    <row r="3" spans="1:3" ht="78" customHeight="1" x14ac:dyDescent="0.25">
      <c r="A3" s="69" t="s">
        <v>42</v>
      </c>
      <c r="B3" s="44" t="s">
        <v>76</v>
      </c>
    </row>
    <row r="4" spans="1:3" x14ac:dyDescent="0.25">
      <c r="A4" s="68" t="s">
        <v>48</v>
      </c>
      <c r="B4" s="30"/>
    </row>
    <row r="5" spans="1:3" x14ac:dyDescent="0.25">
      <c r="A5" s="68" t="s">
        <v>0</v>
      </c>
      <c r="B5" s="45" t="s">
        <v>87</v>
      </c>
    </row>
    <row r="6" spans="1:3" x14ac:dyDescent="0.25">
      <c r="A6" s="68" t="s">
        <v>1</v>
      </c>
      <c r="B6" s="77">
        <v>50000</v>
      </c>
    </row>
    <row r="7" spans="1:3" ht="15.75" thickBot="1" x14ac:dyDescent="0.3">
      <c r="A7" s="70" t="s">
        <v>74</v>
      </c>
      <c r="B7" s="71"/>
      <c r="C7" s="64"/>
    </row>
    <row r="8" spans="1:3" ht="15.75" thickBot="1" x14ac:dyDescent="0.3">
      <c r="A8" s="78" t="s">
        <v>45</v>
      </c>
      <c r="B8" s="79"/>
      <c r="C8" s="80"/>
    </row>
    <row r="9" spans="1:3" x14ac:dyDescent="0.25">
      <c r="A9" s="63" t="s">
        <v>71</v>
      </c>
      <c r="B9" s="72" t="s">
        <v>70</v>
      </c>
      <c r="C9" s="18" t="s">
        <v>69</v>
      </c>
    </row>
    <row r="10" spans="1:3" x14ac:dyDescent="0.25">
      <c r="A10" s="30">
        <v>1</v>
      </c>
      <c r="B10" s="30" t="s">
        <v>77</v>
      </c>
      <c r="C10" s="30">
        <v>1</v>
      </c>
    </row>
    <row r="11" spans="1:3" x14ac:dyDescent="0.25">
      <c r="A11" s="30">
        <v>1</v>
      </c>
      <c r="B11" s="30" t="s">
        <v>78</v>
      </c>
      <c r="C11" s="30">
        <v>2</v>
      </c>
    </row>
    <row r="12" spans="1:3" x14ac:dyDescent="0.25">
      <c r="A12" s="30">
        <v>1</v>
      </c>
      <c r="B12" s="30" t="s">
        <v>79</v>
      </c>
      <c r="C12" s="30">
        <v>3</v>
      </c>
    </row>
    <row r="13" spans="1:3" x14ac:dyDescent="0.25">
      <c r="A13" s="62"/>
      <c r="B13" s="30"/>
      <c r="C13" s="30"/>
    </row>
    <row r="14" spans="1:3" x14ac:dyDescent="0.25">
      <c r="A14" s="62"/>
      <c r="B14" s="30"/>
      <c r="C14" s="30"/>
    </row>
    <row r="15" spans="1:3" ht="15.75" thickBot="1" x14ac:dyDescent="0.3">
      <c r="A15" s="73"/>
      <c r="B15" s="71"/>
      <c r="C15" s="71"/>
    </row>
    <row r="16" spans="1:3" s="2" customFormat="1" ht="15.75" thickBot="1" x14ac:dyDescent="0.3">
      <c r="A16" s="81" t="s">
        <v>75</v>
      </c>
      <c r="B16" s="82"/>
      <c r="C16" s="83"/>
    </row>
    <row r="17" spans="1:3" x14ac:dyDescent="0.25">
      <c r="A17" s="74" t="s">
        <v>47</v>
      </c>
      <c r="B17" s="74" t="s">
        <v>5</v>
      </c>
      <c r="C17" s="74" t="s">
        <v>6</v>
      </c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29"/>
      <c r="B20" s="30"/>
      <c r="C20" s="31"/>
    </row>
    <row r="21" spans="1:3" x14ac:dyDescent="0.25">
      <c r="A21" s="29"/>
      <c r="B21" s="30"/>
      <c r="C21" s="31"/>
    </row>
    <row r="22" spans="1:3" x14ac:dyDescent="0.25">
      <c r="A22" s="29"/>
      <c r="B22" s="30"/>
      <c r="C22" s="31"/>
    </row>
    <row r="23" spans="1:3" x14ac:dyDescent="0.25">
      <c r="A23" s="29"/>
      <c r="B23" s="30"/>
      <c r="C23" s="31"/>
    </row>
    <row r="24" spans="1:3" x14ac:dyDescent="0.25">
      <c r="A24" s="29"/>
      <c r="B24" s="30"/>
      <c r="C24" s="31"/>
    </row>
    <row r="25" spans="1:3" x14ac:dyDescent="0.25">
      <c r="A25" s="29"/>
      <c r="B25" s="30"/>
      <c r="C25" s="31"/>
    </row>
    <row r="26" spans="1:3" x14ac:dyDescent="0.25">
      <c r="A26" s="29"/>
      <c r="B26" s="30"/>
      <c r="C26" s="31"/>
    </row>
    <row r="27" spans="1:3" x14ac:dyDescent="0.25">
      <c r="A27" s="29"/>
      <c r="B27" s="30"/>
      <c r="C27" s="31"/>
    </row>
    <row r="28" spans="1:3" x14ac:dyDescent="0.25">
      <c r="A28" s="29"/>
      <c r="B28" s="30"/>
      <c r="C28" s="31"/>
    </row>
    <row r="29" spans="1:3" x14ac:dyDescent="0.25">
      <c r="A29" s="29"/>
      <c r="B29" s="30"/>
      <c r="C29" s="31"/>
    </row>
    <row r="30" spans="1:3" x14ac:dyDescent="0.25">
      <c r="A30" s="29"/>
      <c r="B30" s="30"/>
      <c r="C30" s="31"/>
    </row>
    <row r="31" spans="1:3" x14ac:dyDescent="0.25">
      <c r="A31" s="29"/>
      <c r="B31" s="30"/>
      <c r="C31" s="31"/>
    </row>
    <row r="32" spans="1:3" x14ac:dyDescent="0.25">
      <c r="A32" s="29"/>
      <c r="B32" s="30"/>
      <c r="C32" s="31"/>
    </row>
    <row r="33" spans="1:3" x14ac:dyDescent="0.25">
      <c r="A33" s="29"/>
      <c r="B33" s="30"/>
      <c r="C33" s="31"/>
    </row>
    <row r="34" spans="1:3" x14ac:dyDescent="0.25">
      <c r="A34" s="29"/>
      <c r="B34" s="30"/>
      <c r="C34" s="31"/>
    </row>
    <row r="35" spans="1:3" x14ac:dyDescent="0.25">
      <c r="A35" s="29"/>
      <c r="B35" s="30"/>
      <c r="C35" s="31"/>
    </row>
    <row r="36" spans="1:3" x14ac:dyDescent="0.25">
      <c r="A36" s="29"/>
      <c r="B36" s="30"/>
      <c r="C36" s="31"/>
    </row>
    <row r="37" spans="1:3" x14ac:dyDescent="0.25">
      <c r="A37" s="29"/>
      <c r="B37" s="30"/>
      <c r="C37" s="31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85"/>
  <sheetViews>
    <sheetView tabSelected="1" topLeftCell="A13" workbookViewId="0">
      <selection activeCell="I25" sqref="I25"/>
    </sheetView>
  </sheetViews>
  <sheetFormatPr defaultRowHeight="15" x14ac:dyDescent="0.25"/>
  <cols>
    <col min="1" max="1" width="15.28515625" style="21" customWidth="1"/>
    <col min="2" max="2" width="11.140625" style="20" customWidth="1"/>
    <col min="3" max="3" width="10.42578125" style="21" customWidth="1"/>
    <col min="4" max="4" width="10.7109375" style="21" customWidth="1"/>
    <col min="5" max="5" width="11.42578125" style="21" customWidth="1"/>
    <col min="6" max="6" width="13" style="19" customWidth="1"/>
    <col min="7" max="7" width="10.28515625" style="33" customWidth="1"/>
    <col min="8" max="8" width="10" style="33" customWidth="1"/>
    <col min="9" max="11" width="18" style="33" customWidth="1"/>
    <col min="12" max="12" width="9.140625" style="33"/>
    <col min="13" max="13" width="16" style="19" customWidth="1"/>
    <col min="14" max="14" width="11.85546875" style="22" customWidth="1"/>
    <col min="15" max="15" width="10.42578125" style="33" customWidth="1"/>
    <col min="16" max="16" width="10.7109375" style="21" customWidth="1"/>
    <col min="17" max="17" width="9.85546875" style="21" customWidth="1"/>
    <col min="18" max="18" width="12.28515625" style="19" customWidth="1"/>
    <col min="19" max="19" width="11.5703125" style="33" customWidth="1"/>
    <col min="20" max="20" width="11.28515625" style="33" customWidth="1"/>
    <col min="21" max="21" width="16.7109375" style="33" customWidth="1"/>
    <col min="22" max="23" width="18" style="33" customWidth="1"/>
    <col min="24" max="24" width="9.140625" style="33"/>
    <col min="25" max="25" width="16.28515625" style="19" customWidth="1"/>
    <col min="26" max="26" width="13" style="22" customWidth="1"/>
    <col min="27" max="27" width="10.140625" style="33" customWidth="1"/>
    <col min="28" max="28" width="10.42578125" style="21" customWidth="1"/>
    <col min="29" max="29" width="12.42578125" style="21" customWidth="1"/>
    <col min="30" max="30" width="11.28515625" style="19" customWidth="1"/>
    <col min="31" max="31" width="11.28515625" style="33" customWidth="1"/>
    <col min="32" max="32" width="11.140625" style="33" customWidth="1"/>
    <col min="33" max="33" width="15.5703125" style="33" customWidth="1"/>
    <col min="34" max="34" width="18" style="33" customWidth="1"/>
    <col min="35" max="35" width="15.5703125" style="33" customWidth="1"/>
    <col min="36" max="36" width="9.140625" style="33"/>
    <col min="37" max="37" width="16.42578125" style="21" customWidth="1"/>
    <col min="38" max="38" width="14.140625" style="22" customWidth="1"/>
    <col min="39" max="39" width="11.85546875" style="33" customWidth="1"/>
    <col min="40" max="41" width="11.28515625" style="21" customWidth="1"/>
    <col min="42" max="42" width="12" style="19" customWidth="1"/>
    <col min="43" max="43" width="10.7109375" style="33" customWidth="1"/>
    <col min="44" max="44" width="11.7109375" style="33" customWidth="1"/>
    <col min="45" max="45" width="17.42578125" style="33" customWidth="1"/>
    <col min="46" max="46" width="18" style="33" customWidth="1"/>
    <col min="47" max="47" width="17.42578125" style="33" customWidth="1"/>
    <col min="48" max="48" width="9.140625" style="33"/>
    <col min="49" max="49" width="15.7109375" style="21" customWidth="1"/>
    <col min="50" max="50" width="11.140625" style="20" customWidth="1"/>
    <col min="51" max="51" width="10.42578125" style="21" customWidth="1"/>
    <col min="52" max="52" width="10.7109375" style="21" customWidth="1"/>
    <col min="53" max="53" width="11.42578125" style="21" customWidth="1"/>
    <col min="54" max="54" width="13" style="19" customWidth="1"/>
    <col min="55" max="55" width="10.28515625" style="33" customWidth="1"/>
    <col min="56" max="56" width="10" style="33" customWidth="1"/>
    <col min="57" max="57" width="17.5703125" style="33" customWidth="1"/>
    <col min="58" max="58" width="18" style="33" customWidth="1"/>
    <col min="59" max="59" width="17.42578125" style="33" customWidth="1"/>
    <col min="60" max="60" width="9.140625" style="33"/>
    <col min="61" max="61" width="16.28515625" style="19" customWidth="1"/>
    <col min="62" max="62" width="11.85546875" style="22" customWidth="1"/>
    <col min="63" max="63" width="10.42578125" style="33" customWidth="1"/>
    <col min="64" max="64" width="10.7109375" style="21" customWidth="1"/>
    <col min="65" max="65" width="9.85546875" style="21" customWidth="1"/>
    <col min="66" max="66" width="12.28515625" style="19" customWidth="1"/>
    <col min="67" max="67" width="11.5703125" style="33" customWidth="1"/>
    <col min="68" max="68" width="11.28515625" style="33" customWidth="1"/>
    <col min="69" max="69" width="17.85546875" style="33" customWidth="1"/>
    <col min="70" max="70" width="18" style="33" customWidth="1"/>
    <col min="71" max="71" width="17.42578125" style="33" customWidth="1"/>
    <col min="72" max="72" width="9.140625" style="33"/>
    <col min="73" max="73" width="14.140625" style="19" customWidth="1"/>
    <col min="74" max="74" width="13" style="22" customWidth="1"/>
    <col min="75" max="75" width="10.140625" style="33" customWidth="1"/>
    <col min="76" max="76" width="10.42578125" style="21" customWidth="1"/>
    <col min="77" max="77" width="12.42578125" style="21" customWidth="1"/>
    <col min="78" max="78" width="11.28515625" style="19" customWidth="1"/>
    <col min="79" max="79" width="11.28515625" style="33" customWidth="1"/>
    <col min="80" max="80" width="11.140625" style="33" customWidth="1"/>
    <col min="81" max="81" width="17.28515625" style="33" customWidth="1"/>
    <col min="82" max="82" width="18" style="33" customWidth="1"/>
    <col min="83" max="83" width="17.42578125" style="33" customWidth="1"/>
    <col min="84" max="84" width="9.140625" style="33"/>
    <col min="85" max="85" width="15.5703125" style="21" customWidth="1"/>
    <col min="86" max="86" width="14.140625" style="22" customWidth="1"/>
    <col min="87" max="87" width="11.85546875" style="33" customWidth="1"/>
    <col min="88" max="89" width="11.28515625" style="21" customWidth="1"/>
    <col min="90" max="90" width="12" style="19" customWidth="1"/>
    <col min="91" max="91" width="10.7109375" style="33" customWidth="1"/>
    <col min="92" max="92" width="11.7109375" style="33" customWidth="1"/>
    <col min="93" max="93" width="19.85546875" style="33" customWidth="1"/>
    <col min="94" max="94" width="18" style="33" customWidth="1"/>
    <col min="95" max="95" width="17.42578125" style="33" customWidth="1"/>
    <col min="96" max="112" width="9.140625" style="2"/>
  </cols>
  <sheetData>
    <row r="1" spans="1:112" s="28" customFormat="1" ht="19.5" thickBot="1" x14ac:dyDescent="0.35">
      <c r="A1" s="84" t="s">
        <v>57</v>
      </c>
      <c r="B1" s="85"/>
      <c r="C1" s="39"/>
      <c r="D1" s="39"/>
      <c r="E1" s="39"/>
      <c r="F1" s="38"/>
      <c r="G1" s="38"/>
      <c r="H1" s="37"/>
      <c r="I1" s="37"/>
      <c r="J1" s="37"/>
      <c r="K1" s="37"/>
      <c r="L1" s="38"/>
      <c r="M1" s="86" t="s">
        <v>58</v>
      </c>
      <c r="N1" s="87"/>
      <c r="O1" s="38"/>
      <c r="P1" s="38"/>
      <c r="Q1" s="37"/>
      <c r="R1" s="38"/>
      <c r="S1" s="38"/>
      <c r="T1" s="37"/>
      <c r="U1" s="37"/>
      <c r="V1" s="37"/>
      <c r="W1" s="37"/>
      <c r="X1" s="38"/>
      <c r="Y1" s="84" t="s">
        <v>59</v>
      </c>
      <c r="Z1" s="85"/>
      <c r="AA1" s="38"/>
      <c r="AB1" s="39"/>
      <c r="AC1" s="39"/>
      <c r="AD1" s="38"/>
      <c r="AE1" s="38"/>
      <c r="AF1" s="37"/>
      <c r="AG1" s="37"/>
      <c r="AH1" s="37"/>
      <c r="AI1" s="37"/>
      <c r="AJ1" s="38"/>
      <c r="AK1" s="84" t="s">
        <v>60</v>
      </c>
      <c r="AL1" s="85"/>
      <c r="AM1" s="38"/>
      <c r="AN1" s="39"/>
      <c r="AO1" s="39"/>
      <c r="AP1" s="38"/>
      <c r="AQ1" s="38"/>
      <c r="AR1" s="37"/>
      <c r="AS1" s="37"/>
      <c r="AT1" s="37"/>
      <c r="AU1" s="37"/>
      <c r="AV1" s="38"/>
      <c r="AW1" s="84" t="s">
        <v>61</v>
      </c>
      <c r="AX1" s="85"/>
      <c r="AY1" s="39"/>
      <c r="AZ1" s="39"/>
      <c r="BA1" s="39"/>
      <c r="BB1" s="38"/>
      <c r="BC1" s="38"/>
      <c r="BD1" s="37"/>
      <c r="BE1" s="37"/>
      <c r="BF1" s="37"/>
      <c r="BG1" s="37"/>
      <c r="BH1" s="38"/>
      <c r="BI1" s="88" t="s">
        <v>62</v>
      </c>
      <c r="BJ1" s="89"/>
      <c r="BK1" s="38"/>
      <c r="BL1" s="38"/>
      <c r="BM1" s="37"/>
      <c r="BN1" s="38"/>
      <c r="BO1" s="38"/>
      <c r="BP1" s="37"/>
      <c r="BQ1" s="37"/>
      <c r="BR1" s="37"/>
      <c r="BS1" s="37"/>
      <c r="BT1" s="38"/>
      <c r="BU1" s="84" t="s">
        <v>63</v>
      </c>
      <c r="BV1" s="85"/>
      <c r="BW1" s="38"/>
      <c r="BX1" s="39"/>
      <c r="BY1" s="39"/>
      <c r="BZ1" s="38"/>
      <c r="CA1" s="38"/>
      <c r="CB1" s="37"/>
      <c r="CC1" s="37"/>
      <c r="CD1" s="37"/>
      <c r="CE1" s="37"/>
      <c r="CF1" s="38"/>
      <c r="CG1" s="84" t="s">
        <v>64</v>
      </c>
      <c r="CH1" s="85"/>
      <c r="CI1" s="38"/>
      <c r="CJ1" s="39"/>
      <c r="CK1" s="39"/>
      <c r="CL1" s="38"/>
      <c r="CM1" s="38"/>
      <c r="CN1" s="37"/>
      <c r="CO1" s="37"/>
      <c r="CP1" s="37"/>
      <c r="CQ1" s="37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</row>
    <row r="2" spans="1:112" s="36" customFormat="1" ht="42.75" customHeight="1" x14ac:dyDescent="0.25">
      <c r="A2" s="54" t="s">
        <v>65</v>
      </c>
      <c r="B2" s="55" t="s">
        <v>50</v>
      </c>
      <c r="C2" s="56" t="s">
        <v>51</v>
      </c>
      <c r="D2" s="56" t="s">
        <v>52</v>
      </c>
      <c r="E2" s="56" t="s">
        <v>53</v>
      </c>
      <c r="F2" s="57" t="s">
        <v>54</v>
      </c>
      <c r="G2" s="57" t="s">
        <v>56</v>
      </c>
      <c r="H2" s="57" t="s">
        <v>55</v>
      </c>
      <c r="I2" s="66" t="s">
        <v>67</v>
      </c>
      <c r="J2" s="66" t="s">
        <v>72</v>
      </c>
      <c r="K2" s="67" t="s">
        <v>68</v>
      </c>
      <c r="L2" s="40"/>
      <c r="M2" s="54" t="s">
        <v>65</v>
      </c>
      <c r="N2" s="55" t="s">
        <v>50</v>
      </c>
      <c r="O2" s="56" t="s">
        <v>51</v>
      </c>
      <c r="P2" s="56" t="s">
        <v>52</v>
      </c>
      <c r="Q2" s="61" t="s">
        <v>53</v>
      </c>
      <c r="R2" s="57" t="s">
        <v>54</v>
      </c>
      <c r="S2" s="57" t="s">
        <v>56</v>
      </c>
      <c r="T2" s="57" t="s">
        <v>55</v>
      </c>
      <c r="U2" s="65" t="s">
        <v>67</v>
      </c>
      <c r="V2" s="65" t="s">
        <v>72</v>
      </c>
      <c r="W2" s="65" t="s">
        <v>68</v>
      </c>
      <c r="X2" s="40"/>
      <c r="Y2" s="54" t="s">
        <v>65</v>
      </c>
      <c r="Z2" s="55" t="s">
        <v>50</v>
      </c>
      <c r="AA2" s="56" t="s">
        <v>51</v>
      </c>
      <c r="AB2" s="56" t="s">
        <v>52</v>
      </c>
      <c r="AC2" s="56" t="s">
        <v>53</v>
      </c>
      <c r="AD2" s="57" t="s">
        <v>54</v>
      </c>
      <c r="AE2" s="57" t="s">
        <v>56</v>
      </c>
      <c r="AF2" s="57" t="s">
        <v>55</v>
      </c>
      <c r="AG2" s="66" t="s">
        <v>67</v>
      </c>
      <c r="AH2" s="66" t="s">
        <v>72</v>
      </c>
      <c r="AI2" s="67" t="s">
        <v>68</v>
      </c>
      <c r="AJ2" s="40"/>
      <c r="AK2" s="54" t="s">
        <v>65</v>
      </c>
      <c r="AL2" s="55" t="s">
        <v>50</v>
      </c>
      <c r="AM2" s="56" t="s">
        <v>51</v>
      </c>
      <c r="AN2" s="56" t="s">
        <v>52</v>
      </c>
      <c r="AO2" s="56" t="s">
        <v>53</v>
      </c>
      <c r="AP2" s="57" t="s">
        <v>54</v>
      </c>
      <c r="AQ2" s="57" t="s">
        <v>56</v>
      </c>
      <c r="AR2" s="57" t="s">
        <v>55</v>
      </c>
      <c r="AS2" s="65" t="s">
        <v>67</v>
      </c>
      <c r="AT2" s="65" t="s">
        <v>72</v>
      </c>
      <c r="AU2" s="65" t="s">
        <v>68</v>
      </c>
      <c r="AV2" s="40"/>
      <c r="AW2" s="54" t="s">
        <v>65</v>
      </c>
      <c r="AX2" s="55" t="s">
        <v>50</v>
      </c>
      <c r="AY2" s="56" t="s">
        <v>51</v>
      </c>
      <c r="AZ2" s="56" t="s">
        <v>52</v>
      </c>
      <c r="BA2" s="56" t="s">
        <v>53</v>
      </c>
      <c r="BB2" s="57" t="s">
        <v>54</v>
      </c>
      <c r="BC2" s="57" t="s">
        <v>56</v>
      </c>
      <c r="BD2" s="57" t="s">
        <v>55</v>
      </c>
      <c r="BE2" s="66" t="s">
        <v>67</v>
      </c>
      <c r="BF2" s="66" t="s">
        <v>72</v>
      </c>
      <c r="BG2" s="67" t="s">
        <v>68</v>
      </c>
      <c r="BH2" s="40"/>
      <c r="BI2" s="54" t="s">
        <v>65</v>
      </c>
      <c r="BJ2" s="55" t="s">
        <v>50</v>
      </c>
      <c r="BK2" s="56" t="s">
        <v>51</v>
      </c>
      <c r="BL2" s="56" t="s">
        <v>52</v>
      </c>
      <c r="BM2" s="61" t="s">
        <v>53</v>
      </c>
      <c r="BN2" s="57" t="s">
        <v>54</v>
      </c>
      <c r="BO2" s="57" t="s">
        <v>56</v>
      </c>
      <c r="BP2" s="57" t="s">
        <v>55</v>
      </c>
      <c r="BQ2" s="65" t="s">
        <v>67</v>
      </c>
      <c r="BR2" s="65" t="s">
        <v>72</v>
      </c>
      <c r="BS2" s="65" t="s">
        <v>68</v>
      </c>
      <c r="BT2" s="40"/>
      <c r="BU2" s="54" t="s">
        <v>65</v>
      </c>
      <c r="BV2" s="55" t="s">
        <v>50</v>
      </c>
      <c r="BW2" s="56" t="s">
        <v>51</v>
      </c>
      <c r="BX2" s="56" t="s">
        <v>52</v>
      </c>
      <c r="BY2" s="56" t="s">
        <v>53</v>
      </c>
      <c r="BZ2" s="57" t="s">
        <v>54</v>
      </c>
      <c r="CA2" s="57" t="s">
        <v>56</v>
      </c>
      <c r="CB2" s="57" t="s">
        <v>55</v>
      </c>
      <c r="CC2" s="66" t="s">
        <v>67</v>
      </c>
      <c r="CD2" s="66" t="s">
        <v>72</v>
      </c>
      <c r="CE2" s="67" t="s">
        <v>68</v>
      </c>
      <c r="CF2" s="40"/>
      <c r="CG2" s="54" t="s">
        <v>65</v>
      </c>
      <c r="CH2" s="55" t="s">
        <v>50</v>
      </c>
      <c r="CI2" s="56" t="s">
        <v>51</v>
      </c>
      <c r="CJ2" s="56" t="s">
        <v>52</v>
      </c>
      <c r="CK2" s="56" t="s">
        <v>53</v>
      </c>
      <c r="CL2" s="57" t="s">
        <v>54</v>
      </c>
      <c r="CM2" s="57" t="s">
        <v>56</v>
      </c>
      <c r="CN2" s="57" t="s">
        <v>55</v>
      </c>
      <c r="CO2" s="65" t="s">
        <v>67</v>
      </c>
      <c r="CP2" s="65" t="s">
        <v>72</v>
      </c>
      <c r="CQ2" s="65" t="s">
        <v>68</v>
      </c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</row>
    <row r="3" spans="1:112" s="27" customFormat="1" x14ac:dyDescent="0.25">
      <c r="A3" s="58">
        <v>0</v>
      </c>
      <c r="B3" s="47">
        <f>'C1'!$AA18</f>
        <v>1.2159000000000001E-12</v>
      </c>
      <c r="C3" s="48">
        <f>'C1'!AA19</f>
        <v>1.2206000000000001E-12</v>
      </c>
      <c r="D3" s="48">
        <f>'C1'!AA20</f>
        <v>1.2199000000000001E-12</v>
      </c>
      <c r="E3" s="48">
        <f>'C1'!AA21</f>
        <v>1.2199000000000001E-12</v>
      </c>
      <c r="F3" s="48">
        <f>'C1'!AA22</f>
        <v>1.2271000000000001E-12</v>
      </c>
      <c r="G3" s="47">
        <f>AVERAGE(B3:F3)</f>
        <v>1.22068E-12</v>
      </c>
      <c r="H3" s="47">
        <f>STDEV(B3:F3)</f>
        <v>4.0400495046471882E-15</v>
      </c>
      <c r="I3" s="46"/>
      <c r="J3" s="75">
        <f>G3/$G$3</f>
        <v>1</v>
      </c>
      <c r="K3" s="49">
        <f>(G3/$G$3-1)*100</f>
        <v>0</v>
      </c>
      <c r="L3" s="22"/>
      <c r="M3" s="58">
        <v>0</v>
      </c>
      <c r="N3" s="47">
        <f>'C2'!AA18</f>
        <v>1.4686E-12</v>
      </c>
      <c r="O3" s="47">
        <f>'C2'!AA19</f>
        <v>1.4679E-12</v>
      </c>
      <c r="P3" s="47">
        <f>'C2'!AA20</f>
        <v>1.4731000000000001E-12</v>
      </c>
      <c r="Q3" s="47">
        <f>'C2'!AA21</f>
        <v>1.4726E-12</v>
      </c>
      <c r="R3" s="47">
        <f>'C2'!AA22</f>
        <v>1.4767999999999999E-12</v>
      </c>
      <c r="S3" s="47">
        <f>AVERAGE(N3:R3)</f>
        <v>1.4718E-12</v>
      </c>
      <c r="T3" s="47">
        <f>STDEV(N3:R3)</f>
        <v>3.6324922573902E-15</v>
      </c>
      <c r="U3" s="46"/>
      <c r="V3" s="75">
        <f>S3/$S$3</f>
        <v>1</v>
      </c>
      <c r="W3" s="49">
        <f>(S3/$S$3-1)*100</f>
        <v>0</v>
      </c>
      <c r="X3" s="22"/>
      <c r="Y3" s="58">
        <v>0</v>
      </c>
      <c r="Z3" s="47">
        <f>'C3'!AA18</f>
        <v>1.6941E-12</v>
      </c>
      <c r="AA3" s="47">
        <f>'C3'!AA19</f>
        <v>1.6509999999999999E-12</v>
      </c>
      <c r="AB3" s="47">
        <f>'C3'!AA20</f>
        <v>1.6648999999999999E-12</v>
      </c>
      <c r="AC3" s="47">
        <f>'C3'!AA21</f>
        <v>1.6503999999999999E-12</v>
      </c>
      <c r="AD3" s="47">
        <f>'C3'!AA22</f>
        <v>1.6766999999999999E-12</v>
      </c>
      <c r="AE3" s="47">
        <f>AVERAGE(Z3:AD3)</f>
        <v>1.66742E-12</v>
      </c>
      <c r="AF3" s="47">
        <f>STDEV(Z3:AD3)</f>
        <v>1.8463396220630734E-14</v>
      </c>
      <c r="AG3" s="46"/>
      <c r="AH3" s="75">
        <f>AE3/$AE$3</f>
        <v>1</v>
      </c>
      <c r="AI3" s="49">
        <f>(AE3/$AE$3-1)*100</f>
        <v>0</v>
      </c>
      <c r="AJ3" s="22"/>
      <c r="AK3" s="58"/>
      <c r="AL3" s="47">
        <f>'Sample 4'!AA18</f>
        <v>0</v>
      </c>
      <c r="AM3" s="47">
        <f>'Sample 4'!AA19</f>
        <v>0</v>
      </c>
      <c r="AN3" s="47">
        <f>'Sample 4'!AA20</f>
        <v>0</v>
      </c>
      <c r="AO3" s="47">
        <f>'Sample 4'!AA21</f>
        <v>0</v>
      </c>
      <c r="AP3" s="47">
        <f>'Sample 4'!AA22</f>
        <v>0</v>
      </c>
      <c r="AQ3" s="47">
        <f>AVERAGE(AL3:AP3)</f>
        <v>0</v>
      </c>
      <c r="AR3" s="47">
        <f>STDEV(AL3:AP3)</f>
        <v>0</v>
      </c>
      <c r="AS3" s="46"/>
      <c r="AT3" s="75" t="e">
        <f>AQ3/$AQ$3</f>
        <v>#DIV/0!</v>
      </c>
      <c r="AU3" s="49" t="e">
        <f t="shared" ref="AU3:AU17" si="0">(AQ3/$AQ$3-1)*100</f>
        <v>#DIV/0!</v>
      </c>
      <c r="AV3" s="33"/>
      <c r="AW3" s="58"/>
      <c r="AX3" s="47">
        <f>'Sample 5'!$AA18</f>
        <v>0</v>
      </c>
      <c r="AY3" s="48">
        <f>'Sample 5'!AA19</f>
        <v>0</v>
      </c>
      <c r="AZ3" s="48">
        <f>'Sample 5'!AA20</f>
        <v>0</v>
      </c>
      <c r="BA3" s="48">
        <f>'Sample 5'!AA21</f>
        <v>0</v>
      </c>
      <c r="BB3" s="48">
        <f>'Sample 5'!AA22</f>
        <v>0</v>
      </c>
      <c r="BC3" s="47">
        <f t="shared" ref="BC3:BC17" si="1">AVERAGE(AX3:BB3)</f>
        <v>0</v>
      </c>
      <c r="BD3" s="47">
        <f t="shared" ref="BD3:BD17" si="2">STDEV(AX3:BB3)</f>
        <v>0</v>
      </c>
      <c r="BE3" s="46"/>
      <c r="BF3" s="75" t="e">
        <f>BC3/$BC$3</f>
        <v>#DIV/0!</v>
      </c>
      <c r="BG3" s="49" t="e">
        <f>(BC3/$BC$3-1)*100</f>
        <v>#DIV/0!</v>
      </c>
      <c r="BH3" s="22"/>
      <c r="BI3" s="58"/>
      <c r="BJ3" s="47">
        <f>'Sample 6'!AA18</f>
        <v>0</v>
      </c>
      <c r="BK3" s="47">
        <f>'Sample 6'!AA19</f>
        <v>0</v>
      </c>
      <c r="BL3" s="47">
        <f>'Sample 6'!AA20</f>
        <v>0</v>
      </c>
      <c r="BM3" s="47">
        <f>'Sample 6'!AA21</f>
        <v>0</v>
      </c>
      <c r="BN3" s="47">
        <f>'Sample 6'!AA22</f>
        <v>0</v>
      </c>
      <c r="BO3" s="47">
        <f t="shared" ref="BO3:BO17" si="3">AVERAGE(BJ3:BN3)</f>
        <v>0</v>
      </c>
      <c r="BP3" s="47">
        <f t="shared" ref="BP3:BP17" si="4">STDEV(BJ3:BN3)</f>
        <v>0</v>
      </c>
      <c r="BQ3" s="46"/>
      <c r="BR3" s="75" t="e">
        <f>BO3/$BO$3</f>
        <v>#DIV/0!</v>
      </c>
      <c r="BS3" s="49" t="e">
        <f>(BO3/$BO$3-1)*100</f>
        <v>#DIV/0!</v>
      </c>
      <c r="BT3" s="22"/>
      <c r="BU3" s="58"/>
      <c r="BV3" s="47">
        <f>'Sample 7'!AA18</f>
        <v>0</v>
      </c>
      <c r="BW3" s="47">
        <f>'Sample 7'!AA19</f>
        <v>0</v>
      </c>
      <c r="BX3" s="47">
        <f>'Sample 7'!AA20</f>
        <v>0</v>
      </c>
      <c r="BY3" s="47">
        <f>'Sample 7'!AA21</f>
        <v>0</v>
      </c>
      <c r="BZ3" s="47">
        <f>'Sample 7'!AA22</f>
        <v>0</v>
      </c>
      <c r="CA3" s="47">
        <f t="shared" ref="CA3:CA17" si="5">AVERAGE(BV3:BZ3)</f>
        <v>0</v>
      </c>
      <c r="CB3" s="47">
        <f t="shared" ref="CB3:CB17" si="6">STDEV(BV3:BZ3)</f>
        <v>0</v>
      </c>
      <c r="CC3" s="46"/>
      <c r="CD3" s="75" t="e">
        <f>CA3/$CA$3</f>
        <v>#DIV/0!</v>
      </c>
      <c r="CE3" s="49" t="e">
        <f>(CA3/$CA$3-1)*100</f>
        <v>#DIV/0!</v>
      </c>
      <c r="CF3" s="22"/>
      <c r="CG3" s="58"/>
      <c r="CH3" s="47">
        <f>'Sample 8'!AA18</f>
        <v>0</v>
      </c>
      <c r="CI3" s="47">
        <f>'Sample 8'!AA19</f>
        <v>0</v>
      </c>
      <c r="CJ3" s="47">
        <f>'Sample 8'!AA20</f>
        <v>0</v>
      </c>
      <c r="CK3" s="47">
        <f>'Sample 8'!AA21</f>
        <v>0</v>
      </c>
      <c r="CL3" s="47">
        <f>'Sample 8'!AA22</f>
        <v>0</v>
      </c>
      <c r="CM3" s="47">
        <f t="shared" ref="CM3:CM17" si="7">AVERAGE(CH3:CL3)</f>
        <v>0</v>
      </c>
      <c r="CN3" s="47">
        <f t="shared" ref="CN3:CN17" si="8">STDEV(CH3:CL3)</f>
        <v>0</v>
      </c>
      <c r="CO3" s="46"/>
      <c r="CP3" s="75" t="e">
        <f>CM3/$CM$3</f>
        <v>#DIV/0!</v>
      </c>
      <c r="CQ3" s="49" t="e">
        <f>(CM3/$CM$3-1)*100</f>
        <v>#DIV/0!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 x14ac:dyDescent="0.25">
      <c r="A4" s="58">
        <v>0.5</v>
      </c>
      <c r="B4" s="47">
        <f>'C1'!AA27</f>
        <v>1.2149E-12</v>
      </c>
      <c r="C4" s="48">
        <f>'C1'!AA28</f>
        <v>1.2273E-12</v>
      </c>
      <c r="D4" s="48">
        <f>'C1'!AA29</f>
        <v>1.219E-12</v>
      </c>
      <c r="E4" s="48">
        <f>'C1'!AA30</f>
        <v>1.2315999999999999E-12</v>
      </c>
      <c r="F4" s="48">
        <f>'C1'!AA31</f>
        <v>1.2275999999999999E-12</v>
      </c>
      <c r="G4" s="47">
        <f t="shared" ref="G4:G17" si="9">AVERAGE(B4:F4)</f>
        <v>1.22408E-12</v>
      </c>
      <c r="H4" s="47">
        <f t="shared" ref="H4:H17" si="10">STDEV(B4:F4)</f>
        <v>6.8809156367448473E-15</v>
      </c>
      <c r="I4" s="46"/>
      <c r="J4" s="75">
        <f t="shared" ref="J4:J17" si="11">G4/$G$3</f>
        <v>1.002785332765344</v>
      </c>
      <c r="K4" s="49">
        <f>(G4/$G$3-1)*100</f>
        <v>0.27853327653439841</v>
      </c>
      <c r="M4" s="58">
        <v>0.5</v>
      </c>
      <c r="N4" s="47">
        <f>'C2'!AA27</f>
        <v>1.4494000000000001E-12</v>
      </c>
      <c r="O4" s="47">
        <f>'C2'!AA28</f>
        <v>1.4503E-12</v>
      </c>
      <c r="P4" s="47">
        <f>'C2'!AA29</f>
        <v>1.4522E-12</v>
      </c>
      <c r="Q4" s="47">
        <f>'C2'!AA30</f>
        <v>1.4603999999999999E-12</v>
      </c>
      <c r="R4" s="47">
        <f>'C2'!AA31</f>
        <v>1.4546000000000001E-12</v>
      </c>
      <c r="S4" s="47">
        <f t="shared" ref="S4:S17" si="12">AVERAGE(N4:R4)</f>
        <v>1.4533799999999998E-12</v>
      </c>
      <c r="T4" s="47">
        <f t="shared" ref="T4:T17" si="13">STDEV(N4:R4)</f>
        <v>4.4013634251217697E-15</v>
      </c>
      <c r="U4" s="46"/>
      <c r="V4" s="75">
        <f t="shared" ref="V4:V17" si="14">S4/$S$3</f>
        <v>0.98748471259682002</v>
      </c>
      <c r="W4" s="49">
        <f t="shared" ref="W4:W17" si="15">(S4/$S$3-1)*100</f>
        <v>-1.2515287403179975</v>
      </c>
      <c r="Y4" s="58">
        <v>0.5</v>
      </c>
      <c r="Z4" s="47">
        <f>'C3'!AA27</f>
        <v>1.6525000000000001E-12</v>
      </c>
      <c r="AA4" s="47">
        <f>'C3'!AA28</f>
        <v>1.6597000000000001E-12</v>
      </c>
      <c r="AB4" s="47">
        <f>'C3'!AA29</f>
        <v>1.7012000000000001E-12</v>
      </c>
      <c r="AC4" s="47">
        <f>'C3'!AA30</f>
        <v>1.6947E-12</v>
      </c>
      <c r="AD4" s="47">
        <f>'C3'!AA31</f>
        <v>1.7E-12</v>
      </c>
      <c r="AE4" s="47">
        <f t="shared" ref="AE4:AE17" si="16">AVERAGE(Z4:AD4)</f>
        <v>1.6816200000000001E-12</v>
      </c>
      <c r="AF4" s="47">
        <f t="shared" ref="AF4:AF17" si="17">STDEV(Z4:AD4)</f>
        <v>2.3562406498488203E-14</v>
      </c>
      <c r="AG4" s="46"/>
      <c r="AH4" s="75">
        <f t="shared" ref="AH4:AH17" si="18">AE4/$AE$3</f>
        <v>1.0085161506998837</v>
      </c>
      <c r="AI4" s="49">
        <f t="shared" ref="AI4:AI17" si="19">(AE4/$AE$3-1)*100</f>
        <v>0.85161506998836511</v>
      </c>
      <c r="AK4" s="58"/>
      <c r="AL4" s="47">
        <f>'Sample 4'!AA27</f>
        <v>0</v>
      </c>
      <c r="AM4" s="47">
        <f>'Sample 4'!AA28</f>
        <v>0</v>
      </c>
      <c r="AN4" s="47">
        <f>'Sample 4'!AA29</f>
        <v>0</v>
      </c>
      <c r="AO4" s="47">
        <f>'Sample 4'!AA30</f>
        <v>0</v>
      </c>
      <c r="AP4" s="47">
        <f>'Sample 4'!AA31</f>
        <v>0</v>
      </c>
      <c r="AQ4" s="47">
        <f t="shared" ref="AQ4:AQ17" si="20">AVERAGE(AL4:AP4)</f>
        <v>0</v>
      </c>
      <c r="AR4" s="47">
        <f t="shared" ref="AR4:AR17" si="21">STDEV(AL4:AP4)</f>
        <v>0</v>
      </c>
      <c r="AS4" s="46"/>
      <c r="AT4" s="75" t="e">
        <f t="shared" ref="AT4:AT17" si="22">AQ4/$AQ$3</f>
        <v>#DIV/0!</v>
      </c>
      <c r="AU4" s="49" t="e">
        <f t="shared" si="0"/>
        <v>#DIV/0!</v>
      </c>
      <c r="AW4" s="58"/>
      <c r="AX4" s="47">
        <f>'Sample 5'!AA27</f>
        <v>0</v>
      </c>
      <c r="AY4" s="48">
        <f>'Sample 5'!AA28</f>
        <v>0</v>
      </c>
      <c r="AZ4" s="48">
        <f>'Sample 5'!AA29</f>
        <v>0</v>
      </c>
      <c r="BA4" s="48">
        <f>'Sample 5'!AA30</f>
        <v>0</v>
      </c>
      <c r="BB4" s="48">
        <f>'Sample 5'!AA31</f>
        <v>0</v>
      </c>
      <c r="BC4" s="47">
        <f t="shared" si="1"/>
        <v>0</v>
      </c>
      <c r="BD4" s="47">
        <f t="shared" si="2"/>
        <v>0</v>
      </c>
      <c r="BE4" s="46"/>
      <c r="BF4" s="75" t="e">
        <f t="shared" ref="BF4:BF17" si="23">BC4/$BC$3</f>
        <v>#DIV/0!</v>
      </c>
      <c r="BG4" s="49" t="e">
        <f t="shared" ref="BG4:BG17" si="24">(BC4/$BC$3-1)*100</f>
        <v>#DIV/0!</v>
      </c>
      <c r="BI4" s="58"/>
      <c r="BJ4" s="47">
        <f>'Sample 6'!AA27</f>
        <v>0</v>
      </c>
      <c r="BK4" s="47">
        <f>'Sample 6'!AA28</f>
        <v>0</v>
      </c>
      <c r="BL4" s="47">
        <f>'Sample 6'!AA29</f>
        <v>0</v>
      </c>
      <c r="BM4" s="47">
        <f>'Sample 6'!AA30</f>
        <v>0</v>
      </c>
      <c r="BN4" s="47">
        <f>'Sample 6'!AA31</f>
        <v>0</v>
      </c>
      <c r="BO4" s="47">
        <f t="shared" si="3"/>
        <v>0</v>
      </c>
      <c r="BP4" s="47">
        <f t="shared" si="4"/>
        <v>0</v>
      </c>
      <c r="BQ4" s="46"/>
      <c r="BR4" s="75" t="e">
        <f t="shared" ref="BR4:BR17" si="25">BO4/$BO$3</f>
        <v>#DIV/0!</v>
      </c>
      <c r="BS4" s="49" t="e">
        <f t="shared" ref="BS4:BS17" si="26">(BO4/$BO$3-1)*100</f>
        <v>#DIV/0!</v>
      </c>
      <c r="BU4" s="58"/>
      <c r="BV4" s="47">
        <f>'Sample 7'!AA27</f>
        <v>0</v>
      </c>
      <c r="BW4" s="47">
        <f>'Sample 7'!AA28</f>
        <v>0</v>
      </c>
      <c r="BX4" s="47">
        <f>'Sample 7'!AA29</f>
        <v>0</v>
      </c>
      <c r="BY4" s="47">
        <f>'Sample 7'!AA30</f>
        <v>0</v>
      </c>
      <c r="BZ4" s="47">
        <f>'Sample 7'!AA31</f>
        <v>0</v>
      </c>
      <c r="CA4" s="47">
        <f t="shared" si="5"/>
        <v>0</v>
      </c>
      <c r="CB4" s="47">
        <f t="shared" si="6"/>
        <v>0</v>
      </c>
      <c r="CC4" s="46"/>
      <c r="CD4" s="75" t="e">
        <f t="shared" ref="CD4:CD17" si="27">CA4/$CA$3</f>
        <v>#DIV/0!</v>
      </c>
      <c r="CE4" s="49" t="e">
        <f t="shared" ref="CE4:CE17" si="28">(CA4/$CA$3-1)*100</f>
        <v>#DIV/0!</v>
      </c>
      <c r="CG4" s="58"/>
      <c r="CH4" s="47">
        <f>'Sample 8'!AA27</f>
        <v>0</v>
      </c>
      <c r="CI4" s="47">
        <f>'Sample 8'!AA28</f>
        <v>0</v>
      </c>
      <c r="CJ4" s="47">
        <f>'Sample 8'!AA29</f>
        <v>0</v>
      </c>
      <c r="CK4" s="47">
        <f>'Sample 8'!AA30</f>
        <v>0</v>
      </c>
      <c r="CL4" s="47">
        <f>'Sample 8'!AA31</f>
        <v>0</v>
      </c>
      <c r="CM4" s="47">
        <f t="shared" si="7"/>
        <v>0</v>
      </c>
      <c r="CN4" s="47">
        <f t="shared" si="8"/>
        <v>0</v>
      </c>
      <c r="CO4" s="46"/>
      <c r="CP4" s="75" t="e">
        <f t="shared" ref="CP4:CP17" si="29">CM4/$CM$3</f>
        <v>#DIV/0!</v>
      </c>
      <c r="CQ4" s="49" t="e">
        <f t="shared" ref="CQ4:CQ17" si="30">(CM4/$CM$3-1)*100</f>
        <v>#DIV/0!</v>
      </c>
    </row>
    <row r="5" spans="1:112" x14ac:dyDescent="0.25">
      <c r="A5" s="58">
        <v>1</v>
      </c>
      <c r="B5" s="47">
        <f>'C1'!AA36</f>
        <v>1.2173000000000001E-12</v>
      </c>
      <c r="C5" s="48">
        <f>'C1'!AA37</f>
        <v>1.2288999999999999E-12</v>
      </c>
      <c r="D5" s="48">
        <f>'C1'!AA38</f>
        <v>1.2321999999999999E-12</v>
      </c>
      <c r="E5" s="48">
        <f>'C1'!AA39</f>
        <v>1.2333E-12</v>
      </c>
      <c r="F5" s="48">
        <f>'C1'!AA40</f>
        <v>1.2174E-12</v>
      </c>
      <c r="G5" s="47">
        <f t="shared" si="9"/>
        <v>1.2258199999999999E-12</v>
      </c>
      <c r="H5" s="47">
        <f t="shared" si="10"/>
        <v>7.8998101243004098E-15</v>
      </c>
      <c r="I5" s="46"/>
      <c r="J5" s="75">
        <f t="shared" si="11"/>
        <v>1.0042107677687846</v>
      </c>
      <c r="K5" s="49">
        <f>(G5/$G$3-1)*100</f>
        <v>0.42107677687845957</v>
      </c>
      <c r="M5" s="58">
        <v>1</v>
      </c>
      <c r="N5" s="47">
        <f>'C2'!AA36</f>
        <v>1.4396E-12</v>
      </c>
      <c r="O5" s="47">
        <f>'C2'!AA37</f>
        <v>1.4417E-12</v>
      </c>
      <c r="P5" s="47">
        <f>'C2'!AA38</f>
        <v>1.4447000000000001E-12</v>
      </c>
      <c r="Q5" s="47">
        <f>'C2'!AA39</f>
        <v>1.4517999999999999E-12</v>
      </c>
      <c r="R5" s="47">
        <f>'C2'!AA40</f>
        <v>1.4506000000000001E-12</v>
      </c>
      <c r="S5" s="47">
        <f t="shared" si="12"/>
        <v>1.44568E-12</v>
      </c>
      <c r="T5" s="47">
        <f t="shared" si="13"/>
        <v>5.3718711823721024E-15</v>
      </c>
      <c r="U5" s="46"/>
      <c r="V5" s="75">
        <f t="shared" si="14"/>
        <v>0.98225302350862886</v>
      </c>
      <c r="W5" s="49">
        <f t="shared" si="15"/>
        <v>-1.7746976491371136</v>
      </c>
      <c r="Y5" s="58">
        <v>1</v>
      </c>
      <c r="Z5" s="47">
        <f>'C3'!AA36</f>
        <v>1.6975E-12</v>
      </c>
      <c r="AA5" s="47">
        <f>'C3'!AA37</f>
        <v>1.6694999999999999E-12</v>
      </c>
      <c r="AB5" s="47">
        <f>'C3'!AA38</f>
        <v>1.6628999999999999E-12</v>
      </c>
      <c r="AC5" s="47">
        <f>'C3'!AA39</f>
        <v>1.6953000000000001E-12</v>
      </c>
      <c r="AD5" s="47">
        <f>'C3'!AA40</f>
        <v>1.6946000000000001E-12</v>
      </c>
      <c r="AE5" s="47">
        <f t="shared" si="16"/>
        <v>1.6839599999999998E-12</v>
      </c>
      <c r="AF5" s="47">
        <f t="shared" si="17"/>
        <v>1.6414566701561217E-14</v>
      </c>
      <c r="AG5" s="46"/>
      <c r="AH5" s="75">
        <f t="shared" si="18"/>
        <v>1.0099195163785968</v>
      </c>
      <c r="AI5" s="49">
        <f t="shared" si="19"/>
        <v>0.99195163785967821</v>
      </c>
      <c r="AK5" s="58"/>
      <c r="AL5" s="47">
        <f>'Sample 4'!AA36</f>
        <v>0</v>
      </c>
      <c r="AM5" s="47">
        <f>'Sample 4'!AA37</f>
        <v>0</v>
      </c>
      <c r="AN5" s="47">
        <f>'Sample 4'!AA38</f>
        <v>0</v>
      </c>
      <c r="AO5" s="47">
        <f>'Sample 4'!AA39</f>
        <v>0</v>
      </c>
      <c r="AP5" s="47">
        <f>'Sample 4'!AA40</f>
        <v>0</v>
      </c>
      <c r="AQ5" s="47">
        <f t="shared" si="20"/>
        <v>0</v>
      </c>
      <c r="AR5" s="47">
        <f t="shared" si="21"/>
        <v>0</v>
      </c>
      <c r="AS5" s="46"/>
      <c r="AT5" s="75" t="e">
        <f t="shared" si="22"/>
        <v>#DIV/0!</v>
      </c>
      <c r="AU5" s="49" t="e">
        <f t="shared" si="0"/>
        <v>#DIV/0!</v>
      </c>
      <c r="AW5" s="58"/>
      <c r="AX5" s="47">
        <f>'Sample 5'!AA36</f>
        <v>0</v>
      </c>
      <c r="AY5" s="48">
        <f>'Sample 5'!AA37</f>
        <v>0</v>
      </c>
      <c r="AZ5" s="48">
        <f>'Sample 5'!AA38</f>
        <v>0</v>
      </c>
      <c r="BA5" s="48">
        <f>'Sample 5'!AA39</f>
        <v>0</v>
      </c>
      <c r="BB5" s="48">
        <f>'Sample 5'!AA40</f>
        <v>0</v>
      </c>
      <c r="BC5" s="47">
        <f t="shared" si="1"/>
        <v>0</v>
      </c>
      <c r="BD5" s="47">
        <f t="shared" si="2"/>
        <v>0</v>
      </c>
      <c r="BE5" s="46"/>
      <c r="BF5" s="75" t="e">
        <f t="shared" si="23"/>
        <v>#DIV/0!</v>
      </c>
      <c r="BG5" s="49" t="e">
        <f t="shared" si="24"/>
        <v>#DIV/0!</v>
      </c>
      <c r="BI5" s="58"/>
      <c r="BJ5" s="47">
        <f>'Sample 6'!AA36</f>
        <v>0</v>
      </c>
      <c r="BK5" s="47">
        <f>'Sample 6'!AA37</f>
        <v>0</v>
      </c>
      <c r="BL5" s="47">
        <f>'Sample 6'!AA38</f>
        <v>0</v>
      </c>
      <c r="BM5" s="47">
        <f>'Sample 6'!AA39</f>
        <v>0</v>
      </c>
      <c r="BN5" s="47">
        <f>'Sample 6'!AA40</f>
        <v>0</v>
      </c>
      <c r="BO5" s="47">
        <f t="shared" si="3"/>
        <v>0</v>
      </c>
      <c r="BP5" s="47">
        <f t="shared" si="4"/>
        <v>0</v>
      </c>
      <c r="BQ5" s="46"/>
      <c r="BR5" s="75" t="e">
        <f t="shared" si="25"/>
        <v>#DIV/0!</v>
      </c>
      <c r="BS5" s="49" t="e">
        <f t="shared" si="26"/>
        <v>#DIV/0!</v>
      </c>
      <c r="BU5" s="58"/>
      <c r="BV5" s="47">
        <f>'Sample 7'!AA36</f>
        <v>0</v>
      </c>
      <c r="BW5" s="47">
        <f>'Sample 7'!AA37</f>
        <v>0</v>
      </c>
      <c r="BX5" s="47">
        <f>'Sample 7'!AA38</f>
        <v>0</v>
      </c>
      <c r="BY5" s="47">
        <f>'Sample 7'!AA39</f>
        <v>0</v>
      </c>
      <c r="BZ5" s="47">
        <f>'Sample 7'!AA40</f>
        <v>0</v>
      </c>
      <c r="CA5" s="47">
        <f t="shared" si="5"/>
        <v>0</v>
      </c>
      <c r="CB5" s="47">
        <f t="shared" si="6"/>
        <v>0</v>
      </c>
      <c r="CC5" s="46"/>
      <c r="CD5" s="75" t="e">
        <f t="shared" si="27"/>
        <v>#DIV/0!</v>
      </c>
      <c r="CE5" s="49" t="e">
        <f t="shared" si="28"/>
        <v>#DIV/0!</v>
      </c>
      <c r="CG5" s="58"/>
      <c r="CH5" s="47">
        <f>'Sample 8'!AA36</f>
        <v>0</v>
      </c>
      <c r="CI5" s="47">
        <f>'Sample 8'!AA37</f>
        <v>0</v>
      </c>
      <c r="CJ5" s="47">
        <f>'Sample 8'!AA38</f>
        <v>0</v>
      </c>
      <c r="CK5" s="47">
        <f>'Sample 8'!AA39</f>
        <v>0</v>
      </c>
      <c r="CL5" s="47">
        <f>'Sample 8'!AA40</f>
        <v>0</v>
      </c>
      <c r="CM5" s="47">
        <f t="shared" si="7"/>
        <v>0</v>
      </c>
      <c r="CN5" s="47">
        <f t="shared" si="8"/>
        <v>0</v>
      </c>
      <c r="CO5" s="46"/>
      <c r="CP5" s="75" t="e">
        <f t="shared" si="29"/>
        <v>#DIV/0!</v>
      </c>
      <c r="CQ5" s="49" t="e">
        <f t="shared" si="30"/>
        <v>#DIV/0!</v>
      </c>
    </row>
    <row r="6" spans="1:112" x14ac:dyDescent="0.25">
      <c r="A6" s="58">
        <v>1.5</v>
      </c>
      <c r="B6" s="47">
        <f>'C1'!AA45</f>
        <v>1.2205000000000001E-12</v>
      </c>
      <c r="C6" s="48">
        <f>'C1'!AA46</f>
        <v>1.2284000000000001E-12</v>
      </c>
      <c r="D6" s="48">
        <f>'C1'!AA47</f>
        <v>1.2234E-12</v>
      </c>
      <c r="E6" s="48">
        <f>'C1'!AA48</f>
        <v>1.2210999999999999E-12</v>
      </c>
      <c r="F6" s="48">
        <f>'C1'!AA49</f>
        <v>1.2253E-12</v>
      </c>
      <c r="G6" s="47">
        <f t="shared" si="9"/>
        <v>1.22374E-12</v>
      </c>
      <c r="H6" s="47">
        <f t="shared" si="10"/>
        <v>3.2300154798390984E-15</v>
      </c>
      <c r="I6" s="46"/>
      <c r="J6" s="75">
        <f t="shared" si="11"/>
        <v>1.0025067994888095</v>
      </c>
      <c r="K6" s="49">
        <f>(G6/$G$3-1)*100</f>
        <v>0.25067994888094969</v>
      </c>
      <c r="M6" s="58">
        <v>1.5</v>
      </c>
      <c r="N6" s="47">
        <f>'C2'!AA45</f>
        <v>1.4297000000000001E-12</v>
      </c>
      <c r="O6" s="47">
        <f>'C2'!AA46</f>
        <v>1.4386999999999999E-12</v>
      </c>
      <c r="P6" s="47">
        <f>'C2'!AA47</f>
        <v>1.4399999999999999E-12</v>
      </c>
      <c r="Q6" s="47">
        <f>'C2'!AA48</f>
        <v>1.4373999999999999E-12</v>
      </c>
      <c r="R6" s="47">
        <f>'C2'!AA49</f>
        <v>1.4376000000000001E-12</v>
      </c>
      <c r="S6" s="47">
        <f t="shared" si="12"/>
        <v>1.4366800000000001E-12</v>
      </c>
      <c r="T6" s="47">
        <f t="shared" si="13"/>
        <v>4.036954297487102E-15</v>
      </c>
      <c r="U6" s="46"/>
      <c r="V6" s="75">
        <f t="shared" si="14"/>
        <v>0.97613806223671695</v>
      </c>
      <c r="W6" s="49">
        <f t="shared" si="15"/>
        <v>-2.3861937763283048</v>
      </c>
      <c r="Y6" s="58">
        <v>1.5</v>
      </c>
      <c r="Z6" s="47">
        <f>'C3'!AA45</f>
        <v>1.7011000000000001E-12</v>
      </c>
      <c r="AA6" s="47">
        <f>'C3'!AA46</f>
        <v>1.6749000000000001E-12</v>
      </c>
      <c r="AB6" s="47">
        <f>'C3'!AA47</f>
        <v>1.6627999999999999E-12</v>
      </c>
      <c r="AC6" s="47">
        <f>'C3'!AA48</f>
        <v>1.6771E-12</v>
      </c>
      <c r="AD6" s="47">
        <f>'C3'!AA49</f>
        <v>1.6928E-12</v>
      </c>
      <c r="AE6" s="47">
        <f t="shared" si="16"/>
        <v>1.6817399999999999E-12</v>
      </c>
      <c r="AF6" s="47">
        <f t="shared" si="17"/>
        <v>1.5200098683890222E-14</v>
      </c>
      <c r="AG6" s="46"/>
      <c r="AH6" s="75">
        <f t="shared" si="18"/>
        <v>1.0085881181705869</v>
      </c>
      <c r="AI6" s="49">
        <f t="shared" si="19"/>
        <v>0.85881181705869114</v>
      </c>
      <c r="AK6" s="58"/>
      <c r="AL6" s="47">
        <f>'Sample 4'!AA45</f>
        <v>0</v>
      </c>
      <c r="AM6" s="47">
        <f>'Sample 4'!AA46</f>
        <v>0</v>
      </c>
      <c r="AN6" s="47">
        <f>'Sample 4'!AA47</f>
        <v>0</v>
      </c>
      <c r="AO6" s="47">
        <f>'Sample 4'!AA48</f>
        <v>0</v>
      </c>
      <c r="AP6" s="47">
        <f>'Sample 4'!AA49</f>
        <v>0</v>
      </c>
      <c r="AQ6" s="47">
        <f t="shared" si="20"/>
        <v>0</v>
      </c>
      <c r="AR6" s="47">
        <f t="shared" si="21"/>
        <v>0</v>
      </c>
      <c r="AS6" s="46"/>
      <c r="AT6" s="75" t="e">
        <f t="shared" si="22"/>
        <v>#DIV/0!</v>
      </c>
      <c r="AU6" s="49" t="e">
        <f t="shared" si="0"/>
        <v>#DIV/0!</v>
      </c>
      <c r="AW6" s="58"/>
      <c r="AX6" s="47">
        <f>'Sample 5'!AA45</f>
        <v>0</v>
      </c>
      <c r="AY6" s="48">
        <f>'Sample 5'!AA46</f>
        <v>0</v>
      </c>
      <c r="AZ6" s="48">
        <f>'Sample 5'!AA47</f>
        <v>0</v>
      </c>
      <c r="BA6" s="48">
        <f>'Sample 5'!AA48</f>
        <v>0</v>
      </c>
      <c r="BB6" s="48">
        <f>'Sample 5'!AA49</f>
        <v>0</v>
      </c>
      <c r="BC6" s="47">
        <f t="shared" si="1"/>
        <v>0</v>
      </c>
      <c r="BD6" s="47">
        <f t="shared" si="2"/>
        <v>0</v>
      </c>
      <c r="BE6" s="46"/>
      <c r="BF6" s="75" t="e">
        <f t="shared" si="23"/>
        <v>#DIV/0!</v>
      </c>
      <c r="BG6" s="49" t="e">
        <f t="shared" si="24"/>
        <v>#DIV/0!</v>
      </c>
      <c r="BI6" s="58"/>
      <c r="BJ6" s="47">
        <f>'Sample 6'!AA45</f>
        <v>0</v>
      </c>
      <c r="BK6" s="47">
        <f>'Sample 6'!AA46</f>
        <v>0</v>
      </c>
      <c r="BL6" s="47">
        <f>'Sample 6'!AA47</f>
        <v>0</v>
      </c>
      <c r="BM6" s="47">
        <f>'Sample 6'!AA48</f>
        <v>0</v>
      </c>
      <c r="BN6" s="47">
        <f>'Sample 6'!AA49</f>
        <v>0</v>
      </c>
      <c r="BO6" s="47">
        <f t="shared" si="3"/>
        <v>0</v>
      </c>
      <c r="BP6" s="47">
        <f t="shared" si="4"/>
        <v>0</v>
      </c>
      <c r="BQ6" s="46"/>
      <c r="BR6" s="75" t="e">
        <f t="shared" si="25"/>
        <v>#DIV/0!</v>
      </c>
      <c r="BS6" s="49" t="e">
        <f t="shared" si="26"/>
        <v>#DIV/0!</v>
      </c>
      <c r="BU6" s="58"/>
      <c r="BV6" s="47">
        <f>'Sample 7'!AA45</f>
        <v>0</v>
      </c>
      <c r="BW6" s="47">
        <f>'Sample 7'!AA46</f>
        <v>0</v>
      </c>
      <c r="BX6" s="47">
        <f>'Sample 7'!AA47</f>
        <v>0</v>
      </c>
      <c r="BY6" s="47">
        <f>'Sample 7'!AA48</f>
        <v>0</v>
      </c>
      <c r="BZ6" s="47">
        <f>'Sample 7'!AA49</f>
        <v>0</v>
      </c>
      <c r="CA6" s="47">
        <f t="shared" si="5"/>
        <v>0</v>
      </c>
      <c r="CB6" s="47">
        <f t="shared" si="6"/>
        <v>0</v>
      </c>
      <c r="CC6" s="46"/>
      <c r="CD6" s="75" t="e">
        <f t="shared" si="27"/>
        <v>#DIV/0!</v>
      </c>
      <c r="CE6" s="49" t="e">
        <f t="shared" si="28"/>
        <v>#DIV/0!</v>
      </c>
      <c r="CG6" s="58"/>
      <c r="CH6" s="47">
        <f>'Sample 8'!AA45</f>
        <v>0</v>
      </c>
      <c r="CI6" s="47">
        <f>'Sample 8'!AA46</f>
        <v>0</v>
      </c>
      <c r="CJ6" s="47">
        <f>'Sample 8'!AA47</f>
        <v>0</v>
      </c>
      <c r="CK6" s="47">
        <f>'Sample 8'!AA48</f>
        <v>0</v>
      </c>
      <c r="CL6" s="47">
        <f>'Sample 8'!AA49</f>
        <v>0</v>
      </c>
      <c r="CM6" s="47">
        <f t="shared" si="7"/>
        <v>0</v>
      </c>
      <c r="CN6" s="47">
        <f t="shared" si="8"/>
        <v>0</v>
      </c>
      <c r="CO6" s="46"/>
      <c r="CP6" s="75" t="e">
        <f t="shared" si="29"/>
        <v>#DIV/0!</v>
      </c>
      <c r="CQ6" s="49" t="e">
        <f t="shared" si="30"/>
        <v>#DIV/0!</v>
      </c>
    </row>
    <row r="7" spans="1:112" x14ac:dyDescent="0.25">
      <c r="A7" s="58">
        <v>2</v>
      </c>
      <c r="B7" s="47">
        <f>'C1'!AA54</f>
        <v>1.2293E-12</v>
      </c>
      <c r="C7" s="48">
        <f>'C1'!AA55</f>
        <v>1.2321999999999999E-12</v>
      </c>
      <c r="D7" s="48">
        <f>'C1'!AA56</f>
        <v>1.2339E-12</v>
      </c>
      <c r="E7" s="48">
        <f>'C1'!AA57</f>
        <v>1.2335999999999999E-12</v>
      </c>
      <c r="F7" s="48">
        <f>'C1'!AA58</f>
        <v>1.2400999999999999E-12</v>
      </c>
      <c r="G7" s="47">
        <f t="shared" si="9"/>
        <v>1.2338199999999999E-12</v>
      </c>
      <c r="H7" s="47">
        <f t="shared" si="10"/>
        <v>3.9543646771636788E-15</v>
      </c>
      <c r="I7" s="46"/>
      <c r="J7" s="75">
        <f t="shared" si="11"/>
        <v>1.0107644919225349</v>
      </c>
      <c r="K7" s="49">
        <f t="shared" ref="K7:K16" si="31">(G7/$G$3-1)*100</f>
        <v>1.0764491922534924</v>
      </c>
      <c r="M7" s="58">
        <v>2</v>
      </c>
      <c r="N7" s="47">
        <f>'C2'!AA54</f>
        <v>1.4257000000000001E-12</v>
      </c>
      <c r="O7" s="47">
        <f>'C2'!AA55</f>
        <v>1.4326999999999999E-12</v>
      </c>
      <c r="P7" s="47">
        <f>'C2'!AA56</f>
        <v>1.4292E-12</v>
      </c>
      <c r="Q7" s="47">
        <f>'C2'!AA57</f>
        <v>1.4305E-12</v>
      </c>
      <c r="R7" s="47">
        <f>'C2'!AA58</f>
        <v>1.4283000000000001E-12</v>
      </c>
      <c r="S7" s="47">
        <f t="shared" si="12"/>
        <v>1.4292799999999999E-12</v>
      </c>
      <c r="T7" s="47">
        <f t="shared" si="13"/>
        <v>2.5965361541869081E-15</v>
      </c>
      <c r="U7" s="46"/>
      <c r="V7" s="75">
        <f t="shared" si="14"/>
        <v>0.97111020519092262</v>
      </c>
      <c r="W7" s="49">
        <f t="shared" si="15"/>
        <v>-2.8889794809077385</v>
      </c>
      <c r="Y7" s="58">
        <v>2</v>
      </c>
      <c r="Z7" s="47">
        <f>'C3'!AA54</f>
        <v>1.6630000000000001E-12</v>
      </c>
      <c r="AA7" s="47">
        <f>'C3'!AA55</f>
        <v>1.6947E-12</v>
      </c>
      <c r="AB7" s="47">
        <f>'C3'!AA56</f>
        <v>1.6592E-12</v>
      </c>
      <c r="AC7" s="47">
        <f>'C3'!AA57</f>
        <v>1.6883E-12</v>
      </c>
      <c r="AD7" s="47">
        <f>'C3'!AA58</f>
        <v>1.6969E-12</v>
      </c>
      <c r="AE7" s="47">
        <f t="shared" si="16"/>
        <v>1.68042E-12</v>
      </c>
      <c r="AF7" s="47">
        <f t="shared" si="17"/>
        <v>1.7967665402049286E-14</v>
      </c>
      <c r="AG7" s="46"/>
      <c r="AH7" s="75">
        <f t="shared" si="18"/>
        <v>1.0077964759928513</v>
      </c>
      <c r="AI7" s="49">
        <f t="shared" si="19"/>
        <v>0.77964759928512706</v>
      </c>
      <c r="AK7" s="58"/>
      <c r="AL7" s="47">
        <f>'Sample 4'!AA54</f>
        <v>0</v>
      </c>
      <c r="AM7" s="47">
        <f>'Sample 4'!AA55</f>
        <v>0</v>
      </c>
      <c r="AN7" s="47">
        <f>'Sample 4'!AA56</f>
        <v>0</v>
      </c>
      <c r="AO7" s="47">
        <f>'Sample 4'!AA57</f>
        <v>0</v>
      </c>
      <c r="AP7" s="47">
        <f>'Sample 4'!AA58</f>
        <v>0</v>
      </c>
      <c r="AQ7" s="47">
        <f t="shared" si="20"/>
        <v>0</v>
      </c>
      <c r="AR7" s="47">
        <f t="shared" si="21"/>
        <v>0</v>
      </c>
      <c r="AS7" s="46"/>
      <c r="AT7" s="75" t="e">
        <f t="shared" si="22"/>
        <v>#DIV/0!</v>
      </c>
      <c r="AU7" s="49" t="e">
        <f t="shared" si="0"/>
        <v>#DIV/0!</v>
      </c>
      <c r="AW7" s="58"/>
      <c r="AX7" s="47">
        <f>'Sample 5'!AA54</f>
        <v>0</v>
      </c>
      <c r="AY7" s="48">
        <f>'Sample 5'!AA55</f>
        <v>0</v>
      </c>
      <c r="AZ7" s="48">
        <f>'Sample 5'!AA56</f>
        <v>0</v>
      </c>
      <c r="BA7" s="48">
        <f>'Sample 5'!AA57</f>
        <v>0</v>
      </c>
      <c r="BB7" s="48">
        <f>'Sample 5'!AA58</f>
        <v>0</v>
      </c>
      <c r="BC7" s="47">
        <f t="shared" si="1"/>
        <v>0</v>
      </c>
      <c r="BD7" s="47">
        <f t="shared" si="2"/>
        <v>0</v>
      </c>
      <c r="BE7" s="46"/>
      <c r="BF7" s="75" t="e">
        <f t="shared" si="23"/>
        <v>#DIV/0!</v>
      </c>
      <c r="BG7" s="49" t="e">
        <f t="shared" si="24"/>
        <v>#DIV/0!</v>
      </c>
      <c r="BI7" s="58"/>
      <c r="BJ7" s="47">
        <f>'Sample 6'!AA54</f>
        <v>0</v>
      </c>
      <c r="BK7" s="47">
        <f>'Sample 6'!AA55</f>
        <v>0</v>
      </c>
      <c r="BL7" s="47">
        <f>'Sample 6'!AA56</f>
        <v>0</v>
      </c>
      <c r="BM7" s="47">
        <f>'Sample 6'!AA57</f>
        <v>0</v>
      </c>
      <c r="BN7" s="47">
        <f>'Sample 6'!AA58</f>
        <v>0</v>
      </c>
      <c r="BO7" s="47">
        <f t="shared" si="3"/>
        <v>0</v>
      </c>
      <c r="BP7" s="47">
        <f t="shared" si="4"/>
        <v>0</v>
      </c>
      <c r="BQ7" s="46"/>
      <c r="BR7" s="75" t="e">
        <f t="shared" si="25"/>
        <v>#DIV/0!</v>
      </c>
      <c r="BS7" s="49" t="e">
        <f t="shared" si="26"/>
        <v>#DIV/0!</v>
      </c>
      <c r="BU7" s="58"/>
      <c r="BV7" s="47">
        <f>'Sample 7'!AA54</f>
        <v>0</v>
      </c>
      <c r="BW7" s="47">
        <f>'Sample 7'!AA55</f>
        <v>0</v>
      </c>
      <c r="BX7" s="47">
        <f>'Sample 7'!AA56</f>
        <v>0</v>
      </c>
      <c r="BY7" s="47">
        <f>'Sample 7'!AA57</f>
        <v>0</v>
      </c>
      <c r="BZ7" s="47">
        <f>'Sample 7'!AA58</f>
        <v>0</v>
      </c>
      <c r="CA7" s="47">
        <f t="shared" si="5"/>
        <v>0</v>
      </c>
      <c r="CB7" s="47">
        <f t="shared" si="6"/>
        <v>0</v>
      </c>
      <c r="CC7" s="46"/>
      <c r="CD7" s="75" t="e">
        <f t="shared" si="27"/>
        <v>#DIV/0!</v>
      </c>
      <c r="CE7" s="49" t="e">
        <f t="shared" si="28"/>
        <v>#DIV/0!</v>
      </c>
      <c r="CG7" s="58"/>
      <c r="CH7" s="47">
        <f>'Sample 8'!AA54</f>
        <v>0</v>
      </c>
      <c r="CI7" s="47">
        <f>'Sample 8'!AA55</f>
        <v>0</v>
      </c>
      <c r="CJ7" s="47">
        <f>'Sample 8'!AA56</f>
        <v>0</v>
      </c>
      <c r="CK7" s="47">
        <f>'Sample 8'!AA57</f>
        <v>0</v>
      </c>
      <c r="CL7" s="47">
        <f>'Sample 8'!AA58</f>
        <v>0</v>
      </c>
      <c r="CM7" s="47">
        <f t="shared" si="7"/>
        <v>0</v>
      </c>
      <c r="CN7" s="47">
        <f t="shared" si="8"/>
        <v>0</v>
      </c>
      <c r="CO7" s="46"/>
      <c r="CP7" s="75" t="e">
        <f t="shared" si="29"/>
        <v>#DIV/0!</v>
      </c>
      <c r="CQ7" s="49" t="e">
        <f t="shared" si="30"/>
        <v>#DIV/0!</v>
      </c>
    </row>
    <row r="8" spans="1:112" s="27" customFormat="1" x14ac:dyDescent="0.25">
      <c r="A8" s="58">
        <v>2.5</v>
      </c>
      <c r="B8" s="47">
        <f>'C1'!AA63</f>
        <v>1.238E-12</v>
      </c>
      <c r="C8" s="48">
        <f>'C1'!AA64</f>
        <v>1.2388999999999999E-12</v>
      </c>
      <c r="D8" s="48">
        <f>'C1'!AA65</f>
        <v>1.2313E-12</v>
      </c>
      <c r="E8" s="48">
        <f>'C1'!AA66</f>
        <v>1.24E-12</v>
      </c>
      <c r="F8" s="48">
        <f>'C1'!AA67</f>
        <v>1.2312E-12</v>
      </c>
      <c r="G8" s="47">
        <f t="shared" si="9"/>
        <v>1.2358799999999998E-12</v>
      </c>
      <c r="H8" s="47">
        <f t="shared" si="10"/>
        <v>4.2856738093326254E-15</v>
      </c>
      <c r="I8" s="46"/>
      <c r="J8" s="75">
        <f t="shared" si="11"/>
        <v>1.0124520758921256</v>
      </c>
      <c r="K8" s="49">
        <f t="shared" si="31"/>
        <v>1.2452075892125603</v>
      </c>
      <c r="L8" s="33"/>
      <c r="M8" s="58">
        <v>2.5</v>
      </c>
      <c r="N8" s="47">
        <f>'C2'!AA63</f>
        <v>1.4199E-12</v>
      </c>
      <c r="O8" s="47">
        <f>'C2'!AA64</f>
        <v>1.4270000000000001E-12</v>
      </c>
      <c r="P8" s="47">
        <f>'C2'!AA65</f>
        <v>1.4218000000000001E-12</v>
      </c>
      <c r="Q8" s="47">
        <f>'C2'!AA66</f>
        <v>1.4298E-12</v>
      </c>
      <c r="R8" s="47">
        <f>'C2'!AA67</f>
        <v>1.4291E-12</v>
      </c>
      <c r="S8" s="47">
        <f t="shared" si="12"/>
        <v>1.4255200000000002E-12</v>
      </c>
      <c r="T8" s="47">
        <f t="shared" si="13"/>
        <v>4.4370034933499849E-15</v>
      </c>
      <c r="U8" s="46"/>
      <c r="V8" s="75">
        <f t="shared" si="14"/>
        <v>0.96855551025954623</v>
      </c>
      <c r="W8" s="49">
        <f t="shared" si="15"/>
        <v>-3.1444489740453774</v>
      </c>
      <c r="X8" s="33"/>
      <c r="Y8" s="58">
        <v>2.5</v>
      </c>
      <c r="Z8" s="47">
        <f>'C3'!AA63</f>
        <v>1.6588999999999999E-12</v>
      </c>
      <c r="AA8" s="47">
        <f>'C3'!AA64</f>
        <v>1.635E-12</v>
      </c>
      <c r="AB8" s="47">
        <f>'C3'!AA65</f>
        <v>1.6475E-12</v>
      </c>
      <c r="AC8" s="47">
        <f>'C3'!AA66</f>
        <v>1.6535999999999999E-12</v>
      </c>
      <c r="AD8" s="47">
        <f>'C3'!AA67</f>
        <v>1.6568999999999999E-12</v>
      </c>
      <c r="AE8" s="47">
        <f t="shared" si="16"/>
        <v>1.6503800000000001E-12</v>
      </c>
      <c r="AF8" s="47">
        <f t="shared" si="17"/>
        <v>9.6216942375030505E-15</v>
      </c>
      <c r="AG8" s="46"/>
      <c r="AH8" s="75">
        <f t="shared" si="18"/>
        <v>0.98978061916013971</v>
      </c>
      <c r="AI8" s="49">
        <f t="shared" si="19"/>
        <v>-1.0219380839860293</v>
      </c>
      <c r="AJ8" s="33"/>
      <c r="AK8" s="58"/>
      <c r="AL8" s="47">
        <f>'Sample 4'!AA63</f>
        <v>0</v>
      </c>
      <c r="AM8" s="47">
        <f>'Sample 4'!AA64</f>
        <v>0</v>
      </c>
      <c r="AN8" s="47">
        <f>'Sample 4'!AA65</f>
        <v>0</v>
      </c>
      <c r="AO8" s="47">
        <f>'Sample 4'!AA66</f>
        <v>0</v>
      </c>
      <c r="AP8" s="47">
        <f>'Sample 4'!AA67</f>
        <v>0</v>
      </c>
      <c r="AQ8" s="47">
        <f t="shared" si="20"/>
        <v>0</v>
      </c>
      <c r="AR8" s="47">
        <f t="shared" si="21"/>
        <v>0</v>
      </c>
      <c r="AS8" s="46"/>
      <c r="AT8" s="75" t="e">
        <f t="shared" si="22"/>
        <v>#DIV/0!</v>
      </c>
      <c r="AU8" s="49" t="e">
        <f t="shared" si="0"/>
        <v>#DIV/0!</v>
      </c>
      <c r="AV8" s="33"/>
      <c r="AW8" s="58"/>
      <c r="AX8" s="47">
        <f>'Sample 5'!AA63</f>
        <v>0</v>
      </c>
      <c r="AY8" s="48">
        <f>'Sample 5'!AA64</f>
        <v>0</v>
      </c>
      <c r="AZ8" s="48">
        <f>'Sample 5'!AA65</f>
        <v>0</v>
      </c>
      <c r="BA8" s="48">
        <f>'Sample 5'!AA66</f>
        <v>0</v>
      </c>
      <c r="BB8" s="48">
        <f>'Sample 5'!AA67</f>
        <v>0</v>
      </c>
      <c r="BC8" s="47">
        <f t="shared" si="1"/>
        <v>0</v>
      </c>
      <c r="BD8" s="47">
        <f t="shared" si="2"/>
        <v>0</v>
      </c>
      <c r="BE8" s="46"/>
      <c r="BF8" s="75" t="e">
        <f t="shared" si="23"/>
        <v>#DIV/0!</v>
      </c>
      <c r="BG8" s="49" t="e">
        <f t="shared" si="24"/>
        <v>#DIV/0!</v>
      </c>
      <c r="BH8" s="33"/>
      <c r="BI8" s="58"/>
      <c r="BJ8" s="47">
        <f>'Sample 6'!AA63</f>
        <v>0</v>
      </c>
      <c r="BK8" s="47">
        <f>'Sample 6'!AA64</f>
        <v>0</v>
      </c>
      <c r="BL8" s="47">
        <f>'Sample 6'!AA65</f>
        <v>0</v>
      </c>
      <c r="BM8" s="47">
        <f>'Sample 6'!AA66</f>
        <v>0</v>
      </c>
      <c r="BN8" s="47">
        <f>'Sample 6'!AA67</f>
        <v>0</v>
      </c>
      <c r="BO8" s="47">
        <f t="shared" si="3"/>
        <v>0</v>
      </c>
      <c r="BP8" s="47">
        <f t="shared" si="4"/>
        <v>0</v>
      </c>
      <c r="BQ8" s="46"/>
      <c r="BR8" s="75" t="e">
        <f t="shared" si="25"/>
        <v>#DIV/0!</v>
      </c>
      <c r="BS8" s="49" t="e">
        <f t="shared" si="26"/>
        <v>#DIV/0!</v>
      </c>
      <c r="BT8" s="33"/>
      <c r="BU8" s="58"/>
      <c r="BV8" s="47">
        <f>'Sample 7'!AA63</f>
        <v>0</v>
      </c>
      <c r="BW8" s="47">
        <f>'Sample 7'!AA64</f>
        <v>0</v>
      </c>
      <c r="BX8" s="47">
        <f>'Sample 7'!AA65</f>
        <v>0</v>
      </c>
      <c r="BY8" s="47">
        <f>'Sample 7'!AA66</f>
        <v>0</v>
      </c>
      <c r="BZ8" s="47">
        <f>'Sample 7'!AA67</f>
        <v>0</v>
      </c>
      <c r="CA8" s="47">
        <f t="shared" si="5"/>
        <v>0</v>
      </c>
      <c r="CB8" s="47">
        <f t="shared" si="6"/>
        <v>0</v>
      </c>
      <c r="CC8" s="46"/>
      <c r="CD8" s="75" t="e">
        <f t="shared" si="27"/>
        <v>#DIV/0!</v>
      </c>
      <c r="CE8" s="49" t="e">
        <f t="shared" si="28"/>
        <v>#DIV/0!</v>
      </c>
      <c r="CF8" s="33"/>
      <c r="CG8" s="58"/>
      <c r="CH8" s="47">
        <f>'Sample 8'!AA63</f>
        <v>0</v>
      </c>
      <c r="CI8" s="47">
        <f>'Sample 8'!AA64</f>
        <v>0</v>
      </c>
      <c r="CJ8" s="47">
        <f>'Sample 8'!AA65</f>
        <v>0</v>
      </c>
      <c r="CK8" s="47">
        <f>'Sample 8'!AA66</f>
        <v>0</v>
      </c>
      <c r="CL8" s="47">
        <f>'Sample 8'!AA67</f>
        <v>0</v>
      </c>
      <c r="CM8" s="47">
        <f t="shared" si="7"/>
        <v>0</v>
      </c>
      <c r="CN8" s="47">
        <f t="shared" si="8"/>
        <v>0</v>
      </c>
      <c r="CO8" s="46"/>
      <c r="CP8" s="75" t="e">
        <f t="shared" si="29"/>
        <v>#DIV/0!</v>
      </c>
      <c r="CQ8" s="49" t="e">
        <f t="shared" si="30"/>
        <v>#DIV/0!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 x14ac:dyDescent="0.25">
      <c r="A9" s="58">
        <v>3</v>
      </c>
      <c r="B9" s="47">
        <f>'C1'!AA72</f>
        <v>1.2325E-12</v>
      </c>
      <c r="C9" s="48">
        <f>'C1'!AA73</f>
        <v>1.2383000000000001E-12</v>
      </c>
      <c r="D9" s="48">
        <f>'C1'!AA74</f>
        <v>1.2370000000000001E-12</v>
      </c>
      <c r="E9" s="48">
        <f>'C1'!AA75</f>
        <v>1.2367999999999999E-12</v>
      </c>
      <c r="F9" s="48">
        <f>'C1'!AA76</f>
        <v>1.2274E-12</v>
      </c>
      <c r="G9" s="47">
        <f t="shared" si="9"/>
        <v>1.2344000000000001E-12</v>
      </c>
      <c r="H9" s="47">
        <f t="shared" si="10"/>
        <v>4.4816291680593292E-15</v>
      </c>
      <c r="I9" s="46"/>
      <c r="J9" s="75">
        <f t="shared" si="11"/>
        <v>1.011239636923682</v>
      </c>
      <c r="K9" s="49">
        <f t="shared" si="31"/>
        <v>1.1239636923682017</v>
      </c>
      <c r="M9" s="58">
        <v>3</v>
      </c>
      <c r="N9" s="47">
        <f>'C2'!AA72</f>
        <v>1.4267E-12</v>
      </c>
      <c r="O9" s="47">
        <f>'C2'!AA73</f>
        <v>1.4313E-12</v>
      </c>
      <c r="P9" s="47">
        <f>'C2'!AA74</f>
        <v>1.4303000000000001E-12</v>
      </c>
      <c r="Q9" s="47">
        <f>'C2'!AA75</f>
        <v>1.4159000000000001E-12</v>
      </c>
      <c r="R9" s="47">
        <f>'C2'!AA76</f>
        <v>1.4306E-12</v>
      </c>
      <c r="S9" s="47">
        <f t="shared" si="12"/>
        <v>1.42696E-12</v>
      </c>
      <c r="T9" s="47">
        <f t="shared" si="13"/>
        <v>6.4349048167008445E-15</v>
      </c>
      <c r="U9" s="46"/>
      <c r="V9" s="75">
        <f t="shared" si="14"/>
        <v>0.96953390406305207</v>
      </c>
      <c r="W9" s="49">
        <f t="shared" si="15"/>
        <v>-3.0466095936947934</v>
      </c>
      <c r="Y9" s="58">
        <v>3</v>
      </c>
      <c r="Z9" s="47">
        <f>'C3'!AA72</f>
        <v>1.6963999999999999E-12</v>
      </c>
      <c r="AA9" s="47">
        <f>'C3'!AA73</f>
        <v>1.6957999999999999E-12</v>
      </c>
      <c r="AB9" s="47">
        <f>'C3'!AA74</f>
        <v>1.6723000000000001E-12</v>
      </c>
      <c r="AC9" s="47">
        <f>'C3'!AA75</f>
        <v>1.6967E-12</v>
      </c>
      <c r="AD9" s="47">
        <f>'C3'!AA76</f>
        <v>1.6873000000000001E-12</v>
      </c>
      <c r="AE9" s="47">
        <f t="shared" si="16"/>
        <v>1.6897000000000002E-12</v>
      </c>
      <c r="AF9" s="47">
        <f t="shared" si="17"/>
        <v>1.0483558556139177E-14</v>
      </c>
      <c r="AG9" s="46"/>
      <c r="AH9" s="75">
        <f t="shared" si="18"/>
        <v>1.0133619603939021</v>
      </c>
      <c r="AI9" s="49">
        <f t="shared" si="19"/>
        <v>1.3361960393902139</v>
      </c>
      <c r="AK9" s="58"/>
      <c r="AL9" s="47">
        <f>'Sample 4'!AA72</f>
        <v>0</v>
      </c>
      <c r="AM9" s="47">
        <f>'Sample 4'!AA73</f>
        <v>0</v>
      </c>
      <c r="AN9" s="47">
        <f>'Sample 4'!AA74</f>
        <v>0</v>
      </c>
      <c r="AO9" s="47">
        <f>'Sample 4'!AA75</f>
        <v>0</v>
      </c>
      <c r="AP9" s="47">
        <f>'Sample 4'!AA76</f>
        <v>0</v>
      </c>
      <c r="AQ9" s="47">
        <f t="shared" si="20"/>
        <v>0</v>
      </c>
      <c r="AR9" s="47">
        <f t="shared" si="21"/>
        <v>0</v>
      </c>
      <c r="AS9" s="46"/>
      <c r="AT9" s="75" t="e">
        <f t="shared" si="22"/>
        <v>#DIV/0!</v>
      </c>
      <c r="AU9" s="49" t="e">
        <f t="shared" si="0"/>
        <v>#DIV/0!</v>
      </c>
      <c r="AW9" s="58"/>
      <c r="AX9" s="47">
        <f>'Sample 5'!AA72</f>
        <v>0</v>
      </c>
      <c r="AY9" s="48">
        <f>'Sample 5'!AA73</f>
        <v>0</v>
      </c>
      <c r="AZ9" s="48">
        <f>'Sample 5'!AA74</f>
        <v>0</v>
      </c>
      <c r="BA9" s="48">
        <f>'Sample 5'!AA75</f>
        <v>0</v>
      </c>
      <c r="BB9" s="48">
        <f>'Sample 5'!AA76</f>
        <v>0</v>
      </c>
      <c r="BC9" s="47">
        <f t="shared" si="1"/>
        <v>0</v>
      </c>
      <c r="BD9" s="47">
        <f t="shared" si="2"/>
        <v>0</v>
      </c>
      <c r="BE9" s="46"/>
      <c r="BF9" s="75" t="e">
        <f t="shared" si="23"/>
        <v>#DIV/0!</v>
      </c>
      <c r="BG9" s="49" t="e">
        <f t="shared" si="24"/>
        <v>#DIV/0!</v>
      </c>
      <c r="BI9" s="58"/>
      <c r="BJ9" s="47">
        <f>'Sample 6'!AA72</f>
        <v>0</v>
      </c>
      <c r="BK9" s="47">
        <f>'Sample 6'!AA73</f>
        <v>0</v>
      </c>
      <c r="BL9" s="47">
        <f>'Sample 6'!AA74</f>
        <v>0</v>
      </c>
      <c r="BM9" s="47">
        <f>'Sample 6'!AA75</f>
        <v>0</v>
      </c>
      <c r="BN9" s="47">
        <f>'Sample 6'!AA76</f>
        <v>0</v>
      </c>
      <c r="BO9" s="47">
        <f t="shared" si="3"/>
        <v>0</v>
      </c>
      <c r="BP9" s="47">
        <f t="shared" si="4"/>
        <v>0</v>
      </c>
      <c r="BQ9" s="46"/>
      <c r="BR9" s="75" t="e">
        <f t="shared" si="25"/>
        <v>#DIV/0!</v>
      </c>
      <c r="BS9" s="49" t="e">
        <f t="shared" si="26"/>
        <v>#DIV/0!</v>
      </c>
      <c r="BU9" s="58"/>
      <c r="BV9" s="47">
        <f>'Sample 7'!AA72</f>
        <v>0</v>
      </c>
      <c r="BW9" s="47">
        <f>'Sample 7'!AA73</f>
        <v>0</v>
      </c>
      <c r="BX9" s="47">
        <f>'Sample 7'!AA74</f>
        <v>0</v>
      </c>
      <c r="BY9" s="47">
        <f>'Sample 7'!AA75</f>
        <v>0</v>
      </c>
      <c r="BZ9" s="47">
        <f>'Sample 7'!AA76</f>
        <v>0</v>
      </c>
      <c r="CA9" s="47">
        <f t="shared" si="5"/>
        <v>0</v>
      </c>
      <c r="CB9" s="47">
        <f t="shared" si="6"/>
        <v>0</v>
      </c>
      <c r="CC9" s="46"/>
      <c r="CD9" s="75" t="e">
        <f t="shared" si="27"/>
        <v>#DIV/0!</v>
      </c>
      <c r="CE9" s="49" t="e">
        <f t="shared" si="28"/>
        <v>#DIV/0!</v>
      </c>
      <c r="CG9" s="58"/>
      <c r="CH9" s="47">
        <f>'Sample 8'!AA72</f>
        <v>0</v>
      </c>
      <c r="CI9" s="47">
        <f>'Sample 8'!AA73</f>
        <v>0</v>
      </c>
      <c r="CJ9" s="47">
        <f>'Sample 8'!AA74</f>
        <v>0</v>
      </c>
      <c r="CK9" s="47">
        <f>'Sample 8'!AA75</f>
        <v>0</v>
      </c>
      <c r="CL9" s="47">
        <f>'Sample 8'!AA76</f>
        <v>0</v>
      </c>
      <c r="CM9" s="47">
        <f t="shared" si="7"/>
        <v>0</v>
      </c>
      <c r="CN9" s="47">
        <f t="shared" si="8"/>
        <v>0</v>
      </c>
      <c r="CO9" s="46"/>
      <c r="CP9" s="75" t="e">
        <f t="shared" si="29"/>
        <v>#DIV/0!</v>
      </c>
      <c r="CQ9" s="49" t="e">
        <f t="shared" si="30"/>
        <v>#DIV/0!</v>
      </c>
    </row>
    <row r="10" spans="1:112" x14ac:dyDescent="0.25">
      <c r="A10" s="58">
        <v>3.5</v>
      </c>
      <c r="B10" s="47">
        <f>'C1'!AA81</f>
        <v>1.2176E-12</v>
      </c>
      <c r="C10" s="48">
        <f>'C1'!AA82</f>
        <v>1.2372E-12</v>
      </c>
      <c r="D10" s="48">
        <f>'C1'!AA83</f>
        <v>1.234E-12</v>
      </c>
      <c r="E10" s="48">
        <f>'C1'!AA84</f>
        <v>1.2366E-12</v>
      </c>
      <c r="F10" s="48">
        <f>'C1'!AA85</f>
        <v>1.2365E-12</v>
      </c>
      <c r="G10" s="47">
        <f t="shared" si="9"/>
        <v>1.23238E-12</v>
      </c>
      <c r="H10" s="47">
        <f t="shared" si="10"/>
        <v>8.3529635459518341E-15</v>
      </c>
      <c r="I10" s="46"/>
      <c r="J10" s="75">
        <f t="shared" si="11"/>
        <v>1.00958482157486</v>
      </c>
      <c r="K10" s="49">
        <f t="shared" si="31"/>
        <v>0.95848215748599586</v>
      </c>
      <c r="M10" s="58">
        <v>3.5</v>
      </c>
      <c r="N10" s="47">
        <f>'C2'!AA81</f>
        <v>1.4214E-12</v>
      </c>
      <c r="O10" s="47">
        <f>'C2'!AA82</f>
        <v>1.4285E-12</v>
      </c>
      <c r="P10" s="47">
        <f>'C2'!AA83</f>
        <v>1.4263000000000001E-12</v>
      </c>
      <c r="Q10" s="47">
        <f>'C2'!AA84</f>
        <v>1.4247999999999999E-12</v>
      </c>
      <c r="R10" s="47">
        <f>'C2'!AA85</f>
        <v>1.4351E-12</v>
      </c>
      <c r="S10" s="47">
        <f t="shared" si="12"/>
        <v>1.4272200000000001E-12</v>
      </c>
      <c r="T10" s="47">
        <f t="shared" si="13"/>
        <v>5.1065644028054851E-15</v>
      </c>
      <c r="U10" s="46"/>
      <c r="V10" s="75">
        <f t="shared" si="14"/>
        <v>0.96971055849979615</v>
      </c>
      <c r="W10" s="49">
        <f t="shared" si="15"/>
        <v>-3.0289441500203851</v>
      </c>
      <c r="Y10" s="58">
        <v>3.5</v>
      </c>
      <c r="Z10" s="47">
        <f>'C3'!AA81</f>
        <v>1.6387000000000001E-12</v>
      </c>
      <c r="AA10" s="47">
        <f>'C3'!AA82</f>
        <v>1.6982E-12</v>
      </c>
      <c r="AB10" s="47">
        <f>'C3'!AA83</f>
        <v>1.6989999999999999E-12</v>
      </c>
      <c r="AC10" s="47">
        <f>'C3'!AA84</f>
        <v>1.7064000000000001E-12</v>
      </c>
      <c r="AD10" s="47">
        <f>'C3'!AA85</f>
        <v>1.7057000000000001E-12</v>
      </c>
      <c r="AE10" s="47">
        <f t="shared" si="16"/>
        <v>1.6896E-12</v>
      </c>
      <c r="AF10" s="47">
        <f t="shared" si="17"/>
        <v>2.8699216017166726E-14</v>
      </c>
      <c r="AG10" s="46"/>
      <c r="AH10" s="75">
        <f t="shared" si="18"/>
        <v>1.0133019875016493</v>
      </c>
      <c r="AI10" s="49">
        <f t="shared" si="19"/>
        <v>1.3301987501649348</v>
      </c>
      <c r="AK10" s="58"/>
      <c r="AL10" s="47">
        <f>'Sample 4'!AA81</f>
        <v>0</v>
      </c>
      <c r="AM10" s="47">
        <f>'Sample 4'!AA82</f>
        <v>0</v>
      </c>
      <c r="AN10" s="47">
        <f>'Sample 4'!AA83</f>
        <v>0</v>
      </c>
      <c r="AO10" s="47">
        <f>'Sample 4'!AA84</f>
        <v>0</v>
      </c>
      <c r="AP10" s="47">
        <f>'Sample 4'!AA85</f>
        <v>0</v>
      </c>
      <c r="AQ10" s="47">
        <f t="shared" si="20"/>
        <v>0</v>
      </c>
      <c r="AR10" s="47">
        <f t="shared" si="21"/>
        <v>0</v>
      </c>
      <c r="AS10" s="46"/>
      <c r="AT10" s="75" t="e">
        <f t="shared" si="22"/>
        <v>#DIV/0!</v>
      </c>
      <c r="AU10" s="49" t="e">
        <f t="shared" si="0"/>
        <v>#DIV/0!</v>
      </c>
      <c r="AW10" s="58"/>
      <c r="AX10" s="47">
        <f>'Sample 5'!AA81</f>
        <v>0</v>
      </c>
      <c r="AY10" s="48">
        <f>'Sample 5'!AA82</f>
        <v>0</v>
      </c>
      <c r="AZ10" s="48">
        <f>'Sample 5'!AA83</f>
        <v>0</v>
      </c>
      <c r="BA10" s="48">
        <f>'Sample 5'!AA84</f>
        <v>0</v>
      </c>
      <c r="BB10" s="48">
        <f>'Sample 5'!AA85</f>
        <v>0</v>
      </c>
      <c r="BC10" s="47">
        <f t="shared" si="1"/>
        <v>0</v>
      </c>
      <c r="BD10" s="47">
        <f t="shared" si="2"/>
        <v>0</v>
      </c>
      <c r="BE10" s="46"/>
      <c r="BF10" s="75" t="e">
        <f t="shared" si="23"/>
        <v>#DIV/0!</v>
      </c>
      <c r="BG10" s="49" t="e">
        <f t="shared" si="24"/>
        <v>#DIV/0!</v>
      </c>
      <c r="BI10" s="58"/>
      <c r="BJ10" s="47">
        <f>'Sample 6'!AA81</f>
        <v>0</v>
      </c>
      <c r="BK10" s="47">
        <f>'Sample 6'!AA82</f>
        <v>0</v>
      </c>
      <c r="BL10" s="47">
        <f>'Sample 6'!AA83</f>
        <v>0</v>
      </c>
      <c r="BM10" s="47">
        <f>'Sample 6'!AA84</f>
        <v>0</v>
      </c>
      <c r="BN10" s="47">
        <f>'Sample 6'!AA85</f>
        <v>0</v>
      </c>
      <c r="BO10" s="47">
        <f t="shared" si="3"/>
        <v>0</v>
      </c>
      <c r="BP10" s="47">
        <f t="shared" si="4"/>
        <v>0</v>
      </c>
      <c r="BQ10" s="46"/>
      <c r="BR10" s="75" t="e">
        <f t="shared" si="25"/>
        <v>#DIV/0!</v>
      </c>
      <c r="BS10" s="49" t="e">
        <f t="shared" si="26"/>
        <v>#DIV/0!</v>
      </c>
      <c r="BU10" s="58"/>
      <c r="BV10" s="47">
        <f>'Sample 7'!AA81</f>
        <v>0</v>
      </c>
      <c r="BW10" s="47">
        <f>'Sample 7'!AA82</f>
        <v>0</v>
      </c>
      <c r="BX10" s="47">
        <f>'Sample 7'!AA83</f>
        <v>0</v>
      </c>
      <c r="BY10" s="47">
        <f>'Sample 7'!AA84</f>
        <v>0</v>
      </c>
      <c r="BZ10" s="47">
        <f>'Sample 7'!AA85</f>
        <v>0</v>
      </c>
      <c r="CA10" s="47">
        <f t="shared" si="5"/>
        <v>0</v>
      </c>
      <c r="CB10" s="47">
        <f t="shared" si="6"/>
        <v>0</v>
      </c>
      <c r="CC10" s="46"/>
      <c r="CD10" s="75" t="e">
        <f t="shared" si="27"/>
        <v>#DIV/0!</v>
      </c>
      <c r="CE10" s="49" t="e">
        <f t="shared" si="28"/>
        <v>#DIV/0!</v>
      </c>
      <c r="CG10" s="58"/>
      <c r="CH10" s="47">
        <f>'Sample 8'!AA81</f>
        <v>0</v>
      </c>
      <c r="CI10" s="47">
        <f>'Sample 8'!AA82</f>
        <v>0</v>
      </c>
      <c r="CJ10" s="47">
        <f>'Sample 8'!AA83</f>
        <v>0</v>
      </c>
      <c r="CK10" s="47">
        <f>'Sample 8'!AA84</f>
        <v>0</v>
      </c>
      <c r="CL10" s="47">
        <f>'Sample 8'!AA85</f>
        <v>0</v>
      </c>
      <c r="CM10" s="47">
        <f t="shared" si="7"/>
        <v>0</v>
      </c>
      <c r="CN10" s="47">
        <f t="shared" si="8"/>
        <v>0</v>
      </c>
      <c r="CO10" s="46"/>
      <c r="CP10" s="75" t="e">
        <f t="shared" si="29"/>
        <v>#DIV/0!</v>
      </c>
      <c r="CQ10" s="49" t="e">
        <f t="shared" si="30"/>
        <v>#DIV/0!</v>
      </c>
    </row>
    <row r="11" spans="1:112" x14ac:dyDescent="0.25">
      <c r="A11" s="58">
        <v>4</v>
      </c>
      <c r="B11" s="47">
        <f>'C1'!AA90</f>
        <v>1.2331000000000001E-12</v>
      </c>
      <c r="C11" s="48">
        <f>'C1'!AA91</f>
        <v>1.2355999999999999E-12</v>
      </c>
      <c r="D11" s="48">
        <f>'C1'!AA92</f>
        <v>1.2268E-12</v>
      </c>
      <c r="E11" s="48">
        <f>'C1'!AA93</f>
        <v>1.2268E-12</v>
      </c>
      <c r="F11" s="48">
        <f>'C1'!AA94</f>
        <v>1.2262E-12</v>
      </c>
      <c r="G11" s="47">
        <f t="shared" si="9"/>
        <v>1.2296999999999997E-12</v>
      </c>
      <c r="H11" s="47">
        <f t="shared" si="10"/>
        <v>4.3428101501216866E-15</v>
      </c>
      <c r="I11" s="46"/>
      <c r="J11" s="75">
        <f t="shared" si="11"/>
        <v>1.0073893239833533</v>
      </c>
      <c r="K11" s="49">
        <f t="shared" si="31"/>
        <v>0.73893239833533464</v>
      </c>
      <c r="M11" s="58">
        <v>4</v>
      </c>
      <c r="N11" s="47">
        <f>'C2'!AA90</f>
        <v>1.4365E-12</v>
      </c>
      <c r="O11" s="47">
        <f>'C2'!AA91</f>
        <v>1.4228E-12</v>
      </c>
      <c r="P11" s="47">
        <f>'C2'!AA92</f>
        <v>1.4217000000000001E-12</v>
      </c>
      <c r="Q11" s="47">
        <f>'C2'!AA93</f>
        <v>1.424E-12</v>
      </c>
      <c r="R11" s="47">
        <f>'C2'!AA94</f>
        <v>1.4313E-12</v>
      </c>
      <c r="S11" s="47">
        <f t="shared" si="12"/>
        <v>1.4272599999999999E-12</v>
      </c>
      <c r="T11" s="47">
        <f t="shared" si="13"/>
        <v>6.386156903803706E-15</v>
      </c>
      <c r="U11" s="46"/>
      <c r="V11" s="75">
        <f t="shared" si="14"/>
        <v>0.969737736105449</v>
      </c>
      <c r="W11" s="49">
        <f t="shared" si="15"/>
        <v>-3.0262263894551</v>
      </c>
      <c r="Y11" s="58">
        <v>4</v>
      </c>
      <c r="Z11" s="47">
        <f>'C3'!AA90</f>
        <v>1.7005000000000001E-12</v>
      </c>
      <c r="AA11" s="47">
        <f>'C3'!AA91</f>
        <v>1.6937999999999999E-12</v>
      </c>
      <c r="AB11" s="47">
        <f>'C3'!AA92</f>
        <v>1.6942E-12</v>
      </c>
      <c r="AC11" s="47">
        <f>'C3'!AA93</f>
        <v>1.6952000000000001E-12</v>
      </c>
      <c r="AD11" s="47">
        <f>'C3'!AA94</f>
        <v>1.6887000000000001E-12</v>
      </c>
      <c r="AE11" s="47">
        <f t="shared" si="16"/>
        <v>1.6944800000000001E-12</v>
      </c>
      <c r="AF11" s="47">
        <f t="shared" si="17"/>
        <v>4.204402454570697E-15</v>
      </c>
      <c r="AG11" s="46"/>
      <c r="AH11" s="75">
        <f t="shared" si="18"/>
        <v>1.0162286646435812</v>
      </c>
      <c r="AI11" s="49">
        <f t="shared" si="19"/>
        <v>1.6228664643581192</v>
      </c>
      <c r="AK11" s="58"/>
      <c r="AL11" s="47">
        <f>'Sample 4'!AA90</f>
        <v>0</v>
      </c>
      <c r="AM11" s="47">
        <f>'Sample 4'!AA91</f>
        <v>0</v>
      </c>
      <c r="AN11" s="47">
        <f>'Sample 4'!AA92</f>
        <v>0</v>
      </c>
      <c r="AO11" s="47">
        <f>'Sample 4'!AA93</f>
        <v>0</v>
      </c>
      <c r="AP11" s="47">
        <f>'Sample 4'!AA94</f>
        <v>0</v>
      </c>
      <c r="AQ11" s="47">
        <f t="shared" si="20"/>
        <v>0</v>
      </c>
      <c r="AR11" s="47">
        <f t="shared" si="21"/>
        <v>0</v>
      </c>
      <c r="AS11" s="46"/>
      <c r="AT11" s="75" t="e">
        <f t="shared" si="22"/>
        <v>#DIV/0!</v>
      </c>
      <c r="AU11" s="49" t="e">
        <f t="shared" si="0"/>
        <v>#DIV/0!</v>
      </c>
      <c r="AW11" s="58"/>
      <c r="AX11" s="47">
        <f>'Sample 5'!AA90</f>
        <v>0</v>
      </c>
      <c r="AY11" s="48">
        <f>'Sample 5'!AA91</f>
        <v>0</v>
      </c>
      <c r="AZ11" s="48">
        <f>'Sample 5'!AA92</f>
        <v>0</v>
      </c>
      <c r="BA11" s="48">
        <f>'Sample 5'!AA93</f>
        <v>0</v>
      </c>
      <c r="BB11" s="48">
        <f>'Sample 5'!AA94</f>
        <v>0</v>
      </c>
      <c r="BC11" s="47">
        <f t="shared" si="1"/>
        <v>0</v>
      </c>
      <c r="BD11" s="47">
        <f t="shared" si="2"/>
        <v>0</v>
      </c>
      <c r="BE11" s="46"/>
      <c r="BF11" s="75" t="e">
        <f t="shared" si="23"/>
        <v>#DIV/0!</v>
      </c>
      <c r="BG11" s="49" t="e">
        <f t="shared" si="24"/>
        <v>#DIV/0!</v>
      </c>
      <c r="BI11" s="58"/>
      <c r="BJ11" s="47">
        <f>'Sample 6'!AA90</f>
        <v>0</v>
      </c>
      <c r="BK11" s="47">
        <f>'Sample 6'!AA91</f>
        <v>0</v>
      </c>
      <c r="BL11" s="47">
        <f>'Sample 6'!AA92</f>
        <v>0</v>
      </c>
      <c r="BM11" s="47">
        <f>'Sample 6'!AA93</f>
        <v>0</v>
      </c>
      <c r="BN11" s="47">
        <f>'Sample 6'!AA94</f>
        <v>0</v>
      </c>
      <c r="BO11" s="47">
        <f t="shared" si="3"/>
        <v>0</v>
      </c>
      <c r="BP11" s="47">
        <f t="shared" si="4"/>
        <v>0</v>
      </c>
      <c r="BQ11" s="46"/>
      <c r="BR11" s="75" t="e">
        <f t="shared" si="25"/>
        <v>#DIV/0!</v>
      </c>
      <c r="BS11" s="49" t="e">
        <f t="shared" si="26"/>
        <v>#DIV/0!</v>
      </c>
      <c r="BU11" s="58"/>
      <c r="BV11" s="47">
        <f>'Sample 7'!AA90</f>
        <v>0</v>
      </c>
      <c r="BW11" s="47">
        <f>'Sample 7'!AA91</f>
        <v>0</v>
      </c>
      <c r="BX11" s="47">
        <f>'Sample 7'!AA92</f>
        <v>0</v>
      </c>
      <c r="BY11" s="47">
        <f>'Sample 7'!AA93</f>
        <v>0</v>
      </c>
      <c r="BZ11" s="47">
        <f>'Sample 7'!AA94</f>
        <v>0</v>
      </c>
      <c r="CA11" s="47">
        <f t="shared" si="5"/>
        <v>0</v>
      </c>
      <c r="CB11" s="47">
        <f t="shared" si="6"/>
        <v>0</v>
      </c>
      <c r="CC11" s="46"/>
      <c r="CD11" s="75" t="e">
        <f t="shared" si="27"/>
        <v>#DIV/0!</v>
      </c>
      <c r="CE11" s="49" t="e">
        <f t="shared" si="28"/>
        <v>#DIV/0!</v>
      </c>
      <c r="CG11" s="58"/>
      <c r="CH11" s="47">
        <f>'Sample 8'!AA90</f>
        <v>0</v>
      </c>
      <c r="CI11" s="47">
        <f>'Sample 8'!AA91</f>
        <v>0</v>
      </c>
      <c r="CJ11" s="47">
        <f>'Sample 8'!AA92</f>
        <v>0</v>
      </c>
      <c r="CK11" s="47">
        <f>'Sample 8'!AA93</f>
        <v>0</v>
      </c>
      <c r="CL11" s="47">
        <f>'Sample 8'!AA94</f>
        <v>0</v>
      </c>
      <c r="CM11" s="47">
        <f t="shared" si="7"/>
        <v>0</v>
      </c>
      <c r="CN11" s="47">
        <f t="shared" si="8"/>
        <v>0</v>
      </c>
      <c r="CO11" s="46"/>
      <c r="CP11" s="75" t="e">
        <f t="shared" si="29"/>
        <v>#DIV/0!</v>
      </c>
      <c r="CQ11" s="49" t="e">
        <f t="shared" si="30"/>
        <v>#DIV/0!</v>
      </c>
    </row>
    <row r="12" spans="1:112" x14ac:dyDescent="0.25">
      <c r="A12" s="58">
        <v>4.5</v>
      </c>
      <c r="B12" s="47">
        <f>'C1'!AA99</f>
        <v>1.2328999999999999E-12</v>
      </c>
      <c r="C12" s="48">
        <f>'C1'!AA100</f>
        <v>1.2288999999999999E-12</v>
      </c>
      <c r="D12" s="48">
        <f>'C1'!AA101</f>
        <v>1.2380999999999999E-12</v>
      </c>
      <c r="E12" s="48">
        <f>'C1'!AA102</f>
        <v>1.2383000000000001E-12</v>
      </c>
      <c r="F12" s="48">
        <f>'C1'!AA103</f>
        <v>1.2374E-12</v>
      </c>
      <c r="G12" s="47">
        <f t="shared" si="9"/>
        <v>1.2351199999999999E-12</v>
      </c>
      <c r="H12" s="47">
        <f t="shared" si="10"/>
        <v>4.1172806559670263E-15</v>
      </c>
      <c r="I12" s="46"/>
      <c r="J12" s="75">
        <f t="shared" si="11"/>
        <v>1.0118294720975194</v>
      </c>
      <c r="K12" s="49">
        <f t="shared" si="31"/>
        <v>1.1829472097519389</v>
      </c>
      <c r="M12" s="58">
        <v>4.5</v>
      </c>
      <c r="N12" s="47">
        <f>'C2'!AA99</f>
        <v>1.4169E-12</v>
      </c>
      <c r="O12" s="47">
        <f>'C2'!AA100</f>
        <v>1.4245E-12</v>
      </c>
      <c r="P12" s="47">
        <f>'C2'!AA101</f>
        <v>1.4305E-12</v>
      </c>
      <c r="Q12" s="47">
        <f>'C2'!AA102</f>
        <v>1.424E-12</v>
      </c>
      <c r="R12" s="47">
        <f>'C2'!AA103</f>
        <v>1.4258E-12</v>
      </c>
      <c r="S12" s="47">
        <f t="shared" si="12"/>
        <v>1.42434E-12</v>
      </c>
      <c r="T12" s="47">
        <f t="shared" si="13"/>
        <v>4.8880466446219866E-15</v>
      </c>
      <c r="U12" s="46"/>
      <c r="V12" s="75">
        <f t="shared" si="14"/>
        <v>0.96775377089278425</v>
      </c>
      <c r="W12" s="49">
        <f t="shared" si="15"/>
        <v>-3.2246229107215751</v>
      </c>
      <c r="Y12" s="58">
        <v>4.5</v>
      </c>
      <c r="Z12" s="47">
        <f>'C3'!AA99</f>
        <v>1.6614999999999999E-12</v>
      </c>
      <c r="AA12" s="47">
        <f>'C3'!AA100</f>
        <v>1.65E-12</v>
      </c>
      <c r="AB12" s="47">
        <f>'C3'!AA101</f>
        <v>1.6522E-12</v>
      </c>
      <c r="AC12" s="47">
        <f>'C3'!AA102</f>
        <v>1.6824E-12</v>
      </c>
      <c r="AD12" s="47">
        <f>'C3'!AA103</f>
        <v>1.6567E-12</v>
      </c>
      <c r="AE12" s="47">
        <f t="shared" si="16"/>
        <v>1.6605600000000001E-12</v>
      </c>
      <c r="AF12" s="47">
        <f t="shared" si="17"/>
        <v>1.2982411178205676E-14</v>
      </c>
      <c r="AG12" s="46"/>
      <c r="AH12" s="75">
        <f t="shared" si="18"/>
        <v>0.99588585959146481</v>
      </c>
      <c r="AI12" s="49">
        <f t="shared" si="19"/>
        <v>-0.4114140408535194</v>
      </c>
      <c r="AK12" s="58"/>
      <c r="AL12" s="47">
        <f>'Sample 4'!AA99</f>
        <v>0</v>
      </c>
      <c r="AM12" s="47">
        <f>'Sample 4'!AA100</f>
        <v>0</v>
      </c>
      <c r="AN12" s="47">
        <f>'Sample 4'!AA101</f>
        <v>0</v>
      </c>
      <c r="AO12" s="47">
        <f>'Sample 4'!AA102</f>
        <v>0</v>
      </c>
      <c r="AP12" s="47">
        <f>'Sample 4'!AA103</f>
        <v>0</v>
      </c>
      <c r="AQ12" s="47">
        <f t="shared" si="20"/>
        <v>0</v>
      </c>
      <c r="AR12" s="47">
        <f t="shared" si="21"/>
        <v>0</v>
      </c>
      <c r="AS12" s="46"/>
      <c r="AT12" s="75" t="e">
        <f t="shared" si="22"/>
        <v>#DIV/0!</v>
      </c>
      <c r="AU12" s="49" t="e">
        <f t="shared" si="0"/>
        <v>#DIV/0!</v>
      </c>
      <c r="AW12" s="58"/>
      <c r="AX12" s="47">
        <f>'Sample 5'!AA99</f>
        <v>0</v>
      </c>
      <c r="AY12" s="48">
        <f>'Sample 5'!AA100</f>
        <v>0</v>
      </c>
      <c r="AZ12" s="48">
        <f>'Sample 5'!AA101</f>
        <v>0</v>
      </c>
      <c r="BA12" s="48">
        <f>'Sample 5'!AA102</f>
        <v>0</v>
      </c>
      <c r="BB12" s="48">
        <f>'Sample 5'!AA103</f>
        <v>0</v>
      </c>
      <c r="BC12" s="47">
        <f t="shared" si="1"/>
        <v>0</v>
      </c>
      <c r="BD12" s="47">
        <f t="shared" si="2"/>
        <v>0</v>
      </c>
      <c r="BE12" s="46"/>
      <c r="BF12" s="75" t="e">
        <f t="shared" si="23"/>
        <v>#DIV/0!</v>
      </c>
      <c r="BG12" s="49" t="e">
        <f t="shared" si="24"/>
        <v>#DIV/0!</v>
      </c>
      <c r="BI12" s="58"/>
      <c r="BJ12" s="47">
        <f>'Sample 6'!AA99</f>
        <v>0</v>
      </c>
      <c r="BK12" s="47">
        <f>'Sample 6'!AA100</f>
        <v>0</v>
      </c>
      <c r="BL12" s="47">
        <f>'Sample 6'!AA101</f>
        <v>0</v>
      </c>
      <c r="BM12" s="47">
        <f>'Sample 6'!AA102</f>
        <v>0</v>
      </c>
      <c r="BN12" s="47">
        <f>'Sample 6'!AA103</f>
        <v>0</v>
      </c>
      <c r="BO12" s="47">
        <f t="shared" si="3"/>
        <v>0</v>
      </c>
      <c r="BP12" s="47">
        <f t="shared" si="4"/>
        <v>0</v>
      </c>
      <c r="BQ12" s="46"/>
      <c r="BR12" s="75" t="e">
        <f t="shared" si="25"/>
        <v>#DIV/0!</v>
      </c>
      <c r="BS12" s="49" t="e">
        <f t="shared" si="26"/>
        <v>#DIV/0!</v>
      </c>
      <c r="BU12" s="58"/>
      <c r="BV12" s="47">
        <f>'Sample 7'!AA99</f>
        <v>0</v>
      </c>
      <c r="BW12" s="47">
        <f>'Sample 7'!AA100</f>
        <v>0</v>
      </c>
      <c r="BX12" s="47">
        <f>'Sample 7'!AA101</f>
        <v>0</v>
      </c>
      <c r="BY12" s="47">
        <f>'Sample 7'!AA102</f>
        <v>0</v>
      </c>
      <c r="BZ12" s="47">
        <f>'Sample 7'!AA103</f>
        <v>0</v>
      </c>
      <c r="CA12" s="47">
        <f t="shared" si="5"/>
        <v>0</v>
      </c>
      <c r="CB12" s="47">
        <f t="shared" si="6"/>
        <v>0</v>
      </c>
      <c r="CC12" s="46"/>
      <c r="CD12" s="75" t="e">
        <f t="shared" si="27"/>
        <v>#DIV/0!</v>
      </c>
      <c r="CE12" s="49" t="e">
        <f t="shared" si="28"/>
        <v>#DIV/0!</v>
      </c>
      <c r="CG12" s="58"/>
      <c r="CH12" s="47">
        <f>'Sample 8'!AA99</f>
        <v>0</v>
      </c>
      <c r="CI12" s="47">
        <f>'Sample 8'!AA100</f>
        <v>0</v>
      </c>
      <c r="CJ12" s="47">
        <f>'Sample 8'!AA101</f>
        <v>0</v>
      </c>
      <c r="CK12" s="47">
        <f>'Sample 8'!AA102</f>
        <v>0</v>
      </c>
      <c r="CL12" s="47">
        <f>'Sample 8'!AA103</f>
        <v>0</v>
      </c>
      <c r="CM12" s="47">
        <f t="shared" si="7"/>
        <v>0</v>
      </c>
      <c r="CN12" s="47">
        <f t="shared" si="8"/>
        <v>0</v>
      </c>
      <c r="CO12" s="46"/>
      <c r="CP12" s="75" t="e">
        <f t="shared" si="29"/>
        <v>#DIV/0!</v>
      </c>
      <c r="CQ12" s="49" t="e">
        <f t="shared" si="30"/>
        <v>#DIV/0!</v>
      </c>
    </row>
    <row r="13" spans="1:112" s="27" customFormat="1" x14ac:dyDescent="0.25">
      <c r="A13" s="58">
        <v>5</v>
      </c>
      <c r="B13" s="47">
        <f>'C1'!AA108</f>
        <v>0</v>
      </c>
      <c r="C13" s="48">
        <f>'C1'!AA109</f>
        <v>0</v>
      </c>
      <c r="D13" s="48">
        <f>'C1'!AA110</f>
        <v>0</v>
      </c>
      <c r="E13" s="48">
        <f>'C1'!AA111</f>
        <v>0</v>
      </c>
      <c r="F13" s="48">
        <f>'C1'!AA112</f>
        <v>0</v>
      </c>
      <c r="G13" s="47">
        <f t="shared" si="9"/>
        <v>0</v>
      </c>
      <c r="H13" s="47">
        <f t="shared" si="10"/>
        <v>0</v>
      </c>
      <c r="I13" s="46"/>
      <c r="J13" s="75">
        <f t="shared" si="11"/>
        <v>0</v>
      </c>
      <c r="K13" s="49">
        <f t="shared" si="31"/>
        <v>-100</v>
      </c>
      <c r="L13" s="33"/>
      <c r="M13" s="58">
        <v>5</v>
      </c>
      <c r="N13" s="47">
        <f>'C2'!AA108</f>
        <v>0</v>
      </c>
      <c r="O13" s="47">
        <f>'C2'!AA109</f>
        <v>0</v>
      </c>
      <c r="P13" s="47">
        <f>'C2'!AA110</f>
        <v>0</v>
      </c>
      <c r="Q13" s="47">
        <f>'C2'!AA111</f>
        <v>0</v>
      </c>
      <c r="R13" s="47">
        <f>'C2'!AA112</f>
        <v>0</v>
      </c>
      <c r="S13" s="47">
        <f t="shared" si="12"/>
        <v>0</v>
      </c>
      <c r="T13" s="47">
        <f t="shared" si="13"/>
        <v>0</v>
      </c>
      <c r="U13" s="46"/>
      <c r="V13" s="75">
        <f t="shared" si="14"/>
        <v>0</v>
      </c>
      <c r="W13" s="49">
        <f t="shared" si="15"/>
        <v>-100</v>
      </c>
      <c r="X13" s="33"/>
      <c r="Y13" s="58">
        <v>5</v>
      </c>
      <c r="Z13" s="47">
        <f>'C3'!AA108</f>
        <v>0</v>
      </c>
      <c r="AA13" s="47">
        <f>'C3'!AA109</f>
        <v>0</v>
      </c>
      <c r="AB13" s="47">
        <f>'C3'!AA110</f>
        <v>0</v>
      </c>
      <c r="AC13" s="47">
        <f>'C3'!AA111</f>
        <v>0</v>
      </c>
      <c r="AD13" s="47">
        <f>'C3'!AA112</f>
        <v>0</v>
      </c>
      <c r="AE13" s="47">
        <f t="shared" si="16"/>
        <v>0</v>
      </c>
      <c r="AF13" s="47">
        <f t="shared" si="17"/>
        <v>0</v>
      </c>
      <c r="AG13" s="46"/>
      <c r="AH13" s="75">
        <f t="shared" si="18"/>
        <v>0</v>
      </c>
      <c r="AI13" s="49">
        <f t="shared" si="19"/>
        <v>-100</v>
      </c>
      <c r="AJ13" s="33"/>
      <c r="AK13" s="58"/>
      <c r="AL13" s="47">
        <f>'Sample 4'!AA108</f>
        <v>0</v>
      </c>
      <c r="AM13" s="47">
        <f>'Sample 4'!AA109</f>
        <v>0</v>
      </c>
      <c r="AN13" s="47">
        <f>'Sample 4'!AA110</f>
        <v>0</v>
      </c>
      <c r="AO13" s="47">
        <f>'Sample 4'!AA111</f>
        <v>0</v>
      </c>
      <c r="AP13" s="47">
        <f>'Sample 4'!AA112</f>
        <v>0</v>
      </c>
      <c r="AQ13" s="47">
        <f t="shared" si="20"/>
        <v>0</v>
      </c>
      <c r="AR13" s="47">
        <f t="shared" si="21"/>
        <v>0</v>
      </c>
      <c r="AS13" s="46"/>
      <c r="AT13" s="75" t="e">
        <f t="shared" si="22"/>
        <v>#DIV/0!</v>
      </c>
      <c r="AU13" s="49" t="e">
        <f t="shared" si="0"/>
        <v>#DIV/0!</v>
      </c>
      <c r="AV13" s="33"/>
      <c r="AW13" s="58"/>
      <c r="AX13" s="47">
        <f>'Sample 5'!AA108</f>
        <v>0</v>
      </c>
      <c r="AY13" s="48">
        <f>'Sample 5'!AA109</f>
        <v>0</v>
      </c>
      <c r="AZ13" s="48">
        <f>'Sample 5'!AA110</f>
        <v>0</v>
      </c>
      <c r="BA13" s="48">
        <f>'Sample 5'!AA111</f>
        <v>0</v>
      </c>
      <c r="BB13" s="48">
        <f>'Sample 5'!AA112</f>
        <v>0</v>
      </c>
      <c r="BC13" s="47">
        <f t="shared" si="1"/>
        <v>0</v>
      </c>
      <c r="BD13" s="47">
        <f t="shared" si="2"/>
        <v>0</v>
      </c>
      <c r="BE13" s="46"/>
      <c r="BF13" s="75" t="e">
        <f t="shared" si="23"/>
        <v>#DIV/0!</v>
      </c>
      <c r="BG13" s="49" t="e">
        <f t="shared" si="24"/>
        <v>#DIV/0!</v>
      </c>
      <c r="BH13" s="33"/>
      <c r="BI13" s="58"/>
      <c r="BJ13" s="47">
        <f>'Sample 6'!AA108</f>
        <v>0</v>
      </c>
      <c r="BK13" s="47">
        <f>'Sample 6'!AA109</f>
        <v>0</v>
      </c>
      <c r="BL13" s="47">
        <f>'Sample 6'!AA110</f>
        <v>0</v>
      </c>
      <c r="BM13" s="47">
        <f>'Sample 6'!AA111</f>
        <v>0</v>
      </c>
      <c r="BN13" s="47">
        <f>'Sample 6'!AA112</f>
        <v>0</v>
      </c>
      <c r="BO13" s="47">
        <f t="shared" si="3"/>
        <v>0</v>
      </c>
      <c r="BP13" s="47">
        <f t="shared" si="4"/>
        <v>0</v>
      </c>
      <c r="BQ13" s="46"/>
      <c r="BR13" s="75" t="e">
        <f t="shared" si="25"/>
        <v>#DIV/0!</v>
      </c>
      <c r="BS13" s="49" t="e">
        <f t="shared" si="26"/>
        <v>#DIV/0!</v>
      </c>
      <c r="BT13" s="33"/>
      <c r="BU13" s="58"/>
      <c r="BV13" s="47">
        <f>'Sample 7'!AA108</f>
        <v>0</v>
      </c>
      <c r="BW13" s="47">
        <f>'Sample 7'!AA109</f>
        <v>0</v>
      </c>
      <c r="BX13" s="47">
        <f>'Sample 7'!AA110</f>
        <v>0</v>
      </c>
      <c r="BY13" s="47">
        <f>'Sample 7'!AA111</f>
        <v>0</v>
      </c>
      <c r="BZ13" s="47">
        <f>'Sample 7'!AA112</f>
        <v>0</v>
      </c>
      <c r="CA13" s="47">
        <f t="shared" si="5"/>
        <v>0</v>
      </c>
      <c r="CB13" s="47">
        <f t="shared" si="6"/>
        <v>0</v>
      </c>
      <c r="CC13" s="46"/>
      <c r="CD13" s="75" t="e">
        <f t="shared" si="27"/>
        <v>#DIV/0!</v>
      </c>
      <c r="CE13" s="49" t="e">
        <f t="shared" si="28"/>
        <v>#DIV/0!</v>
      </c>
      <c r="CF13" s="33"/>
      <c r="CG13" s="58"/>
      <c r="CH13" s="47">
        <f>'Sample 8'!AA108</f>
        <v>0</v>
      </c>
      <c r="CI13" s="47">
        <f>'Sample 8'!AA109</f>
        <v>0</v>
      </c>
      <c r="CJ13" s="47">
        <f>'Sample 8'!AA110</f>
        <v>0</v>
      </c>
      <c r="CK13" s="47">
        <f>'Sample 8'!AA111</f>
        <v>0</v>
      </c>
      <c r="CL13" s="47">
        <f>'Sample 8'!AA112</f>
        <v>0</v>
      </c>
      <c r="CM13" s="47">
        <f t="shared" si="7"/>
        <v>0</v>
      </c>
      <c r="CN13" s="47">
        <f t="shared" si="8"/>
        <v>0</v>
      </c>
      <c r="CO13" s="46"/>
      <c r="CP13" s="75" t="e">
        <f t="shared" si="29"/>
        <v>#DIV/0!</v>
      </c>
      <c r="CQ13" s="49" t="e">
        <f t="shared" si="30"/>
        <v>#DIV/0!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</row>
    <row r="14" spans="1:112" x14ac:dyDescent="0.25">
      <c r="A14" s="58">
        <v>5.5</v>
      </c>
      <c r="B14" s="47">
        <f>'C1'!AA117</f>
        <v>0</v>
      </c>
      <c r="C14" s="48">
        <f>'C1'!AA118</f>
        <v>0</v>
      </c>
      <c r="D14" s="48">
        <f>'C1'!AA119</f>
        <v>0</v>
      </c>
      <c r="E14" s="48">
        <f>'C1'!AA120</f>
        <v>0</v>
      </c>
      <c r="F14" s="48">
        <f>'C1'!AA121</f>
        <v>0</v>
      </c>
      <c r="G14" s="47">
        <f t="shared" si="9"/>
        <v>0</v>
      </c>
      <c r="H14" s="47">
        <f t="shared" si="10"/>
        <v>0</v>
      </c>
      <c r="I14" s="46"/>
      <c r="J14" s="75">
        <f t="shared" si="11"/>
        <v>0</v>
      </c>
      <c r="K14" s="49">
        <f t="shared" si="31"/>
        <v>-100</v>
      </c>
      <c r="M14" s="58">
        <v>5.5</v>
      </c>
      <c r="N14" s="47">
        <f>'C2'!AA117</f>
        <v>0</v>
      </c>
      <c r="O14" s="47">
        <f>'C2'!AA118</f>
        <v>0</v>
      </c>
      <c r="P14" s="47">
        <f>'C2'!AA119</f>
        <v>0</v>
      </c>
      <c r="Q14" s="47">
        <f>'C2'!AA120</f>
        <v>0</v>
      </c>
      <c r="R14" s="47">
        <f>'C2'!AA121</f>
        <v>0</v>
      </c>
      <c r="S14" s="47">
        <f t="shared" si="12"/>
        <v>0</v>
      </c>
      <c r="T14" s="47">
        <f t="shared" si="13"/>
        <v>0</v>
      </c>
      <c r="U14" s="46"/>
      <c r="V14" s="75">
        <f t="shared" si="14"/>
        <v>0</v>
      </c>
      <c r="W14" s="49">
        <f t="shared" si="15"/>
        <v>-100</v>
      </c>
      <c r="Y14" s="58">
        <v>5.5</v>
      </c>
      <c r="Z14" s="47">
        <f>'C3'!AA117</f>
        <v>0</v>
      </c>
      <c r="AA14" s="47">
        <f>'C3'!AA118</f>
        <v>0</v>
      </c>
      <c r="AB14" s="47">
        <f>'C3'!AA119</f>
        <v>0</v>
      </c>
      <c r="AC14" s="47">
        <f>'C3'!AA120</f>
        <v>0</v>
      </c>
      <c r="AD14" s="47">
        <f>'C3'!AA121</f>
        <v>0</v>
      </c>
      <c r="AE14" s="47">
        <f t="shared" si="16"/>
        <v>0</v>
      </c>
      <c r="AF14" s="47">
        <f t="shared" si="17"/>
        <v>0</v>
      </c>
      <c r="AG14" s="46"/>
      <c r="AH14" s="75">
        <f t="shared" si="18"/>
        <v>0</v>
      </c>
      <c r="AI14" s="49">
        <f t="shared" si="19"/>
        <v>-100</v>
      </c>
      <c r="AK14" s="58"/>
      <c r="AL14" s="47">
        <f>'Sample 4'!AA117</f>
        <v>0</v>
      </c>
      <c r="AM14" s="47">
        <f>'Sample 4'!AA118</f>
        <v>0</v>
      </c>
      <c r="AN14" s="47">
        <f>'Sample 4'!AA119</f>
        <v>0</v>
      </c>
      <c r="AO14" s="47">
        <f>'Sample 4'!AA120</f>
        <v>0</v>
      </c>
      <c r="AP14" s="47">
        <f>'Sample 4'!AA121</f>
        <v>0</v>
      </c>
      <c r="AQ14" s="47">
        <f t="shared" si="20"/>
        <v>0</v>
      </c>
      <c r="AR14" s="47">
        <f t="shared" si="21"/>
        <v>0</v>
      </c>
      <c r="AS14" s="46"/>
      <c r="AT14" s="75" t="e">
        <f t="shared" si="22"/>
        <v>#DIV/0!</v>
      </c>
      <c r="AU14" s="49" t="e">
        <f t="shared" si="0"/>
        <v>#DIV/0!</v>
      </c>
      <c r="AW14" s="58"/>
      <c r="AX14" s="47">
        <f>'Sample 5'!AA117</f>
        <v>0</v>
      </c>
      <c r="AY14" s="48">
        <f>'Sample 5'!AA118</f>
        <v>0</v>
      </c>
      <c r="AZ14" s="48">
        <f>'Sample 5'!AA119</f>
        <v>0</v>
      </c>
      <c r="BA14" s="48">
        <f>'Sample 5'!AA120</f>
        <v>0</v>
      </c>
      <c r="BB14" s="48">
        <f>'Sample 5'!AA121</f>
        <v>0</v>
      </c>
      <c r="BC14" s="47">
        <f t="shared" si="1"/>
        <v>0</v>
      </c>
      <c r="BD14" s="47">
        <f t="shared" si="2"/>
        <v>0</v>
      </c>
      <c r="BE14" s="46"/>
      <c r="BF14" s="75" t="e">
        <f t="shared" si="23"/>
        <v>#DIV/0!</v>
      </c>
      <c r="BG14" s="49" t="e">
        <f t="shared" si="24"/>
        <v>#DIV/0!</v>
      </c>
      <c r="BI14" s="58"/>
      <c r="BJ14" s="47">
        <f>'Sample 6'!AA117</f>
        <v>0</v>
      </c>
      <c r="BK14" s="47">
        <f>'Sample 6'!AA118</f>
        <v>0</v>
      </c>
      <c r="BL14" s="47">
        <f>'Sample 6'!AA119</f>
        <v>0</v>
      </c>
      <c r="BM14" s="47">
        <f>'Sample 6'!AA120</f>
        <v>0</v>
      </c>
      <c r="BN14" s="47">
        <f>'Sample 6'!AA121</f>
        <v>0</v>
      </c>
      <c r="BO14" s="47">
        <f t="shared" si="3"/>
        <v>0</v>
      </c>
      <c r="BP14" s="47">
        <f t="shared" si="4"/>
        <v>0</v>
      </c>
      <c r="BQ14" s="46"/>
      <c r="BR14" s="75" t="e">
        <f t="shared" si="25"/>
        <v>#DIV/0!</v>
      </c>
      <c r="BS14" s="49" t="e">
        <f t="shared" si="26"/>
        <v>#DIV/0!</v>
      </c>
      <c r="BU14" s="58"/>
      <c r="BV14" s="47">
        <f>'Sample 7'!AA117</f>
        <v>0</v>
      </c>
      <c r="BW14" s="47">
        <f>'Sample 7'!AA118</f>
        <v>0</v>
      </c>
      <c r="BX14" s="47">
        <f>'Sample 7'!AA119</f>
        <v>0</v>
      </c>
      <c r="BY14" s="47">
        <f>'Sample 7'!AA120</f>
        <v>0</v>
      </c>
      <c r="BZ14" s="47">
        <f>'Sample 7'!AA121</f>
        <v>0</v>
      </c>
      <c r="CA14" s="47">
        <f t="shared" si="5"/>
        <v>0</v>
      </c>
      <c r="CB14" s="47">
        <f t="shared" si="6"/>
        <v>0</v>
      </c>
      <c r="CC14" s="46"/>
      <c r="CD14" s="75" t="e">
        <f t="shared" si="27"/>
        <v>#DIV/0!</v>
      </c>
      <c r="CE14" s="49" t="e">
        <f t="shared" si="28"/>
        <v>#DIV/0!</v>
      </c>
      <c r="CG14" s="58"/>
      <c r="CH14" s="47">
        <f>'Sample 8'!AA117</f>
        <v>0</v>
      </c>
      <c r="CI14" s="47">
        <f>'Sample 8'!AA118</f>
        <v>0</v>
      </c>
      <c r="CJ14" s="47">
        <f>'Sample 8'!AA119</f>
        <v>0</v>
      </c>
      <c r="CK14" s="47">
        <f>'Sample 8'!AA120</f>
        <v>0</v>
      </c>
      <c r="CL14" s="47">
        <f>'Sample 8'!AA121</f>
        <v>0</v>
      </c>
      <c r="CM14" s="47">
        <f t="shared" si="7"/>
        <v>0</v>
      </c>
      <c r="CN14" s="47">
        <f t="shared" si="8"/>
        <v>0</v>
      </c>
      <c r="CO14" s="46"/>
      <c r="CP14" s="75" t="e">
        <f t="shared" si="29"/>
        <v>#DIV/0!</v>
      </c>
      <c r="CQ14" s="49" t="e">
        <f t="shared" si="30"/>
        <v>#DIV/0!</v>
      </c>
    </row>
    <row r="15" spans="1:112" x14ac:dyDescent="0.25">
      <c r="A15" s="58"/>
      <c r="B15" s="47">
        <f>'C1'!AA126</f>
        <v>0</v>
      </c>
      <c r="C15" s="48">
        <f>'C1'!AA127</f>
        <v>0</v>
      </c>
      <c r="D15" s="48">
        <f>'C1'!AA128</f>
        <v>0</v>
      </c>
      <c r="E15" s="48">
        <f>'C1'!AA129</f>
        <v>0</v>
      </c>
      <c r="F15" s="48">
        <f>'C1'!AA130</f>
        <v>0</v>
      </c>
      <c r="G15" s="47">
        <f t="shared" si="9"/>
        <v>0</v>
      </c>
      <c r="H15" s="47">
        <f t="shared" si="10"/>
        <v>0</v>
      </c>
      <c r="I15" s="46"/>
      <c r="J15" s="75">
        <f t="shared" si="11"/>
        <v>0</v>
      </c>
      <c r="K15" s="49">
        <f t="shared" si="31"/>
        <v>-100</v>
      </c>
      <c r="M15" s="58"/>
      <c r="N15" s="47">
        <f>'C2'!AA126</f>
        <v>0</v>
      </c>
      <c r="O15" s="47">
        <f>'C2'!AA127</f>
        <v>0</v>
      </c>
      <c r="P15" s="47">
        <f>'C2'!AA128</f>
        <v>0</v>
      </c>
      <c r="Q15" s="47">
        <f>'C2'!AA129</f>
        <v>0</v>
      </c>
      <c r="R15" s="47">
        <f>'C2'!AA130</f>
        <v>0</v>
      </c>
      <c r="S15" s="47">
        <f t="shared" si="12"/>
        <v>0</v>
      </c>
      <c r="T15" s="47">
        <f t="shared" si="13"/>
        <v>0</v>
      </c>
      <c r="U15" s="46"/>
      <c r="V15" s="75">
        <f t="shared" si="14"/>
        <v>0</v>
      </c>
      <c r="W15" s="49">
        <f t="shared" si="15"/>
        <v>-100</v>
      </c>
      <c r="Y15" s="58"/>
      <c r="Z15" s="47">
        <f>'C3'!AA126</f>
        <v>0</v>
      </c>
      <c r="AA15" s="47">
        <f>'C3'!AA127</f>
        <v>0</v>
      </c>
      <c r="AB15" s="47">
        <f>'C3'!AA128</f>
        <v>0</v>
      </c>
      <c r="AC15" s="47">
        <f>'C3'!AA129</f>
        <v>0</v>
      </c>
      <c r="AD15" s="47">
        <f>'C3'!AA130</f>
        <v>0</v>
      </c>
      <c r="AE15" s="47">
        <f t="shared" si="16"/>
        <v>0</v>
      </c>
      <c r="AF15" s="47">
        <f t="shared" si="17"/>
        <v>0</v>
      </c>
      <c r="AG15" s="46"/>
      <c r="AH15" s="75">
        <f t="shared" si="18"/>
        <v>0</v>
      </c>
      <c r="AI15" s="49">
        <f t="shared" si="19"/>
        <v>-100</v>
      </c>
      <c r="AK15" s="58"/>
      <c r="AL15" s="47">
        <f>'Sample 4'!AA126</f>
        <v>0</v>
      </c>
      <c r="AM15" s="47">
        <f>'Sample 4'!AA127</f>
        <v>0</v>
      </c>
      <c r="AN15" s="47">
        <f>'Sample 4'!AA128</f>
        <v>0</v>
      </c>
      <c r="AO15" s="47">
        <f>'Sample 4'!AA129</f>
        <v>0</v>
      </c>
      <c r="AP15" s="47">
        <f>'Sample 4'!AA130</f>
        <v>0</v>
      </c>
      <c r="AQ15" s="47">
        <f t="shared" si="20"/>
        <v>0</v>
      </c>
      <c r="AR15" s="47">
        <f t="shared" si="21"/>
        <v>0</v>
      </c>
      <c r="AS15" s="46"/>
      <c r="AT15" s="75" t="e">
        <f t="shared" si="22"/>
        <v>#DIV/0!</v>
      </c>
      <c r="AU15" s="49" t="e">
        <f t="shared" si="0"/>
        <v>#DIV/0!</v>
      </c>
      <c r="AW15" s="58"/>
      <c r="AX15" s="47">
        <f>'Sample 5'!AA126</f>
        <v>0</v>
      </c>
      <c r="AY15" s="48">
        <f>'Sample 5'!AA127</f>
        <v>0</v>
      </c>
      <c r="AZ15" s="48">
        <f>'Sample 5'!AA128</f>
        <v>0</v>
      </c>
      <c r="BA15" s="48">
        <f>'Sample 5'!AA129</f>
        <v>0</v>
      </c>
      <c r="BB15" s="48">
        <f>'Sample 5'!AA130</f>
        <v>0</v>
      </c>
      <c r="BC15" s="47">
        <f t="shared" si="1"/>
        <v>0</v>
      </c>
      <c r="BD15" s="47">
        <f t="shared" si="2"/>
        <v>0</v>
      </c>
      <c r="BE15" s="46"/>
      <c r="BF15" s="75" t="e">
        <f t="shared" si="23"/>
        <v>#DIV/0!</v>
      </c>
      <c r="BG15" s="49" t="e">
        <f t="shared" si="24"/>
        <v>#DIV/0!</v>
      </c>
      <c r="BI15" s="58"/>
      <c r="BJ15" s="47">
        <f>'Sample 6'!AA126</f>
        <v>0</v>
      </c>
      <c r="BK15" s="47">
        <f>'Sample 6'!AA127</f>
        <v>0</v>
      </c>
      <c r="BL15" s="47">
        <f>'Sample 6'!AA128</f>
        <v>0</v>
      </c>
      <c r="BM15" s="47">
        <f>'Sample 6'!AA129</f>
        <v>0</v>
      </c>
      <c r="BN15" s="47">
        <f>'Sample 6'!AA130</f>
        <v>0</v>
      </c>
      <c r="BO15" s="47">
        <f t="shared" si="3"/>
        <v>0</v>
      </c>
      <c r="BP15" s="47">
        <f t="shared" si="4"/>
        <v>0</v>
      </c>
      <c r="BQ15" s="46"/>
      <c r="BR15" s="75" t="e">
        <f t="shared" si="25"/>
        <v>#DIV/0!</v>
      </c>
      <c r="BS15" s="49" t="e">
        <f t="shared" si="26"/>
        <v>#DIV/0!</v>
      </c>
      <c r="BU15" s="58"/>
      <c r="BV15" s="47">
        <f>'Sample 7'!AA126</f>
        <v>0</v>
      </c>
      <c r="BW15" s="47">
        <f>'Sample 7'!AA127</f>
        <v>0</v>
      </c>
      <c r="BX15" s="47">
        <f>'Sample 7'!AA128</f>
        <v>0</v>
      </c>
      <c r="BY15" s="47">
        <f>'Sample 7'!AA129</f>
        <v>0</v>
      </c>
      <c r="BZ15" s="47">
        <f>'Sample 7'!AA130</f>
        <v>0</v>
      </c>
      <c r="CA15" s="47">
        <f t="shared" si="5"/>
        <v>0</v>
      </c>
      <c r="CB15" s="47">
        <f t="shared" si="6"/>
        <v>0</v>
      </c>
      <c r="CC15" s="46"/>
      <c r="CD15" s="75" t="e">
        <f t="shared" si="27"/>
        <v>#DIV/0!</v>
      </c>
      <c r="CE15" s="49" t="e">
        <f t="shared" si="28"/>
        <v>#DIV/0!</v>
      </c>
      <c r="CG15" s="58"/>
      <c r="CH15" s="47">
        <f>'Sample 8'!AA126</f>
        <v>0</v>
      </c>
      <c r="CI15" s="47">
        <f>'Sample 8'!AA127</f>
        <v>0</v>
      </c>
      <c r="CJ15" s="47">
        <f>'Sample 8'!AA128</f>
        <v>0</v>
      </c>
      <c r="CK15" s="47">
        <f>'Sample 8'!AA129</f>
        <v>0</v>
      </c>
      <c r="CL15" s="47">
        <f>'Sample 8'!AA130</f>
        <v>0</v>
      </c>
      <c r="CM15" s="47">
        <f t="shared" si="7"/>
        <v>0</v>
      </c>
      <c r="CN15" s="47">
        <f t="shared" si="8"/>
        <v>0</v>
      </c>
      <c r="CO15" s="46"/>
      <c r="CP15" s="75" t="e">
        <f t="shared" si="29"/>
        <v>#DIV/0!</v>
      </c>
      <c r="CQ15" s="49" t="e">
        <f t="shared" si="30"/>
        <v>#DIV/0!</v>
      </c>
    </row>
    <row r="16" spans="1:112" x14ac:dyDescent="0.25">
      <c r="A16" s="58"/>
      <c r="B16" s="47">
        <f>'C1'!AA135</f>
        <v>0</v>
      </c>
      <c r="C16" s="48">
        <f>'C1'!AA136</f>
        <v>0</v>
      </c>
      <c r="D16" s="48">
        <f>'C1'!AA137</f>
        <v>0</v>
      </c>
      <c r="E16" s="48">
        <f>'C1'!AA138</f>
        <v>0</v>
      </c>
      <c r="F16" s="48">
        <f>'C1'!AA139</f>
        <v>0</v>
      </c>
      <c r="G16" s="47">
        <f t="shared" si="9"/>
        <v>0</v>
      </c>
      <c r="H16" s="47">
        <f t="shared" si="10"/>
        <v>0</v>
      </c>
      <c r="I16" s="46"/>
      <c r="J16" s="75">
        <f t="shared" si="11"/>
        <v>0</v>
      </c>
      <c r="K16" s="49">
        <f t="shared" si="31"/>
        <v>-100</v>
      </c>
      <c r="M16" s="58"/>
      <c r="N16" s="47">
        <f>'C2'!AA135</f>
        <v>0</v>
      </c>
      <c r="O16" s="47">
        <f>'C2'!AA136</f>
        <v>0</v>
      </c>
      <c r="P16" s="47">
        <f>'C2'!AA137</f>
        <v>0</v>
      </c>
      <c r="Q16" s="47">
        <f>'C2'!AA138</f>
        <v>0</v>
      </c>
      <c r="R16" s="47">
        <f>'C2'!AA139</f>
        <v>0</v>
      </c>
      <c r="S16" s="47">
        <f t="shared" si="12"/>
        <v>0</v>
      </c>
      <c r="T16" s="47">
        <f t="shared" si="13"/>
        <v>0</v>
      </c>
      <c r="U16" s="46"/>
      <c r="V16" s="75">
        <f t="shared" si="14"/>
        <v>0</v>
      </c>
      <c r="W16" s="49">
        <f t="shared" si="15"/>
        <v>-100</v>
      </c>
      <c r="Y16" s="58"/>
      <c r="Z16" s="47">
        <f>'C3'!AA135</f>
        <v>0</v>
      </c>
      <c r="AA16" s="47">
        <f>'C3'!AA136</f>
        <v>0</v>
      </c>
      <c r="AB16" s="47">
        <f>'C3'!AA137</f>
        <v>0</v>
      </c>
      <c r="AC16" s="47">
        <f>'C3'!AA138</f>
        <v>0</v>
      </c>
      <c r="AD16" s="47">
        <f>'C3'!AA139</f>
        <v>0</v>
      </c>
      <c r="AE16" s="47">
        <f t="shared" si="16"/>
        <v>0</v>
      </c>
      <c r="AF16" s="47">
        <f t="shared" si="17"/>
        <v>0</v>
      </c>
      <c r="AG16" s="46"/>
      <c r="AH16" s="75">
        <f t="shared" si="18"/>
        <v>0</v>
      </c>
      <c r="AI16" s="49">
        <f t="shared" si="19"/>
        <v>-100</v>
      </c>
      <c r="AK16" s="58"/>
      <c r="AL16" s="47">
        <f>'Sample 4'!AA135</f>
        <v>0</v>
      </c>
      <c r="AM16" s="47">
        <f>'Sample 4'!AA136</f>
        <v>0</v>
      </c>
      <c r="AN16" s="47">
        <f>'Sample 4'!AA137</f>
        <v>0</v>
      </c>
      <c r="AO16" s="47">
        <f>'Sample 4'!AA138</f>
        <v>0</v>
      </c>
      <c r="AP16" s="47">
        <f>'Sample 4'!AA139</f>
        <v>0</v>
      </c>
      <c r="AQ16" s="47">
        <f t="shared" si="20"/>
        <v>0</v>
      </c>
      <c r="AR16" s="47">
        <f t="shared" si="21"/>
        <v>0</v>
      </c>
      <c r="AS16" s="46"/>
      <c r="AT16" s="75" t="e">
        <f t="shared" si="22"/>
        <v>#DIV/0!</v>
      </c>
      <c r="AU16" s="49" t="e">
        <f t="shared" si="0"/>
        <v>#DIV/0!</v>
      </c>
      <c r="AW16" s="58"/>
      <c r="AX16" s="47">
        <f>'Sample 5'!AA135</f>
        <v>0</v>
      </c>
      <c r="AY16" s="48">
        <f>'Sample 5'!AA136</f>
        <v>0</v>
      </c>
      <c r="AZ16" s="48">
        <f>'Sample 5'!AA137</f>
        <v>0</v>
      </c>
      <c r="BA16" s="48">
        <f>'Sample 5'!AA138</f>
        <v>0</v>
      </c>
      <c r="BB16" s="48">
        <f>'Sample 5'!AA139</f>
        <v>0</v>
      </c>
      <c r="BC16" s="47">
        <f t="shared" si="1"/>
        <v>0</v>
      </c>
      <c r="BD16" s="47">
        <f t="shared" si="2"/>
        <v>0</v>
      </c>
      <c r="BE16" s="46"/>
      <c r="BF16" s="75" t="e">
        <f t="shared" si="23"/>
        <v>#DIV/0!</v>
      </c>
      <c r="BG16" s="49" t="e">
        <f t="shared" si="24"/>
        <v>#DIV/0!</v>
      </c>
      <c r="BI16" s="58"/>
      <c r="BJ16" s="47">
        <f>'Sample 6'!AA135</f>
        <v>0</v>
      </c>
      <c r="BK16" s="47">
        <f>'Sample 6'!AA136</f>
        <v>0</v>
      </c>
      <c r="BL16" s="47">
        <f>'Sample 6'!AA137</f>
        <v>0</v>
      </c>
      <c r="BM16" s="47">
        <f>'Sample 6'!AA138</f>
        <v>0</v>
      </c>
      <c r="BN16" s="47">
        <f>'Sample 6'!AA139</f>
        <v>0</v>
      </c>
      <c r="BO16" s="47">
        <f t="shared" si="3"/>
        <v>0</v>
      </c>
      <c r="BP16" s="47">
        <f t="shared" si="4"/>
        <v>0</v>
      </c>
      <c r="BQ16" s="46"/>
      <c r="BR16" s="75" t="e">
        <f t="shared" si="25"/>
        <v>#DIV/0!</v>
      </c>
      <c r="BS16" s="49" t="e">
        <f t="shared" si="26"/>
        <v>#DIV/0!</v>
      </c>
      <c r="BU16" s="58"/>
      <c r="BV16" s="47">
        <f>'Sample 7'!AA135</f>
        <v>0</v>
      </c>
      <c r="BW16" s="47">
        <f>'Sample 7'!AA136</f>
        <v>0</v>
      </c>
      <c r="BX16" s="47">
        <f>'Sample 7'!AA137</f>
        <v>0</v>
      </c>
      <c r="BY16" s="47">
        <f>'Sample 7'!AA138</f>
        <v>0</v>
      </c>
      <c r="BZ16" s="47">
        <f>'Sample 7'!AA139</f>
        <v>0</v>
      </c>
      <c r="CA16" s="47">
        <f t="shared" si="5"/>
        <v>0</v>
      </c>
      <c r="CB16" s="47">
        <f t="shared" si="6"/>
        <v>0</v>
      </c>
      <c r="CC16" s="46"/>
      <c r="CD16" s="75" t="e">
        <f t="shared" si="27"/>
        <v>#DIV/0!</v>
      </c>
      <c r="CE16" s="49" t="e">
        <f t="shared" si="28"/>
        <v>#DIV/0!</v>
      </c>
      <c r="CG16" s="58"/>
      <c r="CH16" s="47">
        <f>'Sample 8'!AA135</f>
        <v>0</v>
      </c>
      <c r="CI16" s="47">
        <f>'Sample 8'!AA136</f>
        <v>0</v>
      </c>
      <c r="CJ16" s="47">
        <f>'Sample 8'!AA137</f>
        <v>0</v>
      </c>
      <c r="CK16" s="47">
        <f>'Sample 8'!AA138</f>
        <v>0</v>
      </c>
      <c r="CL16" s="47">
        <f>'Sample 8'!AA139</f>
        <v>0</v>
      </c>
      <c r="CM16" s="47">
        <f t="shared" si="7"/>
        <v>0</v>
      </c>
      <c r="CN16" s="47">
        <f t="shared" si="8"/>
        <v>0</v>
      </c>
      <c r="CO16" s="46"/>
      <c r="CP16" s="75" t="e">
        <f t="shared" si="29"/>
        <v>#DIV/0!</v>
      </c>
      <c r="CQ16" s="49" t="e">
        <f t="shared" si="30"/>
        <v>#DIV/0!</v>
      </c>
    </row>
    <row r="17" spans="1:95" ht="15.75" thickBot="1" x14ac:dyDescent="0.3">
      <c r="A17" s="59"/>
      <c r="B17" s="51">
        <f>'C1'!AA144</f>
        <v>0</v>
      </c>
      <c r="C17" s="60">
        <f>'C1'!AA145</f>
        <v>0</v>
      </c>
      <c r="D17" s="60">
        <f>'C1'!AA146</f>
        <v>0</v>
      </c>
      <c r="E17" s="60">
        <f>'C1'!AA147</f>
        <v>0</v>
      </c>
      <c r="F17" s="60">
        <f>'C1'!AA148</f>
        <v>0</v>
      </c>
      <c r="G17" s="51">
        <f t="shared" si="9"/>
        <v>0</v>
      </c>
      <c r="H17" s="51">
        <f t="shared" si="10"/>
        <v>0</v>
      </c>
      <c r="I17" s="50"/>
      <c r="J17" s="76">
        <f t="shared" si="11"/>
        <v>0</v>
      </c>
      <c r="K17" s="52">
        <f>(G17/$G$3-1)*100</f>
        <v>-100</v>
      </c>
      <c r="M17" s="59"/>
      <c r="N17" s="51">
        <f>'C2'!AA144</f>
        <v>0</v>
      </c>
      <c r="O17" s="51">
        <f>'C2'!AA145</f>
        <v>0</v>
      </c>
      <c r="P17" s="51">
        <f>'C2'!AA146</f>
        <v>0</v>
      </c>
      <c r="Q17" s="51">
        <f>'C2'!AA147</f>
        <v>0</v>
      </c>
      <c r="R17" s="51">
        <f>'C2'!AA148</f>
        <v>0</v>
      </c>
      <c r="S17" s="51">
        <f t="shared" si="12"/>
        <v>0</v>
      </c>
      <c r="T17" s="51">
        <f t="shared" si="13"/>
        <v>0</v>
      </c>
      <c r="U17" s="50"/>
      <c r="V17" s="76">
        <f t="shared" si="14"/>
        <v>0</v>
      </c>
      <c r="W17" s="52">
        <f t="shared" si="15"/>
        <v>-100</v>
      </c>
      <c r="Y17" s="59"/>
      <c r="Z17" s="51">
        <f>'C3'!AA144</f>
        <v>0</v>
      </c>
      <c r="AA17" s="51">
        <f>'C3'!AA145</f>
        <v>0</v>
      </c>
      <c r="AB17" s="51">
        <f>'C3'!AA146</f>
        <v>0</v>
      </c>
      <c r="AC17" s="51">
        <f>'C3'!AA147</f>
        <v>0</v>
      </c>
      <c r="AD17" s="51">
        <f>'C3'!AA148</f>
        <v>0</v>
      </c>
      <c r="AE17" s="51">
        <f t="shared" si="16"/>
        <v>0</v>
      </c>
      <c r="AF17" s="51">
        <f t="shared" si="17"/>
        <v>0</v>
      </c>
      <c r="AG17" s="50"/>
      <c r="AH17" s="76">
        <f t="shared" si="18"/>
        <v>0</v>
      </c>
      <c r="AI17" s="52">
        <f t="shared" si="19"/>
        <v>-100</v>
      </c>
      <c r="AK17" s="59"/>
      <c r="AL17" s="51">
        <f>'Sample 4'!AA144</f>
        <v>0</v>
      </c>
      <c r="AM17" s="51">
        <f>'Sample 4'!AA145</f>
        <v>0</v>
      </c>
      <c r="AN17" s="51">
        <f>'Sample 4'!AA146</f>
        <v>0</v>
      </c>
      <c r="AO17" s="51">
        <f>'Sample 4'!AA147</f>
        <v>0</v>
      </c>
      <c r="AP17" s="51">
        <f>'Sample 4'!AA148</f>
        <v>0</v>
      </c>
      <c r="AQ17" s="51">
        <f t="shared" si="20"/>
        <v>0</v>
      </c>
      <c r="AR17" s="51">
        <f t="shared" si="21"/>
        <v>0</v>
      </c>
      <c r="AS17" s="50"/>
      <c r="AT17" s="76" t="e">
        <f t="shared" si="22"/>
        <v>#DIV/0!</v>
      </c>
      <c r="AU17" s="52" t="e">
        <f t="shared" si="0"/>
        <v>#DIV/0!</v>
      </c>
      <c r="AW17" s="59"/>
      <c r="AX17" s="51">
        <f>'Sample 5'!AA144</f>
        <v>0</v>
      </c>
      <c r="AY17" s="60">
        <f>'Sample 5'!AA145</f>
        <v>0</v>
      </c>
      <c r="AZ17" s="60">
        <f>'Sample 5'!AA146</f>
        <v>0</v>
      </c>
      <c r="BA17" s="60">
        <f>'Sample 5'!AA147</f>
        <v>0</v>
      </c>
      <c r="BB17" s="60">
        <f>'Sample 5'!AA148</f>
        <v>0</v>
      </c>
      <c r="BC17" s="51">
        <f t="shared" si="1"/>
        <v>0</v>
      </c>
      <c r="BD17" s="51">
        <f t="shared" si="2"/>
        <v>0</v>
      </c>
      <c r="BE17" s="50"/>
      <c r="BF17" s="76" t="e">
        <f t="shared" si="23"/>
        <v>#DIV/0!</v>
      </c>
      <c r="BG17" s="52" t="e">
        <f t="shared" si="24"/>
        <v>#DIV/0!</v>
      </c>
      <c r="BI17" s="59"/>
      <c r="BJ17" s="51">
        <f>'Sample 6'!AA144</f>
        <v>0</v>
      </c>
      <c r="BK17" s="51">
        <f>'Sample 6'!AA145</f>
        <v>0</v>
      </c>
      <c r="BL17" s="51">
        <f>'Sample 6'!AA146</f>
        <v>0</v>
      </c>
      <c r="BM17" s="51">
        <f>'Sample 6'!AA147</f>
        <v>0</v>
      </c>
      <c r="BN17" s="51">
        <f>'Sample 6'!AA148</f>
        <v>0</v>
      </c>
      <c r="BO17" s="51">
        <f t="shared" si="3"/>
        <v>0</v>
      </c>
      <c r="BP17" s="51">
        <f t="shared" si="4"/>
        <v>0</v>
      </c>
      <c r="BQ17" s="50"/>
      <c r="BR17" s="76" t="e">
        <f t="shared" si="25"/>
        <v>#DIV/0!</v>
      </c>
      <c r="BS17" s="52" t="e">
        <f t="shared" si="26"/>
        <v>#DIV/0!</v>
      </c>
      <c r="BU17" s="59"/>
      <c r="BV17" s="51">
        <f>'Sample 7'!AA144</f>
        <v>0</v>
      </c>
      <c r="BW17" s="51">
        <f>'Sample 7'!AA145</f>
        <v>0</v>
      </c>
      <c r="BX17" s="51">
        <f>'Sample 7'!AA146</f>
        <v>0</v>
      </c>
      <c r="BY17" s="51">
        <f>'Sample 7'!AA147</f>
        <v>0</v>
      </c>
      <c r="BZ17" s="51">
        <f>'Sample 7'!AA148</f>
        <v>0</v>
      </c>
      <c r="CA17" s="51">
        <f t="shared" si="5"/>
        <v>0</v>
      </c>
      <c r="CB17" s="51">
        <f t="shared" si="6"/>
        <v>0</v>
      </c>
      <c r="CC17" s="50"/>
      <c r="CD17" s="76" t="e">
        <f t="shared" si="27"/>
        <v>#DIV/0!</v>
      </c>
      <c r="CE17" s="52" t="e">
        <f t="shared" si="28"/>
        <v>#DIV/0!</v>
      </c>
      <c r="CG17" s="59"/>
      <c r="CH17" s="51">
        <f>'Sample 8'!AA144</f>
        <v>0</v>
      </c>
      <c r="CI17" s="51">
        <f>'Sample 8'!AA145</f>
        <v>0</v>
      </c>
      <c r="CJ17" s="51">
        <f>'Sample 8'!AA146</f>
        <v>0</v>
      </c>
      <c r="CK17" s="51">
        <f>'Sample 8'!AA147</f>
        <v>0</v>
      </c>
      <c r="CL17" s="51">
        <f>'Sample 8'!AA148</f>
        <v>0</v>
      </c>
      <c r="CM17" s="51">
        <f t="shared" si="7"/>
        <v>0</v>
      </c>
      <c r="CN17" s="51">
        <f t="shared" si="8"/>
        <v>0</v>
      </c>
      <c r="CO17" s="50"/>
      <c r="CP17" s="76" t="e">
        <f t="shared" si="29"/>
        <v>#DIV/0!</v>
      </c>
      <c r="CQ17" s="52" t="e">
        <f t="shared" si="30"/>
        <v>#DIV/0!</v>
      </c>
    </row>
    <row r="18" spans="1:95" s="2" customFormat="1" x14ac:dyDescent="0.25">
      <c r="A18" s="33"/>
      <c r="B18" s="33"/>
      <c r="C18" s="23"/>
      <c r="D18" s="23"/>
      <c r="E18" s="23"/>
      <c r="F18" s="33"/>
      <c r="G18" s="33"/>
      <c r="H18" s="33"/>
      <c r="I18" s="33"/>
      <c r="J18" s="33"/>
      <c r="K18" s="33"/>
      <c r="L18" s="33"/>
      <c r="M18" s="33"/>
      <c r="N18" s="33"/>
      <c r="O18" s="23"/>
      <c r="P18" s="23"/>
      <c r="Q18" s="23"/>
      <c r="R18" s="33"/>
      <c r="S18" s="33"/>
      <c r="T18" s="33"/>
      <c r="U18" s="33"/>
      <c r="V18" s="33"/>
      <c r="W18" s="33"/>
      <c r="X18" s="33"/>
      <c r="Y18" s="33"/>
      <c r="Z18" s="33"/>
      <c r="AA18" s="23"/>
      <c r="AB18" s="23"/>
      <c r="AC18" s="23"/>
      <c r="AD18" s="33"/>
      <c r="AE18" s="33"/>
      <c r="AF18" s="33"/>
      <c r="AG18" s="33"/>
      <c r="AH18" s="33"/>
      <c r="AI18" s="33"/>
      <c r="AJ18" s="33"/>
      <c r="AK18" s="33"/>
      <c r="AL18" s="33"/>
      <c r="AM18" s="23"/>
      <c r="AN18" s="23"/>
      <c r="AO18" s="23"/>
      <c r="AP18" s="33"/>
      <c r="AQ18" s="33"/>
      <c r="AR18" s="33"/>
      <c r="AS18" s="33"/>
      <c r="AT18" s="33"/>
      <c r="AU18" s="33"/>
      <c r="AV18" s="33"/>
      <c r="AW18" s="33"/>
      <c r="AX18" s="33"/>
      <c r="AY18" s="23"/>
      <c r="AZ18" s="23"/>
      <c r="BA18" s="23"/>
      <c r="BB18" s="33"/>
      <c r="BC18" s="33"/>
      <c r="BD18" s="33"/>
      <c r="BE18" s="33"/>
      <c r="BF18" s="33"/>
      <c r="BG18" s="33"/>
      <c r="BH18" s="33"/>
      <c r="BI18" s="33"/>
      <c r="BJ18" s="33"/>
      <c r="BK18" s="23"/>
      <c r="BL18" s="23"/>
      <c r="BM18" s="23"/>
      <c r="BN18" s="33"/>
      <c r="BO18" s="33"/>
      <c r="BP18" s="33"/>
      <c r="BQ18" s="33"/>
      <c r="BR18" s="33"/>
      <c r="BS18" s="33"/>
      <c r="BT18" s="33"/>
      <c r="BU18" s="33"/>
      <c r="BV18" s="33"/>
      <c r="BW18" s="23"/>
      <c r="BX18" s="23"/>
      <c r="BY18" s="23"/>
      <c r="BZ18" s="33"/>
      <c r="CA18" s="33"/>
      <c r="CB18" s="33"/>
      <c r="CC18" s="33"/>
      <c r="CD18" s="33"/>
      <c r="CE18" s="33"/>
      <c r="CF18" s="33"/>
      <c r="CG18" s="33"/>
      <c r="CH18" s="33"/>
      <c r="CI18" s="23"/>
      <c r="CJ18" s="23"/>
      <c r="CK18" s="23"/>
      <c r="CL18" s="33"/>
      <c r="CM18" s="33"/>
      <c r="CN18" s="33"/>
      <c r="CO18" s="33"/>
      <c r="CP18" s="33"/>
      <c r="CQ18" s="33"/>
    </row>
    <row r="19" spans="1:95" s="2" customFormat="1" x14ac:dyDescent="0.25">
      <c r="A19" s="23"/>
      <c r="B19" s="22"/>
      <c r="C19" s="23"/>
      <c r="D19" s="23"/>
      <c r="E19" s="23"/>
      <c r="F19" s="33"/>
      <c r="G19" s="33"/>
      <c r="H19" s="33"/>
      <c r="I19" s="33"/>
      <c r="J19" s="33"/>
      <c r="K19" s="33"/>
      <c r="L19" s="33"/>
      <c r="M19" s="23"/>
      <c r="N19" s="22"/>
      <c r="O19" s="23"/>
      <c r="P19" s="23"/>
      <c r="Q19" s="23"/>
      <c r="R19" s="33"/>
      <c r="S19" s="33"/>
      <c r="T19" s="33"/>
      <c r="U19" s="33"/>
      <c r="V19" s="33"/>
      <c r="W19" s="33"/>
      <c r="X19" s="33"/>
      <c r="Y19" s="23"/>
      <c r="Z19" s="22"/>
      <c r="AA19" s="23"/>
      <c r="AB19" s="23"/>
      <c r="AC19" s="23"/>
      <c r="AD19" s="33"/>
      <c r="AE19" s="33"/>
      <c r="AF19" s="33"/>
      <c r="AG19" s="33"/>
      <c r="AH19" s="33"/>
      <c r="AI19" s="33"/>
      <c r="AJ19" s="33"/>
      <c r="AK19" s="23"/>
      <c r="AL19" s="22"/>
      <c r="AM19" s="23"/>
      <c r="AN19" s="23"/>
      <c r="AO19" s="23"/>
      <c r="AP19" s="33"/>
      <c r="AQ19" s="33"/>
      <c r="AR19" s="33"/>
      <c r="AS19" s="33"/>
      <c r="AT19" s="33"/>
      <c r="AU19" s="33"/>
      <c r="AV19" s="33"/>
      <c r="AW19" s="23"/>
      <c r="AX19" s="22"/>
      <c r="AY19" s="23"/>
      <c r="AZ19" s="23"/>
      <c r="BA19" s="23"/>
      <c r="BB19" s="33"/>
      <c r="BC19" s="33"/>
      <c r="BD19" s="33"/>
      <c r="BE19" s="33"/>
      <c r="BF19" s="33"/>
      <c r="BG19" s="33"/>
      <c r="BH19" s="33"/>
      <c r="BI19" s="23"/>
      <c r="BJ19" s="22"/>
      <c r="BK19" s="23"/>
      <c r="BL19" s="23"/>
      <c r="BM19" s="23"/>
      <c r="BN19" s="33"/>
      <c r="BO19" s="33"/>
      <c r="BP19" s="33"/>
      <c r="BQ19" s="33"/>
      <c r="BR19" s="33"/>
      <c r="BS19" s="33"/>
      <c r="BT19" s="33"/>
      <c r="BU19" s="23"/>
      <c r="BV19" s="22"/>
      <c r="BW19" s="23"/>
      <c r="BX19" s="23"/>
      <c r="BY19" s="23"/>
      <c r="BZ19" s="33"/>
      <c r="CA19" s="33"/>
      <c r="CB19" s="33"/>
      <c r="CC19" s="33"/>
      <c r="CD19" s="33"/>
      <c r="CE19" s="33"/>
      <c r="CF19" s="33"/>
      <c r="CG19" s="23"/>
      <c r="CH19" s="22"/>
      <c r="CI19" s="23"/>
      <c r="CJ19" s="23"/>
      <c r="CK19" s="23"/>
      <c r="CL19" s="33"/>
      <c r="CM19" s="33"/>
      <c r="CN19" s="33"/>
      <c r="CO19" s="33"/>
      <c r="CP19" s="33"/>
      <c r="CQ19" s="33"/>
    </row>
    <row r="20" spans="1:95" s="2" customFormat="1" x14ac:dyDescent="0.25">
      <c r="A20" s="23"/>
      <c r="B20" s="22"/>
      <c r="C20" s="23"/>
      <c r="D20" s="23"/>
      <c r="E20" s="23"/>
      <c r="F20" s="33"/>
      <c r="G20" s="33"/>
      <c r="H20" s="33"/>
      <c r="I20" s="33"/>
      <c r="J20" s="33"/>
      <c r="K20" s="33"/>
      <c r="L20" s="33"/>
      <c r="M20" s="23"/>
      <c r="N20" s="22"/>
      <c r="O20" s="23"/>
      <c r="P20" s="23"/>
      <c r="Q20" s="23"/>
      <c r="R20" s="33"/>
      <c r="S20" s="33"/>
      <c r="T20" s="33"/>
      <c r="U20" s="33"/>
      <c r="V20" s="33"/>
      <c r="W20" s="33"/>
      <c r="X20" s="33"/>
      <c r="Y20" s="23"/>
      <c r="Z20" s="22"/>
      <c r="AA20" s="23"/>
      <c r="AB20" s="23"/>
      <c r="AC20" s="23"/>
      <c r="AD20" s="33"/>
      <c r="AE20" s="33"/>
      <c r="AF20" s="33"/>
      <c r="AG20" s="33"/>
      <c r="AH20" s="33"/>
      <c r="AI20" s="33"/>
      <c r="AJ20" s="33"/>
      <c r="AK20" s="23"/>
      <c r="AL20" s="22"/>
      <c r="AM20" s="23"/>
      <c r="AN20" s="23"/>
      <c r="AO20" s="23"/>
      <c r="AP20" s="33"/>
      <c r="AQ20" s="33"/>
      <c r="AR20" s="33"/>
      <c r="AS20" s="33"/>
      <c r="AT20" s="33"/>
      <c r="AU20" s="33"/>
      <c r="AV20" s="33"/>
      <c r="AW20" s="23"/>
      <c r="AX20" s="22"/>
      <c r="AY20" s="23"/>
      <c r="AZ20" s="23"/>
      <c r="BA20" s="23"/>
      <c r="BB20" s="33"/>
      <c r="BC20" s="33"/>
      <c r="BD20" s="33"/>
      <c r="BE20" s="33"/>
      <c r="BF20" s="33"/>
      <c r="BG20" s="33"/>
      <c r="BH20" s="33"/>
      <c r="BI20" s="23"/>
      <c r="BJ20" s="22"/>
      <c r="BK20" s="23"/>
      <c r="BL20" s="23"/>
      <c r="BM20" s="23"/>
      <c r="BN20" s="33"/>
      <c r="BO20" s="33"/>
      <c r="BP20" s="33"/>
      <c r="BQ20" s="33"/>
      <c r="BR20" s="33"/>
      <c r="BS20" s="33"/>
      <c r="BT20" s="33"/>
      <c r="BU20" s="23"/>
      <c r="BV20" s="22"/>
      <c r="BW20" s="23"/>
      <c r="BX20" s="23"/>
      <c r="BY20" s="23"/>
      <c r="BZ20" s="33"/>
      <c r="CA20" s="33"/>
      <c r="CB20" s="33"/>
      <c r="CC20" s="33"/>
      <c r="CD20" s="33"/>
      <c r="CE20" s="33"/>
      <c r="CF20" s="33"/>
      <c r="CG20" s="23"/>
      <c r="CH20" s="22"/>
      <c r="CI20" s="23"/>
      <c r="CJ20" s="23"/>
      <c r="CK20" s="23"/>
      <c r="CL20" s="33"/>
      <c r="CM20" s="33"/>
      <c r="CN20" s="33"/>
      <c r="CO20" s="33"/>
      <c r="CP20" s="33"/>
      <c r="CQ20" s="33"/>
    </row>
    <row r="21" spans="1:95" s="2" customFormat="1" x14ac:dyDescent="0.25">
      <c r="A21" s="23"/>
      <c r="B21" s="22"/>
      <c r="C21" s="23"/>
      <c r="D21" s="23"/>
      <c r="E21" s="23"/>
      <c r="F21" s="33"/>
      <c r="G21" s="33"/>
      <c r="H21" s="33"/>
      <c r="I21" s="33"/>
      <c r="J21" s="33"/>
      <c r="K21" s="33"/>
      <c r="L21" s="33"/>
      <c r="M21" s="23"/>
      <c r="N21" s="22"/>
      <c r="O21" s="23"/>
      <c r="P21" s="23"/>
      <c r="Q21" s="23"/>
      <c r="R21" s="33"/>
      <c r="S21" s="33"/>
      <c r="T21" s="33"/>
      <c r="U21" s="33"/>
      <c r="V21" s="33"/>
      <c r="W21" s="33"/>
      <c r="X21" s="33"/>
      <c r="Y21" s="23"/>
      <c r="Z21" s="22"/>
      <c r="AA21" s="23"/>
      <c r="AB21" s="23"/>
      <c r="AC21" s="23"/>
      <c r="AD21" s="33"/>
      <c r="AE21" s="33"/>
      <c r="AF21" s="33"/>
      <c r="AG21" s="33"/>
      <c r="AH21" s="33"/>
      <c r="AI21" s="33"/>
      <c r="AJ21" s="33"/>
      <c r="AK21" s="23"/>
      <c r="AL21" s="22"/>
      <c r="AM21" s="23"/>
      <c r="AN21" s="23"/>
      <c r="AO21" s="23"/>
      <c r="AP21" s="33"/>
      <c r="AQ21" s="33"/>
      <c r="AR21" s="33"/>
      <c r="AS21" s="33"/>
      <c r="AT21" s="33"/>
      <c r="AU21" s="33"/>
      <c r="AV21" s="33"/>
      <c r="AW21" s="23"/>
      <c r="AX21" s="22"/>
      <c r="AY21" s="23"/>
      <c r="AZ21" s="23"/>
      <c r="BA21" s="23"/>
      <c r="BB21" s="33"/>
      <c r="BC21" s="33"/>
      <c r="BD21" s="33"/>
      <c r="BE21" s="33"/>
      <c r="BF21" s="33"/>
      <c r="BG21" s="33"/>
      <c r="BH21" s="33"/>
      <c r="BI21" s="23"/>
      <c r="BJ21" s="22"/>
      <c r="BK21" s="23"/>
      <c r="BL21" s="23"/>
      <c r="BM21" s="23"/>
      <c r="BN21" s="33"/>
      <c r="BO21" s="33"/>
      <c r="BP21" s="33"/>
      <c r="BQ21" s="33"/>
      <c r="BR21" s="33"/>
      <c r="BS21" s="33"/>
      <c r="BT21" s="33"/>
      <c r="BU21" s="23"/>
      <c r="BV21" s="22"/>
      <c r="BW21" s="23"/>
      <c r="BX21" s="23"/>
      <c r="BY21" s="23"/>
      <c r="BZ21" s="33"/>
      <c r="CA21" s="33"/>
      <c r="CB21" s="33"/>
      <c r="CC21" s="33"/>
      <c r="CD21" s="33"/>
      <c r="CE21" s="33"/>
      <c r="CF21" s="33"/>
      <c r="CG21" s="23"/>
      <c r="CH21" s="22"/>
      <c r="CI21" s="23"/>
      <c r="CJ21" s="23"/>
      <c r="CK21" s="23"/>
      <c r="CL21" s="33"/>
      <c r="CM21" s="33"/>
      <c r="CN21" s="33"/>
      <c r="CO21" s="33"/>
      <c r="CP21" s="33"/>
      <c r="CQ21" s="33"/>
    </row>
    <row r="22" spans="1:95" s="2" customFormat="1" x14ac:dyDescent="0.25">
      <c r="A22" s="23"/>
      <c r="B22" s="22"/>
      <c r="C22" s="23"/>
      <c r="D22" s="22"/>
      <c r="E22" s="23"/>
      <c r="F22" s="33"/>
      <c r="G22" s="33"/>
      <c r="H22" s="33"/>
      <c r="I22" s="33"/>
      <c r="J22" s="33"/>
      <c r="K22" s="33"/>
      <c r="L22" s="33"/>
      <c r="M22" s="23"/>
      <c r="N22" s="22"/>
      <c r="O22" s="23"/>
      <c r="P22" s="22"/>
      <c r="Q22" s="23"/>
      <c r="R22" s="33"/>
      <c r="S22" s="33"/>
      <c r="T22" s="33"/>
      <c r="U22" s="33"/>
      <c r="V22" s="33"/>
      <c r="W22" s="33"/>
      <c r="X22" s="33"/>
      <c r="Y22" s="23"/>
      <c r="Z22" s="22"/>
      <c r="AA22" s="23"/>
      <c r="AB22" s="22"/>
      <c r="AC22" s="23"/>
      <c r="AD22" s="33"/>
      <c r="AE22" s="33"/>
      <c r="AF22" s="33"/>
      <c r="AG22" s="33"/>
      <c r="AH22" s="33"/>
      <c r="AI22" s="33"/>
      <c r="AJ22" s="33"/>
      <c r="AK22" s="23"/>
      <c r="AL22" s="22"/>
      <c r="AM22" s="23"/>
      <c r="AN22" s="22"/>
      <c r="AO22" s="23"/>
      <c r="AP22" s="33"/>
      <c r="AQ22" s="33"/>
      <c r="AR22" s="33"/>
      <c r="AS22" s="33"/>
      <c r="AT22" s="33"/>
      <c r="AU22" s="33"/>
      <c r="AV22" s="33"/>
      <c r="AW22" s="23"/>
      <c r="AX22" s="22"/>
      <c r="AY22" s="23"/>
      <c r="AZ22" s="22"/>
      <c r="BA22" s="23"/>
      <c r="BB22" s="33"/>
      <c r="BC22" s="33"/>
      <c r="BD22" s="33"/>
      <c r="BE22" s="33"/>
      <c r="BF22" s="33"/>
      <c r="BG22" s="33"/>
      <c r="BH22" s="33"/>
      <c r="BI22" s="23"/>
      <c r="BJ22" s="22"/>
      <c r="BK22" s="23"/>
      <c r="BL22" s="22"/>
      <c r="BM22" s="23"/>
      <c r="BN22" s="33"/>
      <c r="BO22" s="33"/>
      <c r="BP22" s="33"/>
      <c r="BQ22" s="33"/>
      <c r="BR22" s="33"/>
      <c r="BS22" s="33"/>
      <c r="BT22" s="33"/>
      <c r="BU22" s="23"/>
      <c r="BV22" s="22"/>
      <c r="BW22" s="23"/>
      <c r="BX22" s="22"/>
      <c r="BY22" s="23"/>
      <c r="BZ22" s="33"/>
      <c r="CA22" s="33"/>
      <c r="CB22" s="33"/>
      <c r="CC22" s="33"/>
      <c r="CD22" s="33"/>
      <c r="CE22" s="33"/>
      <c r="CF22" s="33"/>
      <c r="CG22" s="23"/>
      <c r="CH22" s="22"/>
      <c r="CI22" s="23"/>
      <c r="CJ22" s="22"/>
      <c r="CK22" s="23"/>
      <c r="CL22" s="33"/>
      <c r="CM22" s="33"/>
      <c r="CN22" s="33"/>
      <c r="CO22" s="33"/>
      <c r="CP22" s="33"/>
      <c r="CQ22" s="33"/>
    </row>
    <row r="23" spans="1:95" s="2" customFormat="1" x14ac:dyDescent="0.25">
      <c r="A23" s="33"/>
      <c r="B23" s="33"/>
      <c r="C23" s="23"/>
      <c r="D23" s="23"/>
      <c r="E23" s="23"/>
      <c r="F23" s="33"/>
      <c r="G23" s="33"/>
      <c r="H23" s="33"/>
      <c r="I23" s="33"/>
      <c r="J23" s="33"/>
      <c r="K23" s="33"/>
      <c r="L23" s="33"/>
      <c r="M23" s="33"/>
      <c r="N23" s="33"/>
      <c r="O23" s="23"/>
      <c r="P23" s="23"/>
      <c r="Q23" s="23"/>
      <c r="R23" s="33"/>
      <c r="S23" s="33"/>
      <c r="T23" s="33"/>
      <c r="U23" s="33"/>
      <c r="V23" s="33"/>
      <c r="W23" s="33"/>
      <c r="X23" s="33"/>
      <c r="Y23" s="33"/>
      <c r="Z23" s="33"/>
      <c r="AA23" s="23"/>
      <c r="AB23" s="23"/>
      <c r="AC23" s="23"/>
      <c r="AD23" s="33"/>
      <c r="AE23" s="33"/>
      <c r="AF23" s="33"/>
      <c r="AG23" s="33"/>
      <c r="AH23" s="33"/>
      <c r="AI23" s="33"/>
      <c r="AJ23" s="33"/>
      <c r="AK23" s="33"/>
      <c r="AL23" s="33"/>
      <c r="AM23" s="23"/>
      <c r="AN23" s="23"/>
      <c r="AO23" s="23"/>
      <c r="AP23" s="33"/>
      <c r="AQ23" s="33"/>
      <c r="AR23" s="33"/>
      <c r="AS23" s="33"/>
      <c r="AT23" s="33"/>
      <c r="AU23" s="33"/>
      <c r="AV23" s="33"/>
      <c r="AW23" s="33"/>
      <c r="AX23" s="33"/>
      <c r="AY23" s="23"/>
      <c r="AZ23" s="23"/>
      <c r="BA23" s="23"/>
      <c r="BB23" s="33"/>
      <c r="BC23" s="33"/>
      <c r="BD23" s="33"/>
      <c r="BE23" s="33"/>
      <c r="BF23" s="33"/>
      <c r="BG23" s="33"/>
      <c r="BH23" s="33"/>
      <c r="BI23" s="33"/>
      <c r="BJ23" s="33"/>
      <c r="BK23" s="23"/>
      <c r="BL23" s="23"/>
      <c r="BM23" s="23"/>
      <c r="BN23" s="33"/>
      <c r="BO23" s="33"/>
      <c r="BP23" s="33"/>
      <c r="BQ23" s="33"/>
      <c r="BR23" s="33"/>
      <c r="BS23" s="33"/>
      <c r="BT23" s="33"/>
      <c r="BU23" s="33"/>
      <c r="BV23" s="33"/>
      <c r="BW23" s="23"/>
      <c r="BX23" s="23"/>
      <c r="BY23" s="23"/>
      <c r="BZ23" s="33"/>
      <c r="CA23" s="33"/>
      <c r="CB23" s="33"/>
      <c r="CC23" s="33"/>
      <c r="CD23" s="33"/>
      <c r="CE23" s="33"/>
      <c r="CF23" s="33"/>
      <c r="CG23" s="33"/>
      <c r="CH23" s="33"/>
      <c r="CI23" s="23"/>
      <c r="CJ23" s="23"/>
      <c r="CK23" s="23"/>
      <c r="CL23" s="33"/>
      <c r="CM23" s="33"/>
      <c r="CN23" s="33"/>
      <c r="CO23" s="33"/>
      <c r="CP23" s="33"/>
      <c r="CQ23" s="33"/>
    </row>
    <row r="24" spans="1:95" s="2" customFormat="1" x14ac:dyDescent="0.25">
      <c r="A24" s="23"/>
      <c r="B24" s="22"/>
      <c r="C24" s="23"/>
      <c r="D24" s="23"/>
      <c r="E24" s="23"/>
      <c r="F24" s="33"/>
      <c r="G24" s="33"/>
      <c r="H24" s="33"/>
      <c r="I24" s="33"/>
      <c r="J24" s="33"/>
      <c r="K24" s="33"/>
      <c r="L24" s="33"/>
      <c r="M24" s="23"/>
      <c r="N24" s="22"/>
      <c r="O24" s="23"/>
      <c r="P24" s="23"/>
      <c r="Q24" s="23"/>
      <c r="R24" s="33"/>
      <c r="S24" s="33"/>
      <c r="T24" s="33"/>
      <c r="U24" s="33"/>
      <c r="V24" s="33"/>
      <c r="W24" s="33"/>
      <c r="X24" s="33"/>
      <c r="Y24" s="23"/>
      <c r="Z24" s="22"/>
      <c r="AA24" s="23"/>
      <c r="AB24" s="23"/>
      <c r="AC24" s="23"/>
      <c r="AD24" s="33"/>
      <c r="AE24" s="33"/>
      <c r="AF24" s="33"/>
      <c r="AG24" s="33"/>
      <c r="AH24" s="33"/>
      <c r="AI24" s="33"/>
      <c r="AJ24" s="33"/>
      <c r="AK24" s="23"/>
      <c r="AL24" s="22"/>
      <c r="AM24" s="23"/>
      <c r="AN24" s="23"/>
      <c r="AO24" s="23"/>
      <c r="AP24" s="33"/>
      <c r="AQ24" s="33"/>
      <c r="AR24" s="33"/>
      <c r="AS24" s="33"/>
      <c r="AT24" s="33"/>
      <c r="AU24" s="33"/>
      <c r="AV24" s="33"/>
      <c r="AW24" s="23"/>
      <c r="AX24" s="22"/>
      <c r="AY24" s="23"/>
      <c r="AZ24" s="23"/>
      <c r="BA24" s="23"/>
      <c r="BB24" s="33"/>
      <c r="BC24" s="33"/>
      <c r="BD24" s="33"/>
      <c r="BE24" s="33"/>
      <c r="BF24" s="33"/>
      <c r="BG24" s="33"/>
      <c r="BH24" s="33"/>
      <c r="BI24" s="23"/>
      <c r="BJ24" s="22"/>
      <c r="BK24" s="23"/>
      <c r="BL24" s="23"/>
      <c r="BM24" s="23"/>
      <c r="BN24" s="33"/>
      <c r="BO24" s="33"/>
      <c r="BP24" s="33"/>
      <c r="BQ24" s="33"/>
      <c r="BR24" s="33"/>
      <c r="BS24" s="33"/>
      <c r="BT24" s="33"/>
      <c r="BU24" s="23"/>
      <c r="BV24" s="22"/>
      <c r="BW24" s="23"/>
      <c r="BX24" s="23"/>
      <c r="BY24" s="23"/>
      <c r="BZ24" s="33"/>
      <c r="CA24" s="33"/>
      <c r="CB24" s="33"/>
      <c r="CC24" s="33"/>
      <c r="CD24" s="33"/>
      <c r="CE24" s="33"/>
      <c r="CF24" s="33"/>
      <c r="CG24" s="23"/>
      <c r="CH24" s="22"/>
      <c r="CI24" s="23"/>
      <c r="CJ24" s="23"/>
      <c r="CK24" s="23"/>
      <c r="CL24" s="33"/>
      <c r="CM24" s="33"/>
      <c r="CN24" s="33"/>
      <c r="CO24" s="33"/>
      <c r="CP24" s="33"/>
      <c r="CQ24" s="33"/>
    </row>
    <row r="25" spans="1:95" s="2" customFormat="1" x14ac:dyDescent="0.25">
      <c r="A25" s="23"/>
      <c r="B25" s="22"/>
      <c r="C25" s="23"/>
      <c r="D25" s="23"/>
      <c r="E25" s="23"/>
      <c r="F25" s="33"/>
      <c r="G25" s="33"/>
      <c r="H25" s="33"/>
      <c r="I25" s="33"/>
      <c r="J25" s="33"/>
      <c r="K25" s="33"/>
      <c r="L25" s="33"/>
      <c r="M25" s="23"/>
      <c r="N25" s="22"/>
      <c r="O25" s="23"/>
      <c r="P25" s="23"/>
      <c r="Q25" s="23"/>
      <c r="R25" s="33"/>
      <c r="S25" s="33"/>
      <c r="T25" s="33"/>
      <c r="U25" s="33"/>
      <c r="V25" s="33"/>
      <c r="W25" s="33"/>
      <c r="X25" s="33"/>
      <c r="Y25" s="23"/>
      <c r="Z25" s="22"/>
      <c r="AA25" s="23"/>
      <c r="AB25" s="23"/>
      <c r="AC25" s="23"/>
      <c r="AD25" s="33"/>
      <c r="AE25" s="33"/>
      <c r="AF25" s="33"/>
      <c r="AG25" s="33"/>
      <c r="AH25" s="33"/>
      <c r="AI25" s="33"/>
      <c r="AJ25" s="33"/>
      <c r="AK25" s="23"/>
      <c r="AL25" s="22"/>
      <c r="AM25" s="23"/>
      <c r="AN25" s="23"/>
      <c r="AO25" s="23"/>
      <c r="AP25" s="33"/>
      <c r="AQ25" s="33"/>
      <c r="AR25" s="33"/>
      <c r="AS25" s="33"/>
      <c r="AT25" s="33"/>
      <c r="AU25" s="33"/>
      <c r="AV25" s="33"/>
      <c r="AW25" s="23"/>
      <c r="AX25" s="22"/>
      <c r="AY25" s="23"/>
      <c r="AZ25" s="23"/>
      <c r="BA25" s="23"/>
      <c r="BB25" s="33"/>
      <c r="BC25" s="33"/>
      <c r="BD25" s="33"/>
      <c r="BE25" s="33"/>
      <c r="BF25" s="33"/>
      <c r="BG25" s="33"/>
      <c r="BH25" s="33"/>
      <c r="BI25" s="23"/>
      <c r="BJ25" s="22"/>
      <c r="BK25" s="23"/>
      <c r="BL25" s="23"/>
      <c r="BM25" s="23"/>
      <c r="BN25" s="33"/>
      <c r="BO25" s="33"/>
      <c r="BP25" s="33"/>
      <c r="BQ25" s="33"/>
      <c r="BR25" s="33"/>
      <c r="BS25" s="33"/>
      <c r="BT25" s="33"/>
      <c r="BU25" s="23"/>
      <c r="BV25" s="22"/>
      <c r="BW25" s="23"/>
      <c r="BX25" s="23"/>
      <c r="BY25" s="23"/>
      <c r="BZ25" s="33"/>
      <c r="CA25" s="33"/>
      <c r="CB25" s="33"/>
      <c r="CC25" s="33"/>
      <c r="CD25" s="33"/>
      <c r="CE25" s="33"/>
      <c r="CF25" s="33"/>
      <c r="CG25" s="23"/>
      <c r="CH25" s="22"/>
      <c r="CI25" s="23"/>
      <c r="CJ25" s="23"/>
      <c r="CK25" s="23"/>
      <c r="CL25" s="33"/>
      <c r="CM25" s="33"/>
      <c r="CN25" s="33"/>
      <c r="CO25" s="33"/>
      <c r="CP25" s="33"/>
      <c r="CQ25" s="33"/>
    </row>
    <row r="26" spans="1:95" s="2" customFormat="1" x14ac:dyDescent="0.25">
      <c r="A26" s="23"/>
      <c r="B26" s="22"/>
      <c r="C26" s="23"/>
      <c r="D26" s="23"/>
      <c r="E26" s="23"/>
      <c r="F26" s="33"/>
      <c r="G26" s="33"/>
      <c r="H26" s="33"/>
      <c r="I26" s="33"/>
      <c r="J26" s="33"/>
      <c r="K26" s="33"/>
      <c r="L26" s="33"/>
      <c r="M26" s="23"/>
      <c r="N26" s="22"/>
      <c r="O26" s="23"/>
      <c r="P26" s="23"/>
      <c r="Q26" s="23"/>
      <c r="R26" s="33"/>
      <c r="S26" s="33"/>
      <c r="T26" s="33"/>
      <c r="U26" s="33"/>
      <c r="V26" s="33"/>
      <c r="W26" s="33"/>
      <c r="X26" s="33"/>
      <c r="Y26" s="23"/>
      <c r="Z26" s="22"/>
      <c r="AA26" s="23"/>
      <c r="AB26" s="23"/>
      <c r="AC26" s="23"/>
      <c r="AD26" s="33"/>
      <c r="AE26" s="33"/>
      <c r="AF26" s="33"/>
      <c r="AG26" s="33"/>
      <c r="AH26" s="33"/>
      <c r="AI26" s="33"/>
      <c r="AJ26" s="33"/>
      <c r="AK26" s="23"/>
      <c r="AL26" s="22"/>
      <c r="AM26" s="23"/>
      <c r="AN26" s="23"/>
      <c r="AO26" s="23"/>
      <c r="AP26" s="33"/>
      <c r="AQ26" s="33"/>
      <c r="AR26" s="33"/>
      <c r="AS26" s="33"/>
      <c r="AT26" s="33"/>
      <c r="AU26" s="33"/>
      <c r="AV26" s="33"/>
      <c r="AW26" s="23"/>
      <c r="AX26" s="22"/>
      <c r="AY26" s="23"/>
      <c r="AZ26" s="23"/>
      <c r="BA26" s="23"/>
      <c r="BB26" s="33"/>
      <c r="BC26" s="33"/>
      <c r="BD26" s="33"/>
      <c r="BE26" s="33"/>
      <c r="BF26" s="33"/>
      <c r="BG26" s="33"/>
      <c r="BH26" s="33"/>
      <c r="BI26" s="23"/>
      <c r="BJ26" s="22"/>
      <c r="BK26" s="23"/>
      <c r="BL26" s="23"/>
      <c r="BM26" s="23"/>
      <c r="BN26" s="33"/>
      <c r="BO26" s="33"/>
      <c r="BP26" s="33"/>
      <c r="BQ26" s="33"/>
      <c r="BR26" s="33"/>
      <c r="BS26" s="33"/>
      <c r="BT26" s="33"/>
      <c r="BU26" s="23"/>
      <c r="BV26" s="22"/>
      <c r="BW26" s="23"/>
      <c r="BX26" s="23"/>
      <c r="BY26" s="23"/>
      <c r="BZ26" s="33"/>
      <c r="CA26" s="33"/>
      <c r="CB26" s="33"/>
      <c r="CC26" s="33"/>
      <c r="CD26" s="33"/>
      <c r="CE26" s="33"/>
      <c r="CF26" s="33"/>
      <c r="CG26" s="23"/>
      <c r="CH26" s="22"/>
      <c r="CI26" s="23"/>
      <c r="CJ26" s="23"/>
      <c r="CK26" s="23"/>
      <c r="CL26" s="33"/>
      <c r="CM26" s="33"/>
      <c r="CN26" s="33"/>
      <c r="CO26" s="33"/>
      <c r="CP26" s="33"/>
      <c r="CQ26" s="33"/>
    </row>
    <row r="27" spans="1:95" s="2" customFormat="1" x14ac:dyDescent="0.25">
      <c r="A27" s="23"/>
      <c r="B27" s="22"/>
      <c r="C27" s="23"/>
      <c r="D27" s="22"/>
      <c r="E27" s="23"/>
      <c r="F27" s="33"/>
      <c r="G27" s="33"/>
      <c r="H27" s="33"/>
      <c r="I27" s="33"/>
      <c r="J27" s="33"/>
      <c r="K27" s="33"/>
      <c r="L27" s="33"/>
      <c r="M27" s="23"/>
      <c r="N27" s="22"/>
      <c r="O27" s="23"/>
      <c r="P27" s="22"/>
      <c r="Q27" s="23"/>
      <c r="R27" s="33"/>
      <c r="S27" s="33"/>
      <c r="T27" s="33"/>
      <c r="U27" s="33"/>
      <c r="V27" s="33"/>
      <c r="W27" s="33"/>
      <c r="X27" s="33"/>
      <c r="Y27" s="23"/>
      <c r="Z27" s="22"/>
      <c r="AA27" s="23"/>
      <c r="AB27" s="22"/>
      <c r="AC27" s="23"/>
      <c r="AD27" s="33"/>
      <c r="AE27" s="33"/>
      <c r="AF27" s="33"/>
      <c r="AG27" s="33"/>
      <c r="AH27" s="33"/>
      <c r="AI27" s="33"/>
      <c r="AJ27" s="33"/>
      <c r="AK27" s="23"/>
      <c r="AL27" s="22"/>
      <c r="AM27" s="23"/>
      <c r="AN27" s="22"/>
      <c r="AO27" s="23"/>
      <c r="AP27" s="33"/>
      <c r="AQ27" s="33"/>
      <c r="AR27" s="33"/>
      <c r="AS27" s="33"/>
      <c r="AT27" s="33"/>
      <c r="AU27" s="33"/>
      <c r="AV27" s="33"/>
      <c r="AW27" s="23"/>
      <c r="AX27" s="22"/>
      <c r="AY27" s="23"/>
      <c r="AZ27" s="22"/>
      <c r="BA27" s="23"/>
      <c r="BB27" s="33"/>
      <c r="BC27" s="33"/>
      <c r="BD27" s="33"/>
      <c r="BE27" s="33"/>
      <c r="BF27" s="33"/>
      <c r="BG27" s="33"/>
      <c r="BH27" s="33"/>
      <c r="BI27" s="23"/>
      <c r="BJ27" s="22"/>
      <c r="BK27" s="23"/>
      <c r="BL27" s="22"/>
      <c r="BM27" s="23"/>
      <c r="BN27" s="33"/>
      <c r="BO27" s="33"/>
      <c r="BP27" s="33"/>
      <c r="BQ27" s="33"/>
      <c r="BR27" s="33"/>
      <c r="BS27" s="33"/>
      <c r="BT27" s="33"/>
      <c r="BU27" s="23"/>
      <c r="BV27" s="22"/>
      <c r="BW27" s="23"/>
      <c r="BX27" s="22"/>
      <c r="BY27" s="23"/>
      <c r="BZ27" s="33"/>
      <c r="CA27" s="33"/>
      <c r="CB27" s="33"/>
      <c r="CC27" s="33"/>
      <c r="CD27" s="33"/>
      <c r="CE27" s="33"/>
      <c r="CF27" s="33"/>
      <c r="CG27" s="23"/>
      <c r="CH27" s="22"/>
      <c r="CI27" s="23"/>
      <c r="CJ27" s="22"/>
      <c r="CK27" s="23"/>
      <c r="CL27" s="33"/>
      <c r="CM27" s="33"/>
      <c r="CN27" s="33"/>
      <c r="CO27" s="33"/>
      <c r="CP27" s="33"/>
      <c r="CQ27" s="33"/>
    </row>
    <row r="28" spans="1:95" s="2" customFormat="1" x14ac:dyDescent="0.25">
      <c r="A28" s="33"/>
      <c r="B28" s="33"/>
      <c r="C28" s="23"/>
      <c r="D28" s="23"/>
      <c r="E28" s="23"/>
      <c r="F28" s="33"/>
      <c r="G28" s="33"/>
      <c r="H28" s="33"/>
      <c r="I28" s="33"/>
      <c r="J28" s="33"/>
      <c r="K28" s="33"/>
      <c r="L28" s="33"/>
      <c r="M28" s="33"/>
      <c r="N28" s="33"/>
      <c r="O28" s="23"/>
      <c r="P28" s="23"/>
      <c r="Q28" s="23"/>
      <c r="R28" s="33"/>
      <c r="S28" s="33"/>
      <c r="T28" s="33"/>
      <c r="U28" s="33"/>
      <c r="V28" s="33"/>
      <c r="W28" s="33"/>
      <c r="X28" s="33"/>
      <c r="Y28" s="33"/>
      <c r="Z28" s="33"/>
      <c r="AA28" s="23"/>
      <c r="AB28" s="23"/>
      <c r="AC28" s="23"/>
      <c r="AD28" s="33"/>
      <c r="AE28" s="33"/>
      <c r="AF28" s="33"/>
      <c r="AG28" s="33"/>
      <c r="AH28" s="33"/>
      <c r="AI28" s="33"/>
      <c r="AJ28" s="33"/>
      <c r="AK28" s="33"/>
      <c r="AL28" s="33"/>
      <c r="AM28" s="23"/>
      <c r="AN28" s="23"/>
      <c r="AO28" s="23"/>
      <c r="AP28" s="33"/>
      <c r="AQ28" s="33"/>
      <c r="AR28" s="33"/>
      <c r="AS28" s="33"/>
      <c r="AT28" s="33"/>
      <c r="AU28" s="33"/>
      <c r="AV28" s="33"/>
      <c r="AW28" s="33"/>
      <c r="AX28" s="33"/>
      <c r="AY28" s="23"/>
      <c r="AZ28" s="23"/>
      <c r="BA28" s="23"/>
      <c r="BB28" s="33"/>
      <c r="BC28" s="33"/>
      <c r="BD28" s="33"/>
      <c r="BE28" s="33"/>
      <c r="BF28" s="33"/>
      <c r="BG28" s="33"/>
      <c r="BH28" s="33"/>
      <c r="BI28" s="33"/>
      <c r="BJ28" s="33"/>
      <c r="BK28" s="23"/>
      <c r="BL28" s="23"/>
      <c r="BM28" s="23"/>
      <c r="BN28" s="33"/>
      <c r="BO28" s="33"/>
      <c r="BP28" s="33"/>
      <c r="BQ28" s="33"/>
      <c r="BR28" s="33"/>
      <c r="BS28" s="33"/>
      <c r="BT28" s="33"/>
      <c r="BU28" s="33"/>
      <c r="BV28" s="33"/>
      <c r="BW28" s="23"/>
      <c r="BX28" s="23"/>
      <c r="BY28" s="23"/>
      <c r="BZ28" s="33"/>
      <c r="CA28" s="33"/>
      <c r="CB28" s="33"/>
      <c r="CC28" s="33"/>
      <c r="CD28" s="33"/>
      <c r="CE28" s="33"/>
      <c r="CF28" s="33"/>
      <c r="CG28" s="33"/>
      <c r="CH28" s="33"/>
      <c r="CI28" s="23"/>
      <c r="CJ28" s="23"/>
      <c r="CK28" s="23"/>
      <c r="CL28" s="33"/>
      <c r="CM28" s="33"/>
      <c r="CN28" s="33"/>
      <c r="CO28" s="33"/>
      <c r="CP28" s="33"/>
      <c r="CQ28" s="33"/>
    </row>
    <row r="29" spans="1:95" s="2" customFormat="1" x14ac:dyDescent="0.25">
      <c r="A29" s="23"/>
      <c r="B29" s="22"/>
      <c r="C29" s="23"/>
      <c r="D29" s="23"/>
      <c r="E29" s="23"/>
      <c r="F29" s="33"/>
      <c r="G29" s="33"/>
      <c r="H29" s="33"/>
      <c r="I29" s="33"/>
      <c r="J29" s="33"/>
      <c r="K29" s="33"/>
      <c r="L29" s="33"/>
      <c r="M29" s="23"/>
      <c r="N29" s="22"/>
      <c r="O29" s="23"/>
      <c r="P29" s="23"/>
      <c r="Q29" s="23"/>
      <c r="R29" s="33"/>
      <c r="S29" s="33"/>
      <c r="T29" s="33"/>
      <c r="U29" s="33"/>
      <c r="V29" s="33"/>
      <c r="W29" s="33"/>
      <c r="X29" s="33"/>
      <c r="Y29" s="23"/>
      <c r="Z29" s="22"/>
      <c r="AA29" s="23"/>
      <c r="AB29" s="23"/>
      <c r="AC29" s="23"/>
      <c r="AD29" s="33"/>
      <c r="AE29" s="33"/>
      <c r="AF29" s="33"/>
      <c r="AG29" s="33"/>
      <c r="AH29" s="33"/>
      <c r="AI29" s="33"/>
      <c r="AJ29" s="33"/>
      <c r="AK29" s="23"/>
      <c r="AL29" s="22"/>
      <c r="AM29" s="23"/>
      <c r="AN29" s="23"/>
      <c r="AO29" s="23"/>
      <c r="AP29" s="33"/>
      <c r="AQ29" s="33"/>
      <c r="AR29" s="33"/>
      <c r="AS29" s="33"/>
      <c r="AT29" s="33"/>
      <c r="AU29" s="33"/>
      <c r="AV29" s="33"/>
      <c r="AW29" s="23"/>
      <c r="AX29" s="22"/>
      <c r="AY29" s="23"/>
      <c r="AZ29" s="23"/>
      <c r="BA29" s="23"/>
      <c r="BB29" s="33"/>
      <c r="BC29" s="33"/>
      <c r="BD29" s="33"/>
      <c r="BE29" s="33"/>
      <c r="BF29" s="33"/>
      <c r="BG29" s="33"/>
      <c r="BH29" s="33"/>
      <c r="BI29" s="23"/>
      <c r="BJ29" s="22"/>
      <c r="BK29" s="23"/>
      <c r="BL29" s="23"/>
      <c r="BM29" s="23"/>
      <c r="BN29" s="33"/>
      <c r="BO29" s="33"/>
      <c r="BP29" s="33"/>
      <c r="BQ29" s="33"/>
      <c r="BR29" s="33"/>
      <c r="BS29" s="33"/>
      <c r="BT29" s="33"/>
      <c r="BU29" s="23"/>
      <c r="BV29" s="22"/>
      <c r="BW29" s="23"/>
      <c r="BX29" s="23"/>
      <c r="BY29" s="23"/>
      <c r="BZ29" s="33"/>
      <c r="CA29" s="33"/>
      <c r="CB29" s="33"/>
      <c r="CC29" s="33"/>
      <c r="CD29" s="33"/>
      <c r="CE29" s="33"/>
      <c r="CF29" s="33"/>
      <c r="CG29" s="23"/>
      <c r="CH29" s="22"/>
      <c r="CI29" s="23"/>
      <c r="CJ29" s="23"/>
      <c r="CK29" s="23"/>
      <c r="CL29" s="33"/>
      <c r="CM29" s="33"/>
      <c r="CN29" s="33"/>
      <c r="CO29" s="33"/>
      <c r="CP29" s="33"/>
      <c r="CQ29" s="33"/>
    </row>
    <row r="30" spans="1:95" s="2" customFormat="1" x14ac:dyDescent="0.25">
      <c r="A30" s="23"/>
      <c r="B30" s="22"/>
      <c r="C30" s="23"/>
      <c r="D30" s="23"/>
      <c r="E30" s="23"/>
      <c r="F30" s="33"/>
      <c r="G30" s="33"/>
      <c r="H30" s="33"/>
      <c r="I30" s="33"/>
      <c r="J30" s="33"/>
      <c r="K30" s="33"/>
      <c r="L30" s="33"/>
      <c r="M30" s="23"/>
      <c r="N30" s="22"/>
      <c r="O30" s="23"/>
      <c r="P30" s="23"/>
      <c r="Q30" s="23"/>
      <c r="R30" s="33"/>
      <c r="S30" s="33"/>
      <c r="T30" s="33"/>
      <c r="U30" s="33"/>
      <c r="V30" s="33"/>
      <c r="W30" s="33"/>
      <c r="X30" s="33"/>
      <c r="Y30" s="23"/>
      <c r="Z30" s="22"/>
      <c r="AA30" s="23"/>
      <c r="AB30" s="23"/>
      <c r="AC30" s="23"/>
      <c r="AD30" s="33"/>
      <c r="AE30" s="33"/>
      <c r="AF30" s="33"/>
      <c r="AG30" s="33"/>
      <c r="AH30" s="33"/>
      <c r="AI30" s="33"/>
      <c r="AJ30" s="33"/>
      <c r="AK30" s="23"/>
      <c r="AL30" s="22"/>
      <c r="AM30" s="23"/>
      <c r="AN30" s="23"/>
      <c r="AO30" s="23"/>
      <c r="AP30" s="33"/>
      <c r="AQ30" s="33"/>
      <c r="AR30" s="33"/>
      <c r="AS30" s="33"/>
      <c r="AT30" s="33"/>
      <c r="AU30" s="33"/>
      <c r="AV30" s="33"/>
      <c r="AW30" s="23"/>
      <c r="AX30" s="22"/>
      <c r="AY30" s="23"/>
      <c r="AZ30" s="23"/>
      <c r="BA30" s="23"/>
      <c r="BB30" s="33"/>
      <c r="BC30" s="33"/>
      <c r="BD30" s="33"/>
      <c r="BE30" s="33"/>
      <c r="BF30" s="33"/>
      <c r="BG30" s="33"/>
      <c r="BH30" s="33"/>
      <c r="BI30" s="23"/>
      <c r="BJ30" s="22"/>
      <c r="BK30" s="23"/>
      <c r="BL30" s="23"/>
      <c r="BM30" s="23"/>
      <c r="BN30" s="33"/>
      <c r="BO30" s="33"/>
      <c r="BP30" s="33"/>
      <c r="BQ30" s="33"/>
      <c r="BR30" s="33"/>
      <c r="BS30" s="33"/>
      <c r="BT30" s="33"/>
      <c r="BU30" s="23"/>
      <c r="BV30" s="22"/>
      <c r="BW30" s="23"/>
      <c r="BX30" s="23"/>
      <c r="BY30" s="23"/>
      <c r="BZ30" s="33"/>
      <c r="CA30" s="33"/>
      <c r="CB30" s="33"/>
      <c r="CC30" s="33"/>
      <c r="CD30" s="33"/>
      <c r="CE30" s="33"/>
      <c r="CF30" s="33"/>
      <c r="CG30" s="23"/>
      <c r="CH30" s="22"/>
      <c r="CI30" s="23"/>
      <c r="CJ30" s="23"/>
      <c r="CK30" s="23"/>
      <c r="CL30" s="33"/>
      <c r="CM30" s="33"/>
      <c r="CN30" s="33"/>
      <c r="CO30" s="33"/>
      <c r="CP30" s="33"/>
      <c r="CQ30" s="33"/>
    </row>
    <row r="31" spans="1:95" s="2" customFormat="1" x14ac:dyDescent="0.25">
      <c r="A31" s="23"/>
      <c r="B31" s="22"/>
      <c r="C31" s="23"/>
      <c r="D31" s="23"/>
      <c r="E31" s="23"/>
      <c r="F31" s="33"/>
      <c r="G31" s="33"/>
      <c r="H31" s="33"/>
      <c r="I31" s="33"/>
      <c r="J31" s="33"/>
      <c r="K31" s="33"/>
      <c r="L31" s="33"/>
      <c r="M31" s="23"/>
      <c r="N31" s="22"/>
      <c r="O31" s="23"/>
      <c r="P31" s="23"/>
      <c r="Q31" s="23"/>
      <c r="R31" s="33"/>
      <c r="S31" s="33"/>
      <c r="T31" s="33"/>
      <c r="U31" s="33"/>
      <c r="V31" s="33"/>
      <c r="W31" s="33"/>
      <c r="X31" s="33"/>
      <c r="Y31" s="23"/>
      <c r="Z31" s="22"/>
      <c r="AA31" s="23"/>
      <c r="AB31" s="23"/>
      <c r="AC31" s="23"/>
      <c r="AD31" s="33"/>
      <c r="AE31" s="33"/>
      <c r="AF31" s="33"/>
      <c r="AG31" s="33"/>
      <c r="AH31" s="33"/>
      <c r="AI31" s="33"/>
      <c r="AJ31" s="33"/>
      <c r="AK31" s="23"/>
      <c r="AL31" s="22"/>
      <c r="AM31" s="23"/>
      <c r="AN31" s="23"/>
      <c r="AO31" s="23"/>
      <c r="AP31" s="33"/>
      <c r="AQ31" s="33"/>
      <c r="AR31" s="33"/>
      <c r="AS31" s="33"/>
      <c r="AT31" s="33"/>
      <c r="AU31" s="33"/>
      <c r="AV31" s="33"/>
      <c r="AW31" s="23"/>
      <c r="AX31" s="22"/>
      <c r="AY31" s="23"/>
      <c r="AZ31" s="23"/>
      <c r="BA31" s="23"/>
      <c r="BB31" s="33"/>
      <c r="BC31" s="33"/>
      <c r="BD31" s="33"/>
      <c r="BE31" s="33"/>
      <c r="BF31" s="33"/>
      <c r="BG31" s="33"/>
      <c r="BH31" s="33"/>
      <c r="BI31" s="23"/>
      <c r="BJ31" s="22"/>
      <c r="BK31" s="23"/>
      <c r="BL31" s="23"/>
      <c r="BM31" s="23"/>
      <c r="BN31" s="33"/>
      <c r="BO31" s="33"/>
      <c r="BP31" s="33"/>
      <c r="BQ31" s="33"/>
      <c r="BR31" s="33"/>
      <c r="BS31" s="33"/>
      <c r="BT31" s="33"/>
      <c r="BU31" s="23"/>
      <c r="BV31" s="22"/>
      <c r="BW31" s="23"/>
      <c r="BX31" s="23"/>
      <c r="BY31" s="23"/>
      <c r="BZ31" s="33"/>
      <c r="CA31" s="33"/>
      <c r="CB31" s="33"/>
      <c r="CC31" s="33"/>
      <c r="CD31" s="33"/>
      <c r="CE31" s="33"/>
      <c r="CF31" s="33"/>
      <c r="CG31" s="23"/>
      <c r="CH31" s="22"/>
      <c r="CI31" s="23"/>
      <c r="CJ31" s="23"/>
      <c r="CK31" s="23"/>
      <c r="CL31" s="33"/>
      <c r="CM31" s="33"/>
      <c r="CN31" s="33"/>
      <c r="CO31" s="33"/>
      <c r="CP31" s="33"/>
      <c r="CQ31" s="33"/>
    </row>
    <row r="32" spans="1:95" s="2" customFormat="1" x14ac:dyDescent="0.25">
      <c r="A32" s="23"/>
      <c r="B32" s="22"/>
      <c r="C32" s="23"/>
      <c r="D32" s="22"/>
      <c r="E32" s="23"/>
      <c r="F32" s="33"/>
      <c r="G32" s="33"/>
      <c r="H32" s="33"/>
      <c r="I32" s="53"/>
      <c r="J32" s="53"/>
      <c r="K32" s="53"/>
      <c r="L32" s="33"/>
      <c r="M32" s="23"/>
      <c r="N32" s="22"/>
      <c r="O32" s="23"/>
      <c r="P32" s="22"/>
      <c r="Q32" s="23"/>
      <c r="R32" s="33"/>
      <c r="S32" s="33"/>
      <c r="T32" s="33"/>
      <c r="U32" s="33"/>
      <c r="V32" s="53"/>
      <c r="W32" s="53"/>
      <c r="X32" s="33"/>
      <c r="Y32" s="23"/>
      <c r="Z32" s="22"/>
      <c r="AA32" s="23"/>
      <c r="AB32" s="22"/>
      <c r="AC32" s="23"/>
      <c r="AD32" s="33"/>
      <c r="AE32" s="33"/>
      <c r="AF32" s="33"/>
      <c r="AG32" s="33"/>
      <c r="AH32" s="53"/>
      <c r="AI32" s="33"/>
      <c r="AJ32" s="33"/>
      <c r="AK32" s="23"/>
      <c r="AL32" s="22"/>
      <c r="AM32" s="23"/>
      <c r="AN32" s="22"/>
      <c r="AO32" s="23"/>
      <c r="AP32" s="33"/>
      <c r="AQ32" s="33"/>
      <c r="AR32" s="33"/>
      <c r="AS32" s="33"/>
      <c r="AT32" s="53"/>
      <c r="AU32" s="33"/>
      <c r="AV32" s="33"/>
      <c r="AW32" s="23"/>
      <c r="AX32" s="22"/>
      <c r="AY32" s="23"/>
      <c r="AZ32" s="22"/>
      <c r="BA32" s="23"/>
      <c r="BB32" s="33"/>
      <c r="BC32" s="33"/>
      <c r="BD32" s="33"/>
      <c r="BE32" s="33"/>
      <c r="BF32" s="53"/>
      <c r="BG32" s="33"/>
      <c r="BH32" s="33"/>
      <c r="BI32" s="23"/>
      <c r="BJ32" s="22"/>
      <c r="BK32" s="23"/>
      <c r="BL32" s="22"/>
      <c r="BM32" s="23"/>
      <c r="BN32" s="33"/>
      <c r="BO32" s="33"/>
      <c r="BP32" s="33"/>
      <c r="BQ32" s="33"/>
      <c r="BR32" s="53"/>
      <c r="BS32" s="33"/>
      <c r="BT32" s="33"/>
      <c r="BU32" s="23"/>
      <c r="BV32" s="22"/>
      <c r="BW32" s="23"/>
      <c r="BX32" s="22"/>
      <c r="BY32" s="23"/>
      <c r="BZ32" s="33"/>
      <c r="CA32" s="33"/>
      <c r="CB32" s="33"/>
      <c r="CC32" s="33"/>
      <c r="CD32" s="53"/>
      <c r="CE32" s="33"/>
      <c r="CF32" s="33"/>
      <c r="CG32" s="23"/>
      <c r="CH32" s="22"/>
      <c r="CI32" s="23"/>
      <c r="CJ32" s="22"/>
      <c r="CK32" s="23"/>
      <c r="CL32" s="33"/>
      <c r="CM32" s="33"/>
      <c r="CN32" s="33"/>
      <c r="CO32" s="33"/>
      <c r="CP32" s="53"/>
      <c r="CQ32" s="33"/>
    </row>
    <row r="33" spans="1:95" s="2" customFormat="1" ht="15" customHeight="1" x14ac:dyDescent="0.25">
      <c r="A33" s="33"/>
      <c r="B33" s="33"/>
      <c r="C33" s="23"/>
      <c r="D33" s="23"/>
      <c r="E33" s="23"/>
      <c r="F33" s="33"/>
      <c r="G33" s="33"/>
      <c r="H33" s="33"/>
      <c r="I33" s="33"/>
      <c r="J33" s="33"/>
      <c r="K33" s="33"/>
      <c r="L33" s="33"/>
      <c r="M33" s="33"/>
      <c r="N33" s="33"/>
      <c r="O33" s="23"/>
      <c r="P33" s="23"/>
      <c r="Q33" s="23"/>
      <c r="R33" s="33"/>
      <c r="S33" s="33"/>
      <c r="T33" s="33"/>
      <c r="U33" s="33"/>
      <c r="V33" s="33"/>
      <c r="W33" s="33"/>
      <c r="X33" s="33"/>
      <c r="Y33" s="33"/>
      <c r="Z33" s="33"/>
      <c r="AA33" s="23"/>
      <c r="AB33" s="23"/>
      <c r="AC33" s="23"/>
      <c r="AD33" s="33"/>
      <c r="AE33" s="33"/>
      <c r="AF33" s="33"/>
      <c r="AG33" s="33"/>
      <c r="AH33" s="33"/>
      <c r="AI33" s="33"/>
      <c r="AJ33" s="33"/>
      <c r="AK33" s="33"/>
      <c r="AL33" s="33"/>
      <c r="AM33" s="23"/>
      <c r="AN33" s="23"/>
      <c r="AO33" s="23"/>
      <c r="AP33" s="33"/>
      <c r="AQ33" s="33"/>
      <c r="AR33" s="33"/>
      <c r="AS33" s="33"/>
      <c r="AT33" s="33"/>
      <c r="AU33" s="33"/>
      <c r="AV33" s="33"/>
      <c r="AW33" s="33"/>
      <c r="AX33" s="33"/>
      <c r="AY33" s="23"/>
      <c r="AZ33" s="23"/>
      <c r="BA33" s="23"/>
      <c r="BB33" s="33"/>
      <c r="BC33" s="33"/>
      <c r="BD33" s="33"/>
      <c r="BE33" s="33"/>
      <c r="BF33" s="33"/>
      <c r="BG33" s="33"/>
      <c r="BH33" s="33"/>
      <c r="BI33" s="33"/>
      <c r="BJ33" s="33"/>
      <c r="BK33" s="23"/>
      <c r="BL33" s="23"/>
      <c r="BM33" s="23"/>
      <c r="BN33" s="33"/>
      <c r="BO33" s="33"/>
      <c r="BP33" s="33"/>
      <c r="BQ33" s="33"/>
      <c r="BR33" s="33"/>
      <c r="BS33" s="33"/>
      <c r="BT33" s="33"/>
      <c r="BU33" s="33"/>
      <c r="BV33" s="33"/>
      <c r="BW33" s="23"/>
      <c r="BX33" s="23"/>
      <c r="BY33" s="23"/>
      <c r="BZ33" s="33"/>
      <c r="CA33" s="33"/>
      <c r="CB33" s="33"/>
      <c r="CC33" s="53" t="s">
        <v>66</v>
      </c>
      <c r="CD33" s="33"/>
      <c r="CE33" s="33"/>
      <c r="CF33" s="33"/>
      <c r="CG33" s="33"/>
      <c r="CH33" s="33"/>
      <c r="CI33" s="23"/>
      <c r="CJ33" s="23"/>
      <c r="CK33" s="23"/>
      <c r="CL33" s="33"/>
      <c r="CM33" s="33"/>
      <c r="CN33" s="33"/>
      <c r="CO33" s="33"/>
      <c r="CP33" s="33"/>
      <c r="CQ33" s="33"/>
    </row>
    <row r="34" spans="1:95" s="2" customFormat="1" x14ac:dyDescent="0.25">
      <c r="A34" s="23"/>
      <c r="B34" s="22"/>
      <c r="C34" s="23"/>
      <c r="D34" s="23"/>
      <c r="E34" s="23"/>
      <c r="F34" s="33"/>
      <c r="G34" s="33"/>
      <c r="H34" s="33"/>
      <c r="I34" s="33"/>
      <c r="J34" s="33"/>
      <c r="K34" s="33"/>
      <c r="L34" s="33"/>
      <c r="M34" s="23"/>
      <c r="N34" s="22"/>
      <c r="O34" s="23"/>
      <c r="P34" s="23"/>
      <c r="Q34" s="23"/>
      <c r="R34" s="33"/>
      <c r="S34" s="33"/>
      <c r="T34" s="33"/>
      <c r="U34" s="33"/>
      <c r="V34" s="33"/>
      <c r="W34" s="33"/>
      <c r="X34" s="33"/>
      <c r="Y34" s="23"/>
      <c r="Z34" s="22"/>
      <c r="AA34" s="23"/>
      <c r="AB34" s="23"/>
      <c r="AC34" s="23"/>
      <c r="AD34" s="33"/>
      <c r="AE34" s="33"/>
      <c r="AF34" s="33"/>
      <c r="AG34" s="33"/>
      <c r="AH34" s="33"/>
      <c r="AI34" s="33"/>
      <c r="AJ34" s="33"/>
      <c r="AK34" s="23"/>
      <c r="AL34" s="22"/>
      <c r="AM34" s="23"/>
      <c r="AN34" s="23"/>
      <c r="AO34" s="23"/>
      <c r="AP34" s="33"/>
      <c r="AQ34" s="33"/>
      <c r="AR34" s="33"/>
      <c r="AS34" s="33"/>
      <c r="AT34" s="33"/>
      <c r="AU34" s="33"/>
      <c r="AV34" s="33"/>
      <c r="AW34" s="23"/>
      <c r="AX34" s="22"/>
      <c r="AY34" s="23"/>
      <c r="AZ34" s="23"/>
      <c r="BA34" s="23"/>
      <c r="BB34" s="33"/>
      <c r="BC34" s="33"/>
      <c r="BD34" s="33"/>
      <c r="BE34" s="33"/>
      <c r="BF34" s="33"/>
      <c r="BG34" s="33"/>
      <c r="BH34" s="33"/>
      <c r="BI34" s="23"/>
      <c r="BJ34" s="22"/>
      <c r="BK34" s="23"/>
      <c r="BL34" s="23"/>
      <c r="BM34" s="23"/>
      <c r="BN34" s="33"/>
      <c r="BO34" s="33"/>
      <c r="BP34" s="33"/>
      <c r="BQ34" s="33"/>
      <c r="BR34" s="33"/>
      <c r="BS34" s="33"/>
      <c r="BT34" s="33"/>
      <c r="BU34" s="23"/>
      <c r="BV34" s="22"/>
      <c r="BW34" s="23"/>
      <c r="BX34" s="23"/>
      <c r="BY34" s="23"/>
      <c r="BZ34" s="33"/>
      <c r="CA34" s="33"/>
      <c r="CB34" s="33"/>
      <c r="CC34" s="33"/>
      <c r="CD34" s="33"/>
      <c r="CE34" s="33"/>
      <c r="CF34" s="33"/>
      <c r="CG34" s="23"/>
      <c r="CH34" s="22"/>
      <c r="CI34" s="23"/>
      <c r="CJ34" s="23"/>
      <c r="CK34" s="23"/>
      <c r="CL34" s="33"/>
      <c r="CM34" s="33"/>
      <c r="CN34" s="33"/>
      <c r="CO34" s="33"/>
      <c r="CP34" s="33"/>
      <c r="CQ34" s="33"/>
    </row>
    <row r="35" spans="1:95" s="2" customFormat="1" x14ac:dyDescent="0.25">
      <c r="A35" s="23"/>
      <c r="B35" s="22"/>
      <c r="C35" s="23"/>
      <c r="D35" s="23"/>
      <c r="E35" s="23"/>
      <c r="F35" s="33"/>
      <c r="G35" s="33"/>
      <c r="H35" s="33"/>
      <c r="I35" s="33"/>
      <c r="J35" s="33"/>
      <c r="K35" s="33"/>
      <c r="L35" s="33"/>
      <c r="M35" s="23"/>
      <c r="N35" s="22"/>
      <c r="O35" s="23"/>
      <c r="P35" s="23"/>
      <c r="Q35" s="23"/>
      <c r="R35" s="33"/>
      <c r="S35" s="33"/>
      <c r="T35" s="33"/>
      <c r="U35" s="33"/>
      <c r="V35" s="33"/>
      <c r="W35" s="33"/>
      <c r="X35" s="33"/>
      <c r="Y35" s="23"/>
      <c r="Z35" s="22"/>
      <c r="AA35" s="23"/>
      <c r="AB35" s="23"/>
      <c r="AC35" s="23"/>
      <c r="AD35" s="33"/>
      <c r="AE35" s="33"/>
      <c r="AF35" s="33"/>
      <c r="AG35" s="33"/>
      <c r="AH35" s="33"/>
      <c r="AI35" s="33"/>
      <c r="AJ35" s="33"/>
      <c r="AK35" s="23"/>
      <c r="AL35" s="22"/>
      <c r="AM35" s="23"/>
      <c r="AN35" s="23"/>
      <c r="AO35" s="23"/>
      <c r="AP35" s="33"/>
      <c r="AQ35" s="33"/>
      <c r="AR35" s="33"/>
      <c r="AS35" s="33"/>
      <c r="AT35" s="33"/>
      <c r="AU35" s="33"/>
      <c r="AV35" s="33"/>
      <c r="AW35" s="23"/>
      <c r="AX35" s="22"/>
      <c r="AY35" s="23"/>
      <c r="AZ35" s="23"/>
      <c r="BA35" s="23"/>
      <c r="BB35" s="33"/>
      <c r="BC35" s="33"/>
      <c r="BD35" s="33"/>
      <c r="BE35" s="33"/>
      <c r="BF35" s="33"/>
      <c r="BG35" s="33"/>
      <c r="BH35" s="33"/>
      <c r="BI35" s="23"/>
      <c r="BJ35" s="22"/>
      <c r="BK35" s="23"/>
      <c r="BL35" s="23"/>
      <c r="BM35" s="23"/>
      <c r="BN35" s="33"/>
      <c r="BO35" s="33"/>
      <c r="BP35" s="33"/>
      <c r="BQ35" s="33"/>
      <c r="BR35" s="33"/>
      <c r="BS35" s="33"/>
      <c r="BT35" s="33"/>
      <c r="BU35" s="23"/>
      <c r="BV35" s="22"/>
      <c r="BW35" s="23"/>
      <c r="BX35" s="23"/>
      <c r="BY35" s="23"/>
      <c r="BZ35" s="33"/>
      <c r="CA35" s="33"/>
      <c r="CB35" s="33"/>
      <c r="CC35" s="33"/>
      <c r="CD35" s="33"/>
      <c r="CE35" s="33"/>
      <c r="CF35" s="33"/>
      <c r="CG35" s="23"/>
      <c r="CH35" s="22"/>
      <c r="CI35" s="23"/>
      <c r="CJ35" s="23"/>
      <c r="CK35" s="23"/>
      <c r="CL35" s="33"/>
      <c r="CM35" s="33"/>
      <c r="CN35" s="33"/>
      <c r="CO35" s="33"/>
      <c r="CP35" s="33"/>
      <c r="CQ35" s="33"/>
    </row>
    <row r="36" spans="1:95" s="2" customFormat="1" x14ac:dyDescent="0.25">
      <c r="A36" s="23"/>
      <c r="B36" s="22"/>
      <c r="C36" s="23"/>
      <c r="D36" s="23"/>
      <c r="E36" s="23"/>
      <c r="F36" s="33"/>
      <c r="G36" s="33"/>
      <c r="H36" s="33"/>
      <c r="I36" s="33"/>
      <c r="J36" s="33"/>
      <c r="K36" s="33"/>
      <c r="L36" s="33"/>
      <c r="M36" s="23"/>
      <c r="N36" s="22"/>
      <c r="O36" s="23"/>
      <c r="P36" s="23"/>
      <c r="Q36" s="23"/>
      <c r="R36" s="33"/>
      <c r="S36" s="33"/>
      <c r="T36" s="33"/>
      <c r="U36" s="33"/>
      <c r="V36" s="33"/>
      <c r="W36" s="33"/>
      <c r="X36" s="33"/>
      <c r="Y36" s="23"/>
      <c r="Z36" s="22"/>
      <c r="AA36" s="23"/>
      <c r="AB36" s="23"/>
      <c r="AC36" s="23"/>
      <c r="AD36" s="33"/>
      <c r="AE36" s="33"/>
      <c r="AF36" s="33"/>
      <c r="AG36" s="33"/>
      <c r="AH36" s="33"/>
      <c r="AI36" s="33"/>
      <c r="AJ36" s="33"/>
      <c r="AK36" s="23"/>
      <c r="AL36" s="22"/>
      <c r="AM36" s="23"/>
      <c r="AN36" s="23"/>
      <c r="AO36" s="23"/>
      <c r="AP36" s="33"/>
      <c r="AQ36" s="33"/>
      <c r="AR36" s="33"/>
      <c r="AS36" s="33"/>
      <c r="AT36" s="33"/>
      <c r="AU36" s="33"/>
      <c r="AV36" s="33"/>
      <c r="AW36" s="23"/>
      <c r="AX36" s="22"/>
      <c r="AY36" s="23"/>
      <c r="AZ36" s="23"/>
      <c r="BA36" s="23"/>
      <c r="BB36" s="33"/>
      <c r="BC36" s="33"/>
      <c r="BD36" s="33"/>
      <c r="BE36" s="33"/>
      <c r="BF36" s="33"/>
      <c r="BG36" s="33"/>
      <c r="BH36" s="33"/>
      <c r="BI36" s="23"/>
      <c r="BJ36" s="22"/>
      <c r="BK36" s="23"/>
      <c r="BL36" s="23"/>
      <c r="BM36" s="23"/>
      <c r="BN36" s="33"/>
      <c r="BO36" s="33"/>
      <c r="BP36" s="33"/>
      <c r="BQ36" s="33"/>
      <c r="BR36" s="33"/>
      <c r="BS36" s="33"/>
      <c r="BT36" s="33"/>
      <c r="BU36" s="23"/>
      <c r="BV36" s="22"/>
      <c r="BW36" s="23"/>
      <c r="BX36" s="23"/>
      <c r="BY36" s="23"/>
      <c r="BZ36" s="33"/>
      <c r="CA36" s="33"/>
      <c r="CB36" s="33"/>
      <c r="CC36" s="33"/>
      <c r="CD36" s="33"/>
      <c r="CE36" s="33"/>
      <c r="CF36" s="33"/>
      <c r="CG36" s="23"/>
      <c r="CH36" s="22"/>
      <c r="CI36" s="23"/>
      <c r="CJ36" s="23"/>
      <c r="CK36" s="23"/>
      <c r="CL36" s="33"/>
      <c r="CM36" s="33"/>
      <c r="CN36" s="33"/>
      <c r="CO36" s="33"/>
      <c r="CP36" s="33"/>
      <c r="CQ36" s="33"/>
    </row>
    <row r="37" spans="1:95" s="2" customFormat="1" x14ac:dyDescent="0.25">
      <c r="A37" s="23"/>
      <c r="B37" s="22"/>
      <c r="C37" s="23"/>
      <c r="D37" s="22"/>
      <c r="E37" s="23"/>
      <c r="F37" s="33"/>
      <c r="G37" s="33"/>
      <c r="H37" s="33"/>
      <c r="I37" s="33"/>
      <c r="J37" s="33"/>
      <c r="K37" s="33"/>
      <c r="L37" s="33"/>
      <c r="M37" s="23"/>
      <c r="N37" s="22"/>
      <c r="O37" s="23"/>
      <c r="P37" s="22"/>
      <c r="Q37" s="23"/>
      <c r="R37" s="33"/>
      <c r="S37" s="33"/>
      <c r="T37" s="33"/>
      <c r="U37" s="33"/>
      <c r="V37" s="33"/>
      <c r="W37" s="33"/>
      <c r="X37" s="33"/>
      <c r="Y37" s="23"/>
      <c r="Z37" s="22"/>
      <c r="AA37" s="23"/>
      <c r="AB37" s="22"/>
      <c r="AC37" s="23"/>
      <c r="AD37" s="33"/>
      <c r="AE37" s="33"/>
      <c r="AF37" s="33"/>
      <c r="AG37" s="33"/>
      <c r="AH37" s="33"/>
      <c r="AI37" s="33"/>
      <c r="AJ37" s="33"/>
      <c r="AK37" s="23"/>
      <c r="AL37" s="22"/>
      <c r="AM37" s="23"/>
      <c r="AN37" s="22"/>
      <c r="AO37" s="23"/>
      <c r="AP37" s="33"/>
      <c r="AQ37" s="33"/>
      <c r="AR37" s="33"/>
      <c r="AS37" s="33"/>
      <c r="AT37" s="33"/>
      <c r="AU37" s="33"/>
      <c r="AV37" s="33"/>
      <c r="AW37" s="23"/>
      <c r="AX37" s="22"/>
      <c r="AY37" s="23"/>
      <c r="AZ37" s="22"/>
      <c r="BA37" s="23"/>
      <c r="BB37" s="33"/>
      <c r="BC37" s="33"/>
      <c r="BD37" s="33"/>
      <c r="BE37" s="33"/>
      <c r="BF37" s="33"/>
      <c r="BG37" s="33"/>
      <c r="BH37" s="33"/>
      <c r="BI37" s="23"/>
      <c r="BJ37" s="22"/>
      <c r="BK37" s="23"/>
      <c r="BL37" s="22"/>
      <c r="BM37" s="23"/>
      <c r="BN37" s="33"/>
      <c r="BO37" s="33"/>
      <c r="BP37" s="33"/>
      <c r="BQ37" s="33"/>
      <c r="BR37" s="33"/>
      <c r="BS37" s="33"/>
      <c r="BT37" s="33"/>
      <c r="BU37" s="23"/>
      <c r="BV37" s="22"/>
      <c r="BW37" s="23"/>
      <c r="BX37" s="22"/>
      <c r="BY37" s="23"/>
      <c r="BZ37" s="33"/>
      <c r="CA37" s="33"/>
      <c r="CB37" s="33"/>
      <c r="CC37" s="33"/>
      <c r="CD37" s="33"/>
      <c r="CE37" s="33"/>
      <c r="CF37" s="33"/>
      <c r="CG37" s="23"/>
      <c r="CH37" s="22"/>
      <c r="CI37" s="23"/>
      <c r="CJ37" s="22"/>
      <c r="CK37" s="23"/>
      <c r="CL37" s="33"/>
      <c r="CM37" s="33"/>
      <c r="CN37" s="33"/>
      <c r="CO37" s="33"/>
      <c r="CP37" s="33"/>
      <c r="CQ37" s="33"/>
    </row>
    <row r="38" spans="1:95" s="2" customFormat="1" x14ac:dyDescent="0.25">
      <c r="A38" s="33"/>
      <c r="B38" s="33"/>
      <c r="C38" s="23"/>
      <c r="D38" s="23"/>
      <c r="E38" s="23"/>
      <c r="F38" s="33"/>
      <c r="G38" s="33"/>
      <c r="H38" s="33"/>
      <c r="I38" s="53"/>
      <c r="J38" s="53"/>
      <c r="K38" s="53"/>
      <c r="L38" s="33"/>
      <c r="M38" s="33"/>
      <c r="N38" s="33"/>
      <c r="O38" s="23"/>
      <c r="P38" s="23"/>
      <c r="Q38" s="23"/>
      <c r="R38" s="33"/>
      <c r="S38" s="33"/>
      <c r="T38" s="33"/>
      <c r="U38" s="33"/>
      <c r="V38" s="53"/>
      <c r="W38" s="53"/>
      <c r="X38" s="33"/>
      <c r="Y38" s="33"/>
      <c r="Z38" s="33"/>
      <c r="AA38" s="23"/>
      <c r="AB38" s="23"/>
      <c r="AC38" s="23"/>
      <c r="AD38" s="33"/>
      <c r="AE38" s="33"/>
      <c r="AF38" s="33"/>
      <c r="AG38" s="33"/>
      <c r="AH38" s="53"/>
      <c r="AI38" s="33"/>
      <c r="AJ38" s="33"/>
      <c r="AK38" s="33"/>
      <c r="AL38" s="33"/>
      <c r="AM38" s="23"/>
      <c r="AN38" s="23"/>
      <c r="AO38" s="23"/>
      <c r="AP38" s="33"/>
      <c r="AQ38" s="33"/>
      <c r="AR38" s="33"/>
      <c r="AS38" s="33"/>
      <c r="AT38" s="53"/>
      <c r="AU38" s="33"/>
      <c r="AV38" s="33"/>
      <c r="AW38" s="33"/>
      <c r="AX38" s="33"/>
      <c r="AY38" s="23"/>
      <c r="AZ38" s="23"/>
      <c r="BA38" s="23"/>
      <c r="BB38" s="33"/>
      <c r="BC38" s="33"/>
      <c r="BD38" s="33"/>
      <c r="BE38" s="33"/>
      <c r="BF38" s="53"/>
      <c r="BG38" s="33"/>
      <c r="BH38" s="33"/>
      <c r="BI38" s="33"/>
      <c r="BJ38" s="33"/>
      <c r="BK38" s="23"/>
      <c r="BL38" s="23"/>
      <c r="BM38" s="23"/>
      <c r="BN38" s="33"/>
      <c r="BO38" s="33"/>
      <c r="BP38" s="33"/>
      <c r="BQ38" s="33"/>
      <c r="BR38" s="53"/>
      <c r="BS38" s="33"/>
      <c r="BT38" s="33"/>
      <c r="BU38" s="33"/>
      <c r="BV38" s="33"/>
      <c r="BW38" s="23"/>
      <c r="BX38" s="23"/>
      <c r="BY38" s="23"/>
      <c r="BZ38" s="33"/>
      <c r="CA38" s="33"/>
      <c r="CB38" s="33"/>
      <c r="CC38" s="33"/>
      <c r="CD38" s="53"/>
      <c r="CE38" s="33"/>
      <c r="CF38" s="33"/>
      <c r="CG38" s="33"/>
      <c r="CH38" s="33"/>
      <c r="CI38" s="23"/>
      <c r="CJ38" s="23"/>
      <c r="CK38" s="23"/>
      <c r="CL38" s="33"/>
      <c r="CM38" s="33"/>
      <c r="CN38" s="33"/>
      <c r="CO38" s="33"/>
      <c r="CP38" s="53"/>
      <c r="CQ38" s="33"/>
    </row>
    <row r="39" spans="1:95" s="2" customFormat="1" x14ac:dyDescent="0.25">
      <c r="A39" s="23"/>
      <c r="B39" s="22"/>
      <c r="C39" s="23"/>
      <c r="D39" s="23"/>
      <c r="E39" s="23"/>
      <c r="F39" s="33"/>
      <c r="G39" s="33"/>
      <c r="H39" s="33"/>
      <c r="I39" s="33"/>
      <c r="J39" s="33"/>
      <c r="K39" s="33"/>
      <c r="L39" s="33"/>
      <c r="M39" s="23"/>
      <c r="N39" s="22"/>
      <c r="O39" s="23"/>
      <c r="P39" s="23"/>
      <c r="Q39" s="23"/>
      <c r="R39" s="33"/>
      <c r="S39" s="33"/>
      <c r="T39" s="33"/>
      <c r="U39" s="33"/>
      <c r="V39" s="33"/>
      <c r="W39" s="33"/>
      <c r="X39" s="33"/>
      <c r="Y39" s="23"/>
      <c r="Z39" s="22"/>
      <c r="AA39" s="23"/>
      <c r="AB39" s="23"/>
      <c r="AC39" s="23"/>
      <c r="AD39" s="33"/>
      <c r="AE39" s="33"/>
      <c r="AF39" s="33"/>
      <c r="AG39" s="33"/>
      <c r="AH39" s="33"/>
      <c r="AI39" s="33"/>
      <c r="AJ39" s="33"/>
      <c r="AK39" s="23"/>
      <c r="AL39" s="22"/>
      <c r="AM39" s="23"/>
      <c r="AN39" s="23"/>
      <c r="AO39" s="23"/>
      <c r="AP39" s="33"/>
      <c r="AQ39" s="33"/>
      <c r="AR39" s="33"/>
      <c r="AS39" s="33"/>
      <c r="AT39" s="33"/>
      <c r="AU39" s="33"/>
      <c r="AV39" s="33"/>
      <c r="AW39" s="23"/>
      <c r="AX39" s="22"/>
      <c r="AY39" s="23"/>
      <c r="AZ39" s="23"/>
      <c r="BA39" s="23"/>
      <c r="BB39" s="33"/>
      <c r="BC39" s="33"/>
      <c r="BD39" s="33"/>
      <c r="BE39" s="33"/>
      <c r="BF39" s="33"/>
      <c r="BG39" s="33"/>
      <c r="BH39" s="33"/>
      <c r="BI39" s="23"/>
      <c r="BJ39" s="22"/>
      <c r="BK39" s="23"/>
      <c r="BL39" s="23"/>
      <c r="BM39" s="23"/>
      <c r="BN39" s="33"/>
      <c r="BO39" s="33"/>
      <c r="BP39" s="33"/>
      <c r="BQ39" s="33"/>
      <c r="BR39" s="33"/>
      <c r="BS39" s="33"/>
      <c r="BT39" s="33"/>
      <c r="BU39" s="23"/>
      <c r="BV39" s="22"/>
      <c r="BW39" s="23"/>
      <c r="BX39" s="23"/>
      <c r="BY39" s="23"/>
      <c r="BZ39" s="33"/>
      <c r="CA39" s="33"/>
      <c r="CB39" s="33"/>
      <c r="CC39" s="33"/>
      <c r="CD39" s="33"/>
      <c r="CE39" s="33"/>
      <c r="CF39" s="33"/>
      <c r="CG39" s="23"/>
      <c r="CH39" s="22"/>
      <c r="CI39" s="23"/>
      <c r="CJ39" s="23"/>
      <c r="CK39" s="23"/>
      <c r="CL39" s="33"/>
      <c r="CM39" s="33"/>
      <c r="CN39" s="33"/>
      <c r="CO39" s="33"/>
      <c r="CP39" s="33"/>
      <c r="CQ39" s="33"/>
    </row>
    <row r="40" spans="1:95" s="2" customFormat="1" x14ac:dyDescent="0.25">
      <c r="A40" s="23"/>
      <c r="B40" s="22"/>
      <c r="C40" s="23"/>
      <c r="D40" s="23"/>
      <c r="E40" s="23"/>
      <c r="F40" s="33"/>
      <c r="G40" s="33"/>
      <c r="H40" s="33"/>
      <c r="I40" s="33"/>
      <c r="J40" s="33"/>
      <c r="K40" s="33"/>
      <c r="L40" s="33"/>
      <c r="M40" s="23"/>
      <c r="N40" s="22"/>
      <c r="O40" s="23"/>
      <c r="P40" s="23"/>
      <c r="Q40" s="23"/>
      <c r="R40" s="33"/>
      <c r="S40" s="33"/>
      <c r="T40" s="33"/>
      <c r="U40" s="33"/>
      <c r="V40" s="33"/>
      <c r="W40" s="33"/>
      <c r="X40" s="33"/>
      <c r="Y40" s="23"/>
      <c r="Z40" s="22"/>
      <c r="AA40" s="23"/>
      <c r="AB40" s="23"/>
      <c r="AC40" s="23"/>
      <c r="AD40" s="33"/>
      <c r="AE40" s="33"/>
      <c r="AF40" s="33"/>
      <c r="AG40" s="33"/>
      <c r="AH40" s="33"/>
      <c r="AI40" s="33"/>
      <c r="AJ40" s="33"/>
      <c r="AK40" s="23"/>
      <c r="AL40" s="22"/>
      <c r="AM40" s="23"/>
      <c r="AN40" s="23"/>
      <c r="AO40" s="23"/>
      <c r="AP40" s="33"/>
      <c r="AQ40" s="33"/>
      <c r="AR40" s="33"/>
      <c r="AS40" s="33"/>
      <c r="AT40" s="33"/>
      <c r="AU40" s="33"/>
      <c r="AV40" s="33"/>
      <c r="AW40" s="23"/>
      <c r="AX40" s="22"/>
      <c r="AY40" s="23"/>
      <c r="AZ40" s="23"/>
      <c r="BA40" s="23"/>
      <c r="BB40" s="33"/>
      <c r="BC40" s="33"/>
      <c r="BD40" s="33"/>
      <c r="BE40" s="33"/>
      <c r="BF40" s="33"/>
      <c r="BG40" s="33"/>
      <c r="BH40" s="33"/>
      <c r="BI40" s="23"/>
      <c r="BJ40" s="22"/>
      <c r="BK40" s="23"/>
      <c r="BL40" s="23"/>
      <c r="BM40" s="23"/>
      <c r="BN40" s="33"/>
      <c r="BO40" s="33"/>
      <c r="BP40" s="33"/>
      <c r="BQ40" s="33"/>
      <c r="BR40" s="33"/>
      <c r="BS40" s="33"/>
      <c r="BT40" s="33"/>
      <c r="BU40" s="23"/>
      <c r="BV40" s="22"/>
      <c r="BW40" s="23"/>
      <c r="BX40" s="23"/>
      <c r="BY40" s="23"/>
      <c r="BZ40" s="33"/>
      <c r="CA40" s="33"/>
      <c r="CB40" s="33"/>
      <c r="CC40" s="33"/>
      <c r="CD40" s="33"/>
      <c r="CE40" s="33"/>
      <c r="CF40" s="33"/>
      <c r="CG40" s="23"/>
      <c r="CH40" s="22"/>
      <c r="CI40" s="23"/>
      <c r="CJ40" s="23"/>
      <c r="CK40" s="23"/>
      <c r="CL40" s="33"/>
      <c r="CM40" s="33"/>
      <c r="CN40" s="33"/>
      <c r="CO40" s="33"/>
      <c r="CP40" s="33"/>
      <c r="CQ40" s="33"/>
    </row>
    <row r="41" spans="1:95" s="2" customFormat="1" x14ac:dyDescent="0.25">
      <c r="A41" s="23"/>
      <c r="B41" s="22"/>
      <c r="C41" s="23"/>
      <c r="D41" s="23"/>
      <c r="E41" s="23"/>
      <c r="F41" s="33"/>
      <c r="G41" s="33"/>
      <c r="H41" s="33"/>
      <c r="I41" s="33"/>
      <c r="J41" s="33"/>
      <c r="K41" s="33"/>
      <c r="L41" s="33"/>
      <c r="M41" s="23"/>
      <c r="N41" s="22"/>
      <c r="O41" s="23"/>
      <c r="P41" s="23"/>
      <c r="Q41" s="23"/>
      <c r="R41" s="33"/>
      <c r="S41" s="33"/>
      <c r="T41" s="33"/>
      <c r="U41" s="33"/>
      <c r="V41" s="33"/>
      <c r="W41" s="33"/>
      <c r="X41" s="33"/>
      <c r="Y41" s="23"/>
      <c r="Z41" s="22"/>
      <c r="AA41" s="23"/>
      <c r="AB41" s="23"/>
      <c r="AC41" s="23"/>
      <c r="AD41" s="33"/>
      <c r="AE41" s="33"/>
      <c r="AF41" s="33"/>
      <c r="AG41" s="33"/>
      <c r="AH41" s="33"/>
      <c r="AI41" s="33"/>
      <c r="AJ41" s="33"/>
      <c r="AK41" s="23"/>
      <c r="AL41" s="22"/>
      <c r="AM41" s="23"/>
      <c r="AN41" s="23"/>
      <c r="AO41" s="23"/>
      <c r="AP41" s="33"/>
      <c r="AQ41" s="33"/>
      <c r="AR41" s="33"/>
      <c r="AS41" s="33"/>
      <c r="AT41" s="33"/>
      <c r="AU41" s="33"/>
      <c r="AV41" s="33"/>
      <c r="AW41" s="23"/>
      <c r="AX41" s="22"/>
      <c r="AY41" s="23"/>
      <c r="AZ41" s="23"/>
      <c r="BA41" s="23"/>
      <c r="BB41" s="33"/>
      <c r="BC41" s="33"/>
      <c r="BD41" s="33"/>
      <c r="BE41" s="33"/>
      <c r="BF41" s="33"/>
      <c r="BG41" s="33"/>
      <c r="BH41" s="33"/>
      <c r="BI41" s="23"/>
      <c r="BJ41" s="22"/>
      <c r="BK41" s="23"/>
      <c r="BL41" s="23"/>
      <c r="BM41" s="23"/>
      <c r="BN41" s="33"/>
      <c r="BO41" s="33"/>
      <c r="BP41" s="33"/>
      <c r="BQ41" s="33"/>
      <c r="BR41" s="33"/>
      <c r="BS41" s="33"/>
      <c r="BT41" s="33"/>
      <c r="BU41" s="23"/>
      <c r="BV41" s="22"/>
      <c r="BW41" s="23"/>
      <c r="BX41" s="23"/>
      <c r="BY41" s="23"/>
      <c r="BZ41" s="33"/>
      <c r="CA41" s="33"/>
      <c r="CB41" s="33"/>
      <c r="CC41" s="33"/>
      <c r="CD41" s="33"/>
      <c r="CE41" s="33"/>
      <c r="CF41" s="33"/>
      <c r="CG41" s="23"/>
      <c r="CH41" s="22"/>
      <c r="CI41" s="23"/>
      <c r="CJ41" s="23"/>
      <c r="CK41" s="23"/>
      <c r="CL41" s="33"/>
      <c r="CM41" s="33"/>
      <c r="CN41" s="33"/>
      <c r="CO41" s="33"/>
      <c r="CP41" s="33"/>
      <c r="CQ41" s="33"/>
    </row>
    <row r="42" spans="1:95" s="2" customFormat="1" x14ac:dyDescent="0.25">
      <c r="A42" s="23"/>
      <c r="B42" s="22"/>
      <c r="C42" s="23"/>
      <c r="D42" s="22"/>
      <c r="E42" s="23"/>
      <c r="F42" s="33"/>
      <c r="G42" s="33"/>
      <c r="H42" s="33"/>
      <c r="I42" s="33"/>
      <c r="J42" s="33"/>
      <c r="K42" s="33"/>
      <c r="L42" s="33"/>
      <c r="M42" s="23"/>
      <c r="N42" s="22"/>
      <c r="O42" s="23"/>
      <c r="P42" s="22"/>
      <c r="Q42" s="23"/>
      <c r="R42" s="33"/>
      <c r="S42" s="33"/>
      <c r="T42" s="33"/>
      <c r="U42" s="33"/>
      <c r="V42" s="33"/>
      <c r="W42" s="33"/>
      <c r="X42" s="33"/>
      <c r="Y42" s="23"/>
      <c r="Z42" s="22"/>
      <c r="AA42" s="23"/>
      <c r="AB42" s="22"/>
      <c r="AC42" s="23"/>
      <c r="AD42" s="33"/>
      <c r="AE42" s="33"/>
      <c r="AF42" s="33"/>
      <c r="AG42" s="33"/>
      <c r="AH42" s="33"/>
      <c r="AI42" s="33"/>
      <c r="AJ42" s="33"/>
      <c r="AK42" s="23"/>
      <c r="AL42" s="22"/>
      <c r="AM42" s="23"/>
      <c r="AN42" s="22"/>
      <c r="AO42" s="23"/>
      <c r="AP42" s="33"/>
      <c r="AQ42" s="33"/>
      <c r="AR42" s="33"/>
      <c r="AS42" s="33"/>
      <c r="AT42" s="33"/>
      <c r="AU42" s="33"/>
      <c r="AV42" s="33"/>
      <c r="AW42" s="23"/>
      <c r="AX42" s="22"/>
      <c r="AY42" s="23"/>
      <c r="AZ42" s="22"/>
      <c r="BA42" s="23"/>
      <c r="BB42" s="33"/>
      <c r="BC42" s="33"/>
      <c r="BD42" s="33"/>
      <c r="BE42" s="33"/>
      <c r="BF42" s="33"/>
      <c r="BG42" s="33"/>
      <c r="BH42" s="33"/>
      <c r="BI42" s="23"/>
      <c r="BJ42" s="22"/>
      <c r="BK42" s="23"/>
      <c r="BL42" s="22"/>
      <c r="BM42" s="23"/>
      <c r="BN42" s="33"/>
      <c r="BO42" s="33"/>
      <c r="BP42" s="33"/>
      <c r="BQ42" s="33"/>
      <c r="BR42" s="33"/>
      <c r="BS42" s="33"/>
      <c r="BT42" s="33"/>
      <c r="BU42" s="23"/>
      <c r="BV42" s="22"/>
      <c r="BW42" s="23"/>
      <c r="BX42" s="22"/>
      <c r="BY42" s="23"/>
      <c r="BZ42" s="33"/>
      <c r="CA42" s="33"/>
      <c r="CB42" s="33"/>
      <c r="CC42" s="33"/>
      <c r="CD42" s="33"/>
      <c r="CE42" s="33"/>
      <c r="CF42" s="33"/>
      <c r="CG42" s="23"/>
      <c r="CH42" s="22"/>
      <c r="CI42" s="23"/>
      <c r="CJ42" s="22"/>
      <c r="CK42" s="23"/>
      <c r="CL42" s="33"/>
      <c r="CM42" s="33"/>
      <c r="CN42" s="33"/>
      <c r="CO42" s="33"/>
      <c r="CP42" s="33"/>
      <c r="CQ42" s="33"/>
    </row>
    <row r="43" spans="1:95" s="2" customFormat="1" x14ac:dyDescent="0.25">
      <c r="A43" s="23"/>
      <c r="B43" s="22"/>
      <c r="C43" s="23"/>
      <c r="D43" s="23"/>
      <c r="E43" s="23"/>
      <c r="F43" s="33"/>
      <c r="G43" s="33"/>
      <c r="H43" s="33"/>
      <c r="I43" s="33"/>
      <c r="J43" s="33"/>
      <c r="K43" s="33"/>
      <c r="L43" s="33"/>
      <c r="M43" s="33"/>
      <c r="N43" s="33"/>
      <c r="O43" s="23"/>
      <c r="P43" s="23"/>
      <c r="Q43" s="23"/>
      <c r="R43" s="33"/>
      <c r="S43" s="33"/>
      <c r="T43" s="33"/>
      <c r="U43" s="33"/>
      <c r="V43" s="33"/>
      <c r="W43" s="33"/>
      <c r="X43" s="33"/>
      <c r="Y43" s="33"/>
      <c r="Z43" s="22"/>
      <c r="AA43" s="23"/>
      <c r="AB43" s="23"/>
      <c r="AC43" s="23"/>
      <c r="AD43" s="33"/>
      <c r="AE43" s="33"/>
      <c r="AF43" s="33"/>
      <c r="AG43" s="33"/>
      <c r="AH43" s="33"/>
      <c r="AI43" s="33"/>
      <c r="AJ43" s="33"/>
      <c r="AK43" s="33"/>
      <c r="AL43" s="33"/>
      <c r="AM43" s="23"/>
      <c r="AN43" s="23"/>
      <c r="AO43" s="23"/>
      <c r="AP43" s="33"/>
      <c r="AQ43" s="33"/>
      <c r="AR43" s="33"/>
      <c r="AS43" s="33"/>
      <c r="AT43" s="33"/>
      <c r="AU43" s="33"/>
      <c r="AV43" s="33"/>
      <c r="AW43" s="23"/>
      <c r="AX43" s="22"/>
      <c r="AY43" s="23"/>
      <c r="AZ43" s="23"/>
      <c r="BA43" s="23"/>
      <c r="BB43" s="33"/>
      <c r="BC43" s="33"/>
      <c r="BD43" s="33"/>
      <c r="BE43" s="33"/>
      <c r="BF43" s="33"/>
      <c r="BG43" s="33"/>
      <c r="BH43" s="33"/>
      <c r="BI43" s="33"/>
      <c r="BJ43" s="33"/>
      <c r="BK43" s="23"/>
      <c r="BL43" s="23"/>
      <c r="BM43" s="23"/>
      <c r="BN43" s="33"/>
      <c r="BO43" s="33"/>
      <c r="BP43" s="33"/>
      <c r="BQ43" s="33"/>
      <c r="BR43" s="33"/>
      <c r="BS43" s="33"/>
      <c r="BT43" s="33"/>
      <c r="BU43" s="33"/>
      <c r="BV43" s="22"/>
      <c r="BW43" s="23"/>
      <c r="BX43" s="23"/>
      <c r="BY43" s="23"/>
      <c r="BZ43" s="33"/>
      <c r="CA43" s="33"/>
      <c r="CB43" s="33"/>
      <c r="CC43" s="33"/>
      <c r="CD43" s="33"/>
      <c r="CE43" s="33"/>
      <c r="CF43" s="33"/>
      <c r="CG43" s="33"/>
      <c r="CH43" s="33"/>
      <c r="CI43" s="23"/>
      <c r="CJ43" s="23"/>
      <c r="CK43" s="23"/>
      <c r="CL43" s="33"/>
      <c r="CM43" s="33"/>
      <c r="CN43" s="33"/>
      <c r="CO43" s="33"/>
      <c r="CP43" s="33"/>
      <c r="CQ43" s="33"/>
    </row>
    <row r="44" spans="1:95" s="2" customFormat="1" x14ac:dyDescent="0.25">
      <c r="A44" s="23"/>
      <c r="B44" s="22"/>
      <c r="C44" s="23"/>
      <c r="D44" s="23"/>
      <c r="E44" s="23"/>
      <c r="F44" s="33"/>
      <c r="G44" s="33"/>
      <c r="H44" s="33"/>
      <c r="I44" s="33"/>
      <c r="J44" s="33"/>
      <c r="K44" s="33"/>
      <c r="L44" s="33"/>
      <c r="M44" s="33"/>
      <c r="N44" s="22"/>
      <c r="O44" s="23"/>
      <c r="P44" s="23"/>
      <c r="Q44" s="23"/>
      <c r="R44" s="33"/>
      <c r="S44" s="33"/>
      <c r="T44" s="33"/>
      <c r="U44" s="33"/>
      <c r="V44" s="33"/>
      <c r="W44" s="33"/>
      <c r="X44" s="33"/>
      <c r="Y44" s="33"/>
      <c r="Z44" s="22"/>
      <c r="AA44" s="23"/>
      <c r="AB44" s="23"/>
      <c r="AC44" s="23"/>
      <c r="AD44" s="33"/>
      <c r="AE44" s="33"/>
      <c r="AF44" s="33"/>
      <c r="AG44" s="33"/>
      <c r="AH44" s="33"/>
      <c r="AI44" s="33"/>
      <c r="AJ44" s="33"/>
      <c r="AK44" s="23"/>
      <c r="AL44" s="22"/>
      <c r="AM44" s="23"/>
      <c r="AN44" s="23"/>
      <c r="AO44" s="23"/>
      <c r="AP44" s="33"/>
      <c r="AQ44" s="33"/>
      <c r="AR44" s="33"/>
      <c r="AS44" s="33"/>
      <c r="AT44" s="33"/>
      <c r="AU44" s="33"/>
      <c r="AV44" s="33"/>
      <c r="AW44" s="23"/>
      <c r="AX44" s="22"/>
      <c r="AY44" s="23"/>
      <c r="AZ44" s="23"/>
      <c r="BA44" s="23"/>
      <c r="BB44" s="33"/>
      <c r="BC44" s="33"/>
      <c r="BD44" s="33"/>
      <c r="BE44" s="33"/>
      <c r="BF44" s="33"/>
      <c r="BG44" s="33"/>
      <c r="BH44" s="33"/>
      <c r="BI44" s="33"/>
      <c r="BJ44" s="22"/>
      <c r="BK44" s="23"/>
      <c r="BL44" s="23"/>
      <c r="BM44" s="23"/>
      <c r="BN44" s="33"/>
      <c r="BO44" s="33"/>
      <c r="BP44" s="33"/>
      <c r="BQ44" s="33"/>
      <c r="BR44" s="33"/>
      <c r="BS44" s="33"/>
      <c r="BT44" s="33"/>
      <c r="BU44" s="33"/>
      <c r="BV44" s="22"/>
      <c r="BW44" s="23"/>
      <c r="BX44" s="23"/>
      <c r="BY44" s="23"/>
      <c r="BZ44" s="33"/>
      <c r="CA44" s="33"/>
      <c r="CB44" s="33"/>
      <c r="CC44" s="33"/>
      <c r="CD44" s="33"/>
      <c r="CE44" s="33"/>
      <c r="CF44" s="33"/>
      <c r="CG44" s="23"/>
      <c r="CH44" s="22"/>
      <c r="CI44" s="23"/>
      <c r="CJ44" s="23"/>
      <c r="CK44" s="23"/>
      <c r="CL44" s="33"/>
      <c r="CM44" s="33"/>
      <c r="CN44" s="33"/>
      <c r="CO44" s="33"/>
      <c r="CP44" s="33"/>
      <c r="CQ44" s="33"/>
    </row>
    <row r="45" spans="1:95" s="2" customFormat="1" x14ac:dyDescent="0.25">
      <c r="A45" s="23"/>
      <c r="B45" s="22"/>
      <c r="C45" s="23"/>
      <c r="D45" s="23"/>
      <c r="E45" s="23"/>
      <c r="F45" s="33"/>
      <c r="G45" s="33"/>
      <c r="H45" s="33"/>
      <c r="I45" s="33"/>
      <c r="J45" s="33"/>
      <c r="K45" s="33"/>
      <c r="L45" s="33"/>
      <c r="M45" s="33"/>
      <c r="N45" s="22"/>
      <c r="O45" s="23"/>
      <c r="P45" s="23"/>
      <c r="Q45" s="23"/>
      <c r="R45" s="33"/>
      <c r="S45" s="33"/>
      <c r="T45" s="33"/>
      <c r="U45" s="33"/>
      <c r="V45" s="33"/>
      <c r="W45" s="33"/>
      <c r="X45" s="33"/>
      <c r="Y45" s="33"/>
      <c r="Z45" s="22"/>
      <c r="AA45" s="23"/>
      <c r="AB45" s="23"/>
      <c r="AC45" s="23"/>
      <c r="AD45" s="33"/>
      <c r="AE45" s="33"/>
      <c r="AF45" s="33"/>
      <c r="AG45" s="33"/>
      <c r="AH45" s="33"/>
      <c r="AI45" s="33"/>
      <c r="AJ45" s="33"/>
      <c r="AK45" s="23"/>
      <c r="AL45" s="22"/>
      <c r="AM45" s="23"/>
      <c r="AN45" s="23"/>
      <c r="AO45" s="23"/>
      <c r="AP45" s="33"/>
      <c r="AQ45" s="33"/>
      <c r="AR45" s="33"/>
      <c r="AS45" s="33"/>
      <c r="AT45" s="33"/>
      <c r="AU45" s="33"/>
      <c r="AV45" s="33"/>
      <c r="AW45" s="23"/>
      <c r="AX45" s="22"/>
      <c r="AY45" s="23"/>
      <c r="AZ45" s="23"/>
      <c r="BA45" s="23"/>
      <c r="BB45" s="33"/>
      <c r="BC45" s="33"/>
      <c r="BD45" s="33"/>
      <c r="BE45" s="33"/>
      <c r="BF45" s="33"/>
      <c r="BG45" s="33"/>
      <c r="BH45" s="33"/>
      <c r="BI45" s="33"/>
      <c r="BJ45" s="22"/>
      <c r="BK45" s="23"/>
      <c r="BL45" s="23"/>
      <c r="BM45" s="23"/>
      <c r="BN45" s="33"/>
      <c r="BO45" s="33"/>
      <c r="BP45" s="33"/>
      <c r="BQ45" s="33"/>
      <c r="BR45" s="33"/>
      <c r="BS45" s="33"/>
      <c r="BT45" s="33"/>
      <c r="BU45" s="33"/>
      <c r="BV45" s="22"/>
      <c r="BW45" s="23"/>
      <c r="BX45" s="23"/>
      <c r="BY45" s="23"/>
      <c r="BZ45" s="33"/>
      <c r="CA45" s="33"/>
      <c r="CB45" s="33"/>
      <c r="CC45" s="33"/>
      <c r="CD45" s="33"/>
      <c r="CE45" s="33"/>
      <c r="CF45" s="33"/>
      <c r="CG45" s="23"/>
      <c r="CH45" s="22"/>
      <c r="CI45" s="23"/>
      <c r="CJ45" s="23"/>
      <c r="CK45" s="23"/>
      <c r="CL45" s="33"/>
      <c r="CM45" s="33"/>
      <c r="CN45" s="33"/>
      <c r="CO45" s="33"/>
      <c r="CP45" s="33"/>
      <c r="CQ45" s="33"/>
    </row>
    <row r="46" spans="1:95" s="2" customFormat="1" x14ac:dyDescent="0.25">
      <c r="A46" s="23"/>
      <c r="B46" s="22"/>
      <c r="C46" s="23"/>
      <c r="D46" s="23"/>
      <c r="E46" s="23"/>
      <c r="F46" s="33"/>
      <c r="G46" s="33"/>
      <c r="H46" s="33"/>
      <c r="I46" s="33"/>
      <c r="J46" s="33"/>
      <c r="K46" s="33"/>
      <c r="L46" s="33"/>
      <c r="M46" s="33"/>
      <c r="N46" s="22"/>
      <c r="O46" s="23"/>
      <c r="P46" s="23"/>
      <c r="Q46" s="23"/>
      <c r="R46" s="33"/>
      <c r="S46" s="33"/>
      <c r="T46" s="33"/>
      <c r="U46" s="33"/>
      <c r="V46" s="33"/>
      <c r="W46" s="33"/>
      <c r="X46" s="33"/>
      <c r="Y46" s="33"/>
      <c r="Z46" s="22"/>
      <c r="AA46" s="23"/>
      <c r="AB46" s="23"/>
      <c r="AC46" s="23"/>
      <c r="AD46" s="33"/>
      <c r="AE46" s="33"/>
      <c r="AF46" s="33"/>
      <c r="AG46" s="33"/>
      <c r="AH46" s="33"/>
      <c r="AI46" s="33"/>
      <c r="AJ46" s="33"/>
      <c r="AK46" s="23"/>
      <c r="AL46" s="22"/>
      <c r="AM46" s="23"/>
      <c r="AN46" s="23"/>
      <c r="AO46" s="23"/>
      <c r="AP46" s="33"/>
      <c r="AQ46" s="33"/>
      <c r="AR46" s="33"/>
      <c r="AS46" s="33"/>
      <c r="AT46" s="33"/>
      <c r="AU46" s="33"/>
      <c r="AV46" s="33"/>
      <c r="AW46" s="23"/>
      <c r="AX46" s="22"/>
      <c r="AY46" s="23"/>
      <c r="AZ46" s="23"/>
      <c r="BA46" s="23"/>
      <c r="BB46" s="33"/>
      <c r="BC46" s="33"/>
      <c r="BD46" s="33"/>
      <c r="BE46" s="33"/>
      <c r="BF46" s="33"/>
      <c r="BG46" s="33"/>
      <c r="BH46" s="33"/>
      <c r="BI46" s="33"/>
      <c r="BJ46" s="22"/>
      <c r="BK46" s="23"/>
      <c r="BL46" s="23"/>
      <c r="BM46" s="23"/>
      <c r="BN46" s="33"/>
      <c r="BO46" s="33"/>
      <c r="BP46" s="33"/>
      <c r="BQ46" s="33"/>
      <c r="BR46" s="33"/>
      <c r="BS46" s="33"/>
      <c r="BT46" s="33"/>
      <c r="BU46" s="33"/>
      <c r="BV46" s="22"/>
      <c r="BW46" s="23"/>
      <c r="BX46" s="23"/>
      <c r="BY46" s="23"/>
      <c r="BZ46" s="33"/>
      <c r="CA46" s="33"/>
      <c r="CB46" s="33"/>
      <c r="CC46" s="33"/>
      <c r="CD46" s="33"/>
      <c r="CE46" s="33"/>
      <c r="CF46" s="33"/>
      <c r="CG46" s="23"/>
      <c r="CH46" s="22"/>
      <c r="CI46" s="23"/>
      <c r="CJ46" s="23"/>
      <c r="CK46" s="23"/>
      <c r="CL46" s="33"/>
      <c r="CM46" s="33"/>
      <c r="CN46" s="33"/>
      <c r="CO46" s="33"/>
      <c r="CP46" s="33"/>
      <c r="CQ46" s="33"/>
    </row>
    <row r="47" spans="1:95" s="2" customFormat="1" x14ac:dyDescent="0.25">
      <c r="A47" s="23"/>
      <c r="B47" s="22"/>
      <c r="C47" s="23"/>
      <c r="D47" s="22"/>
      <c r="E47" s="23"/>
      <c r="F47" s="33"/>
      <c r="G47" s="33"/>
      <c r="H47" s="33"/>
      <c r="I47" s="33"/>
      <c r="J47" s="33"/>
      <c r="K47" s="33"/>
      <c r="L47" s="33"/>
      <c r="M47" s="33"/>
      <c r="N47" s="22"/>
      <c r="O47" s="23"/>
      <c r="P47" s="22"/>
      <c r="Q47" s="23"/>
      <c r="R47" s="33"/>
      <c r="S47" s="33"/>
      <c r="T47" s="33"/>
      <c r="U47" s="33"/>
      <c r="V47" s="33"/>
      <c r="W47" s="33"/>
      <c r="X47" s="33"/>
      <c r="Y47" s="33"/>
      <c r="Z47" s="22"/>
      <c r="AA47" s="23"/>
      <c r="AB47" s="22"/>
      <c r="AC47" s="23"/>
      <c r="AD47" s="33"/>
      <c r="AE47" s="33"/>
      <c r="AF47" s="33"/>
      <c r="AG47" s="33"/>
      <c r="AH47" s="33"/>
      <c r="AI47" s="33"/>
      <c r="AJ47" s="33"/>
      <c r="AK47" s="23"/>
      <c r="AL47" s="22"/>
      <c r="AM47" s="23"/>
      <c r="AN47" s="22"/>
      <c r="AO47" s="23"/>
      <c r="AP47" s="33"/>
      <c r="AQ47" s="33"/>
      <c r="AR47" s="33"/>
      <c r="AS47" s="33"/>
      <c r="AT47" s="33"/>
      <c r="AU47" s="33"/>
      <c r="AV47" s="33"/>
      <c r="AW47" s="23"/>
      <c r="AX47" s="22"/>
      <c r="AY47" s="23"/>
      <c r="AZ47" s="22"/>
      <c r="BA47" s="23"/>
      <c r="BB47" s="33"/>
      <c r="BC47" s="33"/>
      <c r="BD47" s="33"/>
      <c r="BE47" s="33"/>
      <c r="BF47" s="33"/>
      <c r="BG47" s="33"/>
      <c r="BH47" s="33"/>
      <c r="BI47" s="33"/>
      <c r="BJ47" s="22"/>
      <c r="BK47" s="23"/>
      <c r="BL47" s="22"/>
      <c r="BM47" s="23"/>
      <c r="BN47" s="33"/>
      <c r="BO47" s="33"/>
      <c r="BP47" s="33"/>
      <c r="BQ47" s="33"/>
      <c r="BR47" s="33"/>
      <c r="BS47" s="33"/>
      <c r="BT47" s="33"/>
      <c r="BU47" s="33"/>
      <c r="BV47" s="22"/>
      <c r="BW47" s="23"/>
      <c r="BX47" s="22"/>
      <c r="BY47" s="23"/>
      <c r="BZ47" s="33"/>
      <c r="CA47" s="33"/>
      <c r="CB47" s="33"/>
      <c r="CC47" s="33"/>
      <c r="CD47" s="33"/>
      <c r="CE47" s="33"/>
      <c r="CF47" s="33"/>
      <c r="CG47" s="23"/>
      <c r="CH47" s="22"/>
      <c r="CI47" s="23"/>
      <c r="CJ47" s="22"/>
      <c r="CK47" s="23"/>
      <c r="CL47" s="33"/>
      <c r="CM47" s="33"/>
      <c r="CN47" s="33"/>
      <c r="CO47" s="33"/>
      <c r="CP47" s="33"/>
      <c r="CQ47" s="33"/>
    </row>
    <row r="48" spans="1:95" s="2" customFormat="1" x14ac:dyDescent="0.25">
      <c r="A48" s="33"/>
      <c r="B48" s="33"/>
      <c r="C48" s="23"/>
      <c r="D48" s="23"/>
      <c r="E48" s="23"/>
      <c r="F48" s="33"/>
      <c r="G48" s="33"/>
      <c r="H48" s="33"/>
      <c r="I48" s="33"/>
      <c r="J48" s="33"/>
      <c r="K48" s="33"/>
      <c r="L48" s="33"/>
      <c r="M48" s="33"/>
      <c r="N48" s="33"/>
      <c r="O48" s="23"/>
      <c r="P48" s="23"/>
      <c r="Q48" s="23"/>
      <c r="R48" s="33"/>
      <c r="S48" s="33"/>
      <c r="T48" s="33"/>
      <c r="U48" s="33"/>
      <c r="V48" s="33"/>
      <c r="W48" s="33"/>
      <c r="X48" s="33"/>
      <c r="Y48" s="33"/>
      <c r="Z48" s="33"/>
      <c r="AA48" s="23"/>
      <c r="AB48" s="23"/>
      <c r="AC48" s="23"/>
      <c r="AD48" s="33"/>
      <c r="AE48" s="33"/>
      <c r="AF48" s="33"/>
      <c r="AG48" s="33"/>
      <c r="AH48" s="33"/>
      <c r="AI48" s="33"/>
      <c r="AJ48" s="33"/>
      <c r="AK48" s="23"/>
      <c r="AL48" s="22"/>
      <c r="AM48" s="23"/>
      <c r="AN48" s="23"/>
      <c r="AO48" s="23"/>
      <c r="AP48" s="33"/>
      <c r="AQ48" s="33"/>
      <c r="AR48" s="33"/>
      <c r="AS48" s="33"/>
      <c r="AT48" s="33"/>
      <c r="AU48" s="33"/>
      <c r="AV48" s="33"/>
      <c r="AW48" s="33"/>
      <c r="AX48" s="33"/>
      <c r="AY48" s="23"/>
      <c r="AZ48" s="23"/>
      <c r="BA48" s="23"/>
      <c r="BB48" s="33"/>
      <c r="BC48" s="33"/>
      <c r="BD48" s="33"/>
      <c r="BE48" s="33"/>
      <c r="BF48" s="33"/>
      <c r="BG48" s="33"/>
      <c r="BH48" s="33"/>
      <c r="BI48" s="33"/>
      <c r="BJ48" s="33"/>
      <c r="BK48" s="23"/>
      <c r="BL48" s="23"/>
      <c r="BM48" s="23"/>
      <c r="BN48" s="33"/>
      <c r="BO48" s="33"/>
      <c r="BP48" s="33"/>
      <c r="BQ48" s="33"/>
      <c r="BR48" s="33"/>
      <c r="BS48" s="33"/>
      <c r="BT48" s="33"/>
      <c r="BU48" s="33"/>
      <c r="BV48" s="33"/>
      <c r="BW48" s="23"/>
      <c r="BX48" s="23"/>
      <c r="BY48" s="23"/>
      <c r="BZ48" s="33"/>
      <c r="CA48" s="33"/>
      <c r="CB48" s="33"/>
      <c r="CC48" s="33"/>
      <c r="CD48" s="33"/>
      <c r="CE48" s="33"/>
      <c r="CF48" s="33"/>
      <c r="CG48" s="23"/>
      <c r="CH48" s="22"/>
      <c r="CI48" s="23"/>
      <c r="CJ48" s="23"/>
      <c r="CK48" s="23"/>
      <c r="CL48" s="33"/>
      <c r="CM48" s="33"/>
      <c r="CN48" s="33"/>
      <c r="CO48" s="33"/>
      <c r="CP48" s="33"/>
      <c r="CQ48" s="33"/>
    </row>
    <row r="49" spans="1:95" s="2" customFormat="1" x14ac:dyDescent="0.25">
      <c r="A49" s="23"/>
      <c r="B49" s="22"/>
      <c r="C49" s="23"/>
      <c r="D49" s="23"/>
      <c r="E49" s="23"/>
      <c r="F49" s="33"/>
      <c r="G49" s="33"/>
      <c r="H49" s="33"/>
      <c r="I49" s="33"/>
      <c r="J49" s="33"/>
      <c r="K49" s="33"/>
      <c r="L49" s="33"/>
      <c r="M49" s="33"/>
      <c r="N49" s="22"/>
      <c r="O49" s="23"/>
      <c r="P49" s="23"/>
      <c r="Q49" s="23"/>
      <c r="R49" s="33"/>
      <c r="S49" s="33"/>
      <c r="T49" s="33"/>
      <c r="U49" s="33"/>
      <c r="V49" s="33"/>
      <c r="W49" s="33"/>
      <c r="X49" s="33"/>
      <c r="Y49" s="33"/>
      <c r="Z49" s="22"/>
      <c r="AA49" s="23"/>
      <c r="AB49" s="23"/>
      <c r="AC49" s="23"/>
      <c r="AD49" s="33"/>
      <c r="AE49" s="33"/>
      <c r="AF49" s="33"/>
      <c r="AG49" s="33"/>
      <c r="AH49" s="33"/>
      <c r="AI49" s="33"/>
      <c r="AJ49" s="33"/>
      <c r="AK49" s="23"/>
      <c r="AL49" s="22"/>
      <c r="AM49" s="23"/>
      <c r="AN49" s="23"/>
      <c r="AO49" s="23"/>
      <c r="AP49" s="33"/>
      <c r="AQ49" s="33"/>
      <c r="AR49" s="33"/>
      <c r="AS49" s="33"/>
      <c r="AT49" s="33"/>
      <c r="AU49" s="33"/>
      <c r="AV49" s="33"/>
      <c r="AW49" s="23"/>
      <c r="AX49" s="22"/>
      <c r="AY49" s="23"/>
      <c r="AZ49" s="23"/>
      <c r="BA49" s="23"/>
      <c r="BB49" s="33"/>
      <c r="BC49" s="33"/>
      <c r="BD49" s="33"/>
      <c r="BE49" s="33"/>
      <c r="BF49" s="33"/>
      <c r="BG49" s="33"/>
      <c r="BH49" s="33"/>
      <c r="BI49" s="33"/>
      <c r="BJ49" s="22"/>
      <c r="BK49" s="23"/>
      <c r="BL49" s="23"/>
      <c r="BM49" s="23"/>
      <c r="BN49" s="33"/>
      <c r="BO49" s="33"/>
      <c r="BP49" s="33"/>
      <c r="BQ49" s="33"/>
      <c r="BR49" s="33"/>
      <c r="BS49" s="33"/>
      <c r="BT49" s="33"/>
      <c r="BU49" s="33"/>
      <c r="BV49" s="22"/>
      <c r="BW49" s="23"/>
      <c r="BX49" s="23"/>
      <c r="BY49" s="23"/>
      <c r="BZ49" s="33"/>
      <c r="CA49" s="33"/>
      <c r="CB49" s="33"/>
      <c r="CC49" s="33"/>
      <c r="CD49" s="33"/>
      <c r="CE49" s="33"/>
      <c r="CF49" s="33"/>
      <c r="CG49" s="23"/>
      <c r="CH49" s="22"/>
      <c r="CI49" s="23"/>
      <c r="CJ49" s="23"/>
      <c r="CK49" s="23"/>
      <c r="CL49" s="33"/>
      <c r="CM49" s="33"/>
      <c r="CN49" s="33"/>
      <c r="CO49" s="33"/>
      <c r="CP49" s="33"/>
      <c r="CQ49" s="33"/>
    </row>
    <row r="50" spans="1:95" s="2" customFormat="1" x14ac:dyDescent="0.25">
      <c r="A50" s="23"/>
      <c r="B50" s="22"/>
      <c r="C50" s="23"/>
      <c r="D50" s="23"/>
      <c r="E50" s="23"/>
      <c r="F50" s="33"/>
      <c r="G50" s="33"/>
      <c r="H50" s="33"/>
      <c r="I50" s="33"/>
      <c r="J50" s="33"/>
      <c r="K50" s="33"/>
      <c r="L50" s="33"/>
      <c r="M50" s="33"/>
      <c r="N50" s="22"/>
      <c r="O50" s="23"/>
      <c r="P50" s="23"/>
      <c r="Q50" s="23"/>
      <c r="R50" s="33"/>
      <c r="S50" s="33"/>
      <c r="T50" s="33"/>
      <c r="U50" s="33"/>
      <c r="V50" s="33"/>
      <c r="W50" s="33"/>
      <c r="X50" s="33"/>
      <c r="Y50" s="33"/>
      <c r="Z50" s="22"/>
      <c r="AA50" s="23"/>
      <c r="AB50" s="23"/>
      <c r="AC50" s="23"/>
      <c r="AD50" s="33"/>
      <c r="AE50" s="33"/>
      <c r="AF50" s="33"/>
      <c r="AG50" s="33"/>
      <c r="AH50" s="33"/>
      <c r="AI50" s="33"/>
      <c r="AJ50" s="33"/>
      <c r="AK50" s="23"/>
      <c r="AL50" s="22"/>
      <c r="AM50" s="23"/>
      <c r="AN50" s="23"/>
      <c r="AO50" s="23"/>
      <c r="AP50" s="33"/>
      <c r="AQ50" s="33"/>
      <c r="AR50" s="33"/>
      <c r="AS50" s="33"/>
      <c r="AT50" s="33"/>
      <c r="AU50" s="33"/>
      <c r="AV50" s="33"/>
      <c r="AW50" s="23"/>
      <c r="AX50" s="22"/>
      <c r="AY50" s="23"/>
      <c r="AZ50" s="23"/>
      <c r="BA50" s="23"/>
      <c r="BB50" s="33"/>
      <c r="BC50" s="33"/>
      <c r="BD50" s="33"/>
      <c r="BE50" s="33"/>
      <c r="BF50" s="33"/>
      <c r="BG50" s="33"/>
      <c r="BH50" s="33"/>
      <c r="BI50" s="33"/>
      <c r="BJ50" s="22"/>
      <c r="BK50" s="23"/>
      <c r="BL50" s="23"/>
      <c r="BM50" s="23"/>
      <c r="BN50" s="33"/>
      <c r="BO50" s="33"/>
      <c r="BP50" s="33"/>
      <c r="BQ50" s="33"/>
      <c r="BR50" s="33"/>
      <c r="BS50" s="33"/>
      <c r="BT50" s="33"/>
      <c r="BU50" s="33"/>
      <c r="BV50" s="22"/>
      <c r="BW50" s="23"/>
      <c r="BX50" s="23"/>
      <c r="BY50" s="23"/>
      <c r="BZ50" s="33"/>
      <c r="CA50" s="33"/>
      <c r="CB50" s="33"/>
      <c r="CC50" s="33"/>
      <c r="CD50" s="33"/>
      <c r="CE50" s="33"/>
      <c r="CF50" s="33"/>
      <c r="CG50" s="23"/>
      <c r="CH50" s="22"/>
      <c r="CI50" s="23"/>
      <c r="CJ50" s="23"/>
      <c r="CK50" s="23"/>
      <c r="CL50" s="33"/>
      <c r="CM50" s="33"/>
      <c r="CN50" s="33"/>
      <c r="CO50" s="33"/>
      <c r="CP50" s="33"/>
      <c r="CQ50" s="33"/>
    </row>
    <row r="51" spans="1:95" s="2" customFormat="1" x14ac:dyDescent="0.25">
      <c r="A51" s="23"/>
      <c r="B51" s="22"/>
      <c r="C51" s="23"/>
      <c r="D51" s="23"/>
      <c r="E51" s="23"/>
      <c r="F51" s="33"/>
      <c r="G51" s="33"/>
      <c r="H51" s="33"/>
      <c r="I51" s="33"/>
      <c r="J51" s="33"/>
      <c r="K51" s="33"/>
      <c r="L51" s="33"/>
      <c r="M51" s="33"/>
      <c r="N51" s="22"/>
      <c r="O51" s="23"/>
      <c r="P51" s="23"/>
      <c r="Q51" s="23"/>
      <c r="R51" s="33"/>
      <c r="S51" s="33"/>
      <c r="T51" s="33"/>
      <c r="U51" s="33"/>
      <c r="V51" s="33"/>
      <c r="W51" s="33"/>
      <c r="X51" s="33"/>
      <c r="Y51" s="33"/>
      <c r="Z51" s="22"/>
      <c r="AA51" s="23"/>
      <c r="AB51" s="23"/>
      <c r="AC51" s="23"/>
      <c r="AD51" s="33"/>
      <c r="AE51" s="33"/>
      <c r="AF51" s="33"/>
      <c r="AG51" s="33"/>
      <c r="AH51" s="33"/>
      <c r="AI51" s="33"/>
      <c r="AJ51" s="33"/>
      <c r="AK51" s="23"/>
      <c r="AL51" s="22"/>
      <c r="AM51" s="23"/>
      <c r="AN51" s="23"/>
      <c r="AO51" s="23"/>
      <c r="AP51" s="33"/>
      <c r="AQ51" s="33"/>
      <c r="AR51" s="33"/>
      <c r="AS51" s="33"/>
      <c r="AT51" s="33"/>
      <c r="AU51" s="33"/>
      <c r="AV51" s="33"/>
      <c r="AW51" s="23"/>
      <c r="AX51" s="22"/>
      <c r="AY51" s="23"/>
      <c r="AZ51" s="23"/>
      <c r="BA51" s="23"/>
      <c r="BB51" s="33"/>
      <c r="BC51" s="33"/>
      <c r="BD51" s="33"/>
      <c r="BE51" s="33"/>
      <c r="BF51" s="33"/>
      <c r="BG51" s="33"/>
      <c r="BH51" s="33"/>
      <c r="BI51" s="33"/>
      <c r="BJ51" s="22"/>
      <c r="BK51" s="23"/>
      <c r="BL51" s="23"/>
      <c r="BM51" s="23"/>
      <c r="BN51" s="33"/>
      <c r="BO51" s="33"/>
      <c r="BP51" s="33"/>
      <c r="BQ51" s="33"/>
      <c r="BR51" s="33"/>
      <c r="BS51" s="33"/>
      <c r="BT51" s="33"/>
      <c r="BU51" s="33"/>
      <c r="BV51" s="22"/>
      <c r="BW51" s="23"/>
      <c r="BX51" s="23"/>
      <c r="BY51" s="23"/>
      <c r="BZ51" s="33"/>
      <c r="CA51" s="33"/>
      <c r="CB51" s="33"/>
      <c r="CC51" s="33"/>
      <c r="CD51" s="33"/>
      <c r="CE51" s="33"/>
      <c r="CF51" s="33"/>
      <c r="CG51" s="23"/>
      <c r="CH51" s="22"/>
      <c r="CI51" s="23"/>
      <c r="CJ51" s="23"/>
      <c r="CK51" s="23"/>
      <c r="CL51" s="33"/>
      <c r="CM51" s="33"/>
      <c r="CN51" s="33"/>
      <c r="CO51" s="33"/>
      <c r="CP51" s="33"/>
      <c r="CQ51" s="33"/>
    </row>
    <row r="52" spans="1:95" s="2" customFormat="1" x14ac:dyDescent="0.25">
      <c r="A52" s="23"/>
      <c r="B52" s="22"/>
      <c r="C52" s="23"/>
      <c r="D52" s="22"/>
      <c r="E52" s="23"/>
      <c r="F52" s="33"/>
      <c r="G52" s="33"/>
      <c r="H52" s="33"/>
      <c r="I52" s="33"/>
      <c r="J52" s="33"/>
      <c r="K52" s="33"/>
      <c r="L52" s="33"/>
      <c r="M52" s="33"/>
      <c r="N52" s="22"/>
      <c r="O52" s="23"/>
      <c r="P52" s="22"/>
      <c r="Q52" s="23"/>
      <c r="R52" s="33"/>
      <c r="S52" s="33"/>
      <c r="T52" s="33"/>
      <c r="U52" s="33"/>
      <c r="V52" s="33"/>
      <c r="W52" s="33"/>
      <c r="X52" s="33"/>
      <c r="Y52" s="33"/>
      <c r="Z52" s="22"/>
      <c r="AA52" s="23"/>
      <c r="AB52" s="22"/>
      <c r="AC52" s="23"/>
      <c r="AD52" s="33"/>
      <c r="AE52" s="33"/>
      <c r="AF52" s="33"/>
      <c r="AG52" s="33"/>
      <c r="AH52" s="33"/>
      <c r="AI52" s="33"/>
      <c r="AJ52" s="33"/>
      <c r="AK52" s="23"/>
      <c r="AL52" s="22"/>
      <c r="AM52" s="23"/>
      <c r="AN52" s="22"/>
      <c r="AO52" s="23"/>
      <c r="AP52" s="33"/>
      <c r="AQ52" s="33"/>
      <c r="AR52" s="33"/>
      <c r="AS52" s="33"/>
      <c r="AT52" s="33"/>
      <c r="AU52" s="33"/>
      <c r="AV52" s="33"/>
      <c r="AW52" s="23"/>
      <c r="AX52" s="22"/>
      <c r="AY52" s="23"/>
      <c r="AZ52" s="22"/>
      <c r="BA52" s="23"/>
      <c r="BB52" s="33"/>
      <c r="BC52" s="33"/>
      <c r="BD52" s="33"/>
      <c r="BE52" s="33"/>
      <c r="BF52" s="33"/>
      <c r="BG52" s="33"/>
      <c r="BH52" s="33"/>
      <c r="BI52" s="33"/>
      <c r="BJ52" s="22"/>
      <c r="BK52" s="23"/>
      <c r="BL52" s="22"/>
      <c r="BM52" s="23"/>
      <c r="BN52" s="33"/>
      <c r="BO52" s="33"/>
      <c r="BP52" s="33"/>
      <c r="BQ52" s="33"/>
      <c r="BR52" s="33"/>
      <c r="BS52" s="33"/>
      <c r="BT52" s="33"/>
      <c r="BU52" s="33"/>
      <c r="BV52" s="22"/>
      <c r="BW52" s="23"/>
      <c r="BX52" s="22"/>
      <c r="BY52" s="23"/>
      <c r="BZ52" s="33"/>
      <c r="CA52" s="33"/>
      <c r="CB52" s="33"/>
      <c r="CC52" s="33"/>
      <c r="CD52" s="33"/>
      <c r="CE52" s="33"/>
      <c r="CF52" s="33"/>
      <c r="CG52" s="23"/>
      <c r="CH52" s="22"/>
      <c r="CI52" s="23"/>
      <c r="CJ52" s="22"/>
      <c r="CK52" s="23"/>
      <c r="CL52" s="33"/>
      <c r="CM52" s="33"/>
      <c r="CN52" s="33"/>
      <c r="CO52" s="33"/>
      <c r="CP52" s="33"/>
      <c r="CQ52" s="33"/>
    </row>
    <row r="53" spans="1:95" s="2" customFormat="1" x14ac:dyDescent="0.25">
      <c r="A53" s="33"/>
      <c r="B53" s="33"/>
      <c r="C53" s="23"/>
      <c r="D53" s="23"/>
      <c r="E53" s="23"/>
      <c r="F53" s="33"/>
      <c r="G53" s="33"/>
      <c r="H53" s="33"/>
      <c r="I53" s="33"/>
      <c r="J53" s="33"/>
      <c r="K53" s="33"/>
      <c r="L53" s="33"/>
      <c r="M53" s="33"/>
      <c r="N53" s="33"/>
      <c r="O53" s="23"/>
      <c r="P53" s="23"/>
      <c r="Q53" s="23"/>
      <c r="R53" s="33"/>
      <c r="S53" s="33"/>
      <c r="T53" s="33"/>
      <c r="U53" s="33"/>
      <c r="V53" s="33"/>
      <c r="W53" s="33"/>
      <c r="X53" s="33"/>
      <c r="Y53" s="33"/>
      <c r="Z53" s="33"/>
      <c r="AA53" s="23"/>
      <c r="AB53" s="23"/>
      <c r="AC53" s="23"/>
      <c r="AD53" s="33"/>
      <c r="AE53" s="33"/>
      <c r="AF53" s="33"/>
      <c r="AG53" s="33"/>
      <c r="AH53" s="33"/>
      <c r="AI53" s="33"/>
      <c r="AJ53" s="33"/>
      <c r="AK53" s="23"/>
      <c r="AL53" s="22"/>
      <c r="AM53" s="23"/>
      <c r="AN53" s="23"/>
      <c r="AO53" s="23"/>
      <c r="AP53" s="33"/>
      <c r="AQ53" s="33"/>
      <c r="AR53" s="33"/>
      <c r="AS53" s="33"/>
      <c r="AT53" s="33"/>
      <c r="AU53" s="33"/>
      <c r="AV53" s="33"/>
      <c r="AW53" s="33"/>
      <c r="AX53" s="33"/>
      <c r="AY53" s="23"/>
      <c r="AZ53" s="23"/>
      <c r="BA53" s="23"/>
      <c r="BB53" s="33"/>
      <c r="BC53" s="33"/>
      <c r="BD53" s="33"/>
      <c r="BE53" s="33"/>
      <c r="BF53" s="33"/>
      <c r="BG53" s="33"/>
      <c r="BH53" s="33"/>
      <c r="BI53" s="33"/>
      <c r="BJ53" s="33"/>
      <c r="BK53" s="23"/>
      <c r="BL53" s="23"/>
      <c r="BM53" s="23"/>
      <c r="BN53" s="33"/>
      <c r="BO53" s="33"/>
      <c r="BP53" s="33"/>
      <c r="BQ53" s="33"/>
      <c r="BR53" s="33"/>
      <c r="BS53" s="33"/>
      <c r="BT53" s="33"/>
      <c r="BU53" s="33"/>
      <c r="BV53" s="33"/>
      <c r="BW53" s="23"/>
      <c r="BX53" s="23"/>
      <c r="BY53" s="23"/>
      <c r="BZ53" s="33"/>
      <c r="CA53" s="33"/>
      <c r="CB53" s="33"/>
      <c r="CC53" s="33"/>
      <c r="CD53" s="33"/>
      <c r="CE53" s="33"/>
      <c r="CF53" s="33"/>
      <c r="CG53" s="23"/>
      <c r="CH53" s="22"/>
      <c r="CI53" s="23"/>
      <c r="CJ53" s="23"/>
      <c r="CK53" s="23"/>
      <c r="CL53" s="33"/>
      <c r="CM53" s="33"/>
      <c r="CN53" s="33"/>
      <c r="CO53" s="33"/>
      <c r="CP53" s="33"/>
      <c r="CQ53" s="33"/>
    </row>
    <row r="54" spans="1:95" s="2" customFormat="1" x14ac:dyDescent="0.25">
      <c r="A54" s="23"/>
      <c r="B54" s="22"/>
      <c r="C54" s="23"/>
      <c r="D54" s="23"/>
      <c r="E54" s="23"/>
      <c r="F54" s="33"/>
      <c r="G54" s="33"/>
      <c r="H54" s="33"/>
      <c r="I54" s="33"/>
      <c r="J54" s="33"/>
      <c r="K54" s="33"/>
      <c r="L54" s="33"/>
      <c r="M54" s="33"/>
      <c r="N54" s="22"/>
      <c r="O54" s="23"/>
      <c r="P54" s="23"/>
      <c r="Q54" s="23"/>
      <c r="R54" s="33"/>
      <c r="S54" s="33"/>
      <c r="T54" s="33"/>
      <c r="U54" s="33"/>
      <c r="V54" s="33"/>
      <c r="W54" s="33"/>
      <c r="X54" s="33"/>
      <c r="Y54" s="33"/>
      <c r="Z54" s="22"/>
      <c r="AA54" s="23"/>
      <c r="AB54" s="23"/>
      <c r="AC54" s="23"/>
      <c r="AD54" s="33"/>
      <c r="AE54" s="33"/>
      <c r="AF54" s="33"/>
      <c r="AG54" s="33"/>
      <c r="AH54" s="33"/>
      <c r="AI54" s="33"/>
      <c r="AJ54" s="33"/>
      <c r="AK54" s="23"/>
      <c r="AL54" s="22"/>
      <c r="AM54" s="23"/>
      <c r="AN54" s="23"/>
      <c r="AO54" s="23"/>
      <c r="AP54" s="33"/>
      <c r="AQ54" s="33"/>
      <c r="AR54" s="33"/>
      <c r="AS54" s="33"/>
      <c r="AT54" s="33"/>
      <c r="AU54" s="33"/>
      <c r="AV54" s="33"/>
      <c r="AW54" s="23"/>
      <c r="AX54" s="22"/>
      <c r="AY54" s="23"/>
      <c r="AZ54" s="23"/>
      <c r="BA54" s="23"/>
      <c r="BB54" s="33"/>
      <c r="BC54" s="33"/>
      <c r="BD54" s="33"/>
      <c r="BE54" s="33"/>
      <c r="BF54" s="33"/>
      <c r="BG54" s="33"/>
      <c r="BH54" s="33"/>
      <c r="BI54" s="33"/>
      <c r="BJ54" s="22"/>
      <c r="BK54" s="23"/>
      <c r="BL54" s="23"/>
      <c r="BM54" s="23"/>
      <c r="BN54" s="33"/>
      <c r="BO54" s="33"/>
      <c r="BP54" s="33"/>
      <c r="BQ54" s="33"/>
      <c r="BR54" s="33"/>
      <c r="BS54" s="33"/>
      <c r="BT54" s="33"/>
      <c r="BU54" s="33"/>
      <c r="BV54" s="22"/>
      <c r="BW54" s="23"/>
      <c r="BX54" s="23"/>
      <c r="BY54" s="23"/>
      <c r="BZ54" s="33"/>
      <c r="CA54" s="33"/>
      <c r="CB54" s="33"/>
      <c r="CC54" s="33"/>
      <c r="CD54" s="33"/>
      <c r="CE54" s="33"/>
      <c r="CF54" s="33"/>
      <c r="CG54" s="23"/>
      <c r="CH54" s="22"/>
      <c r="CI54" s="23"/>
      <c r="CJ54" s="23"/>
      <c r="CK54" s="23"/>
      <c r="CL54" s="33"/>
      <c r="CM54" s="33"/>
      <c r="CN54" s="33"/>
      <c r="CO54" s="33"/>
      <c r="CP54" s="33"/>
      <c r="CQ54" s="33"/>
    </row>
    <row r="55" spans="1:95" s="2" customFormat="1" x14ac:dyDescent="0.25">
      <c r="A55" s="23"/>
      <c r="B55" s="22"/>
      <c r="C55" s="23"/>
      <c r="D55" s="23"/>
      <c r="E55" s="23"/>
      <c r="F55" s="33"/>
      <c r="G55" s="33"/>
      <c r="H55" s="33"/>
      <c r="I55" s="33"/>
      <c r="J55" s="33"/>
      <c r="K55" s="33"/>
      <c r="L55" s="33"/>
      <c r="M55" s="33"/>
      <c r="N55" s="22"/>
      <c r="O55" s="23"/>
      <c r="P55" s="23"/>
      <c r="Q55" s="23"/>
      <c r="R55" s="33"/>
      <c r="S55" s="33"/>
      <c r="T55" s="33"/>
      <c r="U55" s="33"/>
      <c r="V55" s="33"/>
      <c r="W55" s="33"/>
      <c r="X55" s="33"/>
      <c r="Y55" s="33"/>
      <c r="Z55" s="22"/>
      <c r="AA55" s="23"/>
      <c r="AB55" s="23"/>
      <c r="AC55" s="23"/>
      <c r="AD55" s="33"/>
      <c r="AE55" s="33"/>
      <c r="AF55" s="33"/>
      <c r="AG55" s="33"/>
      <c r="AH55" s="33"/>
      <c r="AI55" s="33"/>
      <c r="AJ55" s="33"/>
      <c r="AK55" s="23"/>
      <c r="AL55" s="22"/>
      <c r="AM55" s="23"/>
      <c r="AN55" s="23"/>
      <c r="AO55" s="23"/>
      <c r="AP55" s="33"/>
      <c r="AQ55" s="33"/>
      <c r="AR55" s="33"/>
      <c r="AS55" s="33"/>
      <c r="AT55" s="33"/>
      <c r="AU55" s="33"/>
      <c r="AV55" s="33"/>
      <c r="AW55" s="23"/>
      <c r="AX55" s="22"/>
      <c r="AY55" s="23"/>
      <c r="AZ55" s="23"/>
      <c r="BA55" s="23"/>
      <c r="BB55" s="33"/>
      <c r="BC55" s="33"/>
      <c r="BD55" s="33"/>
      <c r="BE55" s="33"/>
      <c r="BF55" s="33"/>
      <c r="BG55" s="33"/>
      <c r="BH55" s="33"/>
      <c r="BI55" s="33"/>
      <c r="BJ55" s="22"/>
      <c r="BK55" s="23"/>
      <c r="BL55" s="23"/>
      <c r="BM55" s="23"/>
      <c r="BN55" s="33"/>
      <c r="BO55" s="33"/>
      <c r="BP55" s="33"/>
      <c r="BQ55" s="33"/>
      <c r="BR55" s="33"/>
      <c r="BS55" s="33"/>
      <c r="BT55" s="33"/>
      <c r="BU55" s="33"/>
      <c r="BV55" s="22"/>
      <c r="BW55" s="23"/>
      <c r="BX55" s="23"/>
      <c r="BY55" s="23"/>
      <c r="BZ55" s="33"/>
      <c r="CA55" s="33"/>
      <c r="CB55" s="33"/>
      <c r="CC55" s="33"/>
      <c r="CD55" s="33"/>
      <c r="CE55" s="33"/>
      <c r="CF55" s="33"/>
      <c r="CG55" s="23"/>
      <c r="CH55" s="22"/>
      <c r="CI55" s="23"/>
      <c r="CJ55" s="23"/>
      <c r="CK55" s="23"/>
      <c r="CL55" s="33"/>
      <c r="CM55" s="33"/>
      <c r="CN55" s="33"/>
      <c r="CO55" s="33"/>
      <c r="CP55" s="33"/>
      <c r="CQ55" s="33"/>
    </row>
    <row r="56" spans="1:95" s="2" customFormat="1" x14ac:dyDescent="0.25">
      <c r="A56" s="23"/>
      <c r="B56" s="22"/>
      <c r="C56" s="23"/>
      <c r="D56" s="23"/>
      <c r="E56" s="23"/>
      <c r="F56" s="33"/>
      <c r="G56" s="33"/>
      <c r="H56" s="33"/>
      <c r="I56" s="33"/>
      <c r="J56" s="33"/>
      <c r="K56" s="33"/>
      <c r="L56" s="33"/>
      <c r="M56" s="33"/>
      <c r="N56" s="22"/>
      <c r="O56" s="23"/>
      <c r="P56" s="23"/>
      <c r="Q56" s="23"/>
      <c r="R56" s="33"/>
      <c r="S56" s="33"/>
      <c r="T56" s="33"/>
      <c r="U56" s="33"/>
      <c r="V56" s="33"/>
      <c r="W56" s="33"/>
      <c r="X56" s="33"/>
      <c r="Y56" s="33"/>
      <c r="Z56" s="22"/>
      <c r="AA56" s="23"/>
      <c r="AB56" s="23"/>
      <c r="AC56" s="23"/>
      <c r="AD56" s="33"/>
      <c r="AE56" s="33"/>
      <c r="AF56" s="33"/>
      <c r="AG56" s="33"/>
      <c r="AH56" s="33"/>
      <c r="AI56" s="33"/>
      <c r="AJ56" s="33"/>
      <c r="AK56" s="23"/>
      <c r="AL56" s="22"/>
      <c r="AM56" s="23"/>
      <c r="AN56" s="23"/>
      <c r="AO56" s="23"/>
      <c r="AP56" s="33"/>
      <c r="AQ56" s="33"/>
      <c r="AR56" s="33"/>
      <c r="AS56" s="33"/>
      <c r="AT56" s="33"/>
      <c r="AU56" s="33"/>
      <c r="AV56" s="33"/>
      <c r="AW56" s="23"/>
      <c r="AX56" s="22"/>
      <c r="AY56" s="23"/>
      <c r="AZ56" s="23"/>
      <c r="BA56" s="23"/>
      <c r="BB56" s="33"/>
      <c r="BC56" s="33"/>
      <c r="BD56" s="33"/>
      <c r="BE56" s="33"/>
      <c r="BF56" s="33"/>
      <c r="BG56" s="33"/>
      <c r="BH56" s="33"/>
      <c r="BI56" s="33"/>
      <c r="BJ56" s="22"/>
      <c r="BK56" s="23"/>
      <c r="BL56" s="23"/>
      <c r="BM56" s="23"/>
      <c r="BN56" s="33"/>
      <c r="BO56" s="33"/>
      <c r="BP56" s="33"/>
      <c r="BQ56" s="33"/>
      <c r="BR56" s="33"/>
      <c r="BS56" s="33"/>
      <c r="BT56" s="33"/>
      <c r="BU56" s="33"/>
      <c r="BV56" s="22"/>
      <c r="BW56" s="23"/>
      <c r="BX56" s="23"/>
      <c r="BY56" s="23"/>
      <c r="BZ56" s="33"/>
      <c r="CA56" s="33"/>
      <c r="CB56" s="33"/>
      <c r="CC56" s="33"/>
      <c r="CD56" s="33"/>
      <c r="CE56" s="33"/>
      <c r="CF56" s="33"/>
      <c r="CG56" s="23"/>
      <c r="CH56" s="22"/>
      <c r="CI56" s="23"/>
      <c r="CJ56" s="23"/>
      <c r="CK56" s="23"/>
      <c r="CL56" s="33"/>
      <c r="CM56" s="33"/>
      <c r="CN56" s="33"/>
      <c r="CO56" s="33"/>
      <c r="CP56" s="33"/>
      <c r="CQ56" s="33"/>
    </row>
    <row r="57" spans="1:95" s="2" customFormat="1" ht="19.5" customHeight="1" x14ac:dyDescent="0.25">
      <c r="A57" s="23"/>
      <c r="B57" s="22"/>
      <c r="C57" s="23"/>
      <c r="D57" s="22"/>
      <c r="E57" s="23"/>
      <c r="F57" s="33"/>
      <c r="G57" s="33"/>
      <c r="H57" s="33"/>
      <c r="I57" s="53" t="s">
        <v>73</v>
      </c>
      <c r="J57" s="33"/>
      <c r="K57" s="33"/>
      <c r="L57" s="33"/>
      <c r="M57" s="33"/>
      <c r="N57" s="22"/>
      <c r="O57" s="23"/>
      <c r="P57" s="22"/>
      <c r="Q57" s="23"/>
      <c r="R57" s="33"/>
      <c r="S57" s="33"/>
      <c r="T57" s="33"/>
      <c r="U57" s="33"/>
      <c r="V57" s="33"/>
      <c r="W57" s="33"/>
      <c r="X57" s="33"/>
      <c r="Y57" s="33"/>
      <c r="Z57" s="22"/>
      <c r="AA57" s="23"/>
      <c r="AB57" s="22"/>
      <c r="AC57" s="23"/>
      <c r="AD57" s="33"/>
      <c r="AE57" s="33"/>
      <c r="AF57" s="33"/>
      <c r="AG57" s="33"/>
      <c r="AH57" s="33"/>
      <c r="AI57" s="33"/>
      <c r="AJ57" s="33"/>
      <c r="AK57" s="23"/>
      <c r="AL57" s="22"/>
      <c r="AM57" s="23"/>
      <c r="AN57" s="22"/>
      <c r="AO57" s="23"/>
      <c r="AP57" s="33"/>
      <c r="AQ57" s="33"/>
      <c r="AR57" s="33"/>
      <c r="AS57" s="33"/>
      <c r="AT57" s="33"/>
      <c r="AU57" s="33"/>
      <c r="AV57" s="33"/>
      <c r="AW57" s="23"/>
      <c r="AX57" s="22"/>
      <c r="AY57" s="23"/>
      <c r="AZ57" s="22"/>
      <c r="BA57" s="23"/>
      <c r="BB57" s="33"/>
      <c r="BC57" s="33"/>
      <c r="BD57" s="33"/>
      <c r="BE57" s="33"/>
      <c r="BF57" s="33"/>
      <c r="BG57" s="33"/>
      <c r="BH57" s="33"/>
      <c r="BI57" s="33"/>
      <c r="BJ57" s="22"/>
      <c r="BK57" s="23"/>
      <c r="BL57" s="22"/>
      <c r="BM57" s="23"/>
      <c r="BN57" s="33"/>
      <c r="BO57" s="33"/>
      <c r="BP57" s="33"/>
      <c r="BQ57" s="33"/>
      <c r="BR57" s="33"/>
      <c r="BS57" s="33"/>
      <c r="BT57" s="33"/>
      <c r="BU57" s="33"/>
      <c r="BV57" s="22"/>
      <c r="BW57" s="23"/>
      <c r="BX57" s="22"/>
      <c r="BY57" s="23"/>
      <c r="BZ57" s="33"/>
      <c r="CA57" s="33"/>
      <c r="CB57" s="33"/>
      <c r="CC57" s="33"/>
      <c r="CD57" s="33"/>
      <c r="CE57" s="33"/>
      <c r="CF57" s="33"/>
      <c r="CG57" s="23"/>
      <c r="CH57" s="22"/>
      <c r="CI57" s="23"/>
      <c r="CJ57" s="22"/>
      <c r="CK57" s="23"/>
      <c r="CL57" s="33"/>
      <c r="CM57" s="33"/>
      <c r="CN57" s="33"/>
      <c r="CO57" s="33"/>
      <c r="CP57" s="33"/>
      <c r="CQ57" s="33"/>
    </row>
    <row r="58" spans="1:95" s="2" customFormat="1" x14ac:dyDescent="0.25">
      <c r="A58" s="33"/>
      <c r="B58" s="33"/>
      <c r="C58" s="23"/>
      <c r="D58" s="23"/>
      <c r="E58" s="23"/>
      <c r="F58" s="33"/>
      <c r="G58" s="33"/>
      <c r="H58" s="33"/>
      <c r="I58" s="33"/>
      <c r="J58" s="33"/>
      <c r="K58" s="33"/>
      <c r="L58" s="33"/>
      <c r="M58" s="33"/>
      <c r="N58" s="33"/>
      <c r="O58" s="23"/>
      <c r="P58" s="23"/>
      <c r="Q58" s="23"/>
      <c r="R58" s="33"/>
      <c r="S58" s="33"/>
      <c r="T58" s="33"/>
      <c r="U58" s="33"/>
      <c r="V58" s="33"/>
      <c r="W58" s="33"/>
      <c r="X58" s="33"/>
      <c r="Y58" s="33"/>
      <c r="Z58" s="33"/>
      <c r="AA58" s="23"/>
      <c r="AB58" s="23"/>
      <c r="AC58" s="23"/>
      <c r="AD58" s="33"/>
      <c r="AE58" s="33"/>
      <c r="AF58" s="33"/>
      <c r="AG58" s="33"/>
      <c r="AH58" s="33"/>
      <c r="AI58" s="33"/>
      <c r="AJ58" s="33"/>
      <c r="AK58" s="33"/>
      <c r="AL58" s="33"/>
      <c r="AM58" s="23"/>
      <c r="AN58" s="23"/>
      <c r="AO58" s="23"/>
      <c r="AP58" s="33"/>
      <c r="AQ58" s="33"/>
      <c r="AR58" s="33"/>
      <c r="AS58" s="33"/>
      <c r="AT58" s="33"/>
      <c r="AU58" s="33"/>
      <c r="AV58" s="33"/>
      <c r="AW58" s="33"/>
      <c r="AX58" s="33"/>
      <c r="AY58" s="23"/>
      <c r="AZ58" s="23"/>
      <c r="BA58" s="23"/>
      <c r="BB58" s="33"/>
      <c r="BC58" s="33"/>
      <c r="BD58" s="33"/>
      <c r="BE58" s="33"/>
      <c r="BF58" s="33"/>
      <c r="BG58" s="33"/>
      <c r="BH58" s="33"/>
      <c r="BI58" s="33"/>
      <c r="BJ58" s="33"/>
      <c r="BK58" s="23"/>
      <c r="BL58" s="23"/>
      <c r="BM58" s="23"/>
      <c r="BN58" s="33"/>
      <c r="BO58" s="33"/>
      <c r="BP58" s="33"/>
      <c r="BQ58" s="33"/>
      <c r="BR58" s="33"/>
      <c r="BS58" s="33"/>
      <c r="BT58" s="33"/>
      <c r="BU58" s="33"/>
      <c r="BV58" s="33"/>
      <c r="BW58" s="23"/>
      <c r="BX58" s="23"/>
      <c r="BY58" s="23"/>
      <c r="BZ58" s="33"/>
      <c r="CA58" s="33"/>
      <c r="CB58" s="33"/>
      <c r="CC58" s="33"/>
      <c r="CD58" s="33"/>
      <c r="CE58" s="33"/>
      <c r="CF58" s="33"/>
      <c r="CG58" s="33"/>
      <c r="CH58" s="33"/>
      <c r="CI58" s="23"/>
      <c r="CJ58" s="23"/>
      <c r="CK58" s="23"/>
      <c r="CL58" s="33"/>
      <c r="CM58" s="33"/>
      <c r="CN58" s="33"/>
      <c r="CO58" s="33"/>
      <c r="CP58" s="33"/>
      <c r="CQ58" s="33"/>
    </row>
    <row r="59" spans="1:95" s="2" customFormat="1" x14ac:dyDescent="0.25">
      <c r="A59" s="23"/>
      <c r="B59" s="22"/>
      <c r="C59" s="23"/>
      <c r="D59" s="23"/>
      <c r="E59" s="23"/>
      <c r="F59" s="33"/>
      <c r="G59" s="33"/>
      <c r="H59" s="33"/>
      <c r="I59" s="33"/>
      <c r="J59" s="33"/>
      <c r="K59" s="33"/>
      <c r="L59" s="33"/>
      <c r="M59" s="33"/>
      <c r="N59" s="22"/>
      <c r="O59" s="23"/>
      <c r="P59" s="23"/>
      <c r="Q59" s="23"/>
      <c r="R59" s="33"/>
      <c r="S59" s="33"/>
      <c r="T59" s="33"/>
      <c r="U59" s="33"/>
      <c r="V59" s="33"/>
      <c r="W59" s="33"/>
      <c r="X59" s="33"/>
      <c r="Y59" s="33"/>
      <c r="Z59" s="22"/>
      <c r="AA59" s="23"/>
      <c r="AB59" s="23"/>
      <c r="AC59" s="23"/>
      <c r="AD59" s="33"/>
      <c r="AE59" s="33"/>
      <c r="AF59" s="33"/>
      <c r="AG59" s="33"/>
      <c r="AH59" s="33"/>
      <c r="AI59" s="33"/>
      <c r="AJ59" s="33"/>
      <c r="AK59" s="23"/>
      <c r="AL59" s="22"/>
      <c r="AM59" s="23"/>
      <c r="AN59" s="23"/>
      <c r="AO59" s="23"/>
      <c r="AP59" s="33"/>
      <c r="AQ59" s="33"/>
      <c r="AR59" s="33"/>
      <c r="AS59" s="33"/>
      <c r="AT59" s="33"/>
      <c r="AU59" s="33"/>
      <c r="AV59" s="33"/>
      <c r="AW59" s="23"/>
      <c r="AX59" s="22"/>
      <c r="AY59" s="23"/>
      <c r="AZ59" s="23"/>
      <c r="BA59" s="23"/>
      <c r="BB59" s="33"/>
      <c r="BC59" s="33"/>
      <c r="BD59" s="33"/>
      <c r="BE59" s="33"/>
      <c r="BF59" s="33"/>
      <c r="BG59" s="33"/>
      <c r="BH59" s="33"/>
      <c r="BI59" s="33"/>
      <c r="BJ59" s="22"/>
      <c r="BK59" s="23"/>
      <c r="BL59" s="23"/>
      <c r="BM59" s="23"/>
      <c r="BN59" s="33"/>
      <c r="BO59" s="33"/>
      <c r="BP59" s="33"/>
      <c r="BQ59" s="33"/>
      <c r="BR59" s="33"/>
      <c r="BS59" s="33"/>
      <c r="BT59" s="33"/>
      <c r="BU59" s="33"/>
      <c r="BV59" s="22"/>
      <c r="BW59" s="23"/>
      <c r="BX59" s="23"/>
      <c r="BY59" s="23"/>
      <c r="BZ59" s="33"/>
      <c r="CA59" s="33"/>
      <c r="CB59" s="33"/>
      <c r="CC59" s="33"/>
      <c r="CD59" s="33"/>
      <c r="CE59" s="33"/>
      <c r="CF59" s="33"/>
      <c r="CG59" s="23"/>
      <c r="CH59" s="22"/>
      <c r="CI59" s="23"/>
      <c r="CJ59" s="23"/>
      <c r="CK59" s="23"/>
      <c r="CL59" s="33"/>
      <c r="CM59" s="33"/>
      <c r="CN59" s="33"/>
      <c r="CO59" s="33"/>
      <c r="CP59" s="33"/>
      <c r="CQ59" s="33"/>
    </row>
    <row r="60" spans="1:95" s="2" customFormat="1" x14ac:dyDescent="0.25">
      <c r="A60" s="23"/>
      <c r="B60" s="22"/>
      <c r="C60" s="23"/>
      <c r="D60" s="23"/>
      <c r="E60" s="23"/>
      <c r="F60" s="33"/>
      <c r="G60" s="33"/>
      <c r="H60" s="33"/>
      <c r="I60" s="33"/>
      <c r="J60" s="33"/>
      <c r="K60" s="33"/>
      <c r="L60" s="33"/>
      <c r="M60" s="33"/>
      <c r="N60" s="22"/>
      <c r="O60" s="23"/>
      <c r="P60" s="23"/>
      <c r="Q60" s="23"/>
      <c r="R60" s="33"/>
      <c r="S60" s="33"/>
      <c r="T60" s="33"/>
      <c r="U60" s="33"/>
      <c r="V60" s="33"/>
      <c r="W60" s="33"/>
      <c r="X60" s="33"/>
      <c r="Y60" s="33"/>
      <c r="Z60" s="22"/>
      <c r="AA60" s="23"/>
      <c r="AB60" s="23"/>
      <c r="AC60" s="23"/>
      <c r="AD60" s="33"/>
      <c r="AE60" s="33"/>
      <c r="AF60" s="33"/>
      <c r="AG60" s="33"/>
      <c r="AH60" s="33"/>
      <c r="AI60" s="33"/>
      <c r="AJ60" s="33"/>
      <c r="AK60" s="23"/>
      <c r="AL60" s="22"/>
      <c r="AM60" s="23"/>
      <c r="AN60" s="23"/>
      <c r="AO60" s="23"/>
      <c r="AP60" s="33"/>
      <c r="AQ60" s="33"/>
      <c r="AR60" s="33"/>
      <c r="AS60" s="33"/>
      <c r="AT60" s="33"/>
      <c r="AU60" s="33"/>
      <c r="AV60" s="33"/>
      <c r="AW60" s="23"/>
      <c r="AX60" s="22"/>
      <c r="AY60" s="23"/>
      <c r="AZ60" s="23"/>
      <c r="BA60" s="23"/>
      <c r="BB60" s="33"/>
      <c r="BC60" s="33"/>
      <c r="BD60" s="33"/>
      <c r="BE60" s="33"/>
      <c r="BF60" s="33"/>
      <c r="BG60" s="33"/>
      <c r="BH60" s="33"/>
      <c r="BI60" s="33"/>
      <c r="BJ60" s="22"/>
      <c r="BK60" s="23"/>
      <c r="BL60" s="23"/>
      <c r="BM60" s="23"/>
      <c r="BN60" s="33"/>
      <c r="BO60" s="33"/>
      <c r="BP60" s="33"/>
      <c r="BQ60" s="33"/>
      <c r="BR60" s="33"/>
      <c r="BS60" s="33"/>
      <c r="BT60" s="33"/>
      <c r="BU60" s="33"/>
      <c r="BV60" s="22"/>
      <c r="BW60" s="23"/>
      <c r="BX60" s="23"/>
      <c r="BY60" s="23"/>
      <c r="BZ60" s="33"/>
      <c r="CA60" s="33"/>
      <c r="CB60" s="33"/>
      <c r="CC60" s="33"/>
      <c r="CD60" s="33"/>
      <c r="CE60" s="33"/>
      <c r="CF60" s="33"/>
      <c r="CG60" s="23"/>
      <c r="CH60" s="22"/>
      <c r="CI60" s="23"/>
      <c r="CJ60" s="23"/>
      <c r="CK60" s="23"/>
      <c r="CL60" s="33"/>
      <c r="CM60" s="33"/>
      <c r="CN60" s="33"/>
      <c r="CO60" s="33"/>
      <c r="CP60" s="33"/>
      <c r="CQ60" s="33"/>
    </row>
    <row r="61" spans="1:95" s="2" customFormat="1" x14ac:dyDescent="0.25">
      <c r="A61" s="23"/>
      <c r="B61" s="22"/>
      <c r="C61" s="23"/>
      <c r="D61" s="23"/>
      <c r="E61" s="23"/>
      <c r="F61" s="33"/>
      <c r="G61" s="33"/>
      <c r="H61" s="33"/>
      <c r="I61" s="33"/>
      <c r="J61" s="33"/>
      <c r="K61" s="33"/>
      <c r="L61" s="33"/>
      <c r="M61" s="33"/>
      <c r="N61" s="22"/>
      <c r="O61" s="23"/>
      <c r="P61" s="23"/>
      <c r="Q61" s="23"/>
      <c r="R61" s="33"/>
      <c r="S61" s="33"/>
      <c r="T61" s="33"/>
      <c r="U61" s="33"/>
      <c r="V61" s="33"/>
      <c r="W61" s="33"/>
      <c r="X61" s="33"/>
      <c r="Y61" s="33"/>
      <c r="Z61" s="22"/>
      <c r="AA61" s="23"/>
      <c r="AB61" s="23"/>
      <c r="AC61" s="23"/>
      <c r="AD61" s="33"/>
      <c r="AE61" s="33"/>
      <c r="AF61" s="33"/>
      <c r="AG61" s="33"/>
      <c r="AH61" s="33"/>
      <c r="AI61" s="33"/>
      <c r="AJ61" s="33"/>
      <c r="AK61" s="23"/>
      <c r="AL61" s="22"/>
      <c r="AM61" s="23"/>
      <c r="AN61" s="23"/>
      <c r="AO61" s="23"/>
      <c r="AP61" s="33"/>
      <c r="AQ61" s="33"/>
      <c r="AR61" s="33"/>
      <c r="AS61" s="33"/>
      <c r="AT61" s="33"/>
      <c r="AU61" s="33"/>
      <c r="AV61" s="33"/>
      <c r="AW61" s="23"/>
      <c r="AX61" s="22"/>
      <c r="AY61" s="23"/>
      <c r="AZ61" s="23"/>
      <c r="BA61" s="23"/>
      <c r="BB61" s="33"/>
      <c r="BC61" s="33"/>
      <c r="BD61" s="33"/>
      <c r="BE61" s="33"/>
      <c r="BF61" s="33"/>
      <c r="BG61" s="33"/>
      <c r="BH61" s="33"/>
      <c r="BI61" s="33"/>
      <c r="BJ61" s="22"/>
      <c r="BK61" s="23"/>
      <c r="BL61" s="23"/>
      <c r="BM61" s="23"/>
      <c r="BN61" s="33"/>
      <c r="BO61" s="33"/>
      <c r="BP61" s="33"/>
      <c r="BQ61" s="33"/>
      <c r="BR61" s="33"/>
      <c r="BS61" s="33"/>
      <c r="BT61" s="33"/>
      <c r="BU61" s="33"/>
      <c r="BV61" s="22"/>
      <c r="BW61" s="23"/>
      <c r="BX61" s="23"/>
      <c r="BY61" s="23"/>
      <c r="BZ61" s="33"/>
      <c r="CA61" s="33"/>
      <c r="CB61" s="33"/>
      <c r="CC61" s="33"/>
      <c r="CD61" s="33"/>
      <c r="CE61" s="33"/>
      <c r="CF61" s="33"/>
      <c r="CG61" s="23"/>
      <c r="CH61" s="22"/>
      <c r="CI61" s="23"/>
      <c r="CJ61" s="23"/>
      <c r="CK61" s="23"/>
      <c r="CL61" s="33"/>
      <c r="CM61" s="33"/>
      <c r="CN61" s="33"/>
      <c r="CO61" s="33"/>
      <c r="CP61" s="33"/>
      <c r="CQ61" s="33"/>
    </row>
    <row r="62" spans="1:95" s="2" customFormat="1" x14ac:dyDescent="0.25">
      <c r="A62" s="23"/>
      <c r="B62" s="22"/>
      <c r="C62" s="23"/>
      <c r="D62" s="22"/>
      <c r="E62" s="23"/>
      <c r="F62" s="33"/>
      <c r="G62" s="33"/>
      <c r="H62" s="33"/>
      <c r="I62" s="33"/>
      <c r="J62" s="33"/>
      <c r="K62" s="33"/>
      <c r="L62" s="33"/>
      <c r="M62" s="33"/>
      <c r="N62" s="22"/>
      <c r="O62" s="23"/>
      <c r="P62" s="22"/>
      <c r="Q62" s="23"/>
      <c r="R62" s="33"/>
      <c r="S62" s="33"/>
      <c r="T62" s="33"/>
      <c r="U62" s="33"/>
      <c r="V62" s="33"/>
      <c r="W62" s="33"/>
      <c r="X62" s="33"/>
      <c r="Y62" s="33"/>
      <c r="Z62" s="22"/>
      <c r="AA62" s="23"/>
      <c r="AB62" s="22"/>
      <c r="AC62" s="23"/>
      <c r="AD62" s="33"/>
      <c r="AE62" s="33"/>
      <c r="AF62" s="33"/>
      <c r="AG62" s="33"/>
      <c r="AH62" s="33"/>
      <c r="AI62" s="33"/>
      <c r="AJ62" s="33"/>
      <c r="AK62" s="23"/>
      <c r="AL62" s="22"/>
      <c r="AM62" s="23"/>
      <c r="AN62" s="22"/>
      <c r="AO62" s="23"/>
      <c r="AP62" s="33"/>
      <c r="AQ62" s="33"/>
      <c r="AR62" s="33"/>
      <c r="AS62" s="33"/>
      <c r="AT62" s="33"/>
      <c r="AU62" s="33"/>
      <c r="AV62" s="33"/>
      <c r="AW62" s="23"/>
      <c r="AX62" s="22"/>
      <c r="AY62" s="23"/>
      <c r="AZ62" s="22"/>
      <c r="BA62" s="23"/>
      <c r="BB62" s="33"/>
      <c r="BC62" s="33"/>
      <c r="BD62" s="33"/>
      <c r="BE62" s="33"/>
      <c r="BF62" s="33"/>
      <c r="BG62" s="33"/>
      <c r="BH62" s="33"/>
      <c r="BI62" s="33"/>
      <c r="BJ62" s="22"/>
      <c r="BK62" s="23"/>
      <c r="BL62" s="22"/>
      <c r="BM62" s="23"/>
      <c r="BN62" s="33"/>
      <c r="BO62" s="33"/>
      <c r="BP62" s="33"/>
      <c r="BQ62" s="33"/>
      <c r="BR62" s="33"/>
      <c r="BS62" s="33"/>
      <c r="BT62" s="33"/>
      <c r="BU62" s="33"/>
      <c r="BV62" s="22"/>
      <c r="BW62" s="23"/>
      <c r="BX62" s="22"/>
      <c r="BY62" s="23"/>
      <c r="BZ62" s="33"/>
      <c r="CA62" s="33"/>
      <c r="CB62" s="33"/>
      <c r="CC62" s="33"/>
      <c r="CD62" s="33"/>
      <c r="CE62" s="33"/>
      <c r="CF62" s="33"/>
      <c r="CG62" s="23"/>
      <c r="CH62" s="22"/>
      <c r="CI62" s="23"/>
      <c r="CJ62" s="22"/>
      <c r="CK62" s="23"/>
      <c r="CL62" s="33"/>
      <c r="CM62" s="33"/>
      <c r="CN62" s="33"/>
      <c r="CO62" s="33"/>
      <c r="CP62" s="33"/>
      <c r="CQ62" s="33"/>
    </row>
    <row r="63" spans="1:95" s="2" customFormat="1" x14ac:dyDescent="0.25">
      <c r="A63" s="33"/>
      <c r="B63" s="33"/>
      <c r="C63" s="33"/>
      <c r="D63" s="23"/>
      <c r="E63" s="23"/>
      <c r="F63" s="33"/>
      <c r="G63" s="33"/>
      <c r="H63" s="33"/>
      <c r="I63" s="33"/>
      <c r="J63" s="33"/>
      <c r="K63" s="33"/>
      <c r="L63" s="33"/>
      <c r="M63" s="33"/>
      <c r="N63" s="33"/>
      <c r="O63" s="23"/>
      <c r="P63" s="23"/>
      <c r="Q63" s="23"/>
      <c r="R63" s="33"/>
      <c r="S63" s="33"/>
      <c r="T63" s="33"/>
      <c r="U63" s="33"/>
      <c r="V63" s="33"/>
      <c r="W63" s="33"/>
      <c r="X63" s="33"/>
      <c r="Y63" s="33"/>
      <c r="Z63" s="22"/>
      <c r="AA63" s="23"/>
      <c r="AB63" s="23"/>
      <c r="AC63" s="23"/>
      <c r="AD63" s="33"/>
      <c r="AE63" s="33"/>
      <c r="AF63" s="33"/>
      <c r="AG63" s="33"/>
      <c r="AH63" s="33"/>
      <c r="AI63" s="33"/>
      <c r="AJ63" s="33"/>
      <c r="AK63" s="33"/>
      <c r="AL63" s="33"/>
      <c r="AM63" s="23"/>
      <c r="AN63" s="23"/>
      <c r="AO63" s="2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23"/>
      <c r="BA63" s="23"/>
      <c r="BB63" s="33"/>
      <c r="BC63" s="33"/>
      <c r="BD63" s="33"/>
      <c r="BE63" s="33"/>
      <c r="BF63" s="33"/>
      <c r="BG63" s="33"/>
      <c r="BH63" s="33"/>
      <c r="BI63" s="33"/>
      <c r="BJ63" s="33"/>
      <c r="BK63" s="23"/>
      <c r="BL63" s="23"/>
      <c r="BM63" s="23"/>
      <c r="BN63" s="33"/>
      <c r="BO63" s="33"/>
      <c r="BP63" s="33"/>
      <c r="BQ63" s="33"/>
      <c r="BR63" s="33"/>
      <c r="BS63" s="33"/>
      <c r="BT63" s="33"/>
      <c r="BU63" s="33"/>
      <c r="BV63" s="22"/>
      <c r="BW63" s="23"/>
      <c r="BX63" s="23"/>
      <c r="BY63" s="23"/>
      <c r="BZ63" s="33"/>
      <c r="CA63" s="33"/>
      <c r="CB63" s="33"/>
      <c r="CC63" s="33"/>
      <c r="CD63" s="33"/>
      <c r="CE63" s="33"/>
      <c r="CF63" s="33"/>
      <c r="CG63" s="33"/>
      <c r="CH63" s="33"/>
      <c r="CI63" s="23"/>
      <c r="CJ63" s="23"/>
      <c r="CK63" s="23"/>
      <c r="CL63" s="33"/>
      <c r="CM63" s="33"/>
      <c r="CN63" s="33"/>
      <c r="CO63" s="33"/>
      <c r="CP63" s="33"/>
      <c r="CQ63" s="33"/>
    </row>
    <row r="64" spans="1:95" s="2" customFormat="1" x14ac:dyDescent="0.25">
      <c r="A64" s="23"/>
      <c r="B64" s="22"/>
      <c r="C64" s="23"/>
      <c r="D64" s="23"/>
      <c r="E64" s="23"/>
      <c r="F64" s="33"/>
      <c r="G64" s="33"/>
      <c r="H64" s="33"/>
      <c r="I64" s="33"/>
      <c r="J64" s="33"/>
      <c r="K64" s="33"/>
      <c r="L64" s="33"/>
      <c r="M64" s="33"/>
      <c r="N64" s="22"/>
      <c r="O64" s="23"/>
      <c r="P64" s="23"/>
      <c r="Q64" s="23"/>
      <c r="R64" s="33"/>
      <c r="S64" s="33"/>
      <c r="T64" s="33"/>
      <c r="U64" s="33"/>
      <c r="V64" s="33"/>
      <c r="W64" s="33"/>
      <c r="X64" s="33"/>
      <c r="Y64" s="33"/>
      <c r="Z64" s="22"/>
      <c r="AA64" s="23"/>
      <c r="AB64" s="23"/>
      <c r="AC64" s="23"/>
      <c r="AD64" s="33"/>
      <c r="AE64" s="33"/>
      <c r="AF64" s="33"/>
      <c r="AG64" s="33"/>
      <c r="AH64" s="33"/>
      <c r="AI64" s="33"/>
      <c r="AJ64" s="33"/>
      <c r="AK64" s="23"/>
      <c r="AL64" s="22"/>
      <c r="AM64" s="23"/>
      <c r="AN64" s="23"/>
      <c r="AO64" s="23"/>
      <c r="AP64" s="33"/>
      <c r="AQ64" s="33"/>
      <c r="AR64" s="33"/>
      <c r="AS64" s="33"/>
      <c r="AT64" s="33"/>
      <c r="AU64" s="33"/>
      <c r="AV64" s="33"/>
      <c r="AW64" s="23"/>
      <c r="AX64" s="22"/>
      <c r="AY64" s="23"/>
      <c r="AZ64" s="23"/>
      <c r="BA64" s="23"/>
      <c r="BB64" s="33"/>
      <c r="BC64" s="33"/>
      <c r="BD64" s="33"/>
      <c r="BE64" s="33"/>
      <c r="BF64" s="33"/>
      <c r="BG64" s="33"/>
      <c r="BH64" s="33"/>
      <c r="BI64" s="33"/>
      <c r="BJ64" s="22"/>
      <c r="BK64" s="23"/>
      <c r="BL64" s="23"/>
      <c r="BM64" s="23"/>
      <c r="BN64" s="33"/>
      <c r="BO64" s="33"/>
      <c r="BP64" s="33"/>
      <c r="BQ64" s="33"/>
      <c r="BR64" s="33"/>
      <c r="BS64" s="33"/>
      <c r="BT64" s="33"/>
      <c r="BU64" s="33"/>
      <c r="BV64" s="22"/>
      <c r="BW64" s="23"/>
      <c r="BX64" s="23"/>
      <c r="BY64" s="23"/>
      <c r="BZ64" s="33"/>
      <c r="CA64" s="33"/>
      <c r="CB64" s="33"/>
      <c r="CC64" s="33"/>
      <c r="CD64" s="33"/>
      <c r="CE64" s="33"/>
      <c r="CF64" s="33"/>
      <c r="CG64" s="23"/>
      <c r="CH64" s="22"/>
      <c r="CI64" s="23"/>
      <c r="CJ64" s="23"/>
      <c r="CK64" s="23"/>
      <c r="CL64" s="33"/>
      <c r="CM64" s="33"/>
      <c r="CN64" s="33"/>
      <c r="CO64" s="33"/>
      <c r="CP64" s="33"/>
      <c r="CQ64" s="33"/>
    </row>
    <row r="65" spans="1:95" s="2" customFormat="1" x14ac:dyDescent="0.25">
      <c r="A65" s="23"/>
      <c r="B65" s="22"/>
      <c r="C65" s="23"/>
      <c r="D65" s="23"/>
      <c r="E65" s="23"/>
      <c r="F65" s="33"/>
      <c r="G65" s="33"/>
      <c r="H65" s="33"/>
      <c r="I65" s="33"/>
      <c r="J65" s="33"/>
      <c r="K65" s="33"/>
      <c r="L65" s="33"/>
      <c r="M65" s="33"/>
      <c r="N65" s="22"/>
      <c r="O65" s="23"/>
      <c r="P65" s="23"/>
      <c r="Q65" s="23"/>
      <c r="R65" s="33"/>
      <c r="S65" s="33"/>
      <c r="T65" s="33"/>
      <c r="U65" s="33"/>
      <c r="V65" s="33"/>
      <c r="W65" s="33"/>
      <c r="X65" s="33"/>
      <c r="Y65" s="33"/>
      <c r="Z65" s="22"/>
      <c r="AA65" s="23"/>
      <c r="AB65" s="23"/>
      <c r="AC65" s="23"/>
      <c r="AD65" s="33"/>
      <c r="AE65" s="33"/>
      <c r="AF65" s="33"/>
      <c r="AG65" s="33"/>
      <c r="AH65" s="33"/>
      <c r="AI65" s="33"/>
      <c r="AJ65" s="33"/>
      <c r="AK65" s="23"/>
      <c r="AL65" s="22"/>
      <c r="AM65" s="23"/>
      <c r="AN65" s="23"/>
      <c r="AO65" s="23"/>
      <c r="AP65" s="33"/>
      <c r="AQ65" s="33"/>
      <c r="AR65" s="33"/>
      <c r="AS65" s="33"/>
      <c r="AT65" s="33"/>
      <c r="AU65" s="33"/>
      <c r="AV65" s="33"/>
      <c r="AW65" s="23"/>
      <c r="AX65" s="22"/>
      <c r="AY65" s="23"/>
      <c r="AZ65" s="23"/>
      <c r="BA65" s="23"/>
      <c r="BB65" s="33"/>
      <c r="BC65" s="33"/>
      <c r="BD65" s="33"/>
      <c r="BE65" s="33"/>
      <c r="BF65" s="33"/>
      <c r="BG65" s="33"/>
      <c r="BH65" s="33"/>
      <c r="BI65" s="33"/>
      <c r="BJ65" s="22"/>
      <c r="BK65" s="23"/>
      <c r="BL65" s="23"/>
      <c r="BM65" s="23"/>
      <c r="BN65" s="33"/>
      <c r="BO65" s="33"/>
      <c r="BP65" s="33"/>
      <c r="BQ65" s="33"/>
      <c r="BR65" s="33"/>
      <c r="BS65" s="33"/>
      <c r="BT65" s="33"/>
      <c r="BU65" s="33"/>
      <c r="BV65" s="22"/>
      <c r="BW65" s="23"/>
      <c r="BX65" s="23"/>
      <c r="BY65" s="23"/>
      <c r="BZ65" s="33"/>
      <c r="CA65" s="33"/>
      <c r="CB65" s="33"/>
      <c r="CC65" s="33"/>
      <c r="CD65" s="33"/>
      <c r="CE65" s="33"/>
      <c r="CF65" s="33"/>
      <c r="CG65" s="23"/>
      <c r="CH65" s="22"/>
      <c r="CI65" s="23"/>
      <c r="CJ65" s="23"/>
      <c r="CK65" s="23"/>
      <c r="CL65" s="33"/>
      <c r="CM65" s="33"/>
      <c r="CN65" s="33"/>
      <c r="CO65" s="33"/>
      <c r="CP65" s="33"/>
      <c r="CQ65" s="33"/>
    </row>
    <row r="66" spans="1:95" s="2" customFormat="1" x14ac:dyDescent="0.25">
      <c r="A66" s="23"/>
      <c r="B66" s="22"/>
      <c r="C66" s="23"/>
      <c r="D66" s="23"/>
      <c r="E66" s="23"/>
      <c r="F66" s="33"/>
      <c r="G66" s="33"/>
      <c r="H66" s="33"/>
      <c r="I66" s="33"/>
      <c r="J66" s="33"/>
      <c r="K66" s="33"/>
      <c r="L66" s="33"/>
      <c r="M66" s="33"/>
      <c r="N66" s="22"/>
      <c r="O66" s="23"/>
      <c r="P66" s="23"/>
      <c r="Q66" s="23"/>
      <c r="R66" s="33"/>
      <c r="S66" s="33"/>
      <c r="T66" s="33"/>
      <c r="U66" s="33"/>
      <c r="V66" s="33"/>
      <c r="W66" s="33"/>
      <c r="X66" s="33"/>
      <c r="Y66" s="33"/>
      <c r="Z66" s="22"/>
      <c r="AA66" s="23"/>
      <c r="AB66" s="23"/>
      <c r="AC66" s="23"/>
      <c r="AD66" s="33"/>
      <c r="AE66" s="33"/>
      <c r="AF66" s="33"/>
      <c r="AG66" s="33"/>
      <c r="AH66" s="33"/>
      <c r="AI66" s="33"/>
      <c r="AJ66" s="33"/>
      <c r="AK66" s="23"/>
      <c r="AL66" s="22"/>
      <c r="AM66" s="23"/>
      <c r="AN66" s="23"/>
      <c r="AO66" s="23"/>
      <c r="AP66" s="33"/>
      <c r="AQ66" s="33"/>
      <c r="AR66" s="33"/>
      <c r="AS66" s="33"/>
      <c r="AT66" s="33"/>
      <c r="AU66" s="33"/>
      <c r="AV66" s="33"/>
      <c r="AW66" s="23"/>
      <c r="AX66" s="22"/>
      <c r="AY66" s="23"/>
      <c r="AZ66" s="23"/>
      <c r="BA66" s="23"/>
      <c r="BB66" s="33"/>
      <c r="BC66" s="33"/>
      <c r="BD66" s="33"/>
      <c r="BE66" s="33"/>
      <c r="BF66" s="33"/>
      <c r="BG66" s="33"/>
      <c r="BH66" s="33"/>
      <c r="BI66" s="33"/>
      <c r="BJ66" s="22"/>
      <c r="BK66" s="23"/>
      <c r="BL66" s="23"/>
      <c r="BM66" s="23"/>
      <c r="BN66" s="33"/>
      <c r="BO66" s="33"/>
      <c r="BP66" s="33"/>
      <c r="BQ66" s="33"/>
      <c r="BR66" s="33"/>
      <c r="BS66" s="33"/>
      <c r="BT66" s="33"/>
      <c r="BU66" s="33"/>
      <c r="BV66" s="22"/>
      <c r="BW66" s="23"/>
      <c r="BX66" s="23"/>
      <c r="BY66" s="23"/>
      <c r="BZ66" s="33"/>
      <c r="CA66" s="33"/>
      <c r="CB66" s="33"/>
      <c r="CC66" s="33"/>
      <c r="CD66" s="33"/>
      <c r="CE66" s="33"/>
      <c r="CF66" s="33"/>
      <c r="CG66" s="23"/>
      <c r="CH66" s="22"/>
      <c r="CI66" s="23"/>
      <c r="CJ66" s="23"/>
      <c r="CK66" s="23"/>
      <c r="CL66" s="33"/>
      <c r="CM66" s="33"/>
      <c r="CN66" s="33"/>
      <c r="CO66" s="33"/>
      <c r="CP66" s="33"/>
      <c r="CQ66" s="33"/>
    </row>
    <row r="67" spans="1:95" s="2" customFormat="1" x14ac:dyDescent="0.25">
      <c r="A67" s="23"/>
      <c r="B67" s="22"/>
      <c r="C67" s="23"/>
      <c r="D67" s="22"/>
      <c r="E67" s="23"/>
      <c r="F67" s="33"/>
      <c r="G67" s="33"/>
      <c r="H67" s="33"/>
      <c r="I67" s="33"/>
      <c r="J67" s="33"/>
      <c r="K67" s="33"/>
      <c r="L67" s="33"/>
      <c r="M67" s="33"/>
      <c r="N67" s="22"/>
      <c r="O67" s="23"/>
      <c r="P67" s="22"/>
      <c r="Q67" s="23"/>
      <c r="R67" s="33"/>
      <c r="S67" s="33"/>
      <c r="T67" s="33"/>
      <c r="U67" s="33"/>
      <c r="V67" s="33"/>
      <c r="W67" s="33"/>
      <c r="X67" s="33"/>
      <c r="Y67" s="33"/>
      <c r="Z67" s="22"/>
      <c r="AA67" s="23"/>
      <c r="AB67" s="22"/>
      <c r="AC67" s="23"/>
      <c r="AD67" s="33"/>
      <c r="AE67" s="33"/>
      <c r="AF67" s="33"/>
      <c r="AG67" s="33"/>
      <c r="AH67" s="33"/>
      <c r="AI67" s="33"/>
      <c r="AJ67" s="33"/>
      <c r="AK67" s="23"/>
      <c r="AL67" s="22"/>
      <c r="AM67" s="23"/>
      <c r="AN67" s="22"/>
      <c r="AO67" s="23"/>
      <c r="AP67" s="33"/>
      <c r="AQ67" s="33"/>
      <c r="AR67" s="33"/>
      <c r="AS67" s="33"/>
      <c r="AT67" s="33"/>
      <c r="AU67" s="33"/>
      <c r="AV67" s="33"/>
      <c r="AW67" s="23"/>
      <c r="AX67" s="22"/>
      <c r="AY67" s="23"/>
      <c r="AZ67" s="22"/>
      <c r="BA67" s="23"/>
      <c r="BB67" s="33"/>
      <c r="BC67" s="33"/>
      <c r="BD67" s="33"/>
      <c r="BE67" s="33"/>
      <c r="BF67" s="33"/>
      <c r="BG67" s="33"/>
      <c r="BH67" s="33"/>
      <c r="BI67" s="33"/>
      <c r="BJ67" s="22"/>
      <c r="BK67" s="23"/>
      <c r="BL67" s="22"/>
      <c r="BM67" s="23"/>
      <c r="BN67" s="33"/>
      <c r="BO67" s="33"/>
      <c r="BP67" s="33"/>
      <c r="BQ67" s="33"/>
      <c r="BR67" s="33"/>
      <c r="BS67" s="33"/>
      <c r="BT67" s="33"/>
      <c r="BU67" s="33"/>
      <c r="BV67" s="22"/>
      <c r="BW67" s="23"/>
      <c r="BX67" s="22"/>
      <c r="BY67" s="23"/>
      <c r="BZ67" s="33"/>
      <c r="CA67" s="33"/>
      <c r="CB67" s="33"/>
      <c r="CC67" s="33"/>
      <c r="CD67" s="33"/>
      <c r="CE67" s="33"/>
      <c r="CF67" s="33"/>
      <c r="CG67" s="23"/>
      <c r="CH67" s="22"/>
      <c r="CI67" s="23"/>
      <c r="CJ67" s="22"/>
      <c r="CK67" s="23"/>
      <c r="CL67" s="33"/>
      <c r="CM67" s="33"/>
      <c r="CN67" s="33"/>
      <c r="CO67" s="33"/>
      <c r="CP67" s="33"/>
      <c r="CQ67" s="33"/>
    </row>
    <row r="68" spans="1:95" s="2" customFormat="1" x14ac:dyDescent="0.25">
      <c r="A68" s="33"/>
      <c r="B68" s="33"/>
      <c r="C68" s="33"/>
      <c r="D68" s="23"/>
      <c r="E68" s="23"/>
      <c r="F68" s="33"/>
      <c r="G68" s="33"/>
      <c r="H68" s="33"/>
      <c r="I68" s="33"/>
      <c r="J68" s="33"/>
      <c r="K68" s="33"/>
      <c r="L68" s="33"/>
      <c r="M68" s="33"/>
      <c r="N68" s="33"/>
      <c r="O68" s="23"/>
      <c r="P68" s="23"/>
      <c r="Q68" s="23"/>
      <c r="R68" s="33"/>
      <c r="S68" s="33"/>
      <c r="T68" s="33"/>
      <c r="U68" s="33"/>
      <c r="V68" s="33"/>
      <c r="W68" s="33"/>
      <c r="X68" s="33"/>
      <c r="Y68" s="33"/>
      <c r="Z68" s="22"/>
      <c r="AA68" s="23"/>
      <c r="AB68" s="23"/>
      <c r="AC68" s="23"/>
      <c r="AD68" s="33"/>
      <c r="AE68" s="33"/>
      <c r="AF68" s="33"/>
      <c r="AG68" s="33"/>
      <c r="AH68" s="33"/>
      <c r="AI68" s="33"/>
      <c r="AJ68" s="33"/>
      <c r="AK68" s="33"/>
      <c r="AL68" s="33"/>
      <c r="AM68" s="23"/>
      <c r="AN68" s="23"/>
      <c r="AO68" s="2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23"/>
      <c r="BA68" s="23"/>
      <c r="BB68" s="33"/>
      <c r="BC68" s="33"/>
      <c r="BD68" s="33"/>
      <c r="BE68" s="33"/>
      <c r="BF68" s="33"/>
      <c r="BG68" s="33"/>
      <c r="BH68" s="33"/>
      <c r="BI68" s="33"/>
      <c r="BJ68" s="33"/>
      <c r="BK68" s="23"/>
      <c r="BL68" s="23"/>
      <c r="BM68" s="23"/>
      <c r="BN68" s="33"/>
      <c r="BO68" s="33"/>
      <c r="BP68" s="33"/>
      <c r="BQ68" s="33"/>
      <c r="BR68" s="33"/>
      <c r="BS68" s="33"/>
      <c r="BT68" s="33"/>
      <c r="BU68" s="33"/>
      <c r="BV68" s="22"/>
      <c r="BW68" s="23"/>
      <c r="BX68" s="23"/>
      <c r="BY68" s="23"/>
      <c r="BZ68" s="33"/>
      <c r="CA68" s="33"/>
      <c r="CB68" s="33"/>
      <c r="CC68" s="33"/>
      <c r="CD68" s="33"/>
      <c r="CE68" s="33"/>
      <c r="CF68" s="33"/>
      <c r="CG68" s="33"/>
      <c r="CH68" s="33"/>
      <c r="CI68" s="23"/>
      <c r="CJ68" s="23"/>
      <c r="CK68" s="23"/>
      <c r="CL68" s="33"/>
      <c r="CM68" s="33"/>
      <c r="CN68" s="33"/>
      <c r="CO68" s="33"/>
      <c r="CP68" s="33"/>
      <c r="CQ68" s="33"/>
    </row>
    <row r="69" spans="1:95" s="2" customFormat="1" x14ac:dyDescent="0.25">
      <c r="A69" s="23"/>
      <c r="B69" s="22"/>
      <c r="C69" s="23"/>
      <c r="D69" s="23"/>
      <c r="E69" s="23"/>
      <c r="F69" s="33"/>
      <c r="G69" s="33"/>
      <c r="H69" s="33"/>
      <c r="I69" s="33"/>
      <c r="J69" s="33"/>
      <c r="K69" s="33"/>
      <c r="L69" s="33"/>
      <c r="M69" s="33"/>
      <c r="N69" s="22"/>
      <c r="O69" s="23"/>
      <c r="P69" s="23"/>
      <c r="Q69" s="23"/>
      <c r="R69" s="33"/>
      <c r="S69" s="33"/>
      <c r="T69" s="33"/>
      <c r="U69" s="33"/>
      <c r="V69" s="33"/>
      <c r="W69" s="33"/>
      <c r="X69" s="33"/>
      <c r="Y69" s="33"/>
      <c r="Z69" s="22"/>
      <c r="AA69" s="23"/>
      <c r="AB69" s="23"/>
      <c r="AC69" s="23"/>
      <c r="AD69" s="33"/>
      <c r="AE69" s="33"/>
      <c r="AF69" s="33"/>
      <c r="AG69" s="33"/>
      <c r="AH69" s="33"/>
      <c r="AI69" s="33"/>
      <c r="AJ69" s="33"/>
      <c r="AK69" s="23"/>
      <c r="AL69" s="22"/>
      <c r="AM69" s="23"/>
      <c r="AN69" s="23"/>
      <c r="AO69" s="23"/>
      <c r="AP69" s="33"/>
      <c r="AQ69" s="33"/>
      <c r="AR69" s="33"/>
      <c r="AS69" s="33"/>
      <c r="AT69" s="33"/>
      <c r="AU69" s="33"/>
      <c r="AV69" s="33"/>
      <c r="AW69" s="23"/>
      <c r="AX69" s="22"/>
      <c r="AY69" s="23"/>
      <c r="AZ69" s="23"/>
      <c r="BA69" s="23"/>
      <c r="BB69" s="33"/>
      <c r="BC69" s="33"/>
      <c r="BD69" s="33"/>
      <c r="BE69" s="33"/>
      <c r="BF69" s="33"/>
      <c r="BG69" s="33"/>
      <c r="BH69" s="33"/>
      <c r="BI69" s="33"/>
      <c r="BJ69" s="22"/>
      <c r="BK69" s="23"/>
      <c r="BL69" s="23"/>
      <c r="BM69" s="23"/>
      <c r="BN69" s="33"/>
      <c r="BO69" s="33"/>
      <c r="BP69" s="33"/>
      <c r="BQ69" s="33"/>
      <c r="BR69" s="33"/>
      <c r="BS69" s="33"/>
      <c r="BT69" s="33"/>
      <c r="BU69" s="33"/>
      <c r="BV69" s="22"/>
      <c r="BW69" s="23"/>
      <c r="BX69" s="23"/>
      <c r="BY69" s="23"/>
      <c r="BZ69" s="33"/>
      <c r="CA69" s="33"/>
      <c r="CB69" s="33"/>
      <c r="CC69" s="33"/>
      <c r="CD69" s="33"/>
      <c r="CE69" s="33"/>
      <c r="CF69" s="33"/>
      <c r="CG69" s="23"/>
      <c r="CH69" s="22"/>
      <c r="CI69" s="23"/>
      <c r="CJ69" s="23"/>
      <c r="CK69" s="23"/>
      <c r="CL69" s="33"/>
      <c r="CM69" s="33"/>
      <c r="CN69" s="33"/>
      <c r="CO69" s="33"/>
      <c r="CP69" s="33"/>
      <c r="CQ69" s="33"/>
    </row>
    <row r="70" spans="1:95" s="2" customFormat="1" x14ac:dyDescent="0.25">
      <c r="A70" s="23"/>
      <c r="B70" s="22"/>
      <c r="C70" s="23"/>
      <c r="D70" s="23"/>
      <c r="E70" s="23"/>
      <c r="F70" s="33"/>
      <c r="G70" s="33"/>
      <c r="H70" s="33"/>
      <c r="I70" s="33"/>
      <c r="J70" s="33"/>
      <c r="K70" s="33"/>
      <c r="L70" s="33"/>
      <c r="M70" s="33"/>
      <c r="N70" s="22"/>
      <c r="O70" s="23"/>
      <c r="P70" s="23"/>
      <c r="Q70" s="23"/>
      <c r="R70" s="33"/>
      <c r="S70" s="33"/>
      <c r="T70" s="33"/>
      <c r="U70" s="33"/>
      <c r="V70" s="33"/>
      <c r="W70" s="33"/>
      <c r="X70" s="33"/>
      <c r="Y70" s="33"/>
      <c r="Z70" s="22"/>
      <c r="AA70" s="23"/>
      <c r="AB70" s="23"/>
      <c r="AC70" s="23"/>
      <c r="AD70" s="33"/>
      <c r="AE70" s="33"/>
      <c r="AF70" s="33"/>
      <c r="AG70" s="33"/>
      <c r="AH70" s="33"/>
      <c r="AI70" s="33"/>
      <c r="AJ70" s="33"/>
      <c r="AK70" s="23"/>
      <c r="AL70" s="22"/>
      <c r="AM70" s="23"/>
      <c r="AN70" s="23"/>
      <c r="AO70" s="23"/>
      <c r="AP70" s="33"/>
      <c r="AQ70" s="33"/>
      <c r="AR70" s="33"/>
      <c r="AS70" s="33"/>
      <c r="AT70" s="33"/>
      <c r="AU70" s="33"/>
      <c r="AV70" s="33"/>
      <c r="AW70" s="23"/>
      <c r="AX70" s="22"/>
      <c r="AY70" s="23"/>
      <c r="AZ70" s="23"/>
      <c r="BA70" s="23"/>
      <c r="BB70" s="33"/>
      <c r="BC70" s="33"/>
      <c r="BD70" s="33"/>
      <c r="BE70" s="33"/>
      <c r="BF70" s="33"/>
      <c r="BG70" s="33"/>
      <c r="BH70" s="33"/>
      <c r="BI70" s="33"/>
      <c r="BJ70" s="22"/>
      <c r="BK70" s="23"/>
      <c r="BL70" s="23"/>
      <c r="BM70" s="23"/>
      <c r="BN70" s="33"/>
      <c r="BO70" s="33"/>
      <c r="BP70" s="33"/>
      <c r="BQ70" s="33"/>
      <c r="BR70" s="33"/>
      <c r="BS70" s="33"/>
      <c r="BT70" s="33"/>
      <c r="BU70" s="33"/>
      <c r="BV70" s="22"/>
      <c r="BW70" s="23"/>
      <c r="BX70" s="23"/>
      <c r="BY70" s="23"/>
      <c r="BZ70" s="33"/>
      <c r="CA70" s="33"/>
      <c r="CB70" s="33"/>
      <c r="CC70" s="33"/>
      <c r="CD70" s="33"/>
      <c r="CE70" s="33"/>
      <c r="CF70" s="33"/>
      <c r="CG70" s="23"/>
      <c r="CH70" s="22"/>
      <c r="CI70" s="23"/>
      <c r="CJ70" s="23"/>
      <c r="CK70" s="23"/>
      <c r="CL70" s="33"/>
      <c r="CM70" s="33"/>
      <c r="CN70" s="33"/>
      <c r="CO70" s="33"/>
      <c r="CP70" s="33"/>
      <c r="CQ70" s="33"/>
    </row>
    <row r="71" spans="1:95" s="2" customFormat="1" x14ac:dyDescent="0.25">
      <c r="A71" s="23"/>
      <c r="B71" s="22"/>
      <c r="C71" s="23"/>
      <c r="D71" s="23"/>
      <c r="E71" s="23"/>
      <c r="F71" s="33"/>
      <c r="G71" s="33"/>
      <c r="H71" s="33"/>
      <c r="I71" s="33"/>
      <c r="J71" s="33"/>
      <c r="K71" s="33"/>
      <c r="L71" s="33"/>
      <c r="M71" s="33"/>
      <c r="N71" s="22"/>
      <c r="O71" s="23"/>
      <c r="P71" s="23"/>
      <c r="Q71" s="23"/>
      <c r="R71" s="33"/>
      <c r="S71" s="33"/>
      <c r="T71" s="33"/>
      <c r="U71" s="33"/>
      <c r="V71" s="33"/>
      <c r="W71" s="33"/>
      <c r="X71" s="33"/>
      <c r="Y71" s="33"/>
      <c r="Z71" s="22"/>
      <c r="AA71" s="23"/>
      <c r="AB71" s="23"/>
      <c r="AC71" s="23"/>
      <c r="AD71" s="33"/>
      <c r="AE71" s="33"/>
      <c r="AF71" s="33"/>
      <c r="AG71" s="33"/>
      <c r="AH71" s="33"/>
      <c r="AI71" s="33"/>
      <c r="AJ71" s="33"/>
      <c r="AK71" s="23"/>
      <c r="AL71" s="22"/>
      <c r="AM71" s="23"/>
      <c r="AN71" s="23"/>
      <c r="AO71" s="23"/>
      <c r="AP71" s="33"/>
      <c r="AQ71" s="33"/>
      <c r="AR71" s="33"/>
      <c r="AS71" s="33"/>
      <c r="AT71" s="33"/>
      <c r="AU71" s="33"/>
      <c r="AV71" s="33"/>
      <c r="AW71" s="23"/>
      <c r="AX71" s="22"/>
      <c r="AY71" s="23"/>
      <c r="AZ71" s="23"/>
      <c r="BA71" s="23"/>
      <c r="BB71" s="33"/>
      <c r="BC71" s="33"/>
      <c r="BD71" s="33"/>
      <c r="BE71" s="33"/>
      <c r="BF71" s="33"/>
      <c r="BG71" s="33"/>
      <c r="BH71" s="33"/>
      <c r="BI71" s="33"/>
      <c r="BJ71" s="22"/>
      <c r="BK71" s="23"/>
      <c r="BL71" s="23"/>
      <c r="BM71" s="23"/>
      <c r="BN71" s="33"/>
      <c r="BO71" s="33"/>
      <c r="BP71" s="33"/>
      <c r="BQ71" s="33"/>
      <c r="BR71" s="33"/>
      <c r="BS71" s="33"/>
      <c r="BT71" s="33"/>
      <c r="BU71" s="33"/>
      <c r="BV71" s="22"/>
      <c r="BW71" s="23"/>
      <c r="BX71" s="23"/>
      <c r="BY71" s="23"/>
      <c r="BZ71" s="33"/>
      <c r="CA71" s="33"/>
      <c r="CB71" s="33"/>
      <c r="CC71" s="33"/>
      <c r="CD71" s="33"/>
      <c r="CE71" s="33"/>
      <c r="CF71" s="33"/>
      <c r="CG71" s="23"/>
      <c r="CH71" s="22"/>
      <c r="CI71" s="23"/>
      <c r="CJ71" s="23"/>
      <c r="CK71" s="23"/>
      <c r="CL71" s="33"/>
      <c r="CM71" s="33"/>
      <c r="CN71" s="33"/>
      <c r="CO71" s="33"/>
      <c r="CP71" s="33"/>
      <c r="CQ71" s="33"/>
    </row>
    <row r="72" spans="1:95" s="2" customFormat="1" x14ac:dyDescent="0.25">
      <c r="A72" s="23"/>
      <c r="B72" s="22"/>
      <c r="C72" s="23"/>
      <c r="D72" s="22"/>
      <c r="E72" s="23"/>
      <c r="F72" s="33"/>
      <c r="G72" s="33"/>
      <c r="H72" s="33"/>
      <c r="I72" s="33"/>
      <c r="J72" s="33"/>
      <c r="K72" s="33"/>
      <c r="L72" s="33"/>
      <c r="M72" s="33"/>
      <c r="N72" s="22"/>
      <c r="O72" s="23"/>
      <c r="P72" s="22"/>
      <c r="Q72" s="23"/>
      <c r="R72" s="33"/>
      <c r="S72" s="33"/>
      <c r="T72" s="33"/>
      <c r="U72" s="33"/>
      <c r="V72" s="33"/>
      <c r="W72" s="33"/>
      <c r="X72" s="33"/>
      <c r="Y72" s="33"/>
      <c r="Z72" s="22"/>
      <c r="AA72" s="23"/>
      <c r="AB72" s="22"/>
      <c r="AC72" s="23"/>
      <c r="AD72" s="33"/>
      <c r="AE72" s="33"/>
      <c r="AF72" s="33"/>
      <c r="AG72" s="33"/>
      <c r="AH72" s="33"/>
      <c r="AI72" s="33"/>
      <c r="AJ72" s="33"/>
      <c r="AK72" s="23"/>
      <c r="AL72" s="22"/>
      <c r="AM72" s="23"/>
      <c r="AN72" s="22"/>
      <c r="AO72" s="23"/>
      <c r="AP72" s="33"/>
      <c r="AQ72" s="33"/>
      <c r="AR72" s="33"/>
      <c r="AS72" s="33"/>
      <c r="AT72" s="33"/>
      <c r="AU72" s="33"/>
      <c r="AV72" s="33"/>
      <c r="AW72" s="23"/>
      <c r="AX72" s="22"/>
      <c r="AY72" s="23"/>
      <c r="AZ72" s="22"/>
      <c r="BA72" s="23"/>
      <c r="BB72" s="33"/>
      <c r="BC72" s="33"/>
      <c r="BD72" s="33"/>
      <c r="BE72" s="33"/>
      <c r="BF72" s="33"/>
      <c r="BG72" s="33"/>
      <c r="BH72" s="33"/>
      <c r="BI72" s="33"/>
      <c r="BJ72" s="22"/>
      <c r="BK72" s="23"/>
      <c r="BL72" s="22"/>
      <c r="BM72" s="23"/>
      <c r="BN72" s="33"/>
      <c r="BO72" s="33"/>
      <c r="BP72" s="33"/>
      <c r="BQ72" s="33"/>
      <c r="BR72" s="33"/>
      <c r="BS72" s="33"/>
      <c r="BT72" s="33"/>
      <c r="BU72" s="33"/>
      <c r="BV72" s="22"/>
      <c r="BW72" s="23"/>
      <c r="BX72" s="22"/>
      <c r="BY72" s="23"/>
      <c r="BZ72" s="33"/>
      <c r="CA72" s="33"/>
      <c r="CB72" s="33"/>
      <c r="CC72" s="33"/>
      <c r="CD72" s="33"/>
      <c r="CE72" s="33"/>
      <c r="CF72" s="33"/>
      <c r="CG72" s="23"/>
      <c r="CH72" s="22"/>
      <c r="CI72" s="23"/>
      <c r="CJ72" s="22"/>
      <c r="CK72" s="23"/>
      <c r="CL72" s="33"/>
      <c r="CM72" s="33"/>
      <c r="CN72" s="33"/>
      <c r="CO72" s="33"/>
      <c r="CP72" s="33"/>
      <c r="CQ72" s="33"/>
    </row>
    <row r="73" spans="1:95" s="2" customFormat="1" x14ac:dyDescent="0.25">
      <c r="A73" s="33"/>
      <c r="B73" s="33"/>
      <c r="C73" s="33"/>
      <c r="D73" s="23"/>
      <c r="E73" s="23"/>
      <c r="F73" s="33"/>
      <c r="G73" s="33"/>
      <c r="H73" s="33"/>
      <c r="I73" s="33"/>
      <c r="J73" s="33"/>
      <c r="K73" s="33"/>
      <c r="L73" s="33"/>
      <c r="M73" s="33"/>
      <c r="N73" s="33"/>
      <c r="O73" s="23"/>
      <c r="P73" s="23"/>
      <c r="Q73" s="23"/>
      <c r="R73" s="33"/>
      <c r="S73" s="33"/>
      <c r="T73" s="33"/>
      <c r="U73" s="33"/>
      <c r="V73" s="33"/>
      <c r="W73" s="33"/>
      <c r="X73" s="33"/>
      <c r="Y73" s="33"/>
      <c r="Z73" s="33"/>
      <c r="AA73" s="23"/>
      <c r="AB73" s="23"/>
      <c r="AC73" s="23"/>
      <c r="AD73" s="33"/>
      <c r="AE73" s="33"/>
      <c r="AF73" s="33"/>
      <c r="AG73" s="33"/>
      <c r="AH73" s="33"/>
      <c r="AI73" s="33"/>
      <c r="AJ73" s="33"/>
      <c r="AK73" s="33"/>
      <c r="AL73" s="33"/>
      <c r="AM73" s="23"/>
      <c r="AN73" s="23"/>
      <c r="AO73" s="2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23"/>
      <c r="BA73" s="23"/>
      <c r="BB73" s="33"/>
      <c r="BC73" s="33"/>
      <c r="BD73" s="33"/>
      <c r="BE73" s="33"/>
      <c r="BF73" s="33"/>
      <c r="BG73" s="33"/>
      <c r="BH73" s="33"/>
      <c r="BI73" s="33"/>
      <c r="BJ73" s="33"/>
      <c r="BK73" s="23"/>
      <c r="BL73" s="23"/>
      <c r="BM73" s="23"/>
      <c r="BN73" s="33"/>
      <c r="BO73" s="33"/>
      <c r="BP73" s="33"/>
      <c r="BQ73" s="33"/>
      <c r="BR73" s="33"/>
      <c r="BS73" s="33"/>
      <c r="BT73" s="33"/>
      <c r="BU73" s="33"/>
      <c r="BV73" s="33"/>
      <c r="BW73" s="23"/>
      <c r="BX73" s="23"/>
      <c r="BY73" s="23"/>
      <c r="BZ73" s="33"/>
      <c r="CA73" s="33"/>
      <c r="CB73" s="33"/>
      <c r="CC73" s="33"/>
      <c r="CD73" s="33"/>
      <c r="CE73" s="33"/>
      <c r="CF73" s="33"/>
      <c r="CG73" s="33"/>
      <c r="CH73" s="33"/>
      <c r="CI73" s="23"/>
      <c r="CJ73" s="23"/>
      <c r="CK73" s="23"/>
      <c r="CL73" s="33"/>
      <c r="CM73" s="33"/>
      <c r="CN73" s="33"/>
      <c r="CO73" s="33"/>
      <c r="CP73" s="33"/>
      <c r="CQ73" s="33"/>
    </row>
    <row r="74" spans="1:95" s="2" customFormat="1" x14ac:dyDescent="0.25">
      <c r="A74" s="23"/>
      <c r="B74" s="22"/>
      <c r="C74" s="23"/>
      <c r="D74" s="23"/>
      <c r="E74" s="23"/>
      <c r="F74" s="33"/>
      <c r="G74" s="33"/>
      <c r="H74" s="33"/>
      <c r="I74" s="33"/>
      <c r="J74" s="33"/>
      <c r="K74" s="33"/>
      <c r="L74" s="33"/>
      <c r="M74" s="33"/>
      <c r="N74" s="22"/>
      <c r="O74" s="23"/>
      <c r="P74" s="23"/>
      <c r="Q74" s="23"/>
      <c r="R74" s="33"/>
      <c r="S74" s="33"/>
      <c r="T74" s="33"/>
      <c r="U74" s="33"/>
      <c r="V74" s="33"/>
      <c r="W74" s="33"/>
      <c r="X74" s="33"/>
      <c r="Y74" s="33"/>
      <c r="Z74" s="22"/>
      <c r="AA74" s="23"/>
      <c r="AB74" s="23"/>
      <c r="AC74" s="23"/>
      <c r="AD74" s="33"/>
      <c r="AE74" s="33"/>
      <c r="AF74" s="33"/>
      <c r="AG74" s="33"/>
      <c r="AH74" s="33"/>
      <c r="AI74" s="33"/>
      <c r="AJ74" s="33"/>
      <c r="AK74" s="23"/>
      <c r="AL74" s="22"/>
      <c r="AM74" s="23"/>
      <c r="AN74" s="23"/>
      <c r="AO74" s="23"/>
      <c r="AP74" s="33"/>
      <c r="AQ74" s="33"/>
      <c r="AR74" s="33"/>
      <c r="AS74" s="33"/>
      <c r="AT74" s="33"/>
      <c r="AU74" s="33"/>
      <c r="AV74" s="33"/>
      <c r="AW74" s="23"/>
      <c r="AX74" s="22"/>
      <c r="AY74" s="23"/>
      <c r="AZ74" s="23"/>
      <c r="BA74" s="23"/>
      <c r="BB74" s="33"/>
      <c r="BC74" s="33"/>
      <c r="BD74" s="33"/>
      <c r="BE74" s="33"/>
      <c r="BF74" s="33"/>
      <c r="BG74" s="33"/>
      <c r="BH74" s="33"/>
      <c r="BI74" s="33"/>
      <c r="BJ74" s="22"/>
      <c r="BK74" s="23"/>
      <c r="BL74" s="23"/>
      <c r="BM74" s="23"/>
      <c r="BN74" s="33"/>
      <c r="BO74" s="33"/>
      <c r="BP74" s="33"/>
      <c r="BQ74" s="33"/>
      <c r="BR74" s="33"/>
      <c r="BS74" s="33"/>
      <c r="BT74" s="33"/>
      <c r="BU74" s="33"/>
      <c r="BV74" s="22"/>
      <c r="BW74" s="23"/>
      <c r="BX74" s="23"/>
      <c r="BY74" s="23"/>
      <c r="BZ74" s="33"/>
      <c r="CA74" s="33"/>
      <c r="CB74" s="33"/>
      <c r="CC74" s="33"/>
      <c r="CD74" s="33"/>
      <c r="CE74" s="33"/>
      <c r="CF74" s="33"/>
      <c r="CG74" s="23"/>
      <c r="CH74" s="22"/>
      <c r="CI74" s="23"/>
      <c r="CJ74" s="23"/>
      <c r="CK74" s="23"/>
      <c r="CL74" s="33"/>
      <c r="CM74" s="33"/>
      <c r="CN74" s="33"/>
      <c r="CO74" s="33"/>
      <c r="CP74" s="33"/>
      <c r="CQ74" s="33"/>
    </row>
    <row r="75" spans="1:95" s="2" customFormat="1" x14ac:dyDescent="0.25">
      <c r="A75" s="23"/>
      <c r="B75" s="22"/>
      <c r="C75" s="23"/>
      <c r="D75" s="23"/>
      <c r="E75" s="23"/>
      <c r="F75" s="33"/>
      <c r="G75" s="33"/>
      <c r="H75" s="33"/>
      <c r="I75" s="33"/>
      <c r="J75" s="33"/>
      <c r="K75" s="33"/>
      <c r="L75" s="33"/>
      <c r="M75" s="33"/>
      <c r="N75" s="22"/>
      <c r="O75" s="23"/>
      <c r="P75" s="23"/>
      <c r="Q75" s="23"/>
      <c r="R75" s="33"/>
      <c r="S75" s="33"/>
      <c r="T75" s="33"/>
      <c r="U75" s="33"/>
      <c r="V75" s="33"/>
      <c r="W75" s="33"/>
      <c r="X75" s="33"/>
      <c r="Y75" s="33"/>
      <c r="Z75" s="22"/>
      <c r="AA75" s="23"/>
      <c r="AB75" s="23"/>
      <c r="AC75" s="23"/>
      <c r="AD75" s="33"/>
      <c r="AE75" s="33"/>
      <c r="AF75" s="33"/>
      <c r="AG75" s="33"/>
      <c r="AH75" s="33"/>
      <c r="AI75" s="33"/>
      <c r="AJ75" s="33"/>
      <c r="AK75" s="23"/>
      <c r="AL75" s="22"/>
      <c r="AM75" s="23"/>
      <c r="AN75" s="23"/>
      <c r="AO75" s="23"/>
      <c r="AP75" s="33"/>
      <c r="AQ75" s="33"/>
      <c r="AR75" s="33"/>
      <c r="AS75" s="33"/>
      <c r="AT75" s="33"/>
      <c r="AU75" s="33"/>
      <c r="AV75" s="33"/>
      <c r="AW75" s="23"/>
      <c r="AX75" s="22"/>
      <c r="AY75" s="23"/>
      <c r="AZ75" s="23"/>
      <c r="BA75" s="23"/>
      <c r="BB75" s="33"/>
      <c r="BC75" s="33"/>
      <c r="BD75" s="33"/>
      <c r="BE75" s="33"/>
      <c r="BF75" s="33"/>
      <c r="BG75" s="33"/>
      <c r="BH75" s="33"/>
      <c r="BI75" s="33"/>
      <c r="BJ75" s="22"/>
      <c r="BK75" s="23"/>
      <c r="BL75" s="23"/>
      <c r="BM75" s="23"/>
      <c r="BN75" s="33"/>
      <c r="BO75" s="33"/>
      <c r="BP75" s="33"/>
      <c r="BQ75" s="33"/>
      <c r="BR75" s="33"/>
      <c r="BS75" s="33"/>
      <c r="BT75" s="33"/>
      <c r="BU75" s="33"/>
      <c r="BV75" s="22"/>
      <c r="BW75" s="23"/>
      <c r="BX75" s="23"/>
      <c r="BY75" s="23"/>
      <c r="BZ75" s="33"/>
      <c r="CA75" s="33"/>
      <c r="CB75" s="33"/>
      <c r="CC75" s="33"/>
      <c r="CD75" s="33"/>
      <c r="CE75" s="33"/>
      <c r="CF75" s="33"/>
      <c r="CG75" s="23"/>
      <c r="CH75" s="22"/>
      <c r="CI75" s="23"/>
      <c r="CJ75" s="23"/>
      <c r="CK75" s="23"/>
      <c r="CL75" s="33"/>
      <c r="CM75" s="33"/>
      <c r="CN75" s="33"/>
      <c r="CO75" s="33"/>
      <c r="CP75" s="33"/>
      <c r="CQ75" s="33"/>
    </row>
    <row r="76" spans="1:95" s="2" customFormat="1" x14ac:dyDescent="0.25">
      <c r="A76" s="23"/>
      <c r="B76" s="22"/>
      <c r="C76" s="23"/>
      <c r="D76" s="23"/>
      <c r="E76" s="23"/>
      <c r="F76" s="33"/>
      <c r="G76" s="33"/>
      <c r="H76" s="33"/>
      <c r="I76" s="33"/>
      <c r="J76" s="33"/>
      <c r="K76" s="33"/>
      <c r="L76" s="33"/>
      <c r="M76" s="33"/>
      <c r="N76" s="22"/>
      <c r="O76" s="23"/>
      <c r="P76" s="23"/>
      <c r="Q76" s="23"/>
      <c r="R76" s="33"/>
      <c r="S76" s="33"/>
      <c r="T76" s="33"/>
      <c r="U76" s="33"/>
      <c r="V76" s="33"/>
      <c r="W76" s="33"/>
      <c r="X76" s="33"/>
      <c r="Y76" s="33"/>
      <c r="Z76" s="22"/>
      <c r="AA76" s="23"/>
      <c r="AB76" s="23"/>
      <c r="AC76" s="23"/>
      <c r="AD76" s="33"/>
      <c r="AE76" s="33"/>
      <c r="AF76" s="33"/>
      <c r="AG76" s="33"/>
      <c r="AH76" s="33"/>
      <c r="AI76" s="33"/>
      <c r="AJ76" s="33"/>
      <c r="AK76" s="23"/>
      <c r="AL76" s="22"/>
      <c r="AM76" s="23"/>
      <c r="AN76" s="23"/>
      <c r="AO76" s="23"/>
      <c r="AP76" s="33"/>
      <c r="AQ76" s="33"/>
      <c r="AR76" s="33"/>
      <c r="AS76" s="33"/>
      <c r="AT76" s="33"/>
      <c r="AU76" s="33"/>
      <c r="AV76" s="33"/>
      <c r="AW76" s="23"/>
      <c r="AX76" s="22"/>
      <c r="AY76" s="23"/>
      <c r="AZ76" s="23"/>
      <c r="BA76" s="23"/>
      <c r="BB76" s="33"/>
      <c r="BC76" s="33"/>
      <c r="BD76" s="33"/>
      <c r="BE76" s="33"/>
      <c r="BF76" s="33"/>
      <c r="BG76" s="33"/>
      <c r="BH76" s="33"/>
      <c r="BI76" s="33"/>
      <c r="BJ76" s="22"/>
      <c r="BK76" s="23"/>
      <c r="BL76" s="23"/>
      <c r="BM76" s="23"/>
      <c r="BN76" s="33"/>
      <c r="BO76" s="33"/>
      <c r="BP76" s="33"/>
      <c r="BQ76" s="33"/>
      <c r="BR76" s="33"/>
      <c r="BS76" s="33"/>
      <c r="BT76" s="33"/>
      <c r="BU76" s="33"/>
      <c r="BV76" s="22"/>
      <c r="BW76" s="23"/>
      <c r="BX76" s="23"/>
      <c r="BY76" s="23"/>
      <c r="BZ76" s="33"/>
      <c r="CA76" s="33"/>
      <c r="CB76" s="33"/>
      <c r="CC76" s="33"/>
      <c r="CD76" s="33"/>
      <c r="CE76" s="33"/>
      <c r="CF76" s="33"/>
      <c r="CG76" s="23"/>
      <c r="CH76" s="22"/>
      <c r="CI76" s="23"/>
      <c r="CJ76" s="23"/>
      <c r="CK76" s="23"/>
      <c r="CL76" s="33"/>
      <c r="CM76" s="33"/>
      <c r="CN76" s="33"/>
      <c r="CO76" s="33"/>
      <c r="CP76" s="33"/>
      <c r="CQ76" s="33"/>
    </row>
    <row r="77" spans="1:95" s="2" customFormat="1" x14ac:dyDescent="0.25">
      <c r="A77" s="23"/>
      <c r="B77" s="22"/>
      <c r="C77" s="23"/>
      <c r="D77" s="22"/>
      <c r="E77" s="23"/>
      <c r="F77" s="33"/>
      <c r="G77" s="33"/>
      <c r="H77" s="33"/>
      <c r="I77" s="33"/>
      <c r="J77" s="33"/>
      <c r="K77" s="33"/>
      <c r="L77" s="33"/>
      <c r="M77" s="33"/>
      <c r="N77" s="22"/>
      <c r="O77" s="23"/>
      <c r="P77" s="22"/>
      <c r="Q77" s="23"/>
      <c r="R77" s="33"/>
      <c r="S77" s="33"/>
      <c r="T77" s="33"/>
      <c r="U77" s="33"/>
      <c r="V77" s="33"/>
      <c r="W77" s="33"/>
      <c r="X77" s="33"/>
      <c r="Y77" s="33"/>
      <c r="Z77" s="22"/>
      <c r="AA77" s="23"/>
      <c r="AB77" s="22"/>
      <c r="AC77" s="23"/>
      <c r="AD77" s="33"/>
      <c r="AE77" s="33"/>
      <c r="AF77" s="33"/>
      <c r="AG77" s="33"/>
      <c r="AH77" s="33"/>
      <c r="AI77" s="33"/>
      <c r="AJ77" s="33"/>
      <c r="AK77" s="23"/>
      <c r="AL77" s="22"/>
      <c r="AM77" s="23"/>
      <c r="AN77" s="22"/>
      <c r="AO77" s="23"/>
      <c r="AP77" s="33"/>
      <c r="AQ77" s="33"/>
      <c r="AR77" s="33"/>
      <c r="AS77" s="33"/>
      <c r="AT77" s="33"/>
      <c r="AU77" s="33"/>
      <c r="AV77" s="33"/>
      <c r="AW77" s="23"/>
      <c r="AX77" s="22"/>
      <c r="AY77" s="23"/>
      <c r="AZ77" s="22"/>
      <c r="BA77" s="23"/>
      <c r="BB77" s="33"/>
      <c r="BC77" s="33"/>
      <c r="BD77" s="33"/>
      <c r="BE77" s="33"/>
      <c r="BF77" s="33"/>
      <c r="BG77" s="33"/>
      <c r="BH77" s="33"/>
      <c r="BI77" s="33"/>
      <c r="BJ77" s="22"/>
      <c r="BK77" s="23"/>
      <c r="BL77" s="22"/>
      <c r="BM77" s="23"/>
      <c r="BN77" s="33"/>
      <c r="BO77" s="33"/>
      <c r="BP77" s="33"/>
      <c r="BQ77" s="33"/>
      <c r="BR77" s="33"/>
      <c r="BS77" s="33"/>
      <c r="BT77" s="33"/>
      <c r="BU77" s="33"/>
      <c r="BV77" s="22"/>
      <c r="BW77" s="23"/>
      <c r="BX77" s="22"/>
      <c r="BY77" s="23"/>
      <c r="BZ77" s="33"/>
      <c r="CA77" s="33"/>
      <c r="CB77" s="33"/>
      <c r="CC77" s="33"/>
      <c r="CD77" s="33"/>
      <c r="CE77" s="33"/>
      <c r="CF77" s="33"/>
      <c r="CG77" s="23"/>
      <c r="CH77" s="22"/>
      <c r="CI77" s="23"/>
      <c r="CJ77" s="22"/>
      <c r="CK77" s="23"/>
      <c r="CL77" s="33"/>
      <c r="CM77" s="33"/>
      <c r="CN77" s="33"/>
      <c r="CO77" s="33"/>
      <c r="CP77" s="33"/>
      <c r="CQ77" s="33"/>
    </row>
    <row r="78" spans="1:95" s="2" customFormat="1" x14ac:dyDescent="0.25">
      <c r="A78" s="23"/>
      <c r="B78" s="22"/>
      <c r="C78" s="23"/>
      <c r="D78" s="23"/>
      <c r="E78" s="23"/>
      <c r="F78" s="33"/>
      <c r="G78" s="33"/>
      <c r="H78" s="33"/>
      <c r="I78" s="33"/>
      <c r="J78" s="33"/>
      <c r="K78" s="33"/>
      <c r="L78" s="33"/>
      <c r="M78" s="33"/>
      <c r="N78" s="22"/>
      <c r="O78" s="33"/>
      <c r="P78" s="23"/>
      <c r="Q78" s="23"/>
      <c r="R78" s="33"/>
      <c r="S78" s="33"/>
      <c r="T78" s="33"/>
      <c r="U78" s="33"/>
      <c r="V78" s="33"/>
      <c r="W78" s="33"/>
      <c r="X78" s="33"/>
      <c r="Y78" s="33"/>
      <c r="Z78" s="22"/>
      <c r="AA78" s="33"/>
      <c r="AB78" s="23"/>
      <c r="AC78" s="23"/>
      <c r="AD78" s="33"/>
      <c r="AE78" s="33"/>
      <c r="AF78" s="33"/>
      <c r="AG78" s="33"/>
      <c r="AH78" s="33"/>
      <c r="AI78" s="33"/>
      <c r="AJ78" s="33"/>
      <c r="AK78" s="23"/>
      <c r="AL78" s="22"/>
      <c r="AM78" s="33"/>
      <c r="AN78" s="23"/>
      <c r="AO78" s="23"/>
      <c r="AP78" s="33"/>
      <c r="AQ78" s="33"/>
      <c r="AR78" s="33"/>
      <c r="AS78" s="33"/>
      <c r="AT78" s="33"/>
      <c r="AU78" s="33"/>
      <c r="AV78" s="33"/>
      <c r="AW78" s="23"/>
      <c r="AX78" s="22"/>
      <c r="AY78" s="23"/>
      <c r="AZ78" s="23"/>
      <c r="BA78" s="23"/>
      <c r="BB78" s="33"/>
      <c r="BC78" s="33"/>
      <c r="BD78" s="33"/>
      <c r="BE78" s="33"/>
      <c r="BF78" s="33"/>
      <c r="BG78" s="33"/>
      <c r="BH78" s="33"/>
      <c r="BI78" s="33"/>
      <c r="BJ78" s="22"/>
      <c r="BK78" s="33"/>
      <c r="BL78" s="23"/>
      <c r="BM78" s="23"/>
      <c r="BN78" s="33"/>
      <c r="BO78" s="33"/>
      <c r="BP78" s="33"/>
      <c r="BQ78" s="33"/>
      <c r="BR78" s="33"/>
      <c r="BS78" s="33"/>
      <c r="BT78" s="33"/>
      <c r="BU78" s="33"/>
      <c r="BV78" s="22"/>
      <c r="BW78" s="33"/>
      <c r="BX78" s="23"/>
      <c r="BY78" s="23"/>
      <c r="BZ78" s="33"/>
      <c r="CA78" s="33"/>
      <c r="CB78" s="33"/>
      <c r="CC78" s="33"/>
      <c r="CD78" s="33"/>
      <c r="CE78" s="33"/>
      <c r="CF78" s="33"/>
      <c r="CG78" s="23"/>
      <c r="CH78" s="22"/>
      <c r="CI78" s="33"/>
      <c r="CJ78" s="23"/>
      <c r="CK78" s="23"/>
      <c r="CL78" s="33"/>
      <c r="CM78" s="33"/>
      <c r="CN78" s="33"/>
      <c r="CO78" s="33"/>
      <c r="CP78" s="33"/>
      <c r="CQ78" s="33"/>
    </row>
    <row r="79" spans="1:95" s="2" customFormat="1" x14ac:dyDescent="0.25">
      <c r="A79" s="23"/>
      <c r="B79" s="22"/>
      <c r="C79" s="23"/>
      <c r="D79" s="23"/>
      <c r="E79" s="23"/>
      <c r="F79" s="33"/>
      <c r="G79" s="33"/>
      <c r="H79" s="33"/>
      <c r="I79" s="33"/>
      <c r="J79" s="33"/>
      <c r="K79" s="33"/>
      <c r="L79" s="33"/>
      <c r="M79" s="33"/>
      <c r="N79" s="22"/>
      <c r="O79" s="33"/>
      <c r="P79" s="23"/>
      <c r="Q79" s="23"/>
      <c r="R79" s="33"/>
      <c r="S79" s="33"/>
      <c r="T79" s="33"/>
      <c r="U79" s="33"/>
      <c r="V79" s="33"/>
      <c r="W79" s="33"/>
      <c r="X79" s="33"/>
      <c r="Y79" s="33"/>
      <c r="Z79" s="22"/>
      <c r="AA79" s="33"/>
      <c r="AB79" s="23"/>
      <c r="AC79" s="23"/>
      <c r="AD79" s="33"/>
      <c r="AE79" s="33"/>
      <c r="AF79" s="33"/>
      <c r="AG79" s="33"/>
      <c r="AH79" s="33"/>
      <c r="AI79" s="33"/>
      <c r="AJ79" s="33"/>
      <c r="AK79" s="23"/>
      <c r="AL79" s="22"/>
      <c r="AM79" s="33"/>
      <c r="AN79" s="23"/>
      <c r="AO79" s="23"/>
      <c r="AP79" s="33"/>
      <c r="AQ79" s="33"/>
      <c r="AR79" s="33"/>
      <c r="AS79" s="33"/>
      <c r="AT79" s="33"/>
      <c r="AU79" s="33"/>
      <c r="AV79" s="33"/>
      <c r="AW79" s="23"/>
      <c r="AX79" s="22"/>
      <c r="AY79" s="23"/>
      <c r="AZ79" s="23"/>
      <c r="BA79" s="23"/>
      <c r="BB79" s="33"/>
      <c r="BC79" s="33"/>
      <c r="BD79" s="33"/>
      <c r="BE79" s="33"/>
      <c r="BF79" s="33"/>
      <c r="BG79" s="33"/>
      <c r="BH79" s="33"/>
      <c r="BI79" s="33"/>
      <c r="BJ79" s="22"/>
      <c r="BK79" s="33"/>
      <c r="BL79" s="23"/>
      <c r="BM79" s="23"/>
      <c r="BN79" s="33"/>
      <c r="BO79" s="33"/>
      <c r="BP79" s="33"/>
      <c r="BQ79" s="33"/>
      <c r="BR79" s="33"/>
      <c r="BS79" s="33"/>
      <c r="BT79" s="33"/>
      <c r="BU79" s="33"/>
      <c r="BV79" s="22"/>
      <c r="BW79" s="33"/>
      <c r="BX79" s="23"/>
      <c r="BY79" s="23"/>
      <c r="BZ79" s="33"/>
      <c r="CA79" s="33"/>
      <c r="CB79" s="33"/>
      <c r="CC79" s="33"/>
      <c r="CD79" s="33"/>
      <c r="CE79" s="33"/>
      <c r="CF79" s="33"/>
      <c r="CG79" s="23"/>
      <c r="CH79" s="22"/>
      <c r="CI79" s="33"/>
      <c r="CJ79" s="23"/>
      <c r="CK79" s="23"/>
      <c r="CL79" s="33"/>
      <c r="CM79" s="33"/>
      <c r="CN79" s="33"/>
      <c r="CO79" s="33"/>
      <c r="CP79" s="33"/>
      <c r="CQ79" s="33"/>
    </row>
    <row r="80" spans="1:95" s="2" customFormat="1" x14ac:dyDescent="0.25">
      <c r="A80" s="23"/>
      <c r="B80" s="22"/>
      <c r="C80" s="23"/>
      <c r="D80" s="23"/>
      <c r="E80" s="23"/>
      <c r="F80" s="33"/>
      <c r="G80" s="33"/>
      <c r="H80" s="33"/>
      <c r="I80" s="33"/>
      <c r="J80" s="33"/>
      <c r="K80" s="33"/>
      <c r="L80" s="33"/>
      <c r="M80" s="33"/>
      <c r="N80" s="22"/>
      <c r="O80" s="33"/>
      <c r="P80" s="23"/>
      <c r="Q80" s="23"/>
      <c r="R80" s="33"/>
      <c r="S80" s="33"/>
      <c r="T80" s="33"/>
      <c r="U80" s="33"/>
      <c r="V80" s="33"/>
      <c r="W80" s="33"/>
      <c r="X80" s="33"/>
      <c r="Y80" s="33"/>
      <c r="Z80" s="22"/>
      <c r="AA80" s="33"/>
      <c r="AB80" s="23"/>
      <c r="AC80" s="23"/>
      <c r="AD80" s="33"/>
      <c r="AE80" s="33"/>
      <c r="AF80" s="33"/>
      <c r="AG80" s="33"/>
      <c r="AH80" s="33"/>
      <c r="AI80" s="33"/>
      <c r="AJ80" s="33"/>
      <c r="AK80" s="23"/>
      <c r="AL80" s="22"/>
      <c r="AM80" s="33"/>
      <c r="AN80" s="23"/>
      <c r="AO80" s="23"/>
      <c r="AP80" s="33"/>
      <c r="AQ80" s="33"/>
      <c r="AR80" s="33"/>
      <c r="AS80" s="33"/>
      <c r="AT80" s="33"/>
      <c r="AU80" s="33"/>
      <c r="AV80" s="33"/>
      <c r="AW80" s="23"/>
      <c r="AX80" s="22"/>
      <c r="AY80" s="23"/>
      <c r="AZ80" s="23"/>
      <c r="BA80" s="23"/>
      <c r="BB80" s="33"/>
      <c r="BC80" s="33"/>
      <c r="BD80" s="33"/>
      <c r="BE80" s="33"/>
      <c r="BF80" s="33"/>
      <c r="BG80" s="33"/>
      <c r="BH80" s="33"/>
      <c r="BI80" s="33"/>
      <c r="BJ80" s="22"/>
      <c r="BK80" s="33"/>
      <c r="BL80" s="23"/>
      <c r="BM80" s="23"/>
      <c r="BN80" s="33"/>
      <c r="BO80" s="33"/>
      <c r="BP80" s="33"/>
      <c r="BQ80" s="33"/>
      <c r="BR80" s="33"/>
      <c r="BS80" s="33"/>
      <c r="BT80" s="33"/>
      <c r="BU80" s="33"/>
      <c r="BV80" s="22"/>
      <c r="BW80" s="33"/>
      <c r="BX80" s="23"/>
      <c r="BY80" s="23"/>
      <c r="BZ80" s="33"/>
      <c r="CA80" s="33"/>
      <c r="CB80" s="33"/>
      <c r="CC80" s="33"/>
      <c r="CD80" s="33"/>
      <c r="CE80" s="33"/>
      <c r="CF80" s="33"/>
      <c r="CG80" s="23"/>
      <c r="CH80" s="22"/>
      <c r="CI80" s="33"/>
      <c r="CJ80" s="23"/>
      <c r="CK80" s="23"/>
      <c r="CL80" s="33"/>
      <c r="CM80" s="33"/>
      <c r="CN80" s="33"/>
      <c r="CO80" s="33"/>
      <c r="CP80" s="33"/>
      <c r="CQ80" s="33"/>
    </row>
    <row r="81" spans="1:95" s="2" customFormat="1" x14ac:dyDescent="0.25">
      <c r="A81" s="23"/>
      <c r="B81" s="22"/>
      <c r="C81" s="23"/>
      <c r="D81" s="23"/>
      <c r="E81" s="23"/>
      <c r="F81" s="33"/>
      <c r="G81" s="33"/>
      <c r="H81" s="33"/>
      <c r="I81" s="33"/>
      <c r="J81" s="33"/>
      <c r="K81" s="33"/>
      <c r="L81" s="33"/>
      <c r="M81" s="33"/>
      <c r="N81" s="22"/>
      <c r="O81" s="33"/>
      <c r="P81" s="23"/>
      <c r="Q81" s="23"/>
      <c r="R81" s="33"/>
      <c r="S81" s="33"/>
      <c r="T81" s="33"/>
      <c r="U81" s="33"/>
      <c r="V81" s="33"/>
      <c r="W81" s="33"/>
      <c r="X81" s="33"/>
      <c r="Y81" s="33"/>
      <c r="Z81" s="22"/>
      <c r="AA81" s="33"/>
      <c r="AB81" s="23"/>
      <c r="AC81" s="23"/>
      <c r="AD81" s="33"/>
      <c r="AE81" s="33"/>
      <c r="AF81" s="33"/>
      <c r="AG81" s="33"/>
      <c r="AH81" s="33"/>
      <c r="AI81" s="33"/>
      <c r="AJ81" s="33"/>
      <c r="AK81" s="23"/>
      <c r="AL81" s="22"/>
      <c r="AM81" s="33"/>
      <c r="AN81" s="23"/>
      <c r="AO81" s="23"/>
      <c r="AP81" s="33"/>
      <c r="AQ81" s="33"/>
      <c r="AR81" s="33"/>
      <c r="AS81" s="33"/>
      <c r="AT81" s="33"/>
      <c r="AU81" s="33"/>
      <c r="AV81" s="33"/>
      <c r="AW81" s="23"/>
      <c r="AX81" s="22"/>
      <c r="AY81" s="23"/>
      <c r="AZ81" s="23"/>
      <c r="BA81" s="23"/>
      <c r="BB81" s="33"/>
      <c r="BC81" s="33"/>
      <c r="BD81" s="33"/>
      <c r="BE81" s="33"/>
      <c r="BF81" s="33"/>
      <c r="BG81" s="33"/>
      <c r="BH81" s="33"/>
      <c r="BI81" s="33"/>
      <c r="BJ81" s="22"/>
      <c r="BK81" s="33"/>
      <c r="BL81" s="23"/>
      <c r="BM81" s="23"/>
      <c r="BN81" s="33"/>
      <c r="BO81" s="33"/>
      <c r="BP81" s="33"/>
      <c r="BQ81" s="33"/>
      <c r="BR81" s="33"/>
      <c r="BS81" s="33"/>
      <c r="BT81" s="33"/>
      <c r="BU81" s="33"/>
      <c r="BV81" s="22"/>
      <c r="BW81" s="33"/>
      <c r="BX81" s="23"/>
      <c r="BY81" s="23"/>
      <c r="BZ81" s="33"/>
      <c r="CA81" s="33"/>
      <c r="CB81" s="33"/>
      <c r="CC81" s="33"/>
      <c r="CD81" s="33"/>
      <c r="CE81" s="33"/>
      <c r="CF81" s="33"/>
      <c r="CG81" s="23"/>
      <c r="CH81" s="22"/>
      <c r="CI81" s="33"/>
      <c r="CJ81" s="23"/>
      <c r="CK81" s="23"/>
      <c r="CL81" s="33"/>
      <c r="CM81" s="33"/>
      <c r="CN81" s="33"/>
      <c r="CO81" s="33"/>
      <c r="CP81" s="33"/>
      <c r="CQ81" s="33"/>
    </row>
    <row r="82" spans="1:95" s="2" customFormat="1" x14ac:dyDescent="0.25">
      <c r="A82" s="23"/>
      <c r="B82" s="22"/>
      <c r="C82" s="23"/>
      <c r="D82" s="23"/>
      <c r="E82" s="23"/>
      <c r="F82" s="33"/>
      <c r="G82" s="33"/>
      <c r="H82" s="33"/>
      <c r="I82" s="33"/>
      <c r="J82" s="33"/>
      <c r="K82" s="33"/>
      <c r="L82" s="33"/>
      <c r="M82" s="33"/>
      <c r="N82" s="22"/>
      <c r="O82" s="33"/>
      <c r="P82" s="23"/>
      <c r="Q82" s="23"/>
      <c r="R82" s="33"/>
      <c r="S82" s="33"/>
      <c r="T82" s="33"/>
      <c r="U82" s="33"/>
      <c r="V82" s="33"/>
      <c r="W82" s="33"/>
      <c r="X82" s="33"/>
      <c r="Y82" s="33"/>
      <c r="Z82" s="22"/>
      <c r="AA82" s="33"/>
      <c r="AB82" s="23"/>
      <c r="AC82" s="23"/>
      <c r="AD82" s="33"/>
      <c r="AE82" s="33"/>
      <c r="AF82" s="33"/>
      <c r="AG82" s="33"/>
      <c r="AH82" s="33"/>
      <c r="AI82" s="33"/>
      <c r="AJ82" s="33"/>
      <c r="AK82" s="23"/>
      <c r="AL82" s="22"/>
      <c r="AM82" s="33"/>
      <c r="AN82" s="23"/>
      <c r="AO82" s="23"/>
      <c r="AP82" s="33"/>
      <c r="AQ82" s="33"/>
      <c r="AR82" s="33"/>
      <c r="AS82" s="33"/>
      <c r="AT82" s="33"/>
      <c r="AU82" s="33"/>
      <c r="AV82" s="33"/>
      <c r="AW82" s="23"/>
      <c r="AX82" s="22"/>
      <c r="AY82" s="23"/>
      <c r="AZ82" s="23"/>
      <c r="BA82" s="23"/>
      <c r="BB82" s="33"/>
      <c r="BC82" s="33"/>
      <c r="BD82" s="33"/>
      <c r="BE82" s="33"/>
      <c r="BF82" s="33"/>
      <c r="BG82" s="33"/>
      <c r="BH82" s="33"/>
      <c r="BI82" s="33"/>
      <c r="BJ82" s="22"/>
      <c r="BK82" s="33"/>
      <c r="BL82" s="23"/>
      <c r="BM82" s="23"/>
      <c r="BN82" s="33"/>
      <c r="BO82" s="33"/>
      <c r="BP82" s="33"/>
      <c r="BQ82" s="33"/>
      <c r="BR82" s="33"/>
      <c r="BS82" s="33"/>
      <c r="BT82" s="33"/>
      <c r="BU82" s="33"/>
      <c r="BV82" s="22"/>
      <c r="BW82" s="33"/>
      <c r="BX82" s="23"/>
      <c r="BY82" s="23"/>
      <c r="BZ82" s="33"/>
      <c r="CA82" s="33"/>
      <c r="CB82" s="33"/>
      <c r="CC82" s="33"/>
      <c r="CD82" s="33"/>
      <c r="CE82" s="33"/>
      <c r="CF82" s="33"/>
      <c r="CG82" s="23"/>
      <c r="CH82" s="22"/>
      <c r="CI82" s="33"/>
      <c r="CJ82" s="23"/>
      <c r="CK82" s="23"/>
      <c r="CL82" s="33"/>
      <c r="CM82" s="33"/>
      <c r="CN82" s="33"/>
      <c r="CO82" s="33"/>
      <c r="CP82" s="33"/>
      <c r="CQ82" s="33"/>
    </row>
    <row r="83" spans="1:95" s="2" customFormat="1" x14ac:dyDescent="0.25">
      <c r="A83" s="23"/>
      <c r="B83" s="22"/>
      <c r="C83" s="23"/>
      <c r="D83" s="23"/>
      <c r="E83" s="23"/>
      <c r="F83" s="33"/>
      <c r="G83" s="33"/>
      <c r="H83" s="33"/>
      <c r="I83" s="33"/>
      <c r="J83" s="33"/>
      <c r="K83" s="33"/>
      <c r="L83" s="33"/>
      <c r="M83" s="33"/>
      <c r="N83" s="22"/>
      <c r="O83" s="33"/>
      <c r="P83" s="23"/>
      <c r="Q83" s="23"/>
      <c r="R83" s="33"/>
      <c r="S83" s="33"/>
      <c r="T83" s="33"/>
      <c r="U83" s="33"/>
      <c r="V83" s="33"/>
      <c r="W83" s="33"/>
      <c r="X83" s="33"/>
      <c r="Y83" s="33"/>
      <c r="Z83" s="22"/>
      <c r="AA83" s="33"/>
      <c r="AB83" s="23"/>
      <c r="AC83" s="23"/>
      <c r="AD83" s="33"/>
      <c r="AE83" s="33"/>
      <c r="AF83" s="33"/>
      <c r="AG83" s="33"/>
      <c r="AH83" s="33"/>
      <c r="AI83" s="33"/>
      <c r="AJ83" s="33"/>
      <c r="AK83" s="23"/>
      <c r="AL83" s="22"/>
      <c r="AM83" s="33"/>
      <c r="AN83" s="23"/>
      <c r="AO83" s="23"/>
      <c r="AP83" s="33"/>
      <c r="AQ83" s="33"/>
      <c r="AR83" s="33"/>
      <c r="AS83" s="33"/>
      <c r="AT83" s="33"/>
      <c r="AU83" s="33"/>
      <c r="AV83" s="33"/>
      <c r="AW83" s="23"/>
      <c r="AX83" s="22"/>
      <c r="AY83" s="23"/>
      <c r="AZ83" s="23"/>
      <c r="BA83" s="23"/>
      <c r="BB83" s="33"/>
      <c r="BC83" s="33"/>
      <c r="BD83" s="33"/>
      <c r="BE83" s="33"/>
      <c r="BF83" s="33"/>
      <c r="BG83" s="33"/>
      <c r="BH83" s="33"/>
      <c r="BI83" s="33"/>
      <c r="BJ83" s="22"/>
      <c r="BK83" s="33"/>
      <c r="BL83" s="23"/>
      <c r="BM83" s="23"/>
      <c r="BN83" s="33"/>
      <c r="BO83" s="33"/>
      <c r="BP83" s="33"/>
      <c r="BQ83" s="33"/>
      <c r="BR83" s="33"/>
      <c r="BS83" s="33"/>
      <c r="BT83" s="33"/>
      <c r="BU83" s="33"/>
      <c r="BV83" s="22"/>
      <c r="BW83" s="33"/>
      <c r="BX83" s="23"/>
      <c r="BY83" s="23"/>
      <c r="BZ83" s="33"/>
      <c r="CA83" s="33"/>
      <c r="CB83" s="33"/>
      <c r="CC83" s="33"/>
      <c r="CD83" s="33"/>
      <c r="CE83" s="33"/>
      <c r="CF83" s="33"/>
      <c r="CG83" s="23"/>
      <c r="CH83" s="22"/>
      <c r="CI83" s="33"/>
      <c r="CJ83" s="23"/>
      <c r="CK83" s="23"/>
      <c r="CL83" s="33"/>
      <c r="CM83" s="33"/>
      <c r="CN83" s="33"/>
      <c r="CO83" s="33"/>
      <c r="CP83" s="33"/>
      <c r="CQ83" s="33"/>
    </row>
    <row r="84" spans="1:95" s="2" customFormat="1" x14ac:dyDescent="0.25">
      <c r="A84" s="23"/>
      <c r="B84" s="22"/>
      <c r="C84" s="23"/>
      <c r="D84" s="23"/>
      <c r="E84" s="23"/>
      <c r="F84" s="33"/>
      <c r="G84" s="33"/>
      <c r="H84" s="33"/>
      <c r="I84" s="33"/>
      <c r="J84" s="33"/>
      <c r="K84" s="33"/>
      <c r="L84" s="33"/>
      <c r="M84" s="33"/>
      <c r="N84" s="22"/>
      <c r="O84" s="33"/>
      <c r="P84" s="23"/>
      <c r="Q84" s="23"/>
      <c r="R84" s="33"/>
      <c r="S84" s="33"/>
      <c r="T84" s="33"/>
      <c r="U84" s="33"/>
      <c r="V84" s="33"/>
      <c r="W84" s="33"/>
      <c r="X84" s="33"/>
      <c r="Y84" s="33"/>
      <c r="Z84" s="22"/>
      <c r="AA84" s="33"/>
      <c r="AB84" s="23"/>
      <c r="AC84" s="23"/>
      <c r="AD84" s="33"/>
      <c r="AE84" s="33"/>
      <c r="AF84" s="33"/>
      <c r="AG84" s="33"/>
      <c r="AH84" s="33"/>
      <c r="AI84" s="33"/>
      <c r="AJ84" s="33"/>
      <c r="AK84" s="23"/>
      <c r="AL84" s="22"/>
      <c r="AM84" s="33"/>
      <c r="AN84" s="23"/>
      <c r="AO84" s="23"/>
      <c r="AP84" s="33"/>
      <c r="AQ84" s="33"/>
      <c r="AR84" s="33"/>
      <c r="AS84" s="33"/>
      <c r="AT84" s="33"/>
      <c r="AU84" s="33"/>
      <c r="AV84" s="33"/>
      <c r="AW84" s="23"/>
      <c r="AX84" s="22"/>
      <c r="AY84" s="23"/>
      <c r="AZ84" s="23"/>
      <c r="BA84" s="23"/>
      <c r="BB84" s="33"/>
      <c r="BC84" s="33"/>
      <c r="BD84" s="33"/>
      <c r="BE84" s="33"/>
      <c r="BF84" s="33"/>
      <c r="BG84" s="33"/>
      <c r="BH84" s="33"/>
      <c r="BI84" s="33"/>
      <c r="BJ84" s="22"/>
      <c r="BK84" s="33"/>
      <c r="BL84" s="23"/>
      <c r="BM84" s="23"/>
      <c r="BN84" s="33"/>
      <c r="BO84" s="33"/>
      <c r="BP84" s="33"/>
      <c r="BQ84" s="33"/>
      <c r="BR84" s="33"/>
      <c r="BS84" s="33"/>
      <c r="BT84" s="33"/>
      <c r="BU84" s="33"/>
      <c r="BV84" s="22"/>
      <c r="BW84" s="33"/>
      <c r="BX84" s="23"/>
      <c r="BY84" s="23"/>
      <c r="BZ84" s="33"/>
      <c r="CA84" s="33"/>
      <c r="CB84" s="33"/>
      <c r="CC84" s="33"/>
      <c r="CD84" s="33"/>
      <c r="CE84" s="33"/>
      <c r="CF84" s="33"/>
      <c r="CG84" s="23"/>
      <c r="CH84" s="22"/>
      <c r="CI84" s="33"/>
      <c r="CJ84" s="23"/>
      <c r="CK84" s="23"/>
      <c r="CL84" s="33"/>
      <c r="CM84" s="33"/>
      <c r="CN84" s="33"/>
      <c r="CO84" s="33"/>
      <c r="CP84" s="33"/>
      <c r="CQ84" s="33"/>
    </row>
    <row r="85" spans="1:95" s="2" customFormat="1" x14ac:dyDescent="0.25">
      <c r="A85" s="23"/>
      <c r="B85" s="22"/>
      <c r="C85" s="23"/>
      <c r="D85" s="23"/>
      <c r="E85" s="23"/>
      <c r="F85" s="33"/>
      <c r="G85" s="33"/>
      <c r="H85" s="33"/>
      <c r="I85" s="33"/>
      <c r="J85" s="33"/>
      <c r="K85" s="33"/>
      <c r="L85" s="33"/>
      <c r="M85" s="33"/>
      <c r="N85" s="22"/>
      <c r="O85" s="33"/>
      <c r="P85" s="23"/>
      <c r="Q85" s="23"/>
      <c r="R85" s="33"/>
      <c r="S85" s="33"/>
      <c r="T85" s="33"/>
      <c r="U85" s="33"/>
      <c r="V85" s="33"/>
      <c r="W85" s="33"/>
      <c r="X85" s="33"/>
      <c r="Y85" s="33"/>
      <c r="Z85" s="22"/>
      <c r="AA85" s="33"/>
      <c r="AB85" s="23"/>
      <c r="AC85" s="23"/>
      <c r="AD85" s="33"/>
      <c r="AE85" s="33"/>
      <c r="AF85" s="33"/>
      <c r="AG85" s="33"/>
      <c r="AH85" s="33"/>
      <c r="AI85" s="33"/>
      <c r="AJ85" s="33"/>
      <c r="AK85" s="23"/>
      <c r="AL85" s="22"/>
      <c r="AM85" s="33"/>
      <c r="AN85" s="23"/>
      <c r="AO85" s="23"/>
      <c r="AP85" s="33"/>
      <c r="AQ85" s="33"/>
      <c r="AR85" s="33"/>
      <c r="AS85" s="33"/>
      <c r="AT85" s="33"/>
      <c r="AU85" s="33"/>
      <c r="AV85" s="33"/>
      <c r="AW85" s="23"/>
      <c r="AX85" s="22"/>
      <c r="AY85" s="23"/>
      <c r="AZ85" s="23"/>
      <c r="BA85" s="23"/>
      <c r="BB85" s="33"/>
      <c r="BC85" s="33"/>
      <c r="BD85" s="33"/>
      <c r="BE85" s="33"/>
      <c r="BF85" s="33"/>
      <c r="BG85" s="33"/>
      <c r="BH85" s="33"/>
      <c r="BI85" s="33"/>
      <c r="BJ85" s="22"/>
      <c r="BK85" s="33"/>
      <c r="BL85" s="23"/>
      <c r="BM85" s="23"/>
      <c r="BN85" s="33"/>
      <c r="BO85" s="33"/>
      <c r="BP85" s="33"/>
      <c r="BQ85" s="33"/>
      <c r="BR85" s="33"/>
      <c r="BS85" s="33"/>
      <c r="BT85" s="33"/>
      <c r="BU85" s="33"/>
      <c r="BV85" s="22"/>
      <c r="BW85" s="33"/>
      <c r="BX85" s="23"/>
      <c r="BY85" s="23"/>
      <c r="BZ85" s="33"/>
      <c r="CA85" s="33"/>
      <c r="CB85" s="33"/>
      <c r="CC85" s="33"/>
      <c r="CD85" s="33"/>
      <c r="CE85" s="33"/>
      <c r="CF85" s="33"/>
      <c r="CG85" s="23"/>
      <c r="CH85" s="22"/>
      <c r="CI85" s="33"/>
      <c r="CJ85" s="23"/>
      <c r="CK85" s="23"/>
      <c r="CL85" s="33"/>
      <c r="CM85" s="33"/>
      <c r="CN85" s="33"/>
      <c r="CO85" s="33"/>
      <c r="CP85" s="33"/>
      <c r="CQ85" s="33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zoomScaleNormal="100" workbookViewId="0">
      <selection activeCell="D6" sqref="D6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20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  <c r="B1" s="1" t="s">
        <v>82</v>
      </c>
    </row>
    <row r="2" spans="1:11" x14ac:dyDescent="0.25">
      <c r="A2" t="s">
        <v>3</v>
      </c>
      <c r="B2" s="3" t="s">
        <v>80</v>
      </c>
    </row>
    <row r="3" spans="1:11" x14ac:dyDescent="0.25">
      <c r="A3" t="s">
        <v>15</v>
      </c>
      <c r="B3" s="13" t="s">
        <v>187</v>
      </c>
    </row>
    <row r="4" spans="1:11" x14ac:dyDescent="0.25">
      <c r="A4" t="s">
        <v>16</v>
      </c>
      <c r="B4" s="13" t="s">
        <v>81</v>
      </c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26" t="s">
        <v>37</v>
      </c>
      <c r="AB17" s="25" t="s">
        <v>41</v>
      </c>
      <c r="AC17" s="26" t="s">
        <v>55</v>
      </c>
    </row>
    <row r="18" spans="1:29" x14ac:dyDescent="0.25">
      <c r="A18" s="4" t="s">
        <v>88</v>
      </c>
      <c r="B18" s="1">
        <v>5.8553999999999995E-4</v>
      </c>
      <c r="C18" s="1">
        <v>0.14580000000000001</v>
      </c>
      <c r="D18" s="1">
        <v>2.0380000000000001E-7</v>
      </c>
      <c r="E18" s="1">
        <v>2.1398000000000001E-8</v>
      </c>
      <c r="F18" s="7">
        <v>10.5</v>
      </c>
      <c r="G18" s="7">
        <v>-169.7</v>
      </c>
      <c r="H18" s="7">
        <v>13.952999999999999</v>
      </c>
      <c r="I18" s="7">
        <v>8.2222000000000008</v>
      </c>
      <c r="J18" s="1">
        <v>7.7487E-7</v>
      </c>
      <c r="K18" s="1">
        <v>8.4934999999999999E-8</v>
      </c>
      <c r="L18" s="7">
        <v>10.961</v>
      </c>
      <c r="M18" s="7">
        <v>0.74682000000000004</v>
      </c>
      <c r="N18" s="7">
        <v>1.1819E-2</v>
      </c>
      <c r="O18" s="7">
        <v>1.5826</v>
      </c>
      <c r="P18" s="7">
        <v>13635</v>
      </c>
      <c r="Q18" s="7">
        <v>20.45</v>
      </c>
      <c r="R18" s="7">
        <v>0.14998</v>
      </c>
      <c r="S18" s="13">
        <v>1.2159000000000001E-12</v>
      </c>
      <c r="T18" s="3">
        <v>3.3979000000000001E-14</v>
      </c>
      <c r="U18" s="11">
        <v>2.7946</v>
      </c>
      <c r="V18" s="7">
        <v>0.97111999999999998</v>
      </c>
      <c r="W18" s="7">
        <v>1.5924999999999999E-3</v>
      </c>
      <c r="X18" s="7">
        <v>0.16399</v>
      </c>
      <c r="Y18" s="1"/>
      <c r="Z18" s="7"/>
      <c r="AA18" s="20">
        <f>S18</f>
        <v>1.2159000000000001E-12</v>
      </c>
      <c r="AB18" s="41">
        <f>((AA18/AA$23)-1)*100</f>
        <v>-0.39158501818657987</v>
      </c>
      <c r="AC18" s="20">
        <f>STDEV(AA19:AA22)</f>
        <v>3.4989284073841871E-15</v>
      </c>
    </row>
    <row r="19" spans="1:29" x14ac:dyDescent="0.25">
      <c r="A19" s="4" t="s">
        <v>89</v>
      </c>
      <c r="B19" s="1">
        <v>5.7677E-4</v>
      </c>
      <c r="C19" s="1">
        <v>0.14362</v>
      </c>
      <c r="D19" s="1">
        <v>2.0769E-7</v>
      </c>
      <c r="E19" s="1">
        <v>2.1252000000000001E-8</v>
      </c>
      <c r="F19" s="7">
        <v>10.233000000000001</v>
      </c>
      <c r="G19" s="7">
        <v>-171.8</v>
      </c>
      <c r="H19" s="7">
        <v>13.827</v>
      </c>
      <c r="I19" s="7">
        <v>8.0482999999999993</v>
      </c>
      <c r="J19" s="1">
        <v>7.484E-7</v>
      </c>
      <c r="K19" s="1">
        <v>8.0997999999999995E-8</v>
      </c>
      <c r="L19" s="7">
        <v>10.823</v>
      </c>
      <c r="M19" s="7">
        <v>0.74894000000000005</v>
      </c>
      <c r="N19" s="7">
        <v>1.1669000000000001E-2</v>
      </c>
      <c r="O19" s="7">
        <v>1.5581</v>
      </c>
      <c r="P19" s="7">
        <v>13742</v>
      </c>
      <c r="Q19" s="7">
        <v>20.350000000000001</v>
      </c>
      <c r="R19" s="7">
        <v>0.14809</v>
      </c>
      <c r="S19" s="13">
        <v>1.2206000000000001E-12</v>
      </c>
      <c r="T19" s="3">
        <v>3.3797000000000002E-14</v>
      </c>
      <c r="U19" s="11">
        <v>2.7688999999999999</v>
      </c>
      <c r="V19" s="7">
        <v>0.97089999999999999</v>
      </c>
      <c r="W19" s="7">
        <v>1.5774999999999999E-3</v>
      </c>
      <c r="X19" s="7">
        <v>0.16248000000000001</v>
      </c>
      <c r="Y19" s="1"/>
      <c r="AA19" s="20">
        <f t="shared" ref="AA19:AA22" si="0">S19</f>
        <v>1.2206000000000001E-12</v>
      </c>
      <c r="AB19" s="41">
        <f t="shared" ref="AB19:AB22" si="1">((AA19/AA$23)-1)*100</f>
        <v>-6.5537241537461099E-3</v>
      </c>
      <c r="AC19" s="20">
        <f>STDEV(AA20:AA22,AA18)</f>
        <v>4.6647615158762393E-15</v>
      </c>
    </row>
    <row r="20" spans="1:29" x14ac:dyDescent="0.25">
      <c r="A20" s="4" t="s">
        <v>90</v>
      </c>
      <c r="B20" s="1">
        <v>5.8146999999999995E-4</v>
      </c>
      <c r="C20" s="1">
        <v>0.14479</v>
      </c>
      <c r="D20" s="1">
        <v>2.0755999999999999E-7</v>
      </c>
      <c r="E20" s="1">
        <v>2.1331000000000001E-8</v>
      </c>
      <c r="F20" s="7">
        <v>10.276999999999999</v>
      </c>
      <c r="G20" s="7">
        <v>-172.3</v>
      </c>
      <c r="H20" s="7">
        <v>13.871</v>
      </c>
      <c r="I20" s="7">
        <v>8.0504999999999995</v>
      </c>
      <c r="J20" s="1">
        <v>7.3516000000000003E-7</v>
      </c>
      <c r="K20" s="1">
        <v>7.9849000000000003E-8</v>
      </c>
      <c r="L20" s="7">
        <v>10.861000000000001</v>
      </c>
      <c r="M20" s="7">
        <v>0.75070999999999999</v>
      </c>
      <c r="N20" s="7">
        <v>1.171E-2</v>
      </c>
      <c r="O20" s="7">
        <v>1.5599000000000001</v>
      </c>
      <c r="P20" s="7">
        <v>13762</v>
      </c>
      <c r="Q20" s="7">
        <v>20.420000000000002</v>
      </c>
      <c r="R20" s="7">
        <v>0.14838000000000001</v>
      </c>
      <c r="S20" s="13">
        <v>1.2199000000000001E-12</v>
      </c>
      <c r="T20" s="3">
        <v>3.3880000000000003E-14</v>
      </c>
      <c r="U20" s="11">
        <v>2.7772999999999999</v>
      </c>
      <c r="V20" s="7">
        <v>0.97092000000000001</v>
      </c>
      <c r="W20" s="7">
        <v>1.5820999999999999E-3</v>
      </c>
      <c r="X20" s="7">
        <v>0.16295000000000001</v>
      </c>
      <c r="Y20" s="1"/>
      <c r="AA20" s="20">
        <f t="shared" si="0"/>
        <v>1.2199000000000001E-12</v>
      </c>
      <c r="AB20" s="41">
        <f t="shared" si="1"/>
        <v>-6.389881049906343E-2</v>
      </c>
      <c r="AC20" s="20">
        <f>STDEV(AA21:AA22,AA18:AA19)</f>
        <v>4.6377976094981395E-15</v>
      </c>
    </row>
    <row r="21" spans="1:29" x14ac:dyDescent="0.25">
      <c r="A21" s="4" t="s">
        <v>90</v>
      </c>
      <c r="B21" s="1">
        <v>5.8146999999999995E-4</v>
      </c>
      <c r="C21" s="1">
        <v>0.14479</v>
      </c>
      <c r="D21" s="1">
        <v>2.0755999999999999E-7</v>
      </c>
      <c r="E21" s="1">
        <v>2.1331000000000001E-8</v>
      </c>
      <c r="F21" s="7">
        <v>10.276999999999999</v>
      </c>
      <c r="G21" s="7">
        <v>-172.3</v>
      </c>
      <c r="H21" s="7">
        <v>13.871</v>
      </c>
      <c r="I21" s="7">
        <v>8.0504999999999995</v>
      </c>
      <c r="J21" s="1">
        <v>7.3516000000000003E-7</v>
      </c>
      <c r="K21" s="1">
        <v>7.9849000000000003E-8</v>
      </c>
      <c r="L21" s="7">
        <v>10.861000000000001</v>
      </c>
      <c r="M21" s="7">
        <v>0.75070999999999999</v>
      </c>
      <c r="N21" s="7">
        <v>1.171E-2</v>
      </c>
      <c r="O21" s="7">
        <v>1.5599000000000001</v>
      </c>
      <c r="P21" s="7">
        <v>13762</v>
      </c>
      <c r="Q21" s="7">
        <v>20.420000000000002</v>
      </c>
      <c r="R21" s="7">
        <v>0.14838000000000001</v>
      </c>
      <c r="S21" s="13">
        <v>1.2199000000000001E-12</v>
      </c>
      <c r="T21" s="3">
        <v>3.3880000000000003E-14</v>
      </c>
      <c r="U21" s="11">
        <v>2.7772999999999999</v>
      </c>
      <c r="V21" s="7">
        <v>0.97092000000000001</v>
      </c>
      <c r="W21" s="7">
        <v>1.5820999999999999E-3</v>
      </c>
      <c r="X21" s="7">
        <v>0.16295000000000001</v>
      </c>
      <c r="AA21" s="20">
        <f t="shared" si="0"/>
        <v>1.2199000000000001E-12</v>
      </c>
      <c r="AB21" s="41">
        <f t="shared" si="1"/>
        <v>-6.389881049906343E-2</v>
      </c>
      <c r="AC21" s="20">
        <f>STDEV(AA22,AA18:AA20)</f>
        <v>4.6377976094981387E-15</v>
      </c>
    </row>
    <row r="22" spans="1:29" x14ac:dyDescent="0.25">
      <c r="A22" s="4" t="s">
        <v>91</v>
      </c>
      <c r="B22" s="1">
        <v>5.7390999999999996E-4</v>
      </c>
      <c r="C22" s="1">
        <v>0.1429</v>
      </c>
      <c r="D22" s="1">
        <v>2.0984999999999999E-7</v>
      </c>
      <c r="E22" s="1">
        <v>2.1194999999999999E-8</v>
      </c>
      <c r="F22" s="7">
        <v>10.1</v>
      </c>
      <c r="G22" s="7">
        <v>-173.9</v>
      </c>
      <c r="H22" s="7">
        <v>13.792999999999999</v>
      </c>
      <c r="I22" s="7">
        <v>7.9316000000000004</v>
      </c>
      <c r="J22" s="1">
        <v>7.3796000000000003E-7</v>
      </c>
      <c r="K22" s="1">
        <v>7.9778000000000001E-8</v>
      </c>
      <c r="L22" s="7">
        <v>10.811</v>
      </c>
      <c r="M22" s="7">
        <v>0.75049999999999994</v>
      </c>
      <c r="N22" s="7">
        <v>1.1655E-2</v>
      </c>
      <c r="O22" s="7">
        <v>1.5529999999999999</v>
      </c>
      <c r="P22" s="7">
        <v>13764</v>
      </c>
      <c r="Q22" s="7">
        <v>20.302</v>
      </c>
      <c r="R22" s="7">
        <v>0.14749999999999999</v>
      </c>
      <c r="S22" s="13">
        <v>1.2271000000000001E-12</v>
      </c>
      <c r="T22" s="3">
        <v>3.3865000000000003E-14</v>
      </c>
      <c r="U22" s="11">
        <v>2.7597999999999998</v>
      </c>
      <c r="V22" s="7">
        <v>0.97058999999999995</v>
      </c>
      <c r="W22" s="7">
        <v>1.5721999999999999E-3</v>
      </c>
      <c r="X22" s="7">
        <v>0.16198000000000001</v>
      </c>
      <c r="AA22" s="20">
        <f t="shared" si="0"/>
        <v>1.2271000000000001E-12</v>
      </c>
      <c r="AB22" s="41">
        <f t="shared" si="1"/>
        <v>0.52593636333846394</v>
      </c>
      <c r="AC22" s="20">
        <f>STDEV(AA18:AA21)</f>
        <v>2.1422340363897258E-15</v>
      </c>
    </row>
    <row r="23" spans="1:29" x14ac:dyDescent="0.25">
      <c r="A23" s="4" t="s">
        <v>44</v>
      </c>
      <c r="B23" s="13">
        <f>AVERAGE(B18:B22)</f>
        <v>5.7983199999999996E-4</v>
      </c>
      <c r="C23" s="13">
        <f t="shared" ref="C23:X23" si="2">AVERAGE(C18:C22)</f>
        <v>0.14438000000000001</v>
      </c>
      <c r="D23" s="13">
        <f t="shared" si="2"/>
        <v>2.0729199999999997E-7</v>
      </c>
      <c r="E23" s="13">
        <f t="shared" si="2"/>
        <v>2.1301399999999998E-8</v>
      </c>
      <c r="F23" s="13">
        <f t="shared" si="2"/>
        <v>10.2774</v>
      </c>
      <c r="G23" s="13">
        <f t="shared" si="2"/>
        <v>-171.99999999999997</v>
      </c>
      <c r="H23" s="13">
        <f t="shared" si="2"/>
        <v>13.863</v>
      </c>
      <c r="I23" s="13">
        <f t="shared" si="2"/>
        <v>8.0606200000000001</v>
      </c>
      <c r="J23" s="13">
        <f t="shared" si="2"/>
        <v>7.4631000000000002E-7</v>
      </c>
      <c r="K23" s="13">
        <f t="shared" si="2"/>
        <v>8.1081799999999987E-8</v>
      </c>
      <c r="L23" s="13">
        <f t="shared" si="2"/>
        <v>10.8634</v>
      </c>
      <c r="M23" s="13">
        <f t="shared" si="2"/>
        <v>0.74953599999999998</v>
      </c>
      <c r="N23" s="13">
        <f t="shared" si="2"/>
        <v>1.17126E-2</v>
      </c>
      <c r="O23" s="13">
        <f t="shared" si="2"/>
        <v>1.5627</v>
      </c>
      <c r="P23" s="13">
        <f t="shared" si="2"/>
        <v>13733</v>
      </c>
      <c r="Q23" s="13">
        <f t="shared" si="2"/>
        <v>20.388400000000001</v>
      </c>
      <c r="R23" s="13">
        <f t="shared" si="2"/>
        <v>0.14846599999999999</v>
      </c>
      <c r="S23" s="13">
        <f t="shared" si="2"/>
        <v>1.22068E-12</v>
      </c>
      <c r="T23" s="13">
        <f t="shared" si="2"/>
        <v>3.3880200000000005E-14</v>
      </c>
      <c r="U23" s="13">
        <f t="shared" si="2"/>
        <v>2.7755800000000002</v>
      </c>
      <c r="V23" s="13">
        <f t="shared" si="2"/>
        <v>0.97089000000000003</v>
      </c>
      <c r="W23" s="13">
        <f t="shared" si="2"/>
        <v>1.5812799999999998E-3</v>
      </c>
      <c r="X23" s="13">
        <f t="shared" si="2"/>
        <v>0.16287000000000001</v>
      </c>
      <c r="Z23" s="10" t="s">
        <v>43</v>
      </c>
      <c r="AA23" s="20">
        <f>AVERAGE(AA18:AA22)</f>
        <v>1.22068E-12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B25" s="41"/>
      <c r="AC25" s="24"/>
    </row>
    <row r="26" spans="1:29" x14ac:dyDescent="0.25">
      <c r="A26" s="15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26" t="s">
        <v>37</v>
      </c>
      <c r="AB26" s="25" t="s">
        <v>41</v>
      </c>
      <c r="AC26" s="26" t="s">
        <v>55</v>
      </c>
    </row>
    <row r="27" spans="1:29" x14ac:dyDescent="0.25">
      <c r="A27" s="4" t="s">
        <v>92</v>
      </c>
      <c r="B27" s="1">
        <v>5.7841000000000001E-4</v>
      </c>
      <c r="C27" s="1">
        <v>0.14402000000000001</v>
      </c>
      <c r="D27" s="1">
        <v>2.0396000000000001E-7</v>
      </c>
      <c r="E27" s="1">
        <v>2.1223999999999999E-8</v>
      </c>
      <c r="F27" s="7">
        <v>10.406000000000001</v>
      </c>
      <c r="G27" s="7">
        <v>-171.8</v>
      </c>
      <c r="H27" s="7">
        <v>13.811999999999999</v>
      </c>
      <c r="I27" s="7">
        <v>8.0396000000000001</v>
      </c>
      <c r="J27" s="1">
        <v>6.8093999999999996E-7</v>
      </c>
      <c r="K27" s="1">
        <v>7.4410000000000003E-8</v>
      </c>
      <c r="L27" s="7">
        <v>10.928000000000001</v>
      </c>
      <c r="M27" s="7">
        <v>0.76090000000000002</v>
      </c>
      <c r="N27" s="7">
        <v>1.1778E-2</v>
      </c>
      <c r="O27" s="7">
        <v>1.5479000000000001</v>
      </c>
      <c r="P27" s="7">
        <v>13750</v>
      </c>
      <c r="Q27" s="7">
        <v>20.219000000000001</v>
      </c>
      <c r="R27" s="7">
        <v>0.14704999999999999</v>
      </c>
      <c r="S27" s="13">
        <v>1.2149E-12</v>
      </c>
      <c r="T27" s="3">
        <v>3.348E-14</v>
      </c>
      <c r="U27" s="11">
        <v>2.7557999999999998</v>
      </c>
      <c r="V27" s="7">
        <v>0.97099999999999997</v>
      </c>
      <c r="W27" s="7">
        <v>1.5701000000000001E-3</v>
      </c>
      <c r="X27" s="7">
        <v>0.16170000000000001</v>
      </c>
      <c r="Y27" s="1"/>
      <c r="Z27" s="7"/>
      <c r="AA27" s="20">
        <f>S27</f>
        <v>1.2149E-12</v>
      </c>
      <c r="AB27" s="41">
        <f>((AA27/AA$32)-1)*100</f>
        <v>-0.74995098359583734</v>
      </c>
      <c r="AC27" s="20">
        <f>STDEV(AA28:AA31)</f>
        <v>5.2929985200577234E-15</v>
      </c>
    </row>
    <row r="28" spans="1:29" x14ac:dyDescent="0.25">
      <c r="A28" s="4" t="s">
        <v>93</v>
      </c>
      <c r="B28" s="1">
        <v>5.7731000000000004E-4</v>
      </c>
      <c r="C28" s="1">
        <v>0.14374999999999999</v>
      </c>
      <c r="D28" s="1">
        <v>2.0889000000000001E-7</v>
      </c>
      <c r="E28" s="1">
        <v>2.1188000000000001E-8</v>
      </c>
      <c r="F28" s="7">
        <v>10.143000000000001</v>
      </c>
      <c r="G28" s="7">
        <v>-173.7</v>
      </c>
      <c r="H28" s="7">
        <v>13.77</v>
      </c>
      <c r="I28" s="7">
        <v>7.9275000000000002</v>
      </c>
      <c r="J28" s="1">
        <v>6.9581999999999999E-7</v>
      </c>
      <c r="K28" s="1">
        <v>7.6335000000000002E-8</v>
      </c>
      <c r="L28" s="7">
        <v>10.971</v>
      </c>
      <c r="M28" s="7">
        <v>0.75824000000000003</v>
      </c>
      <c r="N28" s="7">
        <v>1.1826E-2</v>
      </c>
      <c r="O28" s="7">
        <v>1.5597000000000001</v>
      </c>
      <c r="P28" s="7">
        <v>13832</v>
      </c>
      <c r="Q28" s="7">
        <v>20.260000000000002</v>
      </c>
      <c r="R28" s="7">
        <v>0.14646999999999999</v>
      </c>
      <c r="S28" s="13">
        <v>1.2273E-12</v>
      </c>
      <c r="T28" s="3">
        <v>3.3744999999999999E-14</v>
      </c>
      <c r="U28" s="11">
        <v>2.7494999999999998</v>
      </c>
      <c r="V28" s="7">
        <v>0.97050999999999998</v>
      </c>
      <c r="W28" s="7">
        <v>1.5663000000000001E-3</v>
      </c>
      <c r="X28" s="7">
        <v>0.16139000000000001</v>
      </c>
      <c r="Y28" s="1"/>
      <c r="AA28" s="20">
        <f t="shared" ref="AA28:AA31" si="3">S28</f>
        <v>1.2273E-12</v>
      </c>
      <c r="AB28" s="41">
        <f t="shared" ref="AB28:AB31" si="4">((AA28/AA$32)-1)*100</f>
        <v>0.26305470230705286</v>
      </c>
      <c r="AC28" s="20">
        <f>STDEV(AA29:AA31,AA27)</f>
        <v>7.6687134948872727E-15</v>
      </c>
    </row>
    <row r="29" spans="1:29" x14ac:dyDescent="0.25">
      <c r="A29" s="4" t="s">
        <v>94</v>
      </c>
      <c r="B29" s="1">
        <v>5.7578000000000002E-4</v>
      </c>
      <c r="C29" s="1">
        <v>0.14337</v>
      </c>
      <c r="D29" s="1">
        <v>2.0484E-7</v>
      </c>
      <c r="E29" s="1">
        <v>2.1177000000000002E-8</v>
      </c>
      <c r="F29" s="7">
        <v>10.337999999999999</v>
      </c>
      <c r="G29" s="7">
        <v>-172.9</v>
      </c>
      <c r="H29" s="7">
        <v>13.754</v>
      </c>
      <c r="I29" s="7">
        <v>7.9549000000000003</v>
      </c>
      <c r="J29" s="1">
        <v>6.9564999999999996E-7</v>
      </c>
      <c r="K29" s="1">
        <v>7.5940000000000004E-8</v>
      </c>
      <c r="L29" s="7">
        <v>10.916</v>
      </c>
      <c r="M29" s="7">
        <v>0.75775999999999999</v>
      </c>
      <c r="N29" s="7">
        <v>1.1767E-2</v>
      </c>
      <c r="O29" s="7">
        <v>1.5528999999999999</v>
      </c>
      <c r="P29" s="7">
        <v>13836</v>
      </c>
      <c r="Q29" s="7">
        <v>20.242999999999999</v>
      </c>
      <c r="R29" s="7">
        <v>0.14631</v>
      </c>
      <c r="S29" s="13">
        <v>1.219E-12</v>
      </c>
      <c r="T29" s="3">
        <v>3.3487999999999998E-14</v>
      </c>
      <c r="U29" s="11">
        <v>2.7471999999999999</v>
      </c>
      <c r="V29" s="7">
        <v>0.97085999999999995</v>
      </c>
      <c r="W29" s="7">
        <v>1.5648000000000001E-3</v>
      </c>
      <c r="X29" s="7">
        <v>0.16117999999999999</v>
      </c>
      <c r="Y29" s="1"/>
      <c r="AA29" s="20">
        <f t="shared" si="3"/>
        <v>1.219E-12</v>
      </c>
      <c r="AB29" s="41">
        <f t="shared" si="4"/>
        <v>-0.4150055551924714</v>
      </c>
      <c r="AC29" s="20">
        <f>STDEV(AA30:AA31,AA27:AA28)</f>
        <v>7.2371725602383058E-15</v>
      </c>
    </row>
    <row r="30" spans="1:29" s="2" customFormat="1" x14ac:dyDescent="0.25">
      <c r="A30" s="4" t="s">
        <v>95</v>
      </c>
      <c r="B30" s="1">
        <v>5.7872000000000002E-4</v>
      </c>
      <c r="C30" s="1">
        <v>0.14410000000000001</v>
      </c>
      <c r="D30" s="1">
        <v>2.0991999999999999E-7</v>
      </c>
      <c r="E30" s="1">
        <v>2.1228E-8</v>
      </c>
      <c r="F30" s="7">
        <v>10.112</v>
      </c>
      <c r="G30" s="7">
        <v>-174.7</v>
      </c>
      <c r="H30" s="7">
        <v>13.811999999999999</v>
      </c>
      <c r="I30" s="7">
        <v>7.9061000000000003</v>
      </c>
      <c r="J30" s="1">
        <v>6.9454999999999998E-7</v>
      </c>
      <c r="K30" s="1">
        <v>7.6108999999999997E-8</v>
      </c>
      <c r="L30" s="7">
        <v>10.958</v>
      </c>
      <c r="M30" s="7">
        <v>0.75846000000000002</v>
      </c>
      <c r="N30" s="7">
        <v>1.1812E-2</v>
      </c>
      <c r="O30" s="7">
        <v>1.5573999999999999</v>
      </c>
      <c r="P30" s="7">
        <v>13794</v>
      </c>
      <c r="Q30" s="7">
        <v>20.283999999999999</v>
      </c>
      <c r="R30" s="7">
        <v>0.14704999999999999</v>
      </c>
      <c r="S30" s="13">
        <v>1.2315999999999999E-12</v>
      </c>
      <c r="T30" s="3">
        <v>3.3954000000000002E-14</v>
      </c>
      <c r="U30" s="11">
        <v>2.7568999999999999</v>
      </c>
      <c r="V30" s="7">
        <v>0.97033000000000003</v>
      </c>
      <c r="W30" s="7">
        <v>1.5707E-3</v>
      </c>
      <c r="X30" s="7">
        <v>0.16187000000000001</v>
      </c>
      <c r="Y30"/>
      <c r="Z30"/>
      <c r="AA30" s="20">
        <f t="shared" si="3"/>
        <v>1.2315999999999999E-12</v>
      </c>
      <c r="AB30" s="41">
        <f t="shared" si="4"/>
        <v>0.61433893209594803</v>
      </c>
      <c r="AC30" s="20">
        <f>STDEV(AA31,AA27:AA29)</f>
        <v>6.2902040242480716E-15</v>
      </c>
    </row>
    <row r="31" spans="1:29" s="2" customFormat="1" x14ac:dyDescent="0.25">
      <c r="A31" s="4" t="s">
        <v>96</v>
      </c>
      <c r="B31" s="1">
        <v>5.7779999999999995E-4</v>
      </c>
      <c r="C31" s="1">
        <v>0.14387</v>
      </c>
      <c r="D31" s="1">
        <v>2.1003000000000001E-7</v>
      </c>
      <c r="E31" s="1">
        <v>2.1199E-8</v>
      </c>
      <c r="F31" s="7">
        <v>10.093</v>
      </c>
      <c r="G31" s="7">
        <v>-174.2</v>
      </c>
      <c r="H31" s="7">
        <v>13.788</v>
      </c>
      <c r="I31" s="7">
        <v>7.915</v>
      </c>
      <c r="J31" s="1">
        <v>6.9261000000000001E-7</v>
      </c>
      <c r="K31" s="1">
        <v>7.5887999999999998E-8</v>
      </c>
      <c r="L31" s="7">
        <v>10.957000000000001</v>
      </c>
      <c r="M31" s="7">
        <v>0.75885000000000002</v>
      </c>
      <c r="N31" s="7">
        <v>1.1809999999999999E-2</v>
      </c>
      <c r="O31" s="7">
        <v>1.5563</v>
      </c>
      <c r="P31" s="7">
        <v>13800</v>
      </c>
      <c r="Q31" s="7">
        <v>20.253</v>
      </c>
      <c r="R31" s="7">
        <v>0.14676</v>
      </c>
      <c r="S31" s="13">
        <v>1.2275999999999999E-12</v>
      </c>
      <c r="T31" s="3">
        <v>3.3793000000000003E-14</v>
      </c>
      <c r="U31" s="11">
        <v>2.7528000000000001</v>
      </c>
      <c r="V31" s="7">
        <v>0.97048999999999996</v>
      </c>
      <c r="W31" s="7">
        <v>1.5682999999999999E-3</v>
      </c>
      <c r="X31" s="7">
        <v>0.16159999999999999</v>
      </c>
      <c r="Y31"/>
      <c r="Z31"/>
      <c r="AA31" s="20">
        <f t="shared" si="3"/>
        <v>1.2275999999999999E-12</v>
      </c>
      <c r="AB31" s="41">
        <f t="shared" si="4"/>
        <v>0.28756290438534116</v>
      </c>
      <c r="AC31" s="20">
        <f>STDEV(AA27:AA30)</f>
        <v>7.6135843507947302E-15</v>
      </c>
    </row>
    <row r="32" spans="1:29" s="2" customFormat="1" x14ac:dyDescent="0.25">
      <c r="A32" s="4" t="str">
        <f>A31</f>
        <v>D:\Google Drive\Research\data\2020-TB\test-5e4-07232020\test-5e4-c1-07232020\1-2-5.TXT</v>
      </c>
      <c r="B32" s="13">
        <f>AVERAGE(B27:B31)</f>
        <v>5.7760400000000001E-4</v>
      </c>
      <c r="C32" s="13">
        <f t="shared" ref="C32:X32" si="5">AVERAGE(C27:C31)</f>
        <v>0.14382199999999998</v>
      </c>
      <c r="D32" s="13">
        <f t="shared" si="5"/>
        <v>2.07528E-7</v>
      </c>
      <c r="E32" s="13">
        <f t="shared" si="5"/>
        <v>2.1203199999999999E-8</v>
      </c>
      <c r="F32" s="13">
        <f t="shared" si="5"/>
        <v>10.218399999999999</v>
      </c>
      <c r="G32" s="13">
        <f t="shared" si="5"/>
        <v>-173.45999999999998</v>
      </c>
      <c r="H32" s="13">
        <f t="shared" si="5"/>
        <v>13.787199999999999</v>
      </c>
      <c r="I32" s="13">
        <f t="shared" si="5"/>
        <v>7.94862</v>
      </c>
      <c r="J32" s="13">
        <f t="shared" si="5"/>
        <v>6.9191399999999985E-7</v>
      </c>
      <c r="K32" s="13">
        <f t="shared" si="5"/>
        <v>7.5736400000000006E-8</v>
      </c>
      <c r="L32" s="13">
        <f t="shared" si="5"/>
        <v>10.946</v>
      </c>
      <c r="M32" s="13">
        <f t="shared" si="5"/>
        <v>0.75884200000000013</v>
      </c>
      <c r="N32" s="13">
        <f t="shared" si="5"/>
        <v>1.1798600000000001E-2</v>
      </c>
      <c r="O32" s="13">
        <f t="shared" si="5"/>
        <v>1.55484</v>
      </c>
      <c r="P32" s="13">
        <f t="shared" si="5"/>
        <v>13802.4</v>
      </c>
      <c r="Q32" s="13">
        <f t="shared" si="5"/>
        <v>20.251799999999999</v>
      </c>
      <c r="R32" s="13">
        <f t="shared" si="5"/>
        <v>0.146728</v>
      </c>
      <c r="S32" s="13">
        <f t="shared" si="5"/>
        <v>1.22408E-12</v>
      </c>
      <c r="T32" s="13">
        <f t="shared" si="5"/>
        <v>3.3692000000000006E-14</v>
      </c>
      <c r="U32" s="13">
        <f t="shared" si="5"/>
        <v>2.75244</v>
      </c>
      <c r="V32" s="13">
        <f t="shared" si="5"/>
        <v>0.97063800000000011</v>
      </c>
      <c r="W32" s="13">
        <f t="shared" si="5"/>
        <v>1.5680400000000001E-3</v>
      </c>
      <c r="X32" s="13">
        <f t="shared" si="5"/>
        <v>0.16154799999999997</v>
      </c>
      <c r="Y32"/>
      <c r="Z32" s="10" t="s">
        <v>43</v>
      </c>
      <c r="AA32" s="20">
        <f>AVERAGE(AA27:AA31)</f>
        <v>1.22408E-12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22"/>
      <c r="AB33" s="41"/>
      <c r="AC33" s="24"/>
    </row>
    <row r="34" spans="1:39" x14ac:dyDescent="0.25">
      <c r="A34" s="4"/>
      <c r="V34" s="7"/>
      <c r="Z34" s="2"/>
      <c r="AB34" s="41"/>
      <c r="AC34" s="24"/>
    </row>
    <row r="35" spans="1:39" x14ac:dyDescent="0.25">
      <c r="A35" s="15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26" t="s">
        <v>37</v>
      </c>
      <c r="AB35" s="25" t="s">
        <v>41</v>
      </c>
      <c r="AC35" s="26" t="s">
        <v>55</v>
      </c>
    </row>
    <row r="36" spans="1:39" x14ac:dyDescent="0.25">
      <c r="A36" s="4" t="s">
        <v>97</v>
      </c>
      <c r="B36" s="1">
        <v>5.7266999999999995E-4</v>
      </c>
      <c r="C36" s="1">
        <v>0.1426</v>
      </c>
      <c r="D36" s="1">
        <v>2.0832E-7</v>
      </c>
      <c r="E36" s="1">
        <v>2.1073E-8</v>
      </c>
      <c r="F36" s="7">
        <v>10.116</v>
      </c>
      <c r="G36" s="7">
        <v>-172.8</v>
      </c>
      <c r="H36" s="7">
        <v>13.69</v>
      </c>
      <c r="I36" s="7">
        <v>7.9225000000000003</v>
      </c>
      <c r="J36" s="1">
        <v>6.7474000000000002E-7</v>
      </c>
      <c r="K36" s="1">
        <v>7.3764999999999999E-8</v>
      </c>
      <c r="L36" s="7">
        <v>10.932</v>
      </c>
      <c r="M36" s="7">
        <v>0.76197999999999999</v>
      </c>
      <c r="N36" s="7">
        <v>1.1783E-2</v>
      </c>
      <c r="O36" s="7">
        <v>1.5464</v>
      </c>
      <c r="P36" s="7">
        <v>13824</v>
      </c>
      <c r="Q36" s="7">
        <v>20.106999999999999</v>
      </c>
      <c r="R36" s="7">
        <v>0.14545</v>
      </c>
      <c r="S36" s="13">
        <v>1.2173000000000001E-12</v>
      </c>
      <c r="T36" s="3">
        <v>3.3266000000000001E-14</v>
      </c>
      <c r="U36" s="11">
        <v>2.7328000000000001</v>
      </c>
      <c r="V36" s="7">
        <v>0.97091000000000005</v>
      </c>
      <c r="W36" s="7">
        <v>1.5567000000000001E-3</v>
      </c>
      <c r="X36" s="7">
        <v>0.16033</v>
      </c>
      <c r="Y36" s="1"/>
      <c r="Z36" s="7"/>
      <c r="AA36" s="20">
        <f>S36</f>
        <v>1.2173000000000001E-12</v>
      </c>
      <c r="AB36" s="41">
        <f>((AA36/AA$41)-1)*100</f>
        <v>-0.6950449495031763</v>
      </c>
      <c r="AC36" s="20">
        <f>STDEV(AA37:AA40)</f>
        <v>7.2775911765729766E-15</v>
      </c>
    </row>
    <row r="37" spans="1:39" x14ac:dyDescent="0.25">
      <c r="A37" s="4" t="s">
        <v>98</v>
      </c>
      <c r="B37" s="1">
        <v>5.8294E-4</v>
      </c>
      <c r="C37" s="1">
        <v>0.14515</v>
      </c>
      <c r="D37" s="1">
        <v>2.0968000000000001E-7</v>
      </c>
      <c r="E37" s="1">
        <v>2.1229000000000001E-8</v>
      </c>
      <c r="F37" s="7">
        <v>10.124000000000001</v>
      </c>
      <c r="G37" s="7">
        <v>-174.4</v>
      </c>
      <c r="H37" s="7">
        <v>13.788</v>
      </c>
      <c r="I37" s="7">
        <v>7.9059999999999997</v>
      </c>
      <c r="J37" s="1">
        <v>6.7978000000000002E-7</v>
      </c>
      <c r="K37" s="1">
        <v>7.5575E-8</v>
      </c>
      <c r="L37" s="7">
        <v>11.118</v>
      </c>
      <c r="M37" s="7">
        <v>0.76185999999999998</v>
      </c>
      <c r="N37" s="7">
        <v>1.1983000000000001E-2</v>
      </c>
      <c r="O37" s="7">
        <v>1.5729</v>
      </c>
      <c r="P37" s="7">
        <v>13859</v>
      </c>
      <c r="Q37" s="7">
        <v>20.286999999999999</v>
      </c>
      <c r="R37" s="7">
        <v>0.14638000000000001</v>
      </c>
      <c r="S37" s="13">
        <v>1.2288999999999999E-12</v>
      </c>
      <c r="T37" s="3">
        <v>3.3822000000000001E-14</v>
      </c>
      <c r="U37" s="11">
        <v>2.7522000000000002</v>
      </c>
      <c r="V37" s="7">
        <v>0.97043000000000001</v>
      </c>
      <c r="W37" s="7">
        <v>1.5677E-3</v>
      </c>
      <c r="X37" s="7">
        <v>0.16155</v>
      </c>
      <c r="Y37" s="1"/>
      <c r="AA37" s="20">
        <f t="shared" ref="AA37:AA40" si="6">S37</f>
        <v>1.2288999999999999E-12</v>
      </c>
      <c r="AB37" s="41">
        <f t="shared" ref="AB37:AB40" si="7">((AA37/AA$41)-1)*100</f>
        <v>0.25126038080631741</v>
      </c>
      <c r="AC37" s="20">
        <f>STDEV(AA38:AA40,AA36)</f>
        <v>8.9026213368123109E-15</v>
      </c>
    </row>
    <row r="38" spans="1:39" x14ac:dyDescent="0.25">
      <c r="A38" s="4" t="s">
        <v>99</v>
      </c>
      <c r="B38" s="1">
        <v>5.7828999999999997E-4</v>
      </c>
      <c r="C38" s="1">
        <v>0.14399000000000001</v>
      </c>
      <c r="D38" s="1">
        <v>2.1033999999999999E-7</v>
      </c>
      <c r="E38" s="1">
        <v>2.1150999999999999E-8</v>
      </c>
      <c r="F38" s="7">
        <v>10.055999999999999</v>
      </c>
      <c r="G38" s="7">
        <v>-175.7</v>
      </c>
      <c r="H38" s="7">
        <v>13.74</v>
      </c>
      <c r="I38" s="7">
        <v>7.8201000000000001</v>
      </c>
      <c r="J38" s="1">
        <v>6.8385999999999998E-7</v>
      </c>
      <c r="K38" s="1">
        <v>7.5763000000000002E-8</v>
      </c>
      <c r="L38" s="7">
        <v>11.079000000000001</v>
      </c>
      <c r="M38" s="7">
        <v>0.76119000000000003</v>
      </c>
      <c r="N38" s="7">
        <v>1.1941999999999999E-2</v>
      </c>
      <c r="O38" s="7">
        <v>1.5689</v>
      </c>
      <c r="P38" s="7">
        <v>13865</v>
      </c>
      <c r="Q38" s="7">
        <v>20.222999999999999</v>
      </c>
      <c r="R38" s="7">
        <v>0.14585999999999999</v>
      </c>
      <c r="S38" s="13">
        <v>1.2321999999999999E-12</v>
      </c>
      <c r="T38" s="3">
        <v>3.3784999999999998E-14</v>
      </c>
      <c r="U38" s="11">
        <v>2.7418</v>
      </c>
      <c r="V38" s="7">
        <v>0.97028000000000003</v>
      </c>
      <c r="W38" s="7">
        <v>1.5619E-3</v>
      </c>
      <c r="X38" s="7">
        <v>0.16097</v>
      </c>
      <c r="Y38" s="1"/>
      <c r="AA38" s="20">
        <f t="shared" si="6"/>
        <v>1.2321999999999999E-12</v>
      </c>
      <c r="AB38" s="41">
        <f t="shared" si="7"/>
        <v>0.52046793167022098</v>
      </c>
      <c r="AC38" s="20">
        <f>STDEV(AA39:AA40,AA36:AA37)</f>
        <v>8.1393591066290955E-15</v>
      </c>
    </row>
    <row r="39" spans="1:39" x14ac:dyDescent="0.25">
      <c r="A39" s="4" t="s">
        <v>100</v>
      </c>
      <c r="B39" s="1">
        <v>5.8091999999999996E-4</v>
      </c>
      <c r="C39" s="1">
        <v>0.14465</v>
      </c>
      <c r="D39" s="1">
        <v>2.1082E-7</v>
      </c>
      <c r="E39" s="1">
        <v>2.1193E-8</v>
      </c>
      <c r="F39" s="7">
        <v>10.053000000000001</v>
      </c>
      <c r="G39" s="7">
        <v>-175.9</v>
      </c>
      <c r="H39" s="7">
        <v>13.762</v>
      </c>
      <c r="I39" s="7">
        <v>7.8238000000000003</v>
      </c>
      <c r="J39" s="1">
        <v>6.8238999999999996E-7</v>
      </c>
      <c r="K39" s="1">
        <v>7.5860000000000006E-8</v>
      </c>
      <c r="L39" s="7">
        <v>11.117000000000001</v>
      </c>
      <c r="M39" s="7">
        <v>0.76136999999999999</v>
      </c>
      <c r="N39" s="7">
        <v>1.1983000000000001E-2</v>
      </c>
      <c r="O39" s="7">
        <v>1.5739000000000001</v>
      </c>
      <c r="P39" s="7">
        <v>13887</v>
      </c>
      <c r="Q39" s="7">
        <v>20.274000000000001</v>
      </c>
      <c r="R39" s="7">
        <v>0.14599000000000001</v>
      </c>
      <c r="S39" s="13">
        <v>1.2333E-12</v>
      </c>
      <c r="T39" s="3">
        <v>3.3869000000000002E-14</v>
      </c>
      <c r="U39" s="11">
        <v>2.7462</v>
      </c>
      <c r="V39" s="7">
        <v>0.97023000000000004</v>
      </c>
      <c r="W39" s="7">
        <v>1.5642E-3</v>
      </c>
      <c r="X39" s="7">
        <v>0.16122</v>
      </c>
      <c r="AA39" s="20">
        <f t="shared" si="6"/>
        <v>1.2333E-12</v>
      </c>
      <c r="AB39" s="41">
        <f t="shared" si="7"/>
        <v>0.61020378195819625</v>
      </c>
      <c r="AC39" s="20">
        <f>STDEV(AA40,AA36:AA38)</f>
        <v>7.7392936800890053E-15</v>
      </c>
    </row>
    <row r="40" spans="1:39" x14ac:dyDescent="0.25">
      <c r="A40" s="4" t="s">
        <v>101</v>
      </c>
      <c r="B40" s="1">
        <v>5.7255000000000001E-4</v>
      </c>
      <c r="C40" s="1">
        <v>0.14257</v>
      </c>
      <c r="D40" s="1">
        <v>2.0757E-7</v>
      </c>
      <c r="E40" s="1">
        <v>2.1019000000000001E-8</v>
      </c>
      <c r="F40" s="7">
        <v>10.125999999999999</v>
      </c>
      <c r="G40" s="7">
        <v>-172</v>
      </c>
      <c r="H40" s="7">
        <v>13.637</v>
      </c>
      <c r="I40" s="7">
        <v>7.9284999999999997</v>
      </c>
      <c r="J40" s="1">
        <v>6.8016000000000002E-7</v>
      </c>
      <c r="K40" s="1">
        <v>7.4911000000000002E-8</v>
      </c>
      <c r="L40" s="7">
        <v>11.013999999999999</v>
      </c>
      <c r="M40" s="7">
        <v>0.76178000000000001</v>
      </c>
      <c r="N40" s="7">
        <v>1.1871E-2</v>
      </c>
      <c r="O40" s="7">
        <v>1.5583</v>
      </c>
      <c r="P40" s="7">
        <v>13859</v>
      </c>
      <c r="Q40" s="7">
        <v>20.076000000000001</v>
      </c>
      <c r="R40" s="7">
        <v>0.14485999999999999</v>
      </c>
      <c r="S40" s="13">
        <v>1.2174E-12</v>
      </c>
      <c r="T40" s="3">
        <v>3.3175999999999998E-14</v>
      </c>
      <c r="U40" s="11">
        <v>2.7252000000000001</v>
      </c>
      <c r="V40" s="7">
        <v>0.97094999999999998</v>
      </c>
      <c r="W40" s="7">
        <v>1.5522000000000001E-3</v>
      </c>
      <c r="X40" s="7">
        <v>0.15986</v>
      </c>
      <c r="AA40" s="20">
        <f t="shared" si="6"/>
        <v>1.2174E-12</v>
      </c>
      <c r="AB40" s="41">
        <f t="shared" si="7"/>
        <v>-0.68688714493154723</v>
      </c>
      <c r="AC40" s="20">
        <f>STDEV(AA36:AA39)</f>
        <v>7.3259242875330053E-15</v>
      </c>
    </row>
    <row r="41" spans="1:39" x14ac:dyDescent="0.25">
      <c r="A41" s="4" t="str">
        <f>A40</f>
        <v>D:\Google Drive\Research\data\2020-TB\test-5e4-07232020\test-5e4-c1-07232020\1-3-5.TXT</v>
      </c>
      <c r="B41" s="13">
        <f>AVERAGE(B36:B40)</f>
        <v>5.7747400000000002E-4</v>
      </c>
      <c r="C41" s="13">
        <f t="shared" ref="C41:X41" si="8">AVERAGE(C36:C40)</f>
        <v>0.14379199999999998</v>
      </c>
      <c r="D41" s="13">
        <f t="shared" si="8"/>
        <v>2.09346E-7</v>
      </c>
      <c r="E41" s="13">
        <f t="shared" si="8"/>
        <v>2.1133000000000001E-8</v>
      </c>
      <c r="F41" s="13">
        <f t="shared" si="8"/>
        <v>10.095000000000001</v>
      </c>
      <c r="G41" s="13">
        <f t="shared" si="8"/>
        <v>-174.16000000000003</v>
      </c>
      <c r="H41" s="13">
        <f t="shared" si="8"/>
        <v>13.723400000000002</v>
      </c>
      <c r="I41" s="13">
        <f t="shared" si="8"/>
        <v>7.8801800000000002</v>
      </c>
      <c r="J41" s="13">
        <f t="shared" si="8"/>
        <v>6.80186E-7</v>
      </c>
      <c r="K41" s="13">
        <f t="shared" si="8"/>
        <v>7.5174799999999999E-8</v>
      </c>
      <c r="L41" s="13">
        <f t="shared" si="8"/>
        <v>11.052000000000001</v>
      </c>
      <c r="M41" s="13">
        <f t="shared" si="8"/>
        <v>0.76163599999999998</v>
      </c>
      <c r="N41" s="13">
        <f t="shared" si="8"/>
        <v>1.19124E-2</v>
      </c>
      <c r="O41" s="13">
        <f t="shared" si="8"/>
        <v>1.5640800000000001</v>
      </c>
      <c r="P41" s="13">
        <f t="shared" si="8"/>
        <v>13858.8</v>
      </c>
      <c r="Q41" s="13">
        <f t="shared" si="8"/>
        <v>20.193399999999997</v>
      </c>
      <c r="R41" s="13">
        <f t="shared" si="8"/>
        <v>0.145708</v>
      </c>
      <c r="S41" s="13">
        <f t="shared" si="8"/>
        <v>1.2258199999999999E-12</v>
      </c>
      <c r="T41" s="13">
        <f t="shared" si="8"/>
        <v>3.3583599999999996E-14</v>
      </c>
      <c r="U41" s="13">
        <f t="shared" si="8"/>
        <v>2.7396400000000001</v>
      </c>
      <c r="V41" s="13">
        <f t="shared" si="8"/>
        <v>0.97056000000000009</v>
      </c>
      <c r="W41" s="13">
        <f t="shared" si="8"/>
        <v>1.56054E-3</v>
      </c>
      <c r="X41" s="13">
        <f t="shared" si="8"/>
        <v>0.16078600000000001</v>
      </c>
      <c r="Z41" s="10" t="s">
        <v>43</v>
      </c>
      <c r="AA41" s="20">
        <f>AVERAGE(AA36:AA40)</f>
        <v>1.2258199999999999E-12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24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26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102</v>
      </c>
      <c r="B45" s="1">
        <v>5.8065999999999999E-4</v>
      </c>
      <c r="C45" s="1">
        <v>0.14457999999999999</v>
      </c>
      <c r="D45" s="1">
        <v>2.0632000000000001E-7</v>
      </c>
      <c r="E45" s="1">
        <v>2.1212000000000002E-8</v>
      </c>
      <c r="F45" s="7">
        <v>10.281000000000001</v>
      </c>
      <c r="G45" s="7">
        <v>-172.3</v>
      </c>
      <c r="H45" s="7">
        <v>13.787000000000001</v>
      </c>
      <c r="I45" s="7">
        <v>8.0016999999999996</v>
      </c>
      <c r="J45" s="1">
        <v>6.7762999999999996E-7</v>
      </c>
      <c r="K45" s="1">
        <v>7.5098000000000002E-8</v>
      </c>
      <c r="L45" s="7">
        <v>11.082000000000001</v>
      </c>
      <c r="M45" s="7">
        <v>0.76241000000000003</v>
      </c>
      <c r="N45" s="7">
        <v>1.1945000000000001E-2</v>
      </c>
      <c r="O45" s="7">
        <v>1.5667</v>
      </c>
      <c r="P45" s="7">
        <v>13828</v>
      </c>
      <c r="Q45" s="7">
        <v>20.236999999999998</v>
      </c>
      <c r="R45" s="7">
        <v>0.14635000000000001</v>
      </c>
      <c r="S45" s="13">
        <v>1.2205000000000001E-12</v>
      </c>
      <c r="T45" s="3">
        <v>3.355E-14</v>
      </c>
      <c r="U45" s="11">
        <v>2.7488999999999999</v>
      </c>
      <c r="V45" s="7">
        <v>0.97072999999999998</v>
      </c>
      <c r="W45" s="7">
        <v>1.5659999999999999E-3</v>
      </c>
      <c r="X45" s="7">
        <v>0.16131999999999999</v>
      </c>
      <c r="Y45" s="1"/>
      <c r="Z45" s="7"/>
      <c r="AA45" s="20">
        <f>S45</f>
        <v>1.2205000000000001E-12</v>
      </c>
      <c r="AB45" s="41">
        <f>((AA45/AA$50)-1)*100</f>
        <v>-0.26476212267311228</v>
      </c>
      <c r="AC45" s="20">
        <f>STDEV(AA46:AA49)</f>
        <v>3.088149391895916E-15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103</v>
      </c>
      <c r="B46" s="1">
        <v>5.7855000000000005E-4</v>
      </c>
      <c r="C46" s="1">
        <v>0.14405999999999999</v>
      </c>
      <c r="D46" s="1">
        <v>2.0974E-7</v>
      </c>
      <c r="E46" s="1">
        <v>2.1173E-8</v>
      </c>
      <c r="F46" s="7">
        <v>10.095000000000001</v>
      </c>
      <c r="G46" s="7">
        <v>-175.8</v>
      </c>
      <c r="H46" s="7">
        <v>13.744</v>
      </c>
      <c r="I46" s="7">
        <v>7.8179999999999996</v>
      </c>
      <c r="J46" s="1">
        <v>6.8728000000000005E-7</v>
      </c>
      <c r="K46" s="1">
        <v>7.6378999999999999E-8</v>
      </c>
      <c r="L46" s="7">
        <v>11.113</v>
      </c>
      <c r="M46" s="7">
        <v>0.76063999999999998</v>
      </c>
      <c r="N46" s="7">
        <v>1.1979E-2</v>
      </c>
      <c r="O46" s="7">
        <v>1.5749</v>
      </c>
      <c r="P46" s="7">
        <v>13909</v>
      </c>
      <c r="Q46" s="7">
        <v>20.256</v>
      </c>
      <c r="R46" s="7">
        <v>0.14563000000000001</v>
      </c>
      <c r="S46" s="13">
        <v>1.2284000000000001E-12</v>
      </c>
      <c r="T46" s="3">
        <v>3.3652E-14</v>
      </c>
      <c r="U46" s="11">
        <v>2.7395</v>
      </c>
      <c r="V46" s="7">
        <v>0.97036999999999995</v>
      </c>
      <c r="W46" s="7">
        <v>1.5602999999999999E-3</v>
      </c>
      <c r="X46" s="7">
        <v>0.16078999999999999</v>
      </c>
      <c r="Y46" s="1"/>
      <c r="Z46"/>
      <c r="AA46" s="20">
        <f t="shared" ref="AA46:AA49" si="9">S46</f>
        <v>1.2284000000000001E-12</v>
      </c>
      <c r="AB46" s="41">
        <f t="shared" ref="AB46:AB49" si="10">((AA46/AA$50)-1)*100</f>
        <v>0.38079984310392945</v>
      </c>
      <c r="AC46" s="20">
        <f>STDEV(AA47:AA49,AA45)</f>
        <v>2.2051077071200002E-15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104</v>
      </c>
      <c r="B47" s="1">
        <v>5.7746000000000002E-4</v>
      </c>
      <c r="C47" s="1">
        <v>0.14379</v>
      </c>
      <c r="D47" s="1">
        <v>2.0713999999999999E-7</v>
      </c>
      <c r="E47" s="1">
        <v>2.1138E-8</v>
      </c>
      <c r="F47" s="7">
        <v>10.205</v>
      </c>
      <c r="G47" s="7">
        <v>-175.2</v>
      </c>
      <c r="H47" s="7">
        <v>13.701000000000001</v>
      </c>
      <c r="I47" s="7">
        <v>7.8201999999999998</v>
      </c>
      <c r="J47" s="1">
        <v>6.8120000000000004E-7</v>
      </c>
      <c r="K47" s="1">
        <v>7.5869000000000003E-8</v>
      </c>
      <c r="L47" s="7">
        <v>11.138</v>
      </c>
      <c r="M47" s="7">
        <v>0.76160000000000005</v>
      </c>
      <c r="N47" s="7">
        <v>1.2005E-2</v>
      </c>
      <c r="O47" s="7">
        <v>1.5763</v>
      </c>
      <c r="P47" s="7">
        <v>13963</v>
      </c>
      <c r="Q47" s="7">
        <v>20.231999999999999</v>
      </c>
      <c r="R47" s="7">
        <v>0.1449</v>
      </c>
      <c r="S47" s="13">
        <v>1.2234E-12</v>
      </c>
      <c r="T47" s="3">
        <v>3.3402999999999998E-14</v>
      </c>
      <c r="U47" s="11">
        <v>2.7303000000000002</v>
      </c>
      <c r="V47" s="7">
        <v>0.97055999999999998</v>
      </c>
      <c r="W47" s="7">
        <v>1.5548999999999999E-3</v>
      </c>
      <c r="X47" s="7">
        <v>0.16020999999999999</v>
      </c>
      <c r="Y47" s="1"/>
      <c r="Z47"/>
      <c r="AA47" s="20">
        <f t="shared" si="9"/>
        <v>1.2234E-12</v>
      </c>
      <c r="AB47" s="41">
        <f t="shared" si="10"/>
        <v>-2.7783679539772344E-2</v>
      </c>
      <c r="AC47" s="20">
        <f>STDEV(AA48:AA49,AA45:AA46)</f>
        <v>3.7232378382263288E-15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105</v>
      </c>
      <c r="B48" s="1">
        <v>5.7631999999999996E-4</v>
      </c>
      <c r="C48" s="1">
        <v>0.14349999999999999</v>
      </c>
      <c r="D48" s="1">
        <v>2.0597000000000001E-7</v>
      </c>
      <c r="E48" s="1">
        <v>2.1121000000000001E-8</v>
      </c>
      <c r="F48" s="7">
        <v>10.254</v>
      </c>
      <c r="G48" s="7">
        <v>-174.7</v>
      </c>
      <c r="H48" s="7">
        <v>13.689</v>
      </c>
      <c r="I48" s="7">
        <v>7.8357000000000001</v>
      </c>
      <c r="J48" s="1">
        <v>6.8080999999999997E-7</v>
      </c>
      <c r="K48" s="1">
        <v>7.5686999999999995E-8</v>
      </c>
      <c r="L48" s="7">
        <v>11.117000000000001</v>
      </c>
      <c r="M48" s="7">
        <v>0.76161000000000001</v>
      </c>
      <c r="N48" s="7">
        <v>1.1983000000000001E-2</v>
      </c>
      <c r="O48" s="7">
        <v>1.5733999999999999</v>
      </c>
      <c r="P48" s="7">
        <v>13958</v>
      </c>
      <c r="Q48" s="7">
        <v>20.209</v>
      </c>
      <c r="R48" s="7">
        <v>0.14477999999999999</v>
      </c>
      <c r="S48" s="13">
        <v>1.2210999999999999E-12</v>
      </c>
      <c r="T48" s="3">
        <v>3.3313000000000002E-14</v>
      </c>
      <c r="U48" s="11">
        <v>2.7281</v>
      </c>
      <c r="V48" s="7">
        <v>0.97067000000000003</v>
      </c>
      <c r="W48" s="7">
        <v>1.5537000000000001E-3</v>
      </c>
      <c r="X48" s="7">
        <v>0.16006000000000001</v>
      </c>
      <c r="Y48"/>
      <c r="Z48"/>
      <c r="AA48" s="20">
        <f t="shared" si="9"/>
        <v>1.2210999999999999E-12</v>
      </c>
      <c r="AB48" s="41">
        <f t="shared" si="10"/>
        <v>-0.21573209995587872</v>
      </c>
      <c r="AC48" s="20">
        <f>STDEV(AA49,AA45:AA47)</f>
        <v>3.317629675938331E-15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106</v>
      </c>
      <c r="B49" s="1">
        <v>5.7176999999999998E-4</v>
      </c>
      <c r="C49" s="1">
        <v>0.14237</v>
      </c>
      <c r="D49" s="1">
        <v>2.0695000000000001E-7</v>
      </c>
      <c r="E49" s="1">
        <v>2.1042000000000001E-8</v>
      </c>
      <c r="F49" s="7">
        <v>10.167999999999999</v>
      </c>
      <c r="G49" s="7">
        <v>-175.5</v>
      </c>
      <c r="H49" s="7">
        <v>13.632</v>
      </c>
      <c r="I49" s="7">
        <v>7.7675000000000001</v>
      </c>
      <c r="J49" s="1">
        <v>6.9037000000000001E-7</v>
      </c>
      <c r="K49" s="1">
        <v>7.6632999999999995E-8</v>
      </c>
      <c r="L49" s="7">
        <v>11.1</v>
      </c>
      <c r="M49" s="7">
        <v>0.76002999999999998</v>
      </c>
      <c r="N49" s="7">
        <v>1.1965999999999999E-2</v>
      </c>
      <c r="O49" s="7">
        <v>1.5744</v>
      </c>
      <c r="P49" s="7">
        <v>13990</v>
      </c>
      <c r="Q49" s="7">
        <v>20.163</v>
      </c>
      <c r="R49" s="7">
        <v>0.14412</v>
      </c>
      <c r="S49" s="13">
        <v>1.2253E-12</v>
      </c>
      <c r="T49" s="3">
        <v>3.3288000000000003E-14</v>
      </c>
      <c r="U49" s="11">
        <v>2.7166999999999999</v>
      </c>
      <c r="V49" s="7">
        <v>0.97048000000000001</v>
      </c>
      <c r="W49" s="7">
        <v>1.547E-3</v>
      </c>
      <c r="X49" s="7">
        <v>0.15941</v>
      </c>
      <c r="Y49"/>
      <c r="Z49"/>
      <c r="AA49" s="20">
        <f t="shared" si="9"/>
        <v>1.2253E-12</v>
      </c>
      <c r="AB49" s="41">
        <f t="shared" si="10"/>
        <v>0.12747805906483389</v>
      </c>
      <c r="AC49" s="20">
        <f>STDEV(AA45:AA48)</f>
        <v>3.5911929308611262E-15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Drive\Research\data\2020-TB\test-5e4-07232020\test-5e4-c1-07232020\1-4-5.TXT</v>
      </c>
      <c r="B50" s="13">
        <f>AVERAGE(B45:B49)</f>
        <v>5.7695200000000004E-4</v>
      </c>
      <c r="C50" s="13">
        <f t="shared" ref="C50:X50" si="11">AVERAGE(C45:C49)</f>
        <v>0.14365999999999998</v>
      </c>
      <c r="D50" s="13">
        <f t="shared" si="11"/>
        <v>2.07224E-7</v>
      </c>
      <c r="E50" s="13">
        <f t="shared" si="11"/>
        <v>2.11372E-8</v>
      </c>
      <c r="F50" s="13">
        <f t="shared" si="11"/>
        <v>10.2006</v>
      </c>
      <c r="G50" s="13">
        <f t="shared" si="11"/>
        <v>-174.7</v>
      </c>
      <c r="H50" s="13">
        <f t="shared" si="11"/>
        <v>13.710599999999999</v>
      </c>
      <c r="I50" s="13">
        <f t="shared" si="11"/>
        <v>7.8486199999999995</v>
      </c>
      <c r="J50" s="13">
        <f t="shared" si="11"/>
        <v>6.834579999999999E-7</v>
      </c>
      <c r="K50" s="13">
        <f t="shared" si="11"/>
        <v>7.5933200000000007E-8</v>
      </c>
      <c r="L50" s="13">
        <f t="shared" si="11"/>
        <v>11.110000000000001</v>
      </c>
      <c r="M50" s="13">
        <f t="shared" si="11"/>
        <v>0.76125799999999999</v>
      </c>
      <c r="N50" s="13">
        <f t="shared" si="11"/>
        <v>1.1975599999999999E-2</v>
      </c>
      <c r="O50" s="13">
        <f t="shared" si="11"/>
        <v>1.57314</v>
      </c>
      <c r="P50" s="13">
        <f t="shared" si="11"/>
        <v>13929.6</v>
      </c>
      <c r="Q50" s="13">
        <f t="shared" si="11"/>
        <v>20.2194</v>
      </c>
      <c r="R50" s="13">
        <f t="shared" si="11"/>
        <v>0.14515600000000001</v>
      </c>
      <c r="S50" s="13">
        <f t="shared" si="11"/>
        <v>1.22374E-12</v>
      </c>
      <c r="T50" s="13">
        <f t="shared" si="11"/>
        <v>3.3441200000000005E-14</v>
      </c>
      <c r="U50" s="13">
        <f t="shared" si="11"/>
        <v>2.7326999999999999</v>
      </c>
      <c r="V50" s="13">
        <f t="shared" si="11"/>
        <v>0.97056199999999992</v>
      </c>
      <c r="W50" s="13">
        <f t="shared" si="11"/>
        <v>1.55638E-3</v>
      </c>
      <c r="X50" s="13">
        <f t="shared" si="11"/>
        <v>0.160358</v>
      </c>
      <c r="Y50"/>
      <c r="Z50" s="10" t="s">
        <v>43</v>
      </c>
      <c r="AA50" s="20">
        <f>AVERAGE(AA45:AA49)</f>
        <v>1.22374E-12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22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26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107</v>
      </c>
      <c r="B54" s="1">
        <v>5.7315000000000003E-4</v>
      </c>
      <c r="C54" s="1">
        <v>0.14272000000000001</v>
      </c>
      <c r="D54" s="1">
        <v>2.0851000000000001E-7</v>
      </c>
      <c r="E54" s="1">
        <v>2.1060000000000001E-8</v>
      </c>
      <c r="F54" s="7">
        <v>10.1</v>
      </c>
      <c r="G54" s="7">
        <v>-176.2</v>
      </c>
      <c r="H54" s="7">
        <v>13.648999999999999</v>
      </c>
      <c r="I54" s="7">
        <v>7.7462999999999997</v>
      </c>
      <c r="J54" s="1">
        <v>6.9245999999999999E-7</v>
      </c>
      <c r="K54" s="1">
        <v>7.7066999999999998E-8</v>
      </c>
      <c r="L54" s="7">
        <v>11.129</v>
      </c>
      <c r="M54" s="7">
        <v>0.75992000000000004</v>
      </c>
      <c r="N54" s="7">
        <v>1.1997000000000001E-2</v>
      </c>
      <c r="O54" s="7">
        <v>1.5787</v>
      </c>
      <c r="P54" s="7">
        <v>13985</v>
      </c>
      <c r="Q54" s="7">
        <v>20.184999999999999</v>
      </c>
      <c r="R54" s="7">
        <v>0.14433000000000001</v>
      </c>
      <c r="S54" s="13">
        <v>1.2293E-12</v>
      </c>
      <c r="T54" s="3">
        <v>3.3436000000000001E-14</v>
      </c>
      <c r="U54" s="11">
        <v>2.7199</v>
      </c>
      <c r="V54" s="7">
        <v>0.97031999999999996</v>
      </c>
      <c r="W54" s="7">
        <v>1.549E-3</v>
      </c>
      <c r="X54" s="7">
        <v>0.15964</v>
      </c>
      <c r="Y54" s="1"/>
      <c r="Z54" s="7"/>
      <c r="AA54" s="20">
        <f>S54</f>
        <v>1.2293E-12</v>
      </c>
      <c r="AB54" s="41">
        <f>((AA54/AA$59)-1)*100</f>
        <v>-0.36634192994114967</v>
      </c>
      <c r="AC54" s="20">
        <f>STDEV(AA55:AA58)</f>
        <v>3.5123591312202999E-15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108</v>
      </c>
      <c r="B55" s="1">
        <v>5.7974999999999997E-4</v>
      </c>
      <c r="C55" s="1">
        <v>0.14435999999999999</v>
      </c>
      <c r="D55" s="1">
        <v>2.1103999999999999E-7</v>
      </c>
      <c r="E55" s="1">
        <v>2.1129E-8</v>
      </c>
      <c r="F55" s="7">
        <v>10.012</v>
      </c>
      <c r="G55" s="7">
        <v>-176.9</v>
      </c>
      <c r="H55" s="7">
        <v>13.7</v>
      </c>
      <c r="I55" s="7">
        <v>7.7445000000000004</v>
      </c>
      <c r="J55" s="1">
        <v>6.7642000000000002E-7</v>
      </c>
      <c r="K55" s="1">
        <v>7.5993999999999999E-8</v>
      </c>
      <c r="L55" s="7">
        <v>11.234999999999999</v>
      </c>
      <c r="M55" s="7">
        <v>0.76332999999999995</v>
      </c>
      <c r="N55" s="7">
        <v>1.2109E-2</v>
      </c>
      <c r="O55" s="7">
        <v>1.5863</v>
      </c>
      <c r="P55" s="7">
        <v>13964</v>
      </c>
      <c r="Q55" s="7">
        <v>20.225000000000001</v>
      </c>
      <c r="R55" s="7">
        <v>0.14484</v>
      </c>
      <c r="S55" s="13">
        <v>1.2321999999999999E-12</v>
      </c>
      <c r="T55" s="3">
        <v>3.3644999999999998E-14</v>
      </c>
      <c r="U55" s="11">
        <v>2.7305000000000001</v>
      </c>
      <c r="V55" s="7">
        <v>0.97021999999999997</v>
      </c>
      <c r="W55" s="7">
        <v>1.5551E-3</v>
      </c>
      <c r="X55" s="7">
        <v>0.16028000000000001</v>
      </c>
      <c r="Y55" s="1"/>
      <c r="Z55"/>
      <c r="AA55" s="20">
        <f t="shared" ref="AA55:AA58" si="12">S55</f>
        <v>1.2321999999999999E-12</v>
      </c>
      <c r="AB55" s="41">
        <f t="shared" ref="AB55:AB58" si="13">((AA55/AA$59)-1)*100</f>
        <v>-0.13129954126209764</v>
      </c>
      <c r="AC55" s="20">
        <f>STDEV(AA56:AA58,AA54)</f>
        <v>4.4447534614793923E-15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109</v>
      </c>
      <c r="B56" s="1">
        <v>5.8222000000000005E-4</v>
      </c>
      <c r="C56" s="1">
        <v>0.14496999999999999</v>
      </c>
      <c r="D56" s="1">
        <v>2.1019E-7</v>
      </c>
      <c r="E56" s="1">
        <v>2.1165999999999999E-8</v>
      </c>
      <c r="F56" s="7">
        <v>10.07</v>
      </c>
      <c r="G56" s="7">
        <v>-176.1</v>
      </c>
      <c r="H56" s="7">
        <v>13.721</v>
      </c>
      <c r="I56" s="7">
        <v>7.7915999999999999</v>
      </c>
      <c r="J56" s="1">
        <v>6.7449999999999996E-7</v>
      </c>
      <c r="K56" s="1">
        <v>7.5957999999999998E-8</v>
      </c>
      <c r="L56" s="7">
        <v>11.260999999999999</v>
      </c>
      <c r="M56" s="7">
        <v>0.76363000000000003</v>
      </c>
      <c r="N56" s="7">
        <v>1.2137999999999999E-2</v>
      </c>
      <c r="O56" s="7">
        <v>1.5894999999999999</v>
      </c>
      <c r="P56" s="7">
        <v>13967</v>
      </c>
      <c r="Q56" s="7">
        <v>20.263000000000002</v>
      </c>
      <c r="R56" s="7">
        <v>0.14507999999999999</v>
      </c>
      <c r="S56" s="13">
        <v>1.2339E-12</v>
      </c>
      <c r="T56" s="3">
        <v>3.3758E-14</v>
      </c>
      <c r="U56" s="11">
        <v>2.7359</v>
      </c>
      <c r="V56" s="7">
        <v>0.97016999999999998</v>
      </c>
      <c r="W56" s="7">
        <v>1.5579999999999999E-3</v>
      </c>
      <c r="X56" s="7">
        <v>0.16059000000000001</v>
      </c>
      <c r="Y56" s="1"/>
      <c r="Z56"/>
      <c r="AA56" s="20">
        <f t="shared" si="12"/>
        <v>1.2339E-12</v>
      </c>
      <c r="AB56" s="41">
        <f t="shared" si="13"/>
        <v>6.4839279635631186E-3</v>
      </c>
      <c r="AC56" s="20">
        <f>STDEV(AA57:AA58,AA54:AA55)</f>
        <v>4.5658150057428307E-15</v>
      </c>
    </row>
    <row r="57" spans="1:39" s="2" customFormat="1" x14ac:dyDescent="0.25">
      <c r="A57" s="4" t="s">
        <v>110</v>
      </c>
      <c r="B57" s="1">
        <v>5.8235999999999997E-4</v>
      </c>
      <c r="C57" s="1">
        <v>0.14501</v>
      </c>
      <c r="D57" s="1">
        <v>2.1058E-7</v>
      </c>
      <c r="E57" s="1">
        <v>2.117E-8</v>
      </c>
      <c r="F57" s="7">
        <v>10.053000000000001</v>
      </c>
      <c r="G57" s="7">
        <v>-176.3</v>
      </c>
      <c r="H57" s="7">
        <v>13.723000000000001</v>
      </c>
      <c r="I57" s="7">
        <v>7.7839</v>
      </c>
      <c r="J57" s="1">
        <v>6.7752999999999995E-7</v>
      </c>
      <c r="K57" s="1">
        <v>7.6345E-8</v>
      </c>
      <c r="L57" s="7">
        <v>11.268000000000001</v>
      </c>
      <c r="M57" s="7">
        <v>0.76315999999999995</v>
      </c>
      <c r="N57" s="7">
        <v>1.2146000000000001E-2</v>
      </c>
      <c r="O57" s="7">
        <v>1.5914999999999999</v>
      </c>
      <c r="P57" s="7">
        <v>13970</v>
      </c>
      <c r="Q57" s="7">
        <v>20.271000000000001</v>
      </c>
      <c r="R57" s="7">
        <v>0.14510000000000001</v>
      </c>
      <c r="S57" s="13">
        <v>1.2335999999999999E-12</v>
      </c>
      <c r="T57" s="3">
        <v>3.3752000000000001E-14</v>
      </c>
      <c r="U57" s="11">
        <v>2.7361</v>
      </c>
      <c r="V57" s="7">
        <v>0.97018000000000004</v>
      </c>
      <c r="W57" s="7">
        <v>1.5582E-3</v>
      </c>
      <c r="X57" s="7">
        <v>0.16061</v>
      </c>
      <c r="Y57"/>
      <c r="Z57"/>
      <c r="AA57" s="20">
        <f t="shared" si="12"/>
        <v>1.2335999999999999E-12</v>
      </c>
      <c r="AB57" s="41">
        <f t="shared" si="13"/>
        <v>-1.7830801899787474E-2</v>
      </c>
      <c r="AC57" s="20">
        <f>STDEV(AA58,AA54:AA56)</f>
        <v>4.5638981875877117E-15</v>
      </c>
    </row>
    <row r="58" spans="1:39" s="2" customFormat="1" x14ac:dyDescent="0.25">
      <c r="A58" s="4" t="s">
        <v>111</v>
      </c>
      <c r="B58" s="1">
        <v>5.7249000000000004E-4</v>
      </c>
      <c r="C58" s="1">
        <v>0.14255000000000001</v>
      </c>
      <c r="D58" s="1">
        <v>2.128E-7</v>
      </c>
      <c r="E58" s="1">
        <v>2.1006E-8</v>
      </c>
      <c r="F58" s="7">
        <v>9.8712</v>
      </c>
      <c r="G58" s="7">
        <v>-178.3</v>
      </c>
      <c r="H58" s="7">
        <v>13.627000000000001</v>
      </c>
      <c r="I58" s="7">
        <v>7.6426999999999996</v>
      </c>
      <c r="J58" s="1">
        <v>6.8126E-7</v>
      </c>
      <c r="K58" s="1">
        <v>7.6078000000000001E-8</v>
      </c>
      <c r="L58" s="7">
        <v>11.167</v>
      </c>
      <c r="M58" s="7">
        <v>0.76246999999999998</v>
      </c>
      <c r="N58" s="7">
        <v>1.2037000000000001E-2</v>
      </c>
      <c r="O58" s="7">
        <v>1.5787</v>
      </c>
      <c r="P58" s="7">
        <v>13968</v>
      </c>
      <c r="Q58" s="7">
        <v>20.125</v>
      </c>
      <c r="R58" s="7">
        <v>0.14408000000000001</v>
      </c>
      <c r="S58" s="13">
        <v>1.2400999999999999E-12</v>
      </c>
      <c r="T58" s="3">
        <v>3.3672000000000003E-14</v>
      </c>
      <c r="U58" s="11">
        <v>2.7153</v>
      </c>
      <c r="V58" s="7">
        <v>0.96987999999999996</v>
      </c>
      <c r="W58" s="7">
        <v>1.5464000000000001E-3</v>
      </c>
      <c r="X58" s="7">
        <v>0.15944</v>
      </c>
      <c r="Y58"/>
      <c r="Z58"/>
      <c r="AA58" s="20">
        <f t="shared" si="12"/>
        <v>1.2400999999999999E-12</v>
      </c>
      <c r="AB58" s="41">
        <f t="shared" si="13"/>
        <v>0.50898834513948277</v>
      </c>
      <c r="AC58" s="20">
        <f>STDEV(AA54:AA57)</f>
        <v>2.1015867021530595E-15</v>
      </c>
    </row>
    <row r="59" spans="1:39" s="2" customFormat="1" x14ac:dyDescent="0.25">
      <c r="A59" s="4" t="str">
        <f>A58</f>
        <v>D:\Google Drive\Research\data\2020-TB\test-5e4-07232020\test-5e4-c1-07232020\1-5-5.TXT</v>
      </c>
      <c r="B59" s="13">
        <f>AVERAGE(B54:B58)</f>
        <v>5.7799400000000008E-4</v>
      </c>
      <c r="C59" s="13">
        <f t="shared" ref="C59:X59" si="14">AVERAGE(C54:C58)</f>
        <v>0.14392200000000002</v>
      </c>
      <c r="D59" s="13">
        <f t="shared" si="14"/>
        <v>2.1062399999999997E-7</v>
      </c>
      <c r="E59" s="13">
        <f t="shared" si="14"/>
        <v>2.1106199999999998E-8</v>
      </c>
      <c r="F59" s="13">
        <f t="shared" si="14"/>
        <v>10.021240000000001</v>
      </c>
      <c r="G59" s="13">
        <f t="shared" si="14"/>
        <v>-176.76</v>
      </c>
      <c r="H59" s="13">
        <f t="shared" si="14"/>
        <v>13.683999999999997</v>
      </c>
      <c r="I59" s="13">
        <f t="shared" si="14"/>
        <v>7.7417999999999996</v>
      </c>
      <c r="J59" s="13">
        <f t="shared" si="14"/>
        <v>6.8043399999999996E-7</v>
      </c>
      <c r="K59" s="13">
        <f t="shared" si="14"/>
        <v>7.6288399999999996E-8</v>
      </c>
      <c r="L59" s="13">
        <f t="shared" si="14"/>
        <v>11.212</v>
      </c>
      <c r="M59" s="13">
        <f t="shared" si="14"/>
        <v>0.76250200000000001</v>
      </c>
      <c r="N59" s="13">
        <f t="shared" si="14"/>
        <v>1.20854E-2</v>
      </c>
      <c r="O59" s="13">
        <f t="shared" si="14"/>
        <v>1.58494</v>
      </c>
      <c r="P59" s="13">
        <f t="shared" si="14"/>
        <v>13970.8</v>
      </c>
      <c r="Q59" s="13">
        <f t="shared" si="14"/>
        <v>20.213799999999999</v>
      </c>
      <c r="R59" s="13">
        <f t="shared" si="14"/>
        <v>0.14468600000000001</v>
      </c>
      <c r="S59" s="13">
        <f t="shared" si="14"/>
        <v>1.2338199999999999E-12</v>
      </c>
      <c r="T59" s="13">
        <f t="shared" si="14"/>
        <v>3.3652599999999999E-14</v>
      </c>
      <c r="U59" s="13">
        <f t="shared" si="14"/>
        <v>2.7275399999999999</v>
      </c>
      <c r="V59" s="13">
        <f t="shared" si="14"/>
        <v>0.97015399999999996</v>
      </c>
      <c r="W59" s="13">
        <f t="shared" si="14"/>
        <v>1.5533400000000001E-3</v>
      </c>
      <c r="X59" s="13">
        <f t="shared" si="14"/>
        <v>0.160112</v>
      </c>
      <c r="Y59"/>
      <c r="Z59" s="10" t="s">
        <v>43</v>
      </c>
      <c r="AA59" s="20">
        <f>AVERAGE(AA54:AA58)</f>
        <v>1.2338199999999999E-12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22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26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112</v>
      </c>
      <c r="B63" s="1">
        <v>5.8275000000000004E-4</v>
      </c>
      <c r="C63" s="1">
        <v>0.14510000000000001</v>
      </c>
      <c r="D63" s="1">
        <v>2.1220999999999999E-7</v>
      </c>
      <c r="E63" s="1">
        <v>2.1162000000000001E-8</v>
      </c>
      <c r="F63" s="7">
        <v>9.9722000000000008</v>
      </c>
      <c r="G63" s="7">
        <v>-178</v>
      </c>
      <c r="H63" s="7">
        <v>13.741</v>
      </c>
      <c r="I63" s="7">
        <v>7.7196999999999996</v>
      </c>
      <c r="J63" s="1">
        <v>6.7237000000000003E-7</v>
      </c>
      <c r="K63" s="1">
        <v>7.6055000000000002E-8</v>
      </c>
      <c r="L63" s="7">
        <v>11.311</v>
      </c>
      <c r="M63" s="7">
        <v>0.76500000000000001</v>
      </c>
      <c r="N63" s="7">
        <v>1.2192E-2</v>
      </c>
      <c r="O63" s="7">
        <v>1.5936999999999999</v>
      </c>
      <c r="P63" s="7">
        <v>13923</v>
      </c>
      <c r="Q63" s="7">
        <v>20.231999999999999</v>
      </c>
      <c r="R63" s="7">
        <v>0.14530999999999999</v>
      </c>
      <c r="S63" s="13">
        <v>1.238E-12</v>
      </c>
      <c r="T63" s="3">
        <v>3.3877E-14</v>
      </c>
      <c r="U63" s="11">
        <v>2.7364000000000002</v>
      </c>
      <c r="V63" s="7">
        <v>0.96996000000000004</v>
      </c>
      <c r="W63" s="7">
        <v>1.5587999999999999E-3</v>
      </c>
      <c r="X63" s="7">
        <v>0.16070999999999999</v>
      </c>
      <c r="Y63" s="1"/>
      <c r="Z63" s="7"/>
      <c r="AA63" s="20">
        <f>S63</f>
        <v>1.238E-12</v>
      </c>
      <c r="AB63" s="41">
        <f>((AA63/AA$68)-1)*100</f>
        <v>0.17153768974336181</v>
      </c>
      <c r="AC63" s="20">
        <f>STDEV(AA64:AA67)</f>
        <v>4.7556983363819627E-15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113</v>
      </c>
      <c r="B64" s="1">
        <v>5.8078000000000003E-4</v>
      </c>
      <c r="C64" s="1">
        <v>0.14462</v>
      </c>
      <c r="D64" s="1">
        <v>2.1252E-7</v>
      </c>
      <c r="E64" s="1">
        <v>2.1107999999999999E-8</v>
      </c>
      <c r="F64" s="7">
        <v>9.9321999999999999</v>
      </c>
      <c r="G64" s="7">
        <v>-177.7</v>
      </c>
      <c r="H64" s="7">
        <v>13.686</v>
      </c>
      <c r="I64" s="7">
        <v>7.7016999999999998</v>
      </c>
      <c r="J64" s="1">
        <v>6.7402000000000005E-7</v>
      </c>
      <c r="K64" s="1">
        <v>7.6369E-8</v>
      </c>
      <c r="L64" s="7">
        <v>11.33</v>
      </c>
      <c r="M64" s="7">
        <v>0.76461000000000001</v>
      </c>
      <c r="N64" s="7">
        <v>1.2212000000000001E-2</v>
      </c>
      <c r="O64" s="7">
        <v>1.5972</v>
      </c>
      <c r="P64" s="7">
        <v>13982</v>
      </c>
      <c r="Q64" s="7">
        <v>20.212</v>
      </c>
      <c r="R64" s="7">
        <v>0.14455999999999999</v>
      </c>
      <c r="S64" s="13">
        <v>1.2388999999999999E-12</v>
      </c>
      <c r="T64" s="3">
        <v>3.3784999999999998E-14</v>
      </c>
      <c r="U64" s="11">
        <v>2.7269999999999999</v>
      </c>
      <c r="V64" s="7">
        <v>0.96994000000000002</v>
      </c>
      <c r="W64" s="7">
        <v>1.5529999999999999E-3</v>
      </c>
      <c r="X64" s="7">
        <v>0.16011</v>
      </c>
      <c r="Y64" s="1"/>
      <c r="Z64"/>
      <c r="AA64" s="20">
        <f t="shared" ref="AA64:AA67" si="15">S64</f>
        <v>1.2388999999999999E-12</v>
      </c>
      <c r="AB64" s="41">
        <f t="shared" ref="AB64:AB67" si="16">((AA64/AA$68)-1)*100</f>
        <v>0.24436029387966407</v>
      </c>
      <c r="AC64" s="20">
        <f>STDEV(AA65:AA67,AA63)</f>
        <v>4.548534562544992E-15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114</v>
      </c>
      <c r="B65" s="1">
        <v>5.7870999999999997E-4</v>
      </c>
      <c r="C65" s="1">
        <v>0.14410000000000001</v>
      </c>
      <c r="D65" s="1">
        <v>2.111E-7</v>
      </c>
      <c r="E65" s="1">
        <v>2.1059E-8</v>
      </c>
      <c r="F65" s="7">
        <v>9.9757999999999996</v>
      </c>
      <c r="G65" s="7">
        <v>-175.8</v>
      </c>
      <c r="H65" s="7">
        <v>13.647</v>
      </c>
      <c r="I65" s="7">
        <v>7.7628000000000004</v>
      </c>
      <c r="J65" s="1">
        <v>6.7474999999999998E-7</v>
      </c>
      <c r="K65" s="1">
        <v>7.6296999999999998E-8</v>
      </c>
      <c r="L65" s="7">
        <v>11.307</v>
      </c>
      <c r="M65" s="7">
        <v>0.76453000000000004</v>
      </c>
      <c r="N65" s="7">
        <v>1.2187999999999999E-2</v>
      </c>
      <c r="O65" s="7">
        <v>1.5942000000000001</v>
      </c>
      <c r="P65" s="7">
        <v>13977</v>
      </c>
      <c r="Q65" s="7">
        <v>20.157</v>
      </c>
      <c r="R65" s="7">
        <v>0.14421999999999999</v>
      </c>
      <c r="S65" s="13">
        <v>1.2313E-12</v>
      </c>
      <c r="T65" s="3">
        <v>3.3502999999999999E-14</v>
      </c>
      <c r="U65" s="11">
        <v>2.7208999999999999</v>
      </c>
      <c r="V65" s="7">
        <v>0.97026999999999997</v>
      </c>
      <c r="W65" s="7">
        <v>1.5495000000000001E-3</v>
      </c>
      <c r="X65" s="7">
        <v>0.15970000000000001</v>
      </c>
      <c r="Y65" s="1"/>
      <c r="Z65"/>
      <c r="AA65" s="20">
        <f t="shared" si="15"/>
        <v>1.2313E-12</v>
      </c>
      <c r="AB65" s="41">
        <f t="shared" si="16"/>
        <v>-0.37058614104927834</v>
      </c>
      <c r="AC65" s="20">
        <f>STDEV(AA66:AA67,AA63:AA64)</f>
        <v>3.9685219750766517E-15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115</v>
      </c>
      <c r="B66" s="1">
        <v>5.7510999999999999E-4</v>
      </c>
      <c r="C66" s="1">
        <v>0.14319999999999999</v>
      </c>
      <c r="D66" s="1">
        <v>2.1313E-7</v>
      </c>
      <c r="E66" s="1">
        <v>2.1015E-8</v>
      </c>
      <c r="F66" s="7">
        <v>9.8602000000000007</v>
      </c>
      <c r="G66" s="7">
        <v>-178.4</v>
      </c>
      <c r="H66" s="7">
        <v>13.628</v>
      </c>
      <c r="I66" s="7">
        <v>7.6390000000000002</v>
      </c>
      <c r="J66" s="1">
        <v>6.8192999999999997E-7</v>
      </c>
      <c r="K66" s="1">
        <v>7.6910000000000005E-8</v>
      </c>
      <c r="L66" s="7">
        <v>11.278</v>
      </c>
      <c r="M66" s="7">
        <v>0.76329000000000002</v>
      </c>
      <c r="N66" s="7">
        <v>1.2156999999999999E-2</v>
      </c>
      <c r="O66" s="7">
        <v>1.5927</v>
      </c>
      <c r="P66" s="7">
        <v>13985</v>
      </c>
      <c r="Q66" s="7">
        <v>20.135000000000002</v>
      </c>
      <c r="R66" s="7">
        <v>0.14398</v>
      </c>
      <c r="S66" s="13">
        <v>1.24E-12</v>
      </c>
      <c r="T66" s="3">
        <v>3.3663999999999998E-14</v>
      </c>
      <c r="U66" s="11">
        <v>2.7147999999999999</v>
      </c>
      <c r="V66" s="7">
        <v>0.96987999999999996</v>
      </c>
      <c r="W66" s="7">
        <v>1.5462E-3</v>
      </c>
      <c r="X66" s="7">
        <v>0.15942000000000001</v>
      </c>
      <c r="Y66"/>
      <c r="Z66"/>
      <c r="AA66" s="20">
        <f t="shared" si="15"/>
        <v>1.24E-12</v>
      </c>
      <c r="AB66" s="41">
        <f t="shared" si="16"/>
        <v>0.33336569893518408</v>
      </c>
      <c r="AC66" s="20">
        <f>STDEV(AA67,AA63:AA65)</f>
        <v>4.1733280085162495E-15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116</v>
      </c>
      <c r="B67" s="1">
        <v>5.7122E-4</v>
      </c>
      <c r="C67" s="1">
        <v>0.14223</v>
      </c>
      <c r="D67" s="1">
        <v>2.0919000000000001E-7</v>
      </c>
      <c r="E67" s="1">
        <v>2.096E-8</v>
      </c>
      <c r="F67" s="7">
        <v>10.02</v>
      </c>
      <c r="G67" s="7">
        <v>-177.3</v>
      </c>
      <c r="H67" s="7">
        <v>13.581</v>
      </c>
      <c r="I67" s="7">
        <v>7.6599000000000004</v>
      </c>
      <c r="J67" s="1">
        <v>6.8489000000000004E-7</v>
      </c>
      <c r="K67" s="1">
        <v>7.7008999999999998E-8</v>
      </c>
      <c r="L67" s="7">
        <v>11.244</v>
      </c>
      <c r="M67" s="7">
        <v>0.76268999999999998</v>
      </c>
      <c r="N67" s="7">
        <v>1.2120000000000001E-2</v>
      </c>
      <c r="O67" s="7">
        <v>1.5891</v>
      </c>
      <c r="P67" s="7">
        <v>14007</v>
      </c>
      <c r="Q67" s="7">
        <v>20.079999999999998</v>
      </c>
      <c r="R67" s="7">
        <v>0.14335999999999999</v>
      </c>
      <c r="S67" s="13">
        <v>1.2312E-12</v>
      </c>
      <c r="T67" s="3">
        <v>3.3294999999999998E-14</v>
      </c>
      <c r="U67" s="11">
        <v>2.7042999999999999</v>
      </c>
      <c r="V67" s="7">
        <v>0.97021000000000002</v>
      </c>
      <c r="W67" s="7">
        <v>1.5399999999999999E-3</v>
      </c>
      <c r="X67" s="7">
        <v>0.15873000000000001</v>
      </c>
      <c r="Y67"/>
      <c r="Z67"/>
      <c r="AA67" s="20">
        <f t="shared" si="15"/>
        <v>1.2312E-12</v>
      </c>
      <c r="AB67" s="41">
        <f t="shared" si="16"/>
        <v>-0.37867754150886501</v>
      </c>
      <c r="AC67" s="20">
        <f>STDEV(AA63:AA66)</f>
        <v>3.9196088240196976E-15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Drive\Research\data\2020-TB\test-5e4-07232020\test-5e4-c1-07232020\1-7-5.TXT</v>
      </c>
      <c r="B68" s="13">
        <f>AVERAGE(B63:B67)</f>
        <v>5.7771400000000001E-4</v>
      </c>
      <c r="C68" s="13">
        <f t="shared" ref="C68:X68" si="17">AVERAGE(C63:C67)</f>
        <v>0.14384999999999998</v>
      </c>
      <c r="D68" s="13">
        <f t="shared" si="17"/>
        <v>2.1163E-7</v>
      </c>
      <c r="E68" s="13">
        <f t="shared" si="17"/>
        <v>2.1060800000000002E-8</v>
      </c>
      <c r="F68" s="13">
        <f t="shared" si="17"/>
        <v>9.9520800000000005</v>
      </c>
      <c r="G68" s="13">
        <f t="shared" si="17"/>
        <v>-177.44</v>
      </c>
      <c r="H68" s="13">
        <f t="shared" si="17"/>
        <v>13.656600000000001</v>
      </c>
      <c r="I68" s="13">
        <f t="shared" si="17"/>
        <v>7.6966199999999985</v>
      </c>
      <c r="J68" s="13">
        <f t="shared" si="17"/>
        <v>6.7759200000000008E-7</v>
      </c>
      <c r="K68" s="13">
        <f t="shared" si="17"/>
        <v>7.6527999999999995E-8</v>
      </c>
      <c r="L68" s="13">
        <f t="shared" si="17"/>
        <v>11.294</v>
      </c>
      <c r="M68" s="13">
        <f t="shared" si="17"/>
        <v>0.76402400000000004</v>
      </c>
      <c r="N68" s="13">
        <f t="shared" si="17"/>
        <v>1.21738E-2</v>
      </c>
      <c r="O68" s="13">
        <f t="shared" si="17"/>
        <v>1.59338</v>
      </c>
      <c r="P68" s="13">
        <f t="shared" si="17"/>
        <v>13974.8</v>
      </c>
      <c r="Q68" s="13">
        <f t="shared" si="17"/>
        <v>20.1632</v>
      </c>
      <c r="R68" s="13">
        <f t="shared" si="17"/>
        <v>0.144286</v>
      </c>
      <c r="S68" s="13">
        <f t="shared" si="17"/>
        <v>1.2358799999999998E-12</v>
      </c>
      <c r="T68" s="13">
        <f t="shared" si="17"/>
        <v>3.3624799999999994E-14</v>
      </c>
      <c r="U68" s="13">
        <f t="shared" si="17"/>
        <v>2.7206800000000002</v>
      </c>
      <c r="V68" s="13">
        <f t="shared" si="17"/>
        <v>0.97005199999999991</v>
      </c>
      <c r="W68" s="13">
        <f t="shared" si="17"/>
        <v>1.5495000000000001E-3</v>
      </c>
      <c r="X68" s="13">
        <f t="shared" si="17"/>
        <v>0.15973399999999999</v>
      </c>
      <c r="Y68"/>
      <c r="Z68" s="10" t="s">
        <v>43</v>
      </c>
      <c r="AA68" s="20">
        <f>AVERAGE(AA63:AA67)</f>
        <v>1.2358799999999998E-12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22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22"/>
      <c r="AB70" s="23"/>
      <c r="AC70" s="22"/>
    </row>
    <row r="71" spans="1:39" s="2" customFormat="1" x14ac:dyDescent="0.25">
      <c r="A71" s="15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26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117</v>
      </c>
      <c r="B72" s="1">
        <v>5.8710999999999995E-4</v>
      </c>
      <c r="C72" s="1">
        <v>0.14618999999999999</v>
      </c>
      <c r="D72" s="1">
        <v>2.1079E-7</v>
      </c>
      <c r="E72" s="1">
        <v>2.1197000000000001E-8</v>
      </c>
      <c r="F72" s="7">
        <v>10.055999999999999</v>
      </c>
      <c r="G72" s="7">
        <v>-176</v>
      </c>
      <c r="H72" s="7">
        <v>13.757</v>
      </c>
      <c r="I72" s="7">
        <v>7.8164999999999996</v>
      </c>
      <c r="J72" s="1">
        <v>6.6779000000000003E-7</v>
      </c>
      <c r="K72" s="1">
        <v>7.6212999999999996E-8</v>
      </c>
      <c r="L72" s="7">
        <v>11.413</v>
      </c>
      <c r="M72" s="7">
        <v>0.76658999999999999</v>
      </c>
      <c r="N72" s="7">
        <v>1.23E-2</v>
      </c>
      <c r="O72" s="7">
        <v>1.6045</v>
      </c>
      <c r="P72" s="7">
        <v>13919</v>
      </c>
      <c r="Q72" s="7">
        <v>20.247</v>
      </c>
      <c r="R72" s="7">
        <v>0.14546000000000001</v>
      </c>
      <c r="S72" s="13">
        <v>1.2325E-12</v>
      </c>
      <c r="T72" s="3">
        <v>3.3782999999999999E-14</v>
      </c>
      <c r="U72" s="11">
        <v>2.7410000000000001</v>
      </c>
      <c r="V72" s="7">
        <v>0.97021000000000002</v>
      </c>
      <c r="W72" s="7">
        <v>1.5612E-3</v>
      </c>
      <c r="X72" s="7">
        <v>0.16091</v>
      </c>
      <c r="Y72" s="1"/>
      <c r="Z72" s="7"/>
      <c r="AA72" s="20">
        <f>S72</f>
        <v>1.2325E-12</v>
      </c>
      <c r="AB72" s="41">
        <f>((AA72/AA$77)-1)*100</f>
        <v>-0.15392093324692047</v>
      </c>
      <c r="AC72" s="20">
        <f>STDEV(AA73:AA76)</f>
        <v>5.02750766616358E-15</v>
      </c>
    </row>
    <row r="73" spans="1:39" s="2" customFormat="1" x14ac:dyDescent="0.25">
      <c r="A73" s="4" t="s">
        <v>118</v>
      </c>
      <c r="B73" s="1">
        <v>5.7728E-4</v>
      </c>
      <c r="C73" s="1">
        <v>0.14374000000000001</v>
      </c>
      <c r="D73" s="1">
        <v>2.1178000000000001E-7</v>
      </c>
      <c r="E73" s="1">
        <v>2.1022999999999999E-8</v>
      </c>
      <c r="F73" s="7">
        <v>9.9268000000000001</v>
      </c>
      <c r="G73" s="7">
        <v>-177.6</v>
      </c>
      <c r="H73" s="7">
        <v>13.64</v>
      </c>
      <c r="I73" s="7">
        <v>7.6802000000000001</v>
      </c>
      <c r="J73" s="1">
        <v>6.7380000000000001E-7</v>
      </c>
      <c r="K73" s="1">
        <v>7.6405000000000002E-8</v>
      </c>
      <c r="L73" s="7">
        <v>11.339</v>
      </c>
      <c r="M73" s="7">
        <v>0.76549999999999996</v>
      </c>
      <c r="N73" s="7">
        <v>1.2222E-2</v>
      </c>
      <c r="O73" s="7">
        <v>1.5966</v>
      </c>
      <c r="P73" s="7">
        <v>13953</v>
      </c>
      <c r="Q73" s="7">
        <v>20.109000000000002</v>
      </c>
      <c r="R73" s="7">
        <v>0.14412</v>
      </c>
      <c r="S73" s="13">
        <v>1.2383000000000001E-12</v>
      </c>
      <c r="T73" s="3">
        <v>3.3644000000000002E-14</v>
      </c>
      <c r="U73" s="11">
        <v>2.7170000000000001</v>
      </c>
      <c r="V73" s="7">
        <v>0.96996000000000004</v>
      </c>
      <c r="W73" s="7">
        <v>1.5475E-3</v>
      </c>
      <c r="X73" s="7">
        <v>0.15953999999999999</v>
      </c>
      <c r="Y73" s="1"/>
      <c r="Z73"/>
      <c r="AA73" s="20">
        <f t="shared" ref="AA73:AA76" si="18">S73</f>
        <v>1.2383000000000001E-12</v>
      </c>
      <c r="AB73" s="41">
        <f t="shared" ref="AB73:AB76" si="19">((AA73/AA$77)-1)*100</f>
        <v>0.31594296824368762</v>
      </c>
      <c r="AC73" s="20">
        <f>STDEV(AA74:AA76,AA72)</f>
        <v>4.5213382974513227E-15</v>
      </c>
    </row>
    <row r="74" spans="1:39" s="2" customFormat="1" x14ac:dyDescent="0.25">
      <c r="A74" s="4" t="s">
        <v>119</v>
      </c>
      <c r="B74" s="1">
        <v>5.775E-4</v>
      </c>
      <c r="C74" s="1">
        <v>0.14380000000000001</v>
      </c>
      <c r="D74" s="1">
        <v>2.1149E-7</v>
      </c>
      <c r="E74" s="1">
        <v>2.1028000000000001E-8</v>
      </c>
      <c r="F74" s="7">
        <v>9.9428000000000001</v>
      </c>
      <c r="G74" s="7">
        <v>-177.3</v>
      </c>
      <c r="H74" s="7">
        <v>13.638999999999999</v>
      </c>
      <c r="I74" s="7">
        <v>7.6925999999999997</v>
      </c>
      <c r="J74" s="1">
        <v>6.7576999999999997E-7</v>
      </c>
      <c r="K74" s="1">
        <v>7.6631000000000006E-8</v>
      </c>
      <c r="L74" s="7">
        <v>11.34</v>
      </c>
      <c r="M74" s="7">
        <v>0.76505999999999996</v>
      </c>
      <c r="N74" s="7">
        <v>1.2222999999999999E-2</v>
      </c>
      <c r="O74" s="7">
        <v>1.5976999999999999</v>
      </c>
      <c r="P74" s="7">
        <v>13961</v>
      </c>
      <c r="Q74" s="7">
        <v>20.12</v>
      </c>
      <c r="R74" s="7">
        <v>0.14412</v>
      </c>
      <c r="S74" s="13">
        <v>1.2370000000000001E-12</v>
      </c>
      <c r="T74" s="3">
        <v>3.3614999999999997E-14</v>
      </c>
      <c r="U74" s="11">
        <v>2.7174999999999998</v>
      </c>
      <c r="V74" s="7">
        <v>0.97001000000000004</v>
      </c>
      <c r="W74" s="7">
        <v>1.5476999999999999E-3</v>
      </c>
      <c r="X74" s="7">
        <v>0.15956000000000001</v>
      </c>
      <c r="Y74" s="1"/>
      <c r="Z74"/>
      <c r="AA74" s="20">
        <f t="shared" si="18"/>
        <v>1.2370000000000001E-12</v>
      </c>
      <c r="AB74" s="41">
        <f t="shared" si="19"/>
        <v>0.21062864549579174</v>
      </c>
      <c r="AC74" s="20">
        <f>STDEV(AA75:AA76,AA72:AA73)</f>
        <v>4.8952357791360192E-15</v>
      </c>
    </row>
    <row r="75" spans="1:39" s="2" customFormat="1" x14ac:dyDescent="0.25">
      <c r="A75" s="4" t="s">
        <v>120</v>
      </c>
      <c r="B75" s="1">
        <v>5.8458000000000002E-4</v>
      </c>
      <c r="C75" s="1">
        <v>0.14555999999999999</v>
      </c>
      <c r="D75" s="1">
        <v>2.1157999999999999E-7</v>
      </c>
      <c r="E75" s="1">
        <v>2.1153999999999999E-8</v>
      </c>
      <c r="F75" s="7">
        <v>9.9981000000000009</v>
      </c>
      <c r="G75" s="7">
        <v>-176.9</v>
      </c>
      <c r="H75" s="7">
        <v>13.718999999999999</v>
      </c>
      <c r="I75" s="7">
        <v>7.7552000000000003</v>
      </c>
      <c r="J75" s="1">
        <v>6.7535000000000002E-7</v>
      </c>
      <c r="K75" s="1">
        <v>7.7063999999999994E-8</v>
      </c>
      <c r="L75" s="7">
        <v>11.411</v>
      </c>
      <c r="M75" s="7">
        <v>0.76515999999999995</v>
      </c>
      <c r="N75" s="7">
        <v>1.2298999999999999E-2</v>
      </c>
      <c r="O75" s="7">
        <v>1.6073999999999999</v>
      </c>
      <c r="P75" s="7">
        <v>13960</v>
      </c>
      <c r="Q75" s="7">
        <v>20.239000000000001</v>
      </c>
      <c r="R75" s="7">
        <v>0.14498</v>
      </c>
      <c r="S75" s="13">
        <v>1.2367999999999999E-12</v>
      </c>
      <c r="T75" s="3">
        <v>3.3810000000000003E-14</v>
      </c>
      <c r="U75" s="11">
        <v>2.7336999999999998</v>
      </c>
      <c r="V75" s="7">
        <v>0.97002999999999995</v>
      </c>
      <c r="W75" s="7">
        <v>1.557E-3</v>
      </c>
      <c r="X75" s="7">
        <v>0.16051000000000001</v>
      </c>
      <c r="Y75"/>
      <c r="Z75"/>
      <c r="AA75" s="20">
        <f t="shared" si="18"/>
        <v>1.2367999999999999E-12</v>
      </c>
      <c r="AB75" s="41">
        <f t="shared" si="19"/>
        <v>0.19442644199609838</v>
      </c>
      <c r="AC75" s="20">
        <f>STDEV(AA76,AA72:AA74)</f>
        <v>4.9376107582514425E-15</v>
      </c>
    </row>
    <row r="76" spans="1:39" s="2" customFormat="1" x14ac:dyDescent="0.25">
      <c r="A76" s="4" t="s">
        <v>121</v>
      </c>
      <c r="B76" s="1">
        <v>5.7111E-4</v>
      </c>
      <c r="C76" s="1">
        <v>0.14221</v>
      </c>
      <c r="D76" s="1">
        <v>2.0968000000000001E-7</v>
      </c>
      <c r="E76" s="1">
        <v>2.0902000000000001E-8</v>
      </c>
      <c r="F76" s="7">
        <v>9.9685000000000006</v>
      </c>
      <c r="G76" s="7">
        <v>-174.3</v>
      </c>
      <c r="H76" s="7">
        <v>13.545999999999999</v>
      </c>
      <c r="I76" s="7">
        <v>7.7717000000000001</v>
      </c>
      <c r="J76" s="1">
        <v>6.8452999999999995E-7</v>
      </c>
      <c r="K76" s="1">
        <v>7.7181999999999996E-8</v>
      </c>
      <c r="L76" s="7">
        <v>11.275</v>
      </c>
      <c r="M76" s="7">
        <v>0.76361000000000001</v>
      </c>
      <c r="N76" s="7">
        <v>1.2154E-2</v>
      </c>
      <c r="O76" s="7">
        <v>1.5916999999999999</v>
      </c>
      <c r="P76" s="7">
        <v>13960</v>
      </c>
      <c r="Q76" s="7">
        <v>20.001000000000001</v>
      </c>
      <c r="R76" s="7">
        <v>0.14327000000000001</v>
      </c>
      <c r="S76" s="13">
        <v>1.2274E-12</v>
      </c>
      <c r="T76" s="3">
        <v>3.3165000000000003E-14</v>
      </c>
      <c r="U76" s="11">
        <v>2.7021000000000002</v>
      </c>
      <c r="V76" s="7">
        <v>0.97045000000000003</v>
      </c>
      <c r="W76" s="7">
        <v>1.5388000000000001E-3</v>
      </c>
      <c r="X76" s="7">
        <v>0.15856999999999999</v>
      </c>
      <c r="Y76"/>
      <c r="Z76"/>
      <c r="AA76" s="20">
        <f t="shared" si="18"/>
        <v>1.2274E-12</v>
      </c>
      <c r="AB76" s="41">
        <f t="shared" si="19"/>
        <v>-0.56707712248866837</v>
      </c>
      <c r="AC76" s="20">
        <f>STDEV(AA72:AA75)</f>
        <v>2.5225648323350094E-15</v>
      </c>
    </row>
    <row r="77" spans="1:39" s="2" customFormat="1" x14ac:dyDescent="0.25">
      <c r="A77" s="4" t="str">
        <f>A76</f>
        <v>D:\Google Drive\Research\data\2020-TB\test-5e4-07232020\test-5e4-c1-07232020\1-8-5.TXT</v>
      </c>
      <c r="B77" s="13">
        <f>AVERAGE(B72:B76)</f>
        <v>5.7951599999999997E-4</v>
      </c>
      <c r="C77" s="13">
        <f t="shared" ref="C77:X77" si="20">AVERAGE(C72:C76)</f>
        <v>0.14430000000000001</v>
      </c>
      <c r="D77" s="13">
        <f t="shared" si="20"/>
        <v>2.1106399999999999E-7</v>
      </c>
      <c r="E77" s="13">
        <f t="shared" si="20"/>
        <v>2.1060800000000002E-8</v>
      </c>
      <c r="F77" s="13">
        <f t="shared" si="20"/>
        <v>9.9784399999999991</v>
      </c>
      <c r="G77" s="13">
        <f t="shared" si="20"/>
        <v>-176.42000000000002</v>
      </c>
      <c r="H77" s="13">
        <f t="shared" si="20"/>
        <v>13.6602</v>
      </c>
      <c r="I77" s="13">
        <f t="shared" si="20"/>
        <v>7.7432400000000001</v>
      </c>
      <c r="J77" s="13">
        <f t="shared" si="20"/>
        <v>6.7544800000000008E-7</v>
      </c>
      <c r="K77" s="13">
        <f t="shared" si="20"/>
        <v>7.6698999999999991E-8</v>
      </c>
      <c r="L77" s="13">
        <f t="shared" si="20"/>
        <v>11.355599999999999</v>
      </c>
      <c r="M77" s="13">
        <f t="shared" si="20"/>
        <v>0.76518399999999986</v>
      </c>
      <c r="N77" s="13">
        <f t="shared" si="20"/>
        <v>1.22396E-2</v>
      </c>
      <c r="O77" s="13">
        <f t="shared" si="20"/>
        <v>1.59958</v>
      </c>
      <c r="P77" s="13">
        <f t="shared" si="20"/>
        <v>13950.6</v>
      </c>
      <c r="Q77" s="13">
        <f t="shared" si="20"/>
        <v>20.1432</v>
      </c>
      <c r="R77" s="13">
        <f t="shared" si="20"/>
        <v>0.14438999999999999</v>
      </c>
      <c r="S77" s="13">
        <f t="shared" si="20"/>
        <v>1.2344000000000001E-12</v>
      </c>
      <c r="T77" s="13">
        <f t="shared" si="20"/>
        <v>3.3603400000000003E-14</v>
      </c>
      <c r="U77" s="13">
        <f t="shared" si="20"/>
        <v>2.7222599999999995</v>
      </c>
      <c r="V77" s="13">
        <f t="shared" si="20"/>
        <v>0.97013200000000011</v>
      </c>
      <c r="W77" s="13">
        <f t="shared" si="20"/>
        <v>1.5504399999999999E-3</v>
      </c>
      <c r="X77" s="13">
        <f t="shared" si="20"/>
        <v>0.15981800000000002</v>
      </c>
      <c r="Y77"/>
      <c r="Z77" s="10" t="s">
        <v>43</v>
      </c>
      <c r="AA77" s="20">
        <f>AVERAGE(AA72:AA76)</f>
        <v>1.2344000000000001E-12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22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26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122</v>
      </c>
      <c r="B81" s="1">
        <v>5.8306999999999999E-4</v>
      </c>
      <c r="C81" s="1">
        <v>0.14518</v>
      </c>
      <c r="D81" s="1">
        <v>2.0851000000000001E-7</v>
      </c>
      <c r="E81" s="1">
        <v>2.1065E-8</v>
      </c>
      <c r="F81" s="7">
        <v>10.103</v>
      </c>
      <c r="G81" s="7">
        <v>-172.2</v>
      </c>
      <c r="H81" s="7">
        <v>13.654</v>
      </c>
      <c r="I81" s="7">
        <v>7.9291999999999998</v>
      </c>
      <c r="J81" s="1">
        <v>6.7957000000000004E-7</v>
      </c>
      <c r="K81" s="1">
        <v>7.7747000000000001E-8</v>
      </c>
      <c r="L81" s="7">
        <v>11.441000000000001</v>
      </c>
      <c r="M81" s="7">
        <v>0.76556999999999997</v>
      </c>
      <c r="N81" s="7">
        <v>1.2331E-2</v>
      </c>
      <c r="O81" s="7">
        <v>1.6107</v>
      </c>
      <c r="P81" s="7">
        <v>13912</v>
      </c>
      <c r="Q81" s="7">
        <v>20.111999999999998</v>
      </c>
      <c r="R81" s="7">
        <v>0.14457</v>
      </c>
      <c r="S81" s="13">
        <v>1.2176E-12</v>
      </c>
      <c r="T81" s="3">
        <v>3.3188999999999999E-14</v>
      </c>
      <c r="U81" s="11">
        <v>2.7258</v>
      </c>
      <c r="V81" s="7">
        <v>0.97089000000000003</v>
      </c>
      <c r="W81" s="7">
        <v>1.5522999999999999E-3</v>
      </c>
      <c r="X81" s="7">
        <v>0.15987999999999999</v>
      </c>
      <c r="Y81" s="1"/>
      <c r="Z81" s="7"/>
      <c r="AA81" s="20">
        <f>S81</f>
        <v>1.2176E-12</v>
      </c>
      <c r="AB81" s="41">
        <f>((AA81/AA$86)-1)*100</f>
        <v>-1.1993054090459143</v>
      </c>
      <c r="AC81" s="20">
        <f>STDEV(AA82:AA85)</f>
        <v>1.41745076340122E-15</v>
      </c>
    </row>
    <row r="82" spans="1:29" s="2" customFormat="1" x14ac:dyDescent="0.25">
      <c r="A82" s="4" t="s">
        <v>123</v>
      </c>
      <c r="B82" s="1">
        <v>5.9100000000000005E-4</v>
      </c>
      <c r="C82" s="1">
        <v>0.14716000000000001</v>
      </c>
      <c r="D82" s="1">
        <v>2.1101000000000001E-7</v>
      </c>
      <c r="E82" s="1">
        <v>2.1223999999999999E-8</v>
      </c>
      <c r="F82" s="7">
        <v>10.058</v>
      </c>
      <c r="G82" s="7">
        <v>-176</v>
      </c>
      <c r="H82" s="7">
        <v>13.765000000000001</v>
      </c>
      <c r="I82" s="7">
        <v>7.8209999999999997</v>
      </c>
      <c r="J82" s="1">
        <v>6.7794000000000005E-7</v>
      </c>
      <c r="K82" s="1">
        <v>7.8333000000000004E-8</v>
      </c>
      <c r="L82" s="7">
        <v>11.555</v>
      </c>
      <c r="M82" s="7">
        <v>0.76578999999999997</v>
      </c>
      <c r="N82" s="7">
        <v>1.2454E-2</v>
      </c>
      <c r="O82" s="7">
        <v>1.6263000000000001</v>
      </c>
      <c r="P82" s="7">
        <v>13953</v>
      </c>
      <c r="Q82" s="7">
        <v>20.300999999999998</v>
      </c>
      <c r="R82" s="7">
        <v>0.14549999999999999</v>
      </c>
      <c r="S82" s="13">
        <v>1.2372E-12</v>
      </c>
      <c r="T82" s="3">
        <v>3.3945999999999997E-14</v>
      </c>
      <c r="U82" s="11">
        <v>2.7437999999999998</v>
      </c>
      <c r="V82" s="7">
        <v>0.97004000000000001</v>
      </c>
      <c r="W82" s="7">
        <v>1.5627E-3</v>
      </c>
      <c r="X82" s="7">
        <v>0.16109999999999999</v>
      </c>
      <c r="Y82" s="1"/>
      <c r="Z82"/>
      <c r="AA82" s="20">
        <f t="shared" ref="AA82:AA85" si="21">S82</f>
        <v>1.2372E-12</v>
      </c>
      <c r="AB82" s="41">
        <f t="shared" ref="AB82:AB85" si="22">((AA82/AA$86)-1)*100</f>
        <v>0.39111313069020159</v>
      </c>
      <c r="AC82" s="20">
        <f>STDEV(AA83:AA85,AA81)</f>
        <v>9.1295764779461125E-15</v>
      </c>
    </row>
    <row r="83" spans="1:29" s="2" customFormat="1" x14ac:dyDescent="0.25">
      <c r="A83" s="4" t="s">
        <v>124</v>
      </c>
      <c r="B83" s="1">
        <v>5.8892999999999999E-4</v>
      </c>
      <c r="C83" s="1">
        <v>0.14663999999999999</v>
      </c>
      <c r="D83" s="1">
        <v>2.1028E-7</v>
      </c>
      <c r="E83" s="1">
        <v>2.1179000000000001E-8</v>
      </c>
      <c r="F83" s="7">
        <v>10.071999999999999</v>
      </c>
      <c r="G83" s="7">
        <v>-175.3</v>
      </c>
      <c r="H83" s="7">
        <v>13.724</v>
      </c>
      <c r="I83" s="7">
        <v>7.8289</v>
      </c>
      <c r="J83" s="1">
        <v>6.7886000000000003E-7</v>
      </c>
      <c r="K83" s="1">
        <v>7.8369000000000005E-8</v>
      </c>
      <c r="L83" s="7">
        <v>11.544</v>
      </c>
      <c r="M83" s="7">
        <v>0.76556000000000002</v>
      </c>
      <c r="N83" s="7">
        <v>1.2442999999999999E-2</v>
      </c>
      <c r="O83" s="7">
        <v>1.6253</v>
      </c>
      <c r="P83" s="7">
        <v>13975</v>
      </c>
      <c r="Q83" s="7">
        <v>20.265000000000001</v>
      </c>
      <c r="R83" s="7">
        <v>0.14501</v>
      </c>
      <c r="S83" s="13">
        <v>1.234E-12</v>
      </c>
      <c r="T83" s="3">
        <v>3.3775E-14</v>
      </c>
      <c r="U83" s="11">
        <v>2.7370000000000001</v>
      </c>
      <c r="V83" s="7">
        <v>0.97018000000000004</v>
      </c>
      <c r="W83" s="7">
        <v>1.5587000000000001E-3</v>
      </c>
      <c r="X83" s="7">
        <v>0.16066</v>
      </c>
      <c r="Y83" s="1"/>
      <c r="Z83"/>
      <c r="AA83" s="20">
        <f t="shared" si="21"/>
        <v>1.234E-12</v>
      </c>
      <c r="AB83" s="41">
        <f t="shared" si="22"/>
        <v>0.13145296093737269</v>
      </c>
      <c r="AC83" s="20">
        <f>STDEV(AA84:AA85,AA81:AA82)</f>
        <v>9.5883175444565703E-15</v>
      </c>
    </row>
    <row r="84" spans="1:29" s="2" customFormat="1" x14ac:dyDescent="0.25">
      <c r="A84" s="4" t="s">
        <v>125</v>
      </c>
      <c r="B84" s="1">
        <v>5.9159999999999996E-4</v>
      </c>
      <c r="C84" s="1">
        <v>0.14731</v>
      </c>
      <c r="D84" s="1">
        <v>2.1122000000000001E-7</v>
      </c>
      <c r="E84" s="1">
        <v>2.1226999999999999E-8</v>
      </c>
      <c r="F84" s="7">
        <v>10.050000000000001</v>
      </c>
      <c r="G84" s="7">
        <v>-176</v>
      </c>
      <c r="H84" s="7">
        <v>13.757</v>
      </c>
      <c r="I84" s="7">
        <v>7.8164999999999996</v>
      </c>
      <c r="J84" s="1">
        <v>6.7828999999999997E-7</v>
      </c>
      <c r="K84" s="1">
        <v>7.8506000000000002E-8</v>
      </c>
      <c r="L84" s="7">
        <v>11.574</v>
      </c>
      <c r="M84" s="7">
        <v>0.76563999999999999</v>
      </c>
      <c r="N84" s="7">
        <v>1.2475E-2</v>
      </c>
      <c r="O84" s="7">
        <v>1.6294</v>
      </c>
      <c r="P84" s="7">
        <v>13980</v>
      </c>
      <c r="Q84" s="7">
        <v>20.317</v>
      </c>
      <c r="R84" s="7">
        <v>0.14532999999999999</v>
      </c>
      <c r="S84" s="13">
        <v>1.2366E-12</v>
      </c>
      <c r="T84" s="3">
        <v>3.3918999999999999E-14</v>
      </c>
      <c r="U84" s="11">
        <v>2.7429000000000001</v>
      </c>
      <c r="V84" s="7">
        <v>0.97006000000000003</v>
      </c>
      <c r="W84" s="7">
        <v>1.5621000000000001E-3</v>
      </c>
      <c r="X84" s="7">
        <v>0.16103000000000001</v>
      </c>
      <c r="Y84"/>
      <c r="Z84"/>
      <c r="AA84" s="20">
        <f t="shared" si="21"/>
        <v>1.2366E-12</v>
      </c>
      <c r="AB84" s="41">
        <f t="shared" si="22"/>
        <v>0.3424268488615434</v>
      </c>
      <c r="AC84" s="20">
        <f>STDEV(AA85,AA81:AA83)</f>
        <v>9.2525221786638798E-15</v>
      </c>
    </row>
    <row r="85" spans="1:29" s="2" customFormat="1" x14ac:dyDescent="0.25">
      <c r="A85" s="4" t="s">
        <v>126</v>
      </c>
      <c r="B85" s="1">
        <v>5.8867000000000001E-4</v>
      </c>
      <c r="C85" s="1">
        <v>0.14657999999999999</v>
      </c>
      <c r="D85" s="1">
        <v>2.1152999999999999E-7</v>
      </c>
      <c r="E85" s="1">
        <v>2.1173E-8</v>
      </c>
      <c r="F85" s="7">
        <v>10.009</v>
      </c>
      <c r="G85" s="7">
        <v>-176.5</v>
      </c>
      <c r="H85" s="7">
        <v>13.725</v>
      </c>
      <c r="I85" s="7">
        <v>7.7762000000000002</v>
      </c>
      <c r="J85" s="1">
        <v>6.7453000000000005E-7</v>
      </c>
      <c r="K85" s="1">
        <v>7.7839E-8</v>
      </c>
      <c r="L85" s="7">
        <v>11.54</v>
      </c>
      <c r="M85" s="7">
        <v>0.76627999999999996</v>
      </c>
      <c r="N85" s="7">
        <v>1.2437999999999999E-2</v>
      </c>
      <c r="O85" s="7">
        <v>1.6232</v>
      </c>
      <c r="P85" s="7">
        <v>13974</v>
      </c>
      <c r="Q85" s="7">
        <v>20.257999999999999</v>
      </c>
      <c r="R85" s="7">
        <v>0.14496999999999999</v>
      </c>
      <c r="S85" s="13">
        <v>1.2365E-12</v>
      </c>
      <c r="T85" s="3">
        <v>3.3829999999999999E-14</v>
      </c>
      <c r="U85" s="11">
        <v>2.7359</v>
      </c>
      <c r="V85" s="7">
        <v>0.97006000000000003</v>
      </c>
      <c r="W85" s="7">
        <v>1.5582E-3</v>
      </c>
      <c r="X85" s="7">
        <v>0.16063</v>
      </c>
      <c r="Y85"/>
      <c r="Z85"/>
      <c r="AA85" s="20">
        <f t="shared" si="21"/>
        <v>1.2365E-12</v>
      </c>
      <c r="AB85" s="41">
        <f t="shared" si="22"/>
        <v>0.33431246855677443</v>
      </c>
      <c r="AC85" s="20">
        <f>STDEV(AA81:AA84)</f>
        <v>9.2712818243577788E-15</v>
      </c>
    </row>
    <row r="86" spans="1:29" s="2" customFormat="1" x14ac:dyDescent="0.25">
      <c r="A86" s="4" t="str">
        <f>A85</f>
        <v>D:\Google Drive\Research\data\2020-TB\test-5e4-07232020\test-5e4-c1-07232020\1-9-5.TXT</v>
      </c>
      <c r="B86" s="13">
        <f>AVERAGE(B81:B85)</f>
        <v>5.8865399999999998E-4</v>
      </c>
      <c r="C86" s="13">
        <f t="shared" ref="C86:X86" si="23">AVERAGE(C81:C85)</f>
        <v>0.14657399999999998</v>
      </c>
      <c r="D86" s="13">
        <f t="shared" si="23"/>
        <v>2.1051E-7</v>
      </c>
      <c r="E86" s="13">
        <f t="shared" si="23"/>
        <v>2.11736E-8</v>
      </c>
      <c r="F86" s="13">
        <f t="shared" si="23"/>
        <v>10.058400000000001</v>
      </c>
      <c r="G86" s="13">
        <f t="shared" si="23"/>
        <v>-175.2</v>
      </c>
      <c r="H86" s="13">
        <f t="shared" si="23"/>
        <v>13.725</v>
      </c>
      <c r="I86" s="13">
        <f t="shared" si="23"/>
        <v>7.8343600000000011</v>
      </c>
      <c r="J86" s="13">
        <f t="shared" si="23"/>
        <v>6.7783800000000009E-7</v>
      </c>
      <c r="K86" s="13">
        <f t="shared" si="23"/>
        <v>7.8158800000000008E-8</v>
      </c>
      <c r="L86" s="13">
        <f t="shared" si="23"/>
        <v>11.530800000000001</v>
      </c>
      <c r="M86" s="13">
        <f t="shared" si="23"/>
        <v>0.765768</v>
      </c>
      <c r="N86" s="13">
        <f t="shared" si="23"/>
        <v>1.2428199999999999E-2</v>
      </c>
      <c r="O86" s="13">
        <f t="shared" si="23"/>
        <v>1.6229800000000001</v>
      </c>
      <c r="P86" s="13">
        <f t="shared" si="23"/>
        <v>13958.8</v>
      </c>
      <c r="Q86" s="13">
        <f t="shared" si="23"/>
        <v>20.250599999999999</v>
      </c>
      <c r="R86" s="13">
        <f t="shared" si="23"/>
        <v>0.14507599999999998</v>
      </c>
      <c r="S86" s="13">
        <f t="shared" si="23"/>
        <v>1.23238E-12</v>
      </c>
      <c r="T86" s="13">
        <f t="shared" si="23"/>
        <v>3.3731799999999996E-14</v>
      </c>
      <c r="U86" s="13">
        <f t="shared" si="23"/>
        <v>2.7370800000000002</v>
      </c>
      <c r="V86" s="13">
        <f t="shared" si="23"/>
        <v>0.97024600000000005</v>
      </c>
      <c r="W86" s="13">
        <f t="shared" si="23"/>
        <v>1.5587999999999999E-3</v>
      </c>
      <c r="X86" s="13">
        <f t="shared" si="23"/>
        <v>0.16065999999999997</v>
      </c>
      <c r="Y86"/>
      <c r="Z86" s="10" t="s">
        <v>43</v>
      </c>
      <c r="AA86" s="20">
        <f>AVERAGE(AA81:AA85)</f>
        <v>1.23238E-12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22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22"/>
      <c r="AB88" s="23"/>
      <c r="AC88" s="22"/>
    </row>
    <row r="89" spans="1:29" s="2" customFormat="1" x14ac:dyDescent="0.25">
      <c r="A89" s="15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26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127</v>
      </c>
      <c r="B90" s="1">
        <v>5.8405000000000002E-4</v>
      </c>
      <c r="C90" s="1">
        <v>0.14543</v>
      </c>
      <c r="D90" s="1">
        <v>2.0781000000000001E-7</v>
      </c>
      <c r="E90" s="1">
        <v>2.1077000000000001E-8</v>
      </c>
      <c r="F90" s="7">
        <v>10.141999999999999</v>
      </c>
      <c r="G90" s="7">
        <v>-174</v>
      </c>
      <c r="H90" s="7">
        <v>13.672000000000001</v>
      </c>
      <c r="I90" s="7">
        <v>7.8574999999999999</v>
      </c>
      <c r="J90" s="1">
        <v>6.7258E-7</v>
      </c>
      <c r="K90" s="1">
        <v>7.7390999999999995E-8</v>
      </c>
      <c r="L90" s="7">
        <v>11.507</v>
      </c>
      <c r="M90" s="7">
        <v>0.76727000000000001</v>
      </c>
      <c r="N90" s="7">
        <v>1.2402E-2</v>
      </c>
      <c r="O90" s="7">
        <v>1.6164000000000001</v>
      </c>
      <c r="P90" s="7">
        <v>13922</v>
      </c>
      <c r="Q90" s="7">
        <v>20.13</v>
      </c>
      <c r="R90" s="7">
        <v>0.14459</v>
      </c>
      <c r="S90" s="13">
        <v>1.2331000000000001E-12</v>
      </c>
      <c r="T90" s="3">
        <v>3.3616999999999997E-14</v>
      </c>
      <c r="U90" s="11">
        <v>2.7262</v>
      </c>
      <c r="V90" s="7">
        <v>0.97023000000000004</v>
      </c>
      <c r="W90" s="7">
        <v>1.5528E-3</v>
      </c>
      <c r="X90" s="7">
        <v>0.16003999999999999</v>
      </c>
      <c r="Y90" s="1"/>
      <c r="Z90" s="7"/>
      <c r="AA90" s="20">
        <f>S90</f>
        <v>1.2331000000000001E-12</v>
      </c>
      <c r="AB90" s="41">
        <f>((AA90/AA$95)-1)*100</f>
        <v>0.27649020086202292</v>
      </c>
      <c r="AC90" s="20">
        <f>STDEV(AA91:AA94)</f>
        <v>4.5088801270381626E-15</v>
      </c>
    </row>
    <row r="91" spans="1:29" s="2" customFormat="1" x14ac:dyDescent="0.25">
      <c r="A91" s="4" t="s">
        <v>128</v>
      </c>
      <c r="B91" s="1">
        <v>5.8682999999999999E-4</v>
      </c>
      <c r="C91" s="1">
        <v>0.14612</v>
      </c>
      <c r="D91" s="1">
        <v>2.0954000000000001E-7</v>
      </c>
      <c r="E91" s="1">
        <v>2.1123E-8</v>
      </c>
      <c r="F91" s="7">
        <v>10.081</v>
      </c>
      <c r="G91" s="7">
        <v>-175.4</v>
      </c>
      <c r="H91" s="7">
        <v>13.696999999999999</v>
      </c>
      <c r="I91" s="7">
        <v>7.8090000000000002</v>
      </c>
      <c r="J91" s="1">
        <v>6.7176000000000003E-7</v>
      </c>
      <c r="K91" s="1">
        <v>7.7618000000000001E-8</v>
      </c>
      <c r="L91" s="7">
        <v>11.554</v>
      </c>
      <c r="M91" s="7">
        <v>0.76734999999999998</v>
      </c>
      <c r="N91" s="7">
        <v>1.2454E-2</v>
      </c>
      <c r="O91" s="7">
        <v>1.623</v>
      </c>
      <c r="P91" s="7">
        <v>13953</v>
      </c>
      <c r="Q91" s="7">
        <v>20.190000000000001</v>
      </c>
      <c r="R91" s="7">
        <v>0.1447</v>
      </c>
      <c r="S91" s="13">
        <v>1.2355999999999999E-12</v>
      </c>
      <c r="T91" s="3">
        <v>3.3733000000000001E-14</v>
      </c>
      <c r="U91" s="11">
        <v>2.7301000000000002</v>
      </c>
      <c r="V91" s="7">
        <v>0.97011000000000003</v>
      </c>
      <c r="W91" s="7">
        <v>1.5548999999999999E-3</v>
      </c>
      <c r="X91" s="7">
        <v>0.16028000000000001</v>
      </c>
      <c r="Y91" s="1"/>
      <c r="Z91"/>
      <c r="AA91" s="20">
        <f t="shared" ref="AA91:AA94" si="24">S91</f>
        <v>1.2355999999999999E-12</v>
      </c>
      <c r="AB91" s="41">
        <f t="shared" ref="AB91:AB94" si="25">((AA91/AA$95)-1)*100</f>
        <v>0.47979181914290514</v>
      </c>
      <c r="AC91" s="20">
        <f>STDEV(AA92:AA94,AA90)</f>
        <v>3.2622844756397774E-15</v>
      </c>
    </row>
    <row r="92" spans="1:29" s="2" customFormat="1" x14ac:dyDescent="0.25">
      <c r="A92" s="4" t="s">
        <v>129</v>
      </c>
      <c r="B92" s="1">
        <v>5.8602999999999997E-4</v>
      </c>
      <c r="C92" s="1">
        <v>0.14591999999999999</v>
      </c>
      <c r="D92" s="1">
        <v>2.0571999999999999E-7</v>
      </c>
      <c r="E92" s="1">
        <v>2.1111E-8</v>
      </c>
      <c r="F92" s="7">
        <v>10.262</v>
      </c>
      <c r="G92" s="7">
        <v>-173.1</v>
      </c>
      <c r="H92" s="7">
        <v>13.678000000000001</v>
      </c>
      <c r="I92" s="7">
        <v>7.9017999999999997</v>
      </c>
      <c r="J92" s="1">
        <v>6.7276E-7</v>
      </c>
      <c r="K92" s="1">
        <v>7.7641E-8</v>
      </c>
      <c r="L92" s="7">
        <v>11.541</v>
      </c>
      <c r="M92" s="7">
        <v>0.7671</v>
      </c>
      <c r="N92" s="7">
        <v>1.2439E-2</v>
      </c>
      <c r="O92" s="7">
        <v>1.6215999999999999</v>
      </c>
      <c r="P92" s="7">
        <v>13958</v>
      </c>
      <c r="Q92" s="7">
        <v>20.170000000000002</v>
      </c>
      <c r="R92" s="7">
        <v>0.14449999999999999</v>
      </c>
      <c r="S92" s="13">
        <v>1.2268E-12</v>
      </c>
      <c r="T92" s="3">
        <v>3.3459999999999997E-14</v>
      </c>
      <c r="U92" s="11">
        <v>2.7273999999999998</v>
      </c>
      <c r="V92" s="7">
        <v>0.97048000000000001</v>
      </c>
      <c r="W92" s="7">
        <v>1.5533000000000001E-3</v>
      </c>
      <c r="X92" s="7">
        <v>0.16005</v>
      </c>
      <c r="Y92" s="1"/>
      <c r="Z92"/>
      <c r="AA92" s="20">
        <f t="shared" si="24"/>
        <v>1.2268E-12</v>
      </c>
      <c r="AB92" s="41">
        <f t="shared" si="25"/>
        <v>-0.2358298772057954</v>
      </c>
      <c r="AC92" s="20">
        <f>STDEV(AA93:AA94,AA90:AA91)</f>
        <v>4.6521500405726306E-15</v>
      </c>
    </row>
    <row r="93" spans="1:29" s="2" customFormat="1" x14ac:dyDescent="0.25">
      <c r="A93" s="4" t="s">
        <v>130</v>
      </c>
      <c r="B93" s="1">
        <v>5.8452999999999999E-4</v>
      </c>
      <c r="C93" s="1">
        <v>0.14555000000000001</v>
      </c>
      <c r="D93" s="1">
        <v>2.0606000000000001E-7</v>
      </c>
      <c r="E93" s="1">
        <v>2.1089000000000001E-8</v>
      </c>
      <c r="F93" s="7">
        <v>10.234</v>
      </c>
      <c r="G93" s="7">
        <v>-173.4</v>
      </c>
      <c r="H93" s="7">
        <v>13.662000000000001</v>
      </c>
      <c r="I93" s="7">
        <v>7.8788999999999998</v>
      </c>
      <c r="J93" s="1">
        <v>6.7764000000000002E-7</v>
      </c>
      <c r="K93" s="1">
        <v>7.8163999999999998E-8</v>
      </c>
      <c r="L93" s="7">
        <v>11.535</v>
      </c>
      <c r="M93" s="7">
        <v>0.76626000000000005</v>
      </c>
      <c r="N93" s="7">
        <v>1.2433E-2</v>
      </c>
      <c r="O93" s="7">
        <v>1.6226</v>
      </c>
      <c r="P93" s="7">
        <v>13971</v>
      </c>
      <c r="Q93" s="7">
        <v>20.16</v>
      </c>
      <c r="R93" s="7">
        <v>0.14430000000000001</v>
      </c>
      <c r="S93" s="13">
        <v>1.2268E-12</v>
      </c>
      <c r="T93" s="3">
        <v>3.3417000000000002E-14</v>
      </c>
      <c r="U93" s="11">
        <v>2.7239</v>
      </c>
      <c r="V93" s="7">
        <v>0.97047000000000005</v>
      </c>
      <c r="W93" s="7">
        <v>1.5512E-3</v>
      </c>
      <c r="X93" s="7">
        <v>0.15984000000000001</v>
      </c>
      <c r="Y93"/>
      <c r="Z93"/>
      <c r="AA93" s="20">
        <f t="shared" si="24"/>
        <v>1.2268E-12</v>
      </c>
      <c r="AB93" s="41">
        <f t="shared" si="25"/>
        <v>-0.2358298772057954</v>
      </c>
      <c r="AC93" s="20">
        <f>STDEV(AA94,AA90:AA92)</f>
        <v>4.6521500405726306E-15</v>
      </c>
    </row>
    <row r="94" spans="1:29" s="2" customFormat="1" x14ac:dyDescent="0.25">
      <c r="A94" s="4" t="s">
        <v>131</v>
      </c>
      <c r="B94" s="1">
        <v>5.8341000000000003E-4</v>
      </c>
      <c r="C94" s="1">
        <v>0.14527000000000001</v>
      </c>
      <c r="D94" s="1">
        <v>2.0566999999999999E-7</v>
      </c>
      <c r="E94" s="1">
        <v>2.1066000000000001E-8</v>
      </c>
      <c r="F94" s="7">
        <v>10.243</v>
      </c>
      <c r="G94" s="7">
        <v>-172.8</v>
      </c>
      <c r="H94" s="7">
        <v>13.65</v>
      </c>
      <c r="I94" s="7">
        <v>7.8993000000000002</v>
      </c>
      <c r="J94" s="1">
        <v>6.7558000000000002E-7</v>
      </c>
      <c r="K94" s="1">
        <v>7.7796000000000004E-8</v>
      </c>
      <c r="L94" s="7">
        <v>11.515000000000001</v>
      </c>
      <c r="M94" s="7">
        <v>0.76666000000000001</v>
      </c>
      <c r="N94" s="7">
        <v>1.2411999999999999E-2</v>
      </c>
      <c r="O94" s="7">
        <v>1.619</v>
      </c>
      <c r="P94" s="7">
        <v>13955</v>
      </c>
      <c r="Q94" s="7">
        <v>20.126999999999999</v>
      </c>
      <c r="R94" s="7">
        <v>0.14423</v>
      </c>
      <c r="S94" s="13">
        <v>1.2262E-12</v>
      </c>
      <c r="T94" s="3">
        <v>3.3377000000000003E-14</v>
      </c>
      <c r="U94" s="11">
        <v>2.722</v>
      </c>
      <c r="V94" s="7">
        <v>0.97050999999999998</v>
      </c>
      <c r="W94" s="7">
        <v>1.5501E-3</v>
      </c>
      <c r="X94" s="7">
        <v>0.15972</v>
      </c>
      <c r="Y94"/>
      <c r="Z94"/>
      <c r="AA94" s="20">
        <f t="shared" si="24"/>
        <v>1.2262E-12</v>
      </c>
      <c r="AB94" s="41">
        <f t="shared" si="25"/>
        <v>-0.28462226559321513</v>
      </c>
      <c r="AC94" s="20">
        <f>STDEV(AA90:AA93)</f>
        <v>4.4768850778191611E-15</v>
      </c>
    </row>
    <row r="95" spans="1:29" s="2" customFormat="1" x14ac:dyDescent="0.25">
      <c r="A95" s="4" t="str">
        <f>A94</f>
        <v>D:\Google Drive\Research\data\2020-TB\test-5e4-07232020\test-5e4-c1-07232020\1-10-5.TXT</v>
      </c>
      <c r="B95" s="13">
        <f>AVERAGE(B90:B94)</f>
        <v>5.8496999999999998E-4</v>
      </c>
      <c r="C95" s="13">
        <f t="shared" ref="C95:X95" si="26">AVERAGE(C90:C94)</f>
        <v>0.14565800000000001</v>
      </c>
      <c r="D95" s="13">
        <f t="shared" si="26"/>
        <v>2.0696E-7</v>
      </c>
      <c r="E95" s="13">
        <f t="shared" si="26"/>
        <v>2.10932E-8</v>
      </c>
      <c r="F95" s="13">
        <f t="shared" si="26"/>
        <v>10.192400000000001</v>
      </c>
      <c r="G95" s="13">
        <f t="shared" si="26"/>
        <v>-173.74</v>
      </c>
      <c r="H95" s="13">
        <f t="shared" si="26"/>
        <v>13.671799999999999</v>
      </c>
      <c r="I95" s="13">
        <f t="shared" si="26"/>
        <v>7.8693000000000008</v>
      </c>
      <c r="J95" s="13">
        <f t="shared" si="26"/>
        <v>6.740640000000001E-7</v>
      </c>
      <c r="K95" s="13">
        <f t="shared" si="26"/>
        <v>7.7721999999999999E-8</v>
      </c>
      <c r="L95" s="13">
        <f t="shared" si="26"/>
        <v>11.5304</v>
      </c>
      <c r="M95" s="13">
        <f t="shared" si="26"/>
        <v>0.76692799999999994</v>
      </c>
      <c r="N95" s="13">
        <f t="shared" si="26"/>
        <v>1.2428E-2</v>
      </c>
      <c r="O95" s="13">
        <f t="shared" si="26"/>
        <v>1.6205200000000002</v>
      </c>
      <c r="P95" s="13">
        <f t="shared" si="26"/>
        <v>13951.8</v>
      </c>
      <c r="Q95" s="13">
        <f t="shared" si="26"/>
        <v>20.1554</v>
      </c>
      <c r="R95" s="13">
        <f t="shared" si="26"/>
        <v>0.14446399999999998</v>
      </c>
      <c r="S95" s="13">
        <f t="shared" si="26"/>
        <v>1.2296999999999997E-12</v>
      </c>
      <c r="T95" s="13">
        <f t="shared" si="26"/>
        <v>3.35208E-14</v>
      </c>
      <c r="U95" s="13">
        <f t="shared" si="26"/>
        <v>2.7259199999999999</v>
      </c>
      <c r="V95" s="13">
        <f t="shared" si="26"/>
        <v>0.97036000000000011</v>
      </c>
      <c r="W95" s="13">
        <f t="shared" si="26"/>
        <v>1.5524599999999999E-3</v>
      </c>
      <c r="X95" s="13">
        <f t="shared" si="26"/>
        <v>0.15998599999999999</v>
      </c>
      <c r="Y95"/>
      <c r="Z95" s="10" t="s">
        <v>43</v>
      </c>
      <c r="AA95" s="20">
        <f>AVERAGE(AA90:AA94)</f>
        <v>1.2296999999999997E-12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22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22"/>
      <c r="AB97" s="23"/>
      <c r="AC97" s="22"/>
    </row>
    <row r="98" spans="1:29" s="2" customFormat="1" x14ac:dyDescent="0.25">
      <c r="A98" s="15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26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132</v>
      </c>
      <c r="B99" s="1">
        <v>5.8684000000000004E-4</v>
      </c>
      <c r="C99" s="1">
        <v>0.14612</v>
      </c>
      <c r="D99" s="1">
        <v>2.1112E-7</v>
      </c>
      <c r="E99" s="1">
        <v>2.1164E-8</v>
      </c>
      <c r="F99" s="7">
        <v>10.025</v>
      </c>
      <c r="G99" s="7">
        <v>-179.7</v>
      </c>
      <c r="H99" s="7">
        <v>13.76</v>
      </c>
      <c r="I99" s="7">
        <v>7.6571999999999996</v>
      </c>
      <c r="J99" s="1">
        <v>6.8314999999999997E-7</v>
      </c>
      <c r="K99" s="1">
        <v>7.9004999999999998E-8</v>
      </c>
      <c r="L99" s="7">
        <v>11.565</v>
      </c>
      <c r="M99" s="7">
        <v>0.76637</v>
      </c>
      <c r="N99" s="7">
        <v>1.2465E-2</v>
      </c>
      <c r="O99" s="7">
        <v>1.6265000000000001</v>
      </c>
      <c r="P99" s="7">
        <v>13885</v>
      </c>
      <c r="Q99" s="7">
        <v>20.192</v>
      </c>
      <c r="R99" s="7">
        <v>0.14541999999999999</v>
      </c>
      <c r="S99" s="13">
        <v>1.2328999999999999E-12</v>
      </c>
      <c r="T99" s="3">
        <v>3.3720999999999997E-14</v>
      </c>
      <c r="U99" s="11">
        <v>2.7351000000000001</v>
      </c>
      <c r="V99" s="7">
        <v>0.97009000000000001</v>
      </c>
      <c r="W99" s="7">
        <v>1.5582E-3</v>
      </c>
      <c r="X99" s="7">
        <v>0.16062000000000001</v>
      </c>
      <c r="Y99" s="1"/>
      <c r="Z99" s="7"/>
      <c r="AA99" s="20">
        <f>S99</f>
        <v>1.2328999999999999E-12</v>
      </c>
      <c r="AB99" s="41">
        <f>((AA99/AA$104)-1)*100</f>
        <v>-0.17973962044173231</v>
      </c>
      <c r="AC99" s="20">
        <f>STDEV(AA100:AA103)</f>
        <v>4.5331188674760048E-15</v>
      </c>
    </row>
    <row r="100" spans="1:29" s="2" customFormat="1" x14ac:dyDescent="0.25">
      <c r="A100" s="4" t="s">
        <v>133</v>
      </c>
      <c r="B100" s="1">
        <v>5.8898999999999996E-4</v>
      </c>
      <c r="C100" s="1">
        <v>0.14666000000000001</v>
      </c>
      <c r="D100" s="1">
        <v>2.0963000000000001E-7</v>
      </c>
      <c r="E100" s="1">
        <v>2.1152E-8</v>
      </c>
      <c r="F100" s="7">
        <v>10.09</v>
      </c>
      <c r="G100" s="7">
        <v>-176.1</v>
      </c>
      <c r="H100" s="7">
        <v>13.709</v>
      </c>
      <c r="I100" s="7">
        <v>7.7847999999999997</v>
      </c>
      <c r="J100" s="1">
        <v>6.8324999999999998E-7</v>
      </c>
      <c r="K100" s="1">
        <v>7.9522000000000002E-8</v>
      </c>
      <c r="L100" s="7">
        <v>11.638999999999999</v>
      </c>
      <c r="M100" s="7">
        <v>0.76602999999999999</v>
      </c>
      <c r="N100" s="7">
        <v>1.2545000000000001E-2</v>
      </c>
      <c r="O100" s="7">
        <v>1.6376999999999999</v>
      </c>
      <c r="P100" s="7">
        <v>13978</v>
      </c>
      <c r="Q100" s="7">
        <v>20.228999999999999</v>
      </c>
      <c r="R100" s="7">
        <v>0.14471999999999999</v>
      </c>
      <c r="S100" s="13">
        <v>1.2288999999999999E-12</v>
      </c>
      <c r="T100" s="3">
        <v>3.3561999999999997E-14</v>
      </c>
      <c r="U100" s="11">
        <v>2.7311000000000001</v>
      </c>
      <c r="V100" s="7">
        <v>0.97033000000000003</v>
      </c>
      <c r="W100" s="7">
        <v>1.5552999999999999E-3</v>
      </c>
      <c r="X100" s="7">
        <v>0.16028999999999999</v>
      </c>
      <c r="Y100" s="1"/>
      <c r="Z100"/>
      <c r="AA100" s="20">
        <f t="shared" ref="AA100:AA103" si="27">S100</f>
        <v>1.2288999999999999E-12</v>
      </c>
      <c r="AB100" s="41">
        <f t="shared" ref="AB100:AB103" si="28">((AA100/AA$95)-1)*100</f>
        <v>-6.5056517849859663E-2</v>
      </c>
      <c r="AC100" s="20">
        <f>STDEV(AA101:AA103,AA99)</f>
        <v>2.5460754112948432E-15</v>
      </c>
    </row>
    <row r="101" spans="1:29" s="2" customFormat="1" x14ac:dyDescent="0.25">
      <c r="A101" s="4" t="s">
        <v>134</v>
      </c>
      <c r="B101" s="1">
        <v>5.8861999999999999E-4</v>
      </c>
      <c r="C101" s="1">
        <v>0.14657000000000001</v>
      </c>
      <c r="D101" s="1">
        <v>2.1138E-7</v>
      </c>
      <c r="E101" s="1">
        <v>2.1133000000000001E-8</v>
      </c>
      <c r="F101" s="7">
        <v>9.9976000000000003</v>
      </c>
      <c r="G101" s="7">
        <v>-176.4</v>
      </c>
      <c r="H101" s="7">
        <v>13.69</v>
      </c>
      <c r="I101" s="7">
        <v>7.7607999999999997</v>
      </c>
      <c r="J101" s="1">
        <v>6.8378E-7</v>
      </c>
      <c r="K101" s="1">
        <v>7.9709000000000003E-8</v>
      </c>
      <c r="L101" s="7">
        <v>11.657</v>
      </c>
      <c r="M101" s="7">
        <v>0.76587000000000005</v>
      </c>
      <c r="N101" s="7">
        <v>1.2565E-2</v>
      </c>
      <c r="O101" s="7">
        <v>1.6406000000000001</v>
      </c>
      <c r="P101" s="7">
        <v>14005</v>
      </c>
      <c r="Q101" s="7">
        <v>20.236000000000001</v>
      </c>
      <c r="R101" s="7">
        <v>0.14449000000000001</v>
      </c>
      <c r="S101" s="13">
        <v>1.2380999999999999E-12</v>
      </c>
      <c r="T101" s="3">
        <v>3.3786999999999998E-14</v>
      </c>
      <c r="U101" s="11">
        <v>2.7288999999999999</v>
      </c>
      <c r="V101" s="7">
        <v>0.96999000000000002</v>
      </c>
      <c r="W101" s="7">
        <v>1.554E-3</v>
      </c>
      <c r="X101" s="7">
        <v>0.16020999999999999</v>
      </c>
      <c r="Y101" s="1"/>
      <c r="Z101"/>
      <c r="AA101" s="20">
        <f t="shared" si="27"/>
        <v>1.2380999999999999E-12</v>
      </c>
      <c r="AB101" s="41">
        <f t="shared" si="28"/>
        <v>0.68309343742378736</v>
      </c>
      <c r="AC101" s="20">
        <f>STDEV(AA102:AA103,AA99:AA100)</f>
        <v>4.3477005416657223E-15</v>
      </c>
    </row>
    <row r="102" spans="1:29" s="2" customFormat="1" x14ac:dyDescent="0.25">
      <c r="A102" s="4" t="s">
        <v>135</v>
      </c>
      <c r="B102" s="1">
        <v>5.8909999999999995E-4</v>
      </c>
      <c r="C102" s="1">
        <v>0.14668999999999999</v>
      </c>
      <c r="D102" s="1">
        <v>2.1269999999999999E-7</v>
      </c>
      <c r="E102" s="1">
        <v>2.1135E-8</v>
      </c>
      <c r="F102" s="7">
        <v>9.9365000000000006</v>
      </c>
      <c r="G102" s="7">
        <v>-176.8</v>
      </c>
      <c r="H102" s="7">
        <v>13.682</v>
      </c>
      <c r="I102" s="7">
        <v>7.7386999999999997</v>
      </c>
      <c r="J102" s="1">
        <v>6.8548000000000002E-7</v>
      </c>
      <c r="K102" s="1">
        <v>8.0070000000000002E-8</v>
      </c>
      <c r="L102" s="7">
        <v>11.680999999999999</v>
      </c>
      <c r="M102" s="7">
        <v>0.76546999999999998</v>
      </c>
      <c r="N102" s="7">
        <v>1.2591E-2</v>
      </c>
      <c r="O102" s="7">
        <v>1.6449</v>
      </c>
      <c r="P102" s="7">
        <v>14041</v>
      </c>
      <c r="Q102" s="7">
        <v>20.260000000000002</v>
      </c>
      <c r="R102" s="7">
        <v>0.14429</v>
      </c>
      <c r="S102" s="13">
        <v>1.2383000000000001E-12</v>
      </c>
      <c r="T102" s="3">
        <v>3.3775E-14</v>
      </c>
      <c r="U102" s="11">
        <v>2.7275</v>
      </c>
      <c r="V102" s="7">
        <v>0.96997</v>
      </c>
      <c r="W102" s="7">
        <v>1.5529999999999999E-3</v>
      </c>
      <c r="X102" s="7">
        <v>0.16011</v>
      </c>
      <c r="Y102"/>
      <c r="Z102"/>
      <c r="AA102" s="20">
        <f t="shared" si="27"/>
        <v>1.2383000000000001E-12</v>
      </c>
      <c r="AB102" s="41">
        <f t="shared" si="28"/>
        <v>0.69935756688626061</v>
      </c>
      <c r="AC102" s="20">
        <f>STDEV(AA103,AA99:AA101)</f>
        <v>4.2882591650536608E-15</v>
      </c>
    </row>
    <row r="103" spans="1:29" s="2" customFormat="1" x14ac:dyDescent="0.25">
      <c r="A103" s="4" t="s">
        <v>136</v>
      </c>
      <c r="B103" s="1">
        <v>5.8629000000000005E-4</v>
      </c>
      <c r="C103" s="1">
        <v>0.14599000000000001</v>
      </c>
      <c r="D103" s="1">
        <v>2.1149E-7</v>
      </c>
      <c r="E103" s="1">
        <v>2.1085E-8</v>
      </c>
      <c r="F103" s="7">
        <v>9.9696999999999996</v>
      </c>
      <c r="G103" s="7">
        <v>-176.1</v>
      </c>
      <c r="H103" s="7">
        <v>13.656000000000001</v>
      </c>
      <c r="I103" s="7">
        <v>7.7546999999999997</v>
      </c>
      <c r="J103" s="1">
        <v>6.8103999999999996E-7</v>
      </c>
      <c r="K103" s="1">
        <v>7.9245000000000006E-8</v>
      </c>
      <c r="L103" s="7">
        <v>11.635999999999999</v>
      </c>
      <c r="M103" s="7">
        <v>0.76627000000000001</v>
      </c>
      <c r="N103" s="7">
        <v>1.2541999999999999E-2</v>
      </c>
      <c r="O103" s="7">
        <v>1.6368</v>
      </c>
      <c r="P103" s="7">
        <v>14014</v>
      </c>
      <c r="Q103" s="7">
        <v>20.192</v>
      </c>
      <c r="R103" s="7">
        <v>0.14408000000000001</v>
      </c>
      <c r="S103" s="13">
        <v>1.2374E-12</v>
      </c>
      <c r="T103" s="3">
        <v>3.3684999999999997E-14</v>
      </c>
      <c r="U103" s="11">
        <v>2.7222</v>
      </c>
      <c r="V103" s="7">
        <v>0.97001999999999999</v>
      </c>
      <c r="W103" s="7">
        <v>1.5502000000000001E-3</v>
      </c>
      <c r="X103" s="7">
        <v>0.15981000000000001</v>
      </c>
      <c r="Y103"/>
      <c r="Z103"/>
      <c r="AA103" s="20">
        <f t="shared" si="27"/>
        <v>1.2374E-12</v>
      </c>
      <c r="AB103" s="41">
        <f t="shared" si="28"/>
        <v>0.62616898430514212</v>
      </c>
      <c r="AC103" s="20">
        <f>STDEV(AA99:AA102)</f>
        <v>4.5206931621895157E-15</v>
      </c>
    </row>
    <row r="104" spans="1:29" s="2" customFormat="1" x14ac:dyDescent="0.25">
      <c r="A104" s="4" t="str">
        <f>A103</f>
        <v>D:\Google Drive\Research\data\2020-TB\test-5e4-07232020\test-5e4-c1-07232020\1-11-5.TXT</v>
      </c>
      <c r="B104" s="13">
        <f>AVERAGE(B99:B103)</f>
        <v>5.8796800000000013E-4</v>
      </c>
      <c r="C104" s="13">
        <f t="shared" ref="C104:X104" si="29">AVERAGE(C99:C103)</f>
        <v>0.14640599999999998</v>
      </c>
      <c r="D104" s="13">
        <f t="shared" si="29"/>
        <v>2.11264E-7</v>
      </c>
      <c r="E104" s="13">
        <f t="shared" si="29"/>
        <v>2.1133799999999998E-8</v>
      </c>
      <c r="F104" s="13">
        <f t="shared" si="29"/>
        <v>10.00376</v>
      </c>
      <c r="G104" s="13">
        <f t="shared" si="29"/>
        <v>-177.02</v>
      </c>
      <c r="H104" s="13">
        <f t="shared" si="29"/>
        <v>13.699400000000001</v>
      </c>
      <c r="I104" s="13">
        <f t="shared" si="29"/>
        <v>7.7392399999999997</v>
      </c>
      <c r="J104" s="13">
        <f t="shared" si="29"/>
        <v>6.8333999999999992E-7</v>
      </c>
      <c r="K104" s="13">
        <f t="shared" si="29"/>
        <v>7.9510199999999999E-8</v>
      </c>
      <c r="L104" s="13">
        <f t="shared" si="29"/>
        <v>11.6356</v>
      </c>
      <c r="M104" s="13">
        <f t="shared" si="29"/>
        <v>0.76600200000000007</v>
      </c>
      <c r="N104" s="13">
        <f t="shared" si="29"/>
        <v>1.25416E-2</v>
      </c>
      <c r="O104" s="13">
        <f t="shared" si="29"/>
        <v>1.6372999999999998</v>
      </c>
      <c r="P104" s="13">
        <f t="shared" si="29"/>
        <v>13984.6</v>
      </c>
      <c r="Q104" s="13">
        <f t="shared" si="29"/>
        <v>20.221800000000002</v>
      </c>
      <c r="R104" s="13">
        <f t="shared" si="29"/>
        <v>0.14460000000000001</v>
      </c>
      <c r="S104" s="13">
        <f t="shared" si="29"/>
        <v>1.2351199999999999E-12</v>
      </c>
      <c r="T104" s="13">
        <f t="shared" si="29"/>
        <v>3.3705999999999997E-14</v>
      </c>
      <c r="U104" s="13">
        <f t="shared" si="29"/>
        <v>2.7289599999999998</v>
      </c>
      <c r="V104" s="13">
        <f t="shared" si="29"/>
        <v>0.97008000000000005</v>
      </c>
      <c r="W104" s="13">
        <f t="shared" si="29"/>
        <v>1.5541399999999999E-3</v>
      </c>
      <c r="X104" s="13">
        <f t="shared" si="29"/>
        <v>0.16020799999999999</v>
      </c>
      <c r="Y104"/>
      <c r="Z104" s="10" t="s">
        <v>43</v>
      </c>
      <c r="AA104" s="20">
        <f>AVERAGE(AA99:AA103)</f>
        <v>1.2351199999999999E-12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22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22"/>
      <c r="AB106" s="23"/>
      <c r="AC106" s="22"/>
    </row>
    <row r="107" spans="1:29" s="2" customFormat="1" x14ac:dyDescent="0.25">
      <c r="A107" s="15" t="s">
        <v>83</v>
      </c>
      <c r="B107" s="1" t="s">
        <v>7</v>
      </c>
      <c r="C107" s="1" t="s">
        <v>8</v>
      </c>
      <c r="D107" s="1" t="s">
        <v>84</v>
      </c>
      <c r="E107" s="1" t="s">
        <v>28</v>
      </c>
      <c r="F107" s="7" t="s">
        <v>29</v>
      </c>
      <c r="G107" s="7" t="s">
        <v>85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26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26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26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26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26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zoomScaleNormal="100" workbookViewId="0">
      <selection activeCell="A35" sqref="A35:X40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137</v>
      </c>
      <c r="B18" s="1">
        <v>4.6587000000000001E-4</v>
      </c>
      <c r="C18" s="1">
        <v>0.10389</v>
      </c>
      <c r="D18" s="1">
        <v>2.7244000000000002E-7</v>
      </c>
      <c r="E18" s="1">
        <v>1.5148999999999999E-8</v>
      </c>
      <c r="F18" s="7">
        <v>5.5605000000000002</v>
      </c>
      <c r="G18" s="7">
        <v>-110.8</v>
      </c>
      <c r="H18" s="7">
        <v>9.2624999999999993</v>
      </c>
      <c r="I18" s="7">
        <v>8.3597000000000001</v>
      </c>
      <c r="J18" s="1">
        <v>2.2127E-7</v>
      </c>
      <c r="K18" s="1">
        <v>6.0099000000000001E-8</v>
      </c>
      <c r="L18" s="7">
        <v>27.161000000000001</v>
      </c>
      <c r="M18" s="7">
        <v>0.86587000000000003</v>
      </c>
      <c r="N18" s="7">
        <v>2.6048999999999999E-2</v>
      </c>
      <c r="O18" s="7">
        <v>3.0084</v>
      </c>
      <c r="P18" s="7">
        <v>13913</v>
      </c>
      <c r="Q18" s="7">
        <v>16.488</v>
      </c>
      <c r="R18" s="7">
        <v>0.11851</v>
      </c>
      <c r="S18" s="13">
        <v>1.4686E-12</v>
      </c>
      <c r="T18" s="3">
        <v>3.3852000000000002E-14</v>
      </c>
      <c r="U18" s="11">
        <v>2.3050999999999999</v>
      </c>
      <c r="V18" s="7">
        <v>0.97126999999999997</v>
      </c>
      <c r="W18" s="7">
        <v>1.3029000000000001E-3</v>
      </c>
      <c r="X18" s="7">
        <v>0.13414000000000001</v>
      </c>
      <c r="Y18" s="1"/>
      <c r="Z18" s="7"/>
      <c r="AA18" s="20">
        <f>S18</f>
        <v>1.4686E-12</v>
      </c>
      <c r="AB18" s="41">
        <f>((AA18/AA$23)-1)*100</f>
        <v>-0.21742084522353711</v>
      </c>
      <c r="AC18" s="20">
        <f>STDEV(AA19:AA22)</f>
        <v>3.6505707316344894E-15</v>
      </c>
    </row>
    <row r="19" spans="1:29" x14ac:dyDescent="0.25">
      <c r="A19" s="4" t="s">
        <v>138</v>
      </c>
      <c r="B19" s="1">
        <v>4.684E-4</v>
      </c>
      <c r="C19" s="1">
        <v>0.10445</v>
      </c>
      <c r="D19" s="1">
        <v>2.7203999999999999E-7</v>
      </c>
      <c r="E19" s="1">
        <v>1.5171999999999998E-8</v>
      </c>
      <c r="F19" s="7">
        <v>5.5770999999999997</v>
      </c>
      <c r="G19" s="7">
        <v>-111.3</v>
      </c>
      <c r="H19" s="7">
        <v>9.2749000000000006</v>
      </c>
      <c r="I19" s="7">
        <v>8.3331999999999997</v>
      </c>
      <c r="J19" s="1">
        <v>2.1691E-7</v>
      </c>
      <c r="K19" s="1">
        <v>5.9359999999999997E-8</v>
      </c>
      <c r="L19" s="7">
        <v>27.366</v>
      </c>
      <c r="M19" s="7">
        <v>0.86836999999999998</v>
      </c>
      <c r="N19" s="7">
        <v>2.6244E-2</v>
      </c>
      <c r="O19" s="7">
        <v>3.0222000000000002</v>
      </c>
      <c r="P19" s="7">
        <v>13922</v>
      </c>
      <c r="Q19" s="7">
        <v>16.501999999999999</v>
      </c>
      <c r="R19" s="7">
        <v>0.11853</v>
      </c>
      <c r="S19" s="13">
        <v>1.4679E-12</v>
      </c>
      <c r="T19" s="3">
        <v>3.3871000000000002E-14</v>
      </c>
      <c r="U19" s="11">
        <v>2.3073999999999999</v>
      </c>
      <c r="V19" s="7">
        <v>0.97128999999999999</v>
      </c>
      <c r="W19" s="7">
        <v>1.3041999999999999E-3</v>
      </c>
      <c r="X19" s="7">
        <v>0.13428000000000001</v>
      </c>
      <c r="Y19" s="1"/>
      <c r="AA19" s="20">
        <f t="shared" ref="AA19:AA22" si="0">S19</f>
        <v>1.4679E-12</v>
      </c>
      <c r="AB19" s="41">
        <f t="shared" ref="AB19:AB22" si="1">((AA19/AA$23)-1)*100</f>
        <v>-0.26498165511618099</v>
      </c>
      <c r="AC19" s="20">
        <f>STDEV(AA20:AA22,AA18)</f>
        <v>3.3549714355465212E-15</v>
      </c>
    </row>
    <row r="20" spans="1:29" x14ac:dyDescent="0.25">
      <c r="A20" s="4" t="s">
        <v>139</v>
      </c>
      <c r="B20" s="1">
        <v>4.7052999999999998E-4</v>
      </c>
      <c r="C20" s="1">
        <v>0.10493</v>
      </c>
      <c r="D20" s="1">
        <v>2.7025999999999999E-7</v>
      </c>
      <c r="E20" s="1">
        <v>1.5197E-8</v>
      </c>
      <c r="F20" s="7">
        <v>5.6231</v>
      </c>
      <c r="G20" s="7">
        <v>-111.4</v>
      </c>
      <c r="H20" s="7">
        <v>9.2937999999999992</v>
      </c>
      <c r="I20" s="7">
        <v>8.3427000000000007</v>
      </c>
      <c r="J20" s="1">
        <v>2.1411E-7</v>
      </c>
      <c r="K20" s="1">
        <v>5.8941999999999999E-8</v>
      </c>
      <c r="L20" s="7">
        <v>27.529</v>
      </c>
      <c r="M20" s="7">
        <v>0.87019000000000002</v>
      </c>
      <c r="N20" s="7">
        <v>2.6397E-2</v>
      </c>
      <c r="O20" s="7">
        <v>3.0335000000000001</v>
      </c>
      <c r="P20" s="7">
        <v>13906</v>
      </c>
      <c r="Q20" s="7">
        <v>16.510999999999999</v>
      </c>
      <c r="R20" s="7">
        <v>0.11873</v>
      </c>
      <c r="S20" s="13">
        <v>1.4731000000000001E-12</v>
      </c>
      <c r="T20" s="3">
        <v>3.4051999999999997E-14</v>
      </c>
      <c r="U20" s="11">
        <v>2.3115999999999999</v>
      </c>
      <c r="V20" s="7">
        <v>0.97113000000000005</v>
      </c>
      <c r="W20" s="7">
        <v>1.3067E-3</v>
      </c>
      <c r="X20" s="7">
        <v>0.13455</v>
      </c>
      <c r="Y20" s="1"/>
      <c r="AA20" s="20">
        <f t="shared" si="0"/>
        <v>1.4731000000000001E-12</v>
      </c>
      <c r="AB20" s="41">
        <f t="shared" si="1"/>
        <v>8.8327218372064031E-2</v>
      </c>
      <c r="AC20" s="20">
        <f>STDEV(AA21:AA22,AA18:AA19)</f>
        <v>4.1096431313030433E-15</v>
      </c>
    </row>
    <row r="21" spans="1:29" x14ac:dyDescent="0.25">
      <c r="A21" s="4" t="s">
        <v>140</v>
      </c>
      <c r="B21" s="1">
        <v>4.7317000000000003E-4</v>
      </c>
      <c r="C21" s="1">
        <v>0.10552</v>
      </c>
      <c r="D21" s="1">
        <v>2.7081999999999999E-7</v>
      </c>
      <c r="E21" s="1">
        <v>1.5233000000000001E-8</v>
      </c>
      <c r="F21" s="7">
        <v>5.6247999999999996</v>
      </c>
      <c r="G21" s="7">
        <v>-111.1</v>
      </c>
      <c r="H21" s="7">
        <v>9.3170999999999999</v>
      </c>
      <c r="I21" s="7">
        <v>8.3862000000000005</v>
      </c>
      <c r="J21" s="1">
        <v>2.1511E-7</v>
      </c>
      <c r="K21" s="1">
        <v>5.9505999999999997E-8</v>
      </c>
      <c r="L21" s="7">
        <v>27.663</v>
      </c>
      <c r="M21" s="7">
        <v>0.87002999999999997</v>
      </c>
      <c r="N21" s="7">
        <v>2.6526999999999998E-2</v>
      </c>
      <c r="O21" s="7">
        <v>3.0489999999999999</v>
      </c>
      <c r="P21" s="7">
        <v>13900</v>
      </c>
      <c r="Q21" s="7">
        <v>16.547999999999998</v>
      </c>
      <c r="R21" s="7">
        <v>0.11905</v>
      </c>
      <c r="S21" s="13">
        <v>1.4726E-12</v>
      </c>
      <c r="T21" s="3">
        <v>3.4128000000000002E-14</v>
      </c>
      <c r="U21" s="11">
        <v>2.3174999999999999</v>
      </c>
      <c r="V21" s="7">
        <v>0.97114</v>
      </c>
      <c r="W21" s="7">
        <v>1.3101E-3</v>
      </c>
      <c r="X21" s="7">
        <v>0.13489999999999999</v>
      </c>
      <c r="AA21" s="20">
        <f t="shared" si="0"/>
        <v>1.4726E-12</v>
      </c>
      <c r="AB21" s="41">
        <f t="shared" si="1"/>
        <v>5.4355211305878726E-2</v>
      </c>
      <c r="AC21" s="20">
        <f>STDEV(AA22,AA18:AA20)</f>
        <v>4.1625312811637023E-15</v>
      </c>
    </row>
    <row r="22" spans="1:29" x14ac:dyDescent="0.25">
      <c r="A22" s="4" t="s">
        <v>141</v>
      </c>
      <c r="B22" s="1">
        <v>4.8210000000000001E-4</v>
      </c>
      <c r="C22" s="1">
        <v>0.10750999999999999</v>
      </c>
      <c r="D22" s="1">
        <v>2.7098000000000001E-7</v>
      </c>
      <c r="E22" s="1">
        <v>1.5373999999999999E-8</v>
      </c>
      <c r="F22" s="7">
        <v>5.6734999999999998</v>
      </c>
      <c r="G22" s="7">
        <v>-111.3</v>
      </c>
      <c r="H22" s="7">
        <v>9.4070999999999998</v>
      </c>
      <c r="I22" s="7">
        <v>8.452</v>
      </c>
      <c r="J22" s="1">
        <v>2.1409999999999999E-7</v>
      </c>
      <c r="K22" s="1">
        <v>5.9844000000000003E-8</v>
      </c>
      <c r="L22" s="7">
        <v>27.951000000000001</v>
      </c>
      <c r="M22" s="7">
        <v>0.87070000000000003</v>
      </c>
      <c r="N22" s="7">
        <v>2.6801999999999999E-2</v>
      </c>
      <c r="O22" s="7">
        <v>3.0781999999999998</v>
      </c>
      <c r="P22" s="7">
        <v>13888</v>
      </c>
      <c r="Q22" s="7">
        <v>16.690999999999999</v>
      </c>
      <c r="R22" s="7">
        <v>0.12018</v>
      </c>
      <c r="S22" s="13">
        <v>1.4767999999999999E-12</v>
      </c>
      <c r="T22" s="3">
        <v>3.4552999999999998E-14</v>
      </c>
      <c r="U22" s="11">
        <v>2.3397000000000001</v>
      </c>
      <c r="V22" s="7">
        <v>0.97099999999999997</v>
      </c>
      <c r="W22" s="7">
        <v>1.3225999999999999E-3</v>
      </c>
      <c r="X22" s="7">
        <v>0.13621</v>
      </c>
      <c r="AA22" s="20">
        <f t="shared" si="0"/>
        <v>1.4767999999999999E-12</v>
      </c>
      <c r="AB22" s="41">
        <f t="shared" si="1"/>
        <v>0.33972007066176424</v>
      </c>
      <c r="AC22" s="20">
        <f>STDEV(AA18:AA21)</f>
        <v>2.6789301347117422E-15</v>
      </c>
    </row>
    <row r="23" spans="1:29" x14ac:dyDescent="0.25">
      <c r="A23" s="4" t="s">
        <v>44</v>
      </c>
      <c r="B23" s="13">
        <f>AVERAGE(B18:B22)</f>
        <v>4.7201400000000004E-4</v>
      </c>
      <c r="C23" s="13">
        <f t="shared" ref="C23:X23" si="2">AVERAGE(C18:C22)</f>
        <v>0.10525999999999999</v>
      </c>
      <c r="D23" s="13">
        <f t="shared" si="2"/>
        <v>2.7130799999999996E-7</v>
      </c>
      <c r="E23" s="13">
        <f t="shared" si="2"/>
        <v>1.5224999999999999E-8</v>
      </c>
      <c r="F23" s="13">
        <f t="shared" si="2"/>
        <v>5.6118000000000006</v>
      </c>
      <c r="G23" s="13">
        <f t="shared" si="2"/>
        <v>-111.17999999999999</v>
      </c>
      <c r="H23" s="13">
        <f t="shared" si="2"/>
        <v>9.3110799999999987</v>
      </c>
      <c r="I23" s="13">
        <f t="shared" si="2"/>
        <v>8.3747600000000002</v>
      </c>
      <c r="J23" s="13">
        <f t="shared" si="2"/>
        <v>2.1630000000000002E-7</v>
      </c>
      <c r="K23" s="13">
        <f t="shared" si="2"/>
        <v>5.9550199999999998E-8</v>
      </c>
      <c r="L23" s="13">
        <f t="shared" si="2"/>
        <v>27.533999999999999</v>
      </c>
      <c r="M23" s="13">
        <f t="shared" si="2"/>
        <v>0.86903200000000003</v>
      </c>
      <c r="N23" s="13">
        <f t="shared" si="2"/>
        <v>2.6403799999999998E-2</v>
      </c>
      <c r="O23" s="13">
        <f t="shared" si="2"/>
        <v>3.0382599999999997</v>
      </c>
      <c r="P23" s="13">
        <f t="shared" si="2"/>
        <v>13905.8</v>
      </c>
      <c r="Q23" s="13">
        <f t="shared" si="2"/>
        <v>16.547999999999998</v>
      </c>
      <c r="R23" s="13">
        <f t="shared" si="2"/>
        <v>0.11899999999999999</v>
      </c>
      <c r="S23" s="13">
        <f t="shared" si="2"/>
        <v>1.4718E-12</v>
      </c>
      <c r="T23" s="13">
        <f t="shared" si="2"/>
        <v>3.4091200000000001E-14</v>
      </c>
      <c r="U23" s="13">
        <f t="shared" si="2"/>
        <v>2.3162599999999998</v>
      </c>
      <c r="V23" s="13">
        <f t="shared" si="2"/>
        <v>0.97116599999999997</v>
      </c>
      <c r="W23" s="13">
        <f t="shared" si="2"/>
        <v>1.3093E-3</v>
      </c>
      <c r="X23" s="13">
        <f t="shared" si="2"/>
        <v>0.13481599999999999</v>
      </c>
      <c r="Z23" s="10" t="s">
        <v>43</v>
      </c>
      <c r="AA23" s="20">
        <f>AVERAGE(AA18:AA22)</f>
        <v>1.4718E-12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142</v>
      </c>
      <c r="B27" s="1">
        <v>4.7500999999999999E-4</v>
      </c>
      <c r="C27" s="1">
        <v>0.11068</v>
      </c>
      <c r="D27" s="1">
        <v>2.6796999999999998E-7</v>
      </c>
      <c r="E27" s="1">
        <v>1.5227999999999999E-8</v>
      </c>
      <c r="F27" s="7">
        <v>5.6826999999999996</v>
      </c>
      <c r="G27" s="7">
        <v>-108.8</v>
      </c>
      <c r="H27" s="7">
        <v>9.3079000000000001</v>
      </c>
      <c r="I27" s="7">
        <v>8.5550999999999995</v>
      </c>
      <c r="J27" s="1">
        <v>3.8038000000000002E-7</v>
      </c>
      <c r="K27" s="1">
        <v>7.3341999999999996E-8</v>
      </c>
      <c r="L27" s="7">
        <v>19.280999999999999</v>
      </c>
      <c r="M27" s="7">
        <v>0.82106000000000001</v>
      </c>
      <c r="N27" s="7">
        <v>1.9324999999999998E-2</v>
      </c>
      <c r="O27" s="7">
        <v>2.3536999999999999</v>
      </c>
      <c r="P27" s="7">
        <v>13891</v>
      </c>
      <c r="Q27" s="7">
        <v>16.260999999999999</v>
      </c>
      <c r="R27" s="7">
        <v>0.11706</v>
      </c>
      <c r="S27" s="13">
        <v>1.4494000000000001E-12</v>
      </c>
      <c r="T27" s="3">
        <v>3.3370999999999997E-14</v>
      </c>
      <c r="U27" s="11">
        <v>2.3024</v>
      </c>
      <c r="V27" s="7">
        <v>0.97177999999999998</v>
      </c>
      <c r="W27" s="7">
        <v>1.3016E-3</v>
      </c>
      <c r="X27" s="7">
        <v>0.13394</v>
      </c>
      <c r="Y27" s="1"/>
      <c r="Z27" s="7"/>
      <c r="AA27" s="20">
        <f>S27</f>
        <v>1.4494000000000001E-12</v>
      </c>
      <c r="AB27" s="41">
        <f>((AA27/AA$32)-1)*100</f>
        <v>-0.27384441783977476</v>
      </c>
      <c r="AC27" s="20">
        <f>STDEV(AA28:AA31)</f>
        <v>4.3851073723075874E-15</v>
      </c>
    </row>
    <row r="28" spans="1:29" x14ac:dyDescent="0.25">
      <c r="A28" s="4" t="s">
        <v>143</v>
      </c>
      <c r="B28" s="1">
        <v>4.7984999999999998E-4</v>
      </c>
      <c r="C28" s="1">
        <v>0.11181000000000001</v>
      </c>
      <c r="D28" s="1">
        <v>2.6893000000000001E-7</v>
      </c>
      <c r="E28" s="1">
        <v>1.5300000000000001E-8</v>
      </c>
      <c r="F28" s="7">
        <v>5.6891999999999996</v>
      </c>
      <c r="G28" s="7">
        <v>-109.1</v>
      </c>
      <c r="H28" s="7">
        <v>9.3491</v>
      </c>
      <c r="I28" s="7">
        <v>8.5693000000000001</v>
      </c>
      <c r="J28" s="1">
        <v>3.7398999999999998E-7</v>
      </c>
      <c r="K28" s="1">
        <v>7.2430999999999995E-8</v>
      </c>
      <c r="L28" s="7">
        <v>19.367000000000001</v>
      </c>
      <c r="M28" s="7">
        <v>0.82264000000000004</v>
      </c>
      <c r="N28" s="7">
        <v>1.941E-2</v>
      </c>
      <c r="O28" s="7">
        <v>2.3595000000000002</v>
      </c>
      <c r="P28" s="7">
        <v>13903</v>
      </c>
      <c r="Q28" s="7">
        <v>16.337</v>
      </c>
      <c r="R28" s="7">
        <v>0.11751</v>
      </c>
      <c r="S28" s="13">
        <v>1.4503E-12</v>
      </c>
      <c r="T28" s="3">
        <v>3.3540999999999998E-14</v>
      </c>
      <c r="U28" s="11">
        <v>2.3127</v>
      </c>
      <c r="V28" s="7">
        <v>0.97174000000000005</v>
      </c>
      <c r="W28" s="7">
        <v>1.3074E-3</v>
      </c>
      <c r="X28" s="7">
        <v>0.13453999999999999</v>
      </c>
      <c r="Y28" s="1"/>
      <c r="AA28" s="20">
        <f t="shared" ref="AA28:AA31" si="3">S28</f>
        <v>1.4503E-12</v>
      </c>
      <c r="AB28" s="41">
        <f t="shared" ref="AB28:AB31" si="4">((AA28/AA$32)-1)*100</f>
        <v>-0.21191980074033445</v>
      </c>
      <c r="AC28" s="20">
        <f>STDEV(AA29:AA31,AA27)</f>
        <v>4.6772499042349793E-15</v>
      </c>
    </row>
    <row r="29" spans="1:29" x14ac:dyDescent="0.25">
      <c r="A29" s="4" t="s">
        <v>144</v>
      </c>
      <c r="B29" s="1">
        <v>4.8103000000000002E-4</v>
      </c>
      <c r="C29" s="1">
        <v>0.11208</v>
      </c>
      <c r="D29" s="1">
        <v>2.6944000000000001E-7</v>
      </c>
      <c r="E29" s="1">
        <v>1.5316E-8</v>
      </c>
      <c r="F29" s="7">
        <v>5.6844000000000001</v>
      </c>
      <c r="G29" s="7">
        <v>-108.9</v>
      </c>
      <c r="H29" s="7">
        <v>9.3498999999999999</v>
      </c>
      <c r="I29" s="7">
        <v>8.5858000000000008</v>
      </c>
      <c r="J29" s="1">
        <v>3.8253999999999998E-7</v>
      </c>
      <c r="K29" s="1">
        <v>7.4484999999999995E-8</v>
      </c>
      <c r="L29" s="7">
        <v>19.471</v>
      </c>
      <c r="M29" s="7">
        <v>0.82033</v>
      </c>
      <c r="N29" s="7">
        <v>1.9515999999999999E-2</v>
      </c>
      <c r="O29" s="7">
        <v>2.379</v>
      </c>
      <c r="P29" s="7">
        <v>13952</v>
      </c>
      <c r="Q29" s="7">
        <v>16.402000000000001</v>
      </c>
      <c r="R29" s="7">
        <v>0.11756</v>
      </c>
      <c r="S29" s="13">
        <v>1.4522E-12</v>
      </c>
      <c r="T29" s="3">
        <v>3.3595999999999998E-14</v>
      </c>
      <c r="U29" s="11">
        <v>2.3134999999999999</v>
      </c>
      <c r="V29" s="7">
        <v>0.97167999999999999</v>
      </c>
      <c r="W29" s="7">
        <v>1.3077E-3</v>
      </c>
      <c r="X29" s="7">
        <v>0.13458000000000001</v>
      </c>
      <c r="Y29" s="1"/>
      <c r="AA29" s="20">
        <f t="shared" si="3"/>
        <v>1.4522E-12</v>
      </c>
      <c r="AB29" s="41">
        <f t="shared" si="4"/>
        <v>-8.1190053530377781E-2</v>
      </c>
      <c r="AC29" s="20">
        <f>STDEV(AA30:AA31,AA27:AA28)</f>
        <v>5.0248548901103785E-15</v>
      </c>
    </row>
    <row r="30" spans="1:29" s="2" customFormat="1" x14ac:dyDescent="0.25">
      <c r="A30" s="4" t="s">
        <v>145</v>
      </c>
      <c r="B30" s="1">
        <v>4.7731999999999999E-4</v>
      </c>
      <c r="C30" s="1">
        <v>0.11122</v>
      </c>
      <c r="D30" s="1">
        <v>2.7394999999999999E-7</v>
      </c>
      <c r="E30" s="1">
        <v>1.5261E-8</v>
      </c>
      <c r="F30" s="7">
        <v>5.5707000000000004</v>
      </c>
      <c r="G30" s="7">
        <v>-112</v>
      </c>
      <c r="H30" s="7">
        <v>9.3268000000000004</v>
      </c>
      <c r="I30" s="7">
        <v>8.3275000000000006</v>
      </c>
      <c r="J30" s="1">
        <v>3.7759999999999999E-7</v>
      </c>
      <c r="K30" s="1">
        <v>7.3187000000000005E-8</v>
      </c>
      <c r="L30" s="7">
        <v>19.382000000000001</v>
      </c>
      <c r="M30" s="7">
        <v>0.82176000000000005</v>
      </c>
      <c r="N30" s="7">
        <v>1.9425999999999999E-2</v>
      </c>
      <c r="O30" s="7">
        <v>2.3639999999999999</v>
      </c>
      <c r="P30" s="7">
        <v>13935</v>
      </c>
      <c r="Q30" s="7">
        <v>16.327000000000002</v>
      </c>
      <c r="R30" s="7">
        <v>0.11717</v>
      </c>
      <c r="S30" s="13">
        <v>1.4603999999999999E-12</v>
      </c>
      <c r="T30" s="3">
        <v>3.3665999999999998E-14</v>
      </c>
      <c r="U30" s="11">
        <v>2.3052999999999999</v>
      </c>
      <c r="V30" s="7">
        <v>0.97135000000000005</v>
      </c>
      <c r="W30" s="7">
        <v>1.3033000000000001E-3</v>
      </c>
      <c r="X30" s="7">
        <v>0.13417000000000001</v>
      </c>
      <c r="Y30"/>
      <c r="Z30"/>
      <c r="AA30" s="20">
        <f t="shared" si="3"/>
        <v>1.4603999999999999E-12</v>
      </c>
      <c r="AB30" s="41">
        <f t="shared" si="4"/>
        <v>0.48301201337572763</v>
      </c>
      <c r="AC30" s="20">
        <f>STDEV(AA31,AA27:AA29)</f>
        <v>2.3012677665437839E-15</v>
      </c>
    </row>
    <row r="31" spans="1:29" s="2" customFormat="1" x14ac:dyDescent="0.25">
      <c r="A31" s="4" t="s">
        <v>146</v>
      </c>
      <c r="B31" s="1">
        <v>4.8181E-4</v>
      </c>
      <c r="C31" s="1">
        <v>0.11226</v>
      </c>
      <c r="D31" s="1">
        <v>2.7090000000000002E-7</v>
      </c>
      <c r="E31" s="1">
        <v>1.5332000000000001E-8</v>
      </c>
      <c r="F31" s="7">
        <v>5.6597</v>
      </c>
      <c r="G31" s="7">
        <v>-109.2</v>
      </c>
      <c r="H31" s="7">
        <v>9.3699999999999992</v>
      </c>
      <c r="I31" s="7">
        <v>8.5806000000000004</v>
      </c>
      <c r="J31" s="1">
        <v>3.8209E-7</v>
      </c>
      <c r="K31" s="1">
        <v>7.4271000000000004E-8</v>
      </c>
      <c r="L31" s="7">
        <v>19.437999999999999</v>
      </c>
      <c r="M31" s="7">
        <v>0.82057999999999998</v>
      </c>
      <c r="N31" s="7">
        <v>1.9483E-2</v>
      </c>
      <c r="O31" s="7">
        <v>2.3742999999999999</v>
      </c>
      <c r="P31" s="7">
        <v>13903</v>
      </c>
      <c r="Q31" s="7">
        <v>16.388999999999999</v>
      </c>
      <c r="R31" s="7">
        <v>0.11788</v>
      </c>
      <c r="S31" s="13">
        <v>1.4546000000000001E-12</v>
      </c>
      <c r="T31" s="3">
        <v>3.3727000000000002E-14</v>
      </c>
      <c r="U31" s="11">
        <v>2.3186</v>
      </c>
      <c r="V31" s="7">
        <v>0.97160000000000002</v>
      </c>
      <c r="W31" s="7">
        <v>1.3108E-3</v>
      </c>
      <c r="X31" s="7">
        <v>0.13491</v>
      </c>
      <c r="Y31"/>
      <c r="Z31"/>
      <c r="AA31" s="20">
        <f t="shared" si="3"/>
        <v>1.4546000000000001E-12</v>
      </c>
      <c r="AB31" s="41">
        <f t="shared" si="4"/>
        <v>8.394225873482597E-2</v>
      </c>
      <c r="AC31" s="20">
        <f>STDEV(AA27:AA30)</f>
        <v>5.0208730980444139E-15</v>
      </c>
    </row>
    <row r="32" spans="1:29" s="2" customFormat="1" x14ac:dyDescent="0.25">
      <c r="A32" s="4" t="str">
        <f>A31</f>
        <v>D:\Google Drive\Research\data\2020-TB\test-5e4-07232020\test-5e4-c2-07232020\2-2-5.TXT</v>
      </c>
      <c r="B32" s="13">
        <f>AVERAGE(B27:B31)</f>
        <v>4.79004E-4</v>
      </c>
      <c r="C32" s="13">
        <f t="shared" ref="C32:X32" si="5">AVERAGE(C27:C31)</f>
        <v>0.11161000000000001</v>
      </c>
      <c r="D32" s="13">
        <f t="shared" si="5"/>
        <v>2.7023800000000001E-7</v>
      </c>
      <c r="E32" s="13">
        <f t="shared" si="5"/>
        <v>1.5287399999999998E-8</v>
      </c>
      <c r="F32" s="13">
        <f t="shared" si="5"/>
        <v>5.6573400000000005</v>
      </c>
      <c r="G32" s="13">
        <f t="shared" si="5"/>
        <v>-109.6</v>
      </c>
      <c r="H32" s="13">
        <f t="shared" si="5"/>
        <v>9.3407400000000003</v>
      </c>
      <c r="I32" s="13">
        <f t="shared" si="5"/>
        <v>8.5236600000000013</v>
      </c>
      <c r="J32" s="13">
        <f t="shared" si="5"/>
        <v>3.7931999999999998E-7</v>
      </c>
      <c r="K32" s="13">
        <f t="shared" si="5"/>
        <v>7.3543199999999996E-8</v>
      </c>
      <c r="L32" s="13">
        <f t="shared" si="5"/>
        <v>19.387800000000002</v>
      </c>
      <c r="M32" s="13">
        <f t="shared" si="5"/>
        <v>0.82127400000000006</v>
      </c>
      <c r="N32" s="13">
        <f t="shared" si="5"/>
        <v>1.9431999999999998E-2</v>
      </c>
      <c r="O32" s="13">
        <f t="shared" si="5"/>
        <v>2.3660999999999999</v>
      </c>
      <c r="P32" s="13">
        <f t="shared" si="5"/>
        <v>13916.8</v>
      </c>
      <c r="Q32" s="13">
        <f t="shared" si="5"/>
        <v>16.3432</v>
      </c>
      <c r="R32" s="13">
        <f t="shared" si="5"/>
        <v>0.11743600000000001</v>
      </c>
      <c r="S32" s="13">
        <f t="shared" si="5"/>
        <v>1.4533799999999998E-12</v>
      </c>
      <c r="T32" s="13">
        <f t="shared" si="5"/>
        <v>3.3580200000000002E-14</v>
      </c>
      <c r="U32" s="13">
        <f t="shared" si="5"/>
        <v>2.3104999999999998</v>
      </c>
      <c r="V32" s="13">
        <f t="shared" si="5"/>
        <v>0.97162999999999999</v>
      </c>
      <c r="W32" s="13">
        <f t="shared" si="5"/>
        <v>1.3061600000000002E-3</v>
      </c>
      <c r="X32" s="13">
        <f t="shared" si="5"/>
        <v>0.13442799999999999</v>
      </c>
      <c r="Y32"/>
      <c r="Z32" s="10" t="s">
        <v>43</v>
      </c>
      <c r="AA32" s="20">
        <f>AVERAGE(AA27:AA31)</f>
        <v>1.4533799999999998E-12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147</v>
      </c>
      <c r="B36" s="1">
        <v>4.7381000000000002E-4</v>
      </c>
      <c r="C36" s="1">
        <v>0.11323999999999999</v>
      </c>
      <c r="D36" s="1">
        <v>2.6614000000000003E-7</v>
      </c>
      <c r="E36" s="1">
        <v>1.5239999999999999E-8</v>
      </c>
      <c r="F36" s="7">
        <v>5.7263000000000002</v>
      </c>
      <c r="G36" s="7">
        <v>-108.3</v>
      </c>
      <c r="H36" s="7">
        <v>9.3015000000000008</v>
      </c>
      <c r="I36" s="7">
        <v>8.5885999999999996</v>
      </c>
      <c r="J36" s="1">
        <v>5.0394999999999996E-7</v>
      </c>
      <c r="K36" s="1">
        <v>7.8113999999999994E-8</v>
      </c>
      <c r="L36" s="7">
        <v>15.5</v>
      </c>
      <c r="M36" s="7">
        <v>0.79501999999999995</v>
      </c>
      <c r="N36" s="7">
        <v>1.5963000000000001E-2</v>
      </c>
      <c r="O36" s="7">
        <v>2.0078999999999998</v>
      </c>
      <c r="P36" s="7">
        <v>13931</v>
      </c>
      <c r="Q36" s="7">
        <v>16.152000000000001</v>
      </c>
      <c r="R36" s="7">
        <v>0.11594</v>
      </c>
      <c r="S36" s="13">
        <v>1.4396E-12</v>
      </c>
      <c r="T36" s="3">
        <v>3.3041999999999997E-14</v>
      </c>
      <c r="U36" s="11">
        <v>2.2951999999999999</v>
      </c>
      <c r="V36" s="7">
        <v>0.97206999999999999</v>
      </c>
      <c r="W36" s="7">
        <v>1.2976000000000001E-3</v>
      </c>
      <c r="X36" s="7">
        <v>0.13349</v>
      </c>
      <c r="Y36" s="1"/>
      <c r="Z36" s="7"/>
      <c r="AA36" s="20">
        <f>S36</f>
        <v>1.4396E-12</v>
      </c>
      <c r="AB36" s="41">
        <f>((AA36/AA$41)-1)*100</f>
        <v>-0.42056333351778719</v>
      </c>
      <c r="AC36" s="20">
        <f>STDEV(AA37:AA40)</f>
        <v>4.803470967262441E-15</v>
      </c>
    </row>
    <row r="37" spans="1:39" x14ac:dyDescent="0.25">
      <c r="A37" s="4" t="s">
        <v>148</v>
      </c>
      <c r="B37" s="1">
        <v>4.7532E-4</v>
      </c>
      <c r="C37" s="1">
        <v>0.11360000000000001</v>
      </c>
      <c r="D37" s="1">
        <v>2.6542E-7</v>
      </c>
      <c r="E37" s="1">
        <v>1.5259000000000001E-8</v>
      </c>
      <c r="F37" s="7">
        <v>5.7489999999999997</v>
      </c>
      <c r="G37" s="7">
        <v>-108.3</v>
      </c>
      <c r="H37" s="7">
        <v>9.3106000000000009</v>
      </c>
      <c r="I37" s="7">
        <v>8.5969999999999995</v>
      </c>
      <c r="J37" s="1">
        <v>5.0223999999999998E-7</v>
      </c>
      <c r="K37" s="1">
        <v>7.8066000000000006E-8</v>
      </c>
      <c r="L37" s="7">
        <v>15.544</v>
      </c>
      <c r="M37" s="7">
        <v>0.7954</v>
      </c>
      <c r="N37" s="7">
        <v>1.6008000000000001E-2</v>
      </c>
      <c r="O37" s="7">
        <v>2.0125999999999999</v>
      </c>
      <c r="P37" s="7">
        <v>13946</v>
      </c>
      <c r="Q37" s="7">
        <v>16.18</v>
      </c>
      <c r="R37" s="7">
        <v>0.11602</v>
      </c>
      <c r="S37" s="13">
        <v>1.4417E-12</v>
      </c>
      <c r="T37" s="3">
        <v>3.3126000000000001E-14</v>
      </c>
      <c r="U37" s="11">
        <v>2.2976999999999999</v>
      </c>
      <c r="V37" s="7">
        <v>0.97201000000000004</v>
      </c>
      <c r="W37" s="7">
        <v>1.299E-3</v>
      </c>
      <c r="X37" s="7">
        <v>0.13364000000000001</v>
      </c>
      <c r="Y37" s="1"/>
      <c r="AA37" s="20">
        <f t="shared" ref="AA37:AA40" si="6">S37</f>
        <v>1.4417E-12</v>
      </c>
      <c r="AB37" s="41">
        <f t="shared" ref="AB37:AB40" si="7">((AA37/AA$41)-1)*100</f>
        <v>-0.27530297161196815</v>
      </c>
      <c r="AC37" s="20">
        <f>STDEV(AA38:AA40,AA36)</f>
        <v>5.6458686960761875E-15</v>
      </c>
    </row>
    <row r="38" spans="1:39" x14ac:dyDescent="0.25">
      <c r="A38" s="4" t="s">
        <v>149</v>
      </c>
      <c r="B38" s="1">
        <v>4.7554999999999999E-4</v>
      </c>
      <c r="C38" s="1">
        <v>0.11366</v>
      </c>
      <c r="D38" s="1">
        <v>2.6866999999999998E-7</v>
      </c>
      <c r="E38" s="1">
        <v>1.5265999999999999E-8</v>
      </c>
      <c r="F38" s="7">
        <v>5.6821000000000002</v>
      </c>
      <c r="G38" s="7">
        <v>-109.1</v>
      </c>
      <c r="H38" s="7">
        <v>9.3194999999999997</v>
      </c>
      <c r="I38" s="7">
        <v>8.5421999999999993</v>
      </c>
      <c r="J38" s="1">
        <v>5.0447999999999998E-7</v>
      </c>
      <c r="K38" s="1">
        <v>7.8393999999999994E-8</v>
      </c>
      <c r="L38" s="7">
        <v>15.54</v>
      </c>
      <c r="M38" s="7">
        <v>0.79495000000000005</v>
      </c>
      <c r="N38" s="7">
        <v>1.6004000000000001E-2</v>
      </c>
      <c r="O38" s="7">
        <v>2.0131999999999999</v>
      </c>
      <c r="P38" s="7">
        <v>13935</v>
      </c>
      <c r="Q38" s="7">
        <v>16.187999999999999</v>
      </c>
      <c r="R38" s="7">
        <v>0.11617</v>
      </c>
      <c r="S38" s="13">
        <v>1.4447000000000001E-12</v>
      </c>
      <c r="T38" s="3">
        <v>3.3222000000000002E-14</v>
      </c>
      <c r="U38" s="11">
        <v>2.2995999999999999</v>
      </c>
      <c r="V38" s="7">
        <v>0.97187999999999997</v>
      </c>
      <c r="W38" s="7">
        <v>1.3001E-3</v>
      </c>
      <c r="X38" s="7">
        <v>0.13377</v>
      </c>
      <c r="Y38" s="1"/>
      <c r="AA38" s="20">
        <f t="shared" si="6"/>
        <v>1.4447000000000001E-12</v>
      </c>
      <c r="AB38" s="41">
        <f t="shared" si="7"/>
        <v>-6.7788168889371114E-2</v>
      </c>
      <c r="AC38" s="20">
        <f>STDEV(AA39:AA40,AA36:AA37)</f>
        <v>6.1705618328749589E-15</v>
      </c>
    </row>
    <row r="39" spans="1:39" x14ac:dyDescent="0.25">
      <c r="A39" s="4" t="s">
        <v>150</v>
      </c>
      <c r="B39" s="1">
        <v>4.7741E-4</v>
      </c>
      <c r="C39" s="1">
        <v>0.11409999999999999</v>
      </c>
      <c r="D39" s="1">
        <v>2.6982000000000002E-7</v>
      </c>
      <c r="E39" s="1">
        <v>1.5297000000000001E-8</v>
      </c>
      <c r="F39" s="7">
        <v>5.6692999999999998</v>
      </c>
      <c r="G39" s="7">
        <v>-110</v>
      </c>
      <c r="H39" s="7">
        <v>9.3422999999999998</v>
      </c>
      <c r="I39" s="7">
        <v>8.4930000000000003</v>
      </c>
      <c r="J39" s="1">
        <v>5.0653000000000002E-7</v>
      </c>
      <c r="K39" s="1">
        <v>7.8930000000000006E-8</v>
      </c>
      <c r="L39" s="7">
        <v>15.582000000000001</v>
      </c>
      <c r="M39" s="7">
        <v>0.79461000000000004</v>
      </c>
      <c r="N39" s="7">
        <v>1.6048E-2</v>
      </c>
      <c r="O39" s="7">
        <v>2.0196000000000001</v>
      </c>
      <c r="P39" s="7">
        <v>13931</v>
      </c>
      <c r="Q39" s="7">
        <v>16.225999999999999</v>
      </c>
      <c r="R39" s="7">
        <v>0.11647</v>
      </c>
      <c r="S39" s="13">
        <v>1.4517999999999999E-12</v>
      </c>
      <c r="T39" s="3">
        <v>3.3463E-14</v>
      </c>
      <c r="U39" s="11">
        <v>2.3048999999999999</v>
      </c>
      <c r="V39" s="7">
        <v>0.97162999999999999</v>
      </c>
      <c r="W39" s="7">
        <v>1.3031E-3</v>
      </c>
      <c r="X39" s="7">
        <v>0.13411000000000001</v>
      </c>
      <c r="AA39" s="20">
        <f t="shared" si="6"/>
        <v>1.4517999999999999E-12</v>
      </c>
      <c r="AB39" s="41">
        <f t="shared" si="7"/>
        <v>0.42333019755409484</v>
      </c>
      <c r="AC39" s="20">
        <f>STDEV(AA40,AA36:AA38)</f>
        <v>4.78225888048737E-15</v>
      </c>
    </row>
    <row r="40" spans="1:39" x14ac:dyDescent="0.25">
      <c r="A40" s="4" t="s">
        <v>151</v>
      </c>
      <c r="B40" s="1">
        <v>4.8580999999999999E-4</v>
      </c>
      <c r="C40" s="1">
        <v>0.11611</v>
      </c>
      <c r="D40" s="1">
        <v>2.7013E-7</v>
      </c>
      <c r="E40" s="1">
        <v>1.543E-8</v>
      </c>
      <c r="F40" s="7">
        <v>5.7121000000000004</v>
      </c>
      <c r="G40" s="7">
        <v>-109.6</v>
      </c>
      <c r="H40" s="7">
        <v>9.4258000000000006</v>
      </c>
      <c r="I40" s="7">
        <v>8.6001999999999992</v>
      </c>
      <c r="J40" s="1">
        <v>5.0271000000000003E-7</v>
      </c>
      <c r="K40" s="1">
        <v>7.8923999999999999E-8</v>
      </c>
      <c r="L40" s="7">
        <v>15.7</v>
      </c>
      <c r="M40" s="7">
        <v>0.79544999999999999</v>
      </c>
      <c r="N40" s="7">
        <v>1.6167999999999998E-2</v>
      </c>
      <c r="O40" s="7">
        <v>2.0326</v>
      </c>
      <c r="P40" s="7">
        <v>13912</v>
      </c>
      <c r="Q40" s="7">
        <v>16.349</v>
      </c>
      <c r="R40" s="7">
        <v>0.11752</v>
      </c>
      <c r="S40" s="13">
        <v>1.4506000000000001E-12</v>
      </c>
      <c r="T40" s="3">
        <v>3.3739E-14</v>
      </c>
      <c r="U40" s="11">
        <v>2.3258999999999999</v>
      </c>
      <c r="V40" s="7">
        <v>0.97167999999999999</v>
      </c>
      <c r="W40" s="7">
        <v>1.315E-3</v>
      </c>
      <c r="X40" s="7">
        <v>0.13533000000000001</v>
      </c>
      <c r="AA40" s="20">
        <f t="shared" si="6"/>
        <v>1.4506000000000001E-12</v>
      </c>
      <c r="AB40" s="41">
        <f t="shared" si="7"/>
        <v>0.34032427646506491</v>
      </c>
      <c r="AC40" s="20">
        <f>STDEV(AA36:AA39)</f>
        <v>5.3282267219028445E-15</v>
      </c>
    </row>
    <row r="41" spans="1:39" x14ac:dyDescent="0.25">
      <c r="A41" s="4" t="str">
        <f>A40</f>
        <v>D:\Google Drive\Research\data\2020-TB\test-5e4-07232020\test-5e4-c2-07232020\2-3-5.TXT</v>
      </c>
      <c r="B41" s="13">
        <f>AVERAGE(B36:B40)</f>
        <v>4.7758000000000002E-4</v>
      </c>
      <c r="C41" s="13">
        <f t="shared" ref="C41:X41" si="8">AVERAGE(C36:C40)</f>
        <v>0.11414199999999999</v>
      </c>
      <c r="D41" s="13">
        <f t="shared" si="8"/>
        <v>2.6803600000000001E-7</v>
      </c>
      <c r="E41" s="13">
        <f t="shared" si="8"/>
        <v>1.5298399999999998E-8</v>
      </c>
      <c r="F41" s="13">
        <f t="shared" si="8"/>
        <v>5.7077600000000004</v>
      </c>
      <c r="G41" s="13">
        <f t="shared" si="8"/>
        <v>-109.05999999999999</v>
      </c>
      <c r="H41" s="13">
        <f t="shared" si="8"/>
        <v>9.3399400000000021</v>
      </c>
      <c r="I41" s="13">
        <f t="shared" si="8"/>
        <v>8.5642000000000014</v>
      </c>
      <c r="J41" s="13">
        <f t="shared" si="8"/>
        <v>5.0398199999999999E-7</v>
      </c>
      <c r="K41" s="13">
        <f t="shared" si="8"/>
        <v>7.848560000000001E-8</v>
      </c>
      <c r="L41" s="13">
        <f t="shared" si="8"/>
        <v>15.5732</v>
      </c>
      <c r="M41" s="13">
        <f t="shared" si="8"/>
        <v>0.79508600000000007</v>
      </c>
      <c r="N41" s="13">
        <f t="shared" si="8"/>
        <v>1.6038199999999999E-2</v>
      </c>
      <c r="O41" s="13">
        <f t="shared" si="8"/>
        <v>2.0171800000000002</v>
      </c>
      <c r="P41" s="13">
        <f t="shared" si="8"/>
        <v>13931</v>
      </c>
      <c r="Q41" s="13">
        <f t="shared" si="8"/>
        <v>16.219000000000001</v>
      </c>
      <c r="R41" s="13">
        <f t="shared" si="8"/>
        <v>0.116424</v>
      </c>
      <c r="S41" s="13">
        <f t="shared" si="8"/>
        <v>1.44568E-12</v>
      </c>
      <c r="T41" s="13">
        <f t="shared" si="8"/>
        <v>3.3318400000000001E-14</v>
      </c>
      <c r="U41" s="13">
        <f t="shared" si="8"/>
        <v>2.3046599999999997</v>
      </c>
      <c r="V41" s="13">
        <f t="shared" si="8"/>
        <v>0.97185400000000011</v>
      </c>
      <c r="W41" s="13">
        <f t="shared" si="8"/>
        <v>1.3029600000000001E-3</v>
      </c>
      <c r="X41" s="13">
        <f t="shared" si="8"/>
        <v>0.13406799999999999</v>
      </c>
      <c r="Z41" s="10" t="s">
        <v>43</v>
      </c>
      <c r="AA41" s="20">
        <f>AVERAGE(AA36:AA40)</f>
        <v>1.44568E-12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152</v>
      </c>
      <c r="B45" s="1">
        <v>4.7160000000000002E-4</v>
      </c>
      <c r="C45" s="1">
        <v>0.11743000000000001</v>
      </c>
      <c r="D45" s="1">
        <v>2.6552000000000001E-7</v>
      </c>
      <c r="E45" s="1">
        <v>1.5334E-8</v>
      </c>
      <c r="F45" s="7">
        <v>5.7751000000000001</v>
      </c>
      <c r="G45" s="7">
        <v>-107.2</v>
      </c>
      <c r="H45" s="7">
        <v>9.3420000000000005</v>
      </c>
      <c r="I45" s="7">
        <v>8.7146000000000008</v>
      </c>
      <c r="J45" s="1">
        <v>7.4931999999999999E-7</v>
      </c>
      <c r="K45" s="1">
        <v>8.1249000000000002E-8</v>
      </c>
      <c r="L45" s="7">
        <v>10.843</v>
      </c>
      <c r="M45" s="7">
        <v>0.75631000000000004</v>
      </c>
      <c r="N45" s="7">
        <v>1.1695000000000001E-2</v>
      </c>
      <c r="O45" s="7">
        <v>1.5463</v>
      </c>
      <c r="P45" s="7">
        <v>13972</v>
      </c>
      <c r="Q45" s="7">
        <v>16.055</v>
      </c>
      <c r="R45" s="7">
        <v>0.11491</v>
      </c>
      <c r="S45" s="13">
        <v>1.4297000000000001E-12</v>
      </c>
      <c r="T45" s="3">
        <v>3.2865000000000001E-14</v>
      </c>
      <c r="U45" s="11">
        <v>2.2987000000000002</v>
      </c>
      <c r="V45" s="7">
        <v>0.97236999999999996</v>
      </c>
      <c r="W45" s="7">
        <v>1.2995000000000001E-3</v>
      </c>
      <c r="X45" s="7">
        <v>0.13364000000000001</v>
      </c>
      <c r="Y45" s="1"/>
      <c r="Z45" s="7"/>
      <c r="AA45" s="20">
        <f>S45</f>
        <v>1.4297000000000001E-12</v>
      </c>
      <c r="AB45" s="41">
        <f>((AA45/AA$50)-1)*100</f>
        <v>-0.48584235877161541</v>
      </c>
      <c r="AC45" s="20">
        <f>STDEV(AA46:AA49)</f>
        <v>1.195477589361925E-15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153</v>
      </c>
      <c r="B46" s="1">
        <v>4.6947999999999998E-4</v>
      </c>
      <c r="C46" s="1">
        <v>0.1169</v>
      </c>
      <c r="D46" s="1">
        <v>2.6781000000000001E-7</v>
      </c>
      <c r="E46" s="1">
        <v>1.5300000000000001E-8</v>
      </c>
      <c r="F46" s="7">
        <v>5.7130000000000001</v>
      </c>
      <c r="G46" s="7">
        <v>-109.1</v>
      </c>
      <c r="H46" s="7">
        <v>9.3195999999999994</v>
      </c>
      <c r="I46" s="7">
        <v>8.5422999999999991</v>
      </c>
      <c r="J46" s="1">
        <v>7.5237000000000001E-7</v>
      </c>
      <c r="K46" s="1">
        <v>8.1531000000000004E-8</v>
      </c>
      <c r="L46" s="7">
        <v>10.837</v>
      </c>
      <c r="M46" s="7">
        <v>0.75573000000000001</v>
      </c>
      <c r="N46" s="7">
        <v>1.1689E-2</v>
      </c>
      <c r="O46" s="7">
        <v>1.5467</v>
      </c>
      <c r="P46" s="7">
        <v>14005</v>
      </c>
      <c r="Q46" s="7">
        <v>16.048999999999999</v>
      </c>
      <c r="R46" s="7">
        <v>0.11459</v>
      </c>
      <c r="S46" s="13">
        <v>1.4386999999999999E-12</v>
      </c>
      <c r="T46" s="3">
        <v>3.2982999999999998E-14</v>
      </c>
      <c r="U46" s="11">
        <v>2.2926000000000002</v>
      </c>
      <c r="V46" s="7">
        <v>0.97204000000000002</v>
      </c>
      <c r="W46" s="7">
        <v>1.2960000000000001E-3</v>
      </c>
      <c r="X46" s="7">
        <v>0.13333</v>
      </c>
      <c r="Y46" s="1"/>
      <c r="Z46"/>
      <c r="AA46" s="20">
        <f t="shared" ref="AA46:AA49" si="9">S46</f>
        <v>1.4386999999999999E-12</v>
      </c>
      <c r="AB46" s="41">
        <f t="shared" ref="AB46:AB49" si="10">((AA46/AA$50)-1)*100</f>
        <v>0.14060194336942278</v>
      </c>
      <c r="AC46" s="20">
        <f>STDEV(AA47:AA49,AA45)</f>
        <v>4.4753956994511896E-15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154</v>
      </c>
      <c r="B47" s="1">
        <v>4.6962000000000002E-4</v>
      </c>
      <c r="C47" s="1">
        <v>0.11693000000000001</v>
      </c>
      <c r="D47" s="1">
        <v>2.6810000000000003E-7</v>
      </c>
      <c r="E47" s="1">
        <v>1.5300999999999999E-8</v>
      </c>
      <c r="F47" s="7">
        <v>5.7072000000000003</v>
      </c>
      <c r="G47" s="7">
        <v>-109.2</v>
      </c>
      <c r="H47" s="7">
        <v>9.3194999999999997</v>
      </c>
      <c r="I47" s="7">
        <v>8.5343</v>
      </c>
      <c r="J47" s="1">
        <v>7.4921999999999998E-7</v>
      </c>
      <c r="K47" s="1">
        <v>8.1215000000000003E-8</v>
      </c>
      <c r="L47" s="7">
        <v>10.84</v>
      </c>
      <c r="M47" s="7">
        <v>0.75612000000000001</v>
      </c>
      <c r="N47" s="7">
        <v>1.1691999999999999E-2</v>
      </c>
      <c r="O47" s="7">
        <v>1.5463</v>
      </c>
      <c r="P47" s="7">
        <v>14015</v>
      </c>
      <c r="Q47" s="7">
        <v>16.055</v>
      </c>
      <c r="R47" s="7">
        <v>0.11456</v>
      </c>
      <c r="S47" s="13">
        <v>1.4399999999999999E-12</v>
      </c>
      <c r="T47" s="3">
        <v>3.3009E-14</v>
      </c>
      <c r="U47" s="11">
        <v>2.2923</v>
      </c>
      <c r="V47" s="7">
        <v>0.97199000000000002</v>
      </c>
      <c r="W47" s="7">
        <v>1.2959E-3</v>
      </c>
      <c r="X47" s="7">
        <v>0.13331999999999999</v>
      </c>
      <c r="Y47" s="1"/>
      <c r="Z47"/>
      <c r="AA47" s="20">
        <f t="shared" si="9"/>
        <v>1.4399999999999999E-12</v>
      </c>
      <c r="AB47" s="41">
        <f t="shared" si="10"/>
        <v>0.23108834256757582</v>
      </c>
      <c r="AC47" s="20">
        <f>STDEV(AA48:AA49,AA45:AA46)</f>
        <v>4.1396457175302155E-15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155</v>
      </c>
      <c r="B48" s="1">
        <v>4.7314999999999998E-4</v>
      </c>
      <c r="C48" s="1">
        <v>0.11781999999999999</v>
      </c>
      <c r="D48" s="1">
        <v>2.6810999999999998E-7</v>
      </c>
      <c r="E48" s="1">
        <v>1.5352999999999999E-8</v>
      </c>
      <c r="F48" s="7">
        <v>5.7263999999999999</v>
      </c>
      <c r="G48" s="7">
        <v>-108</v>
      </c>
      <c r="H48" s="7">
        <v>9.3504000000000005</v>
      </c>
      <c r="I48" s="7">
        <v>8.6577999999999999</v>
      </c>
      <c r="J48" s="1">
        <v>7.4857000000000004E-7</v>
      </c>
      <c r="K48" s="1">
        <v>8.1436000000000002E-8</v>
      </c>
      <c r="L48" s="7">
        <v>10.879</v>
      </c>
      <c r="M48" s="7">
        <v>0.75629999999999997</v>
      </c>
      <c r="N48" s="7">
        <v>1.1734E-2</v>
      </c>
      <c r="O48" s="7">
        <v>1.5515000000000001</v>
      </c>
      <c r="P48" s="7">
        <v>14004</v>
      </c>
      <c r="Q48" s="7">
        <v>16.102</v>
      </c>
      <c r="R48" s="7">
        <v>0.11498</v>
      </c>
      <c r="S48" s="13">
        <v>1.4373999999999999E-12</v>
      </c>
      <c r="T48" s="3">
        <v>3.3075E-14</v>
      </c>
      <c r="U48" s="11">
        <v>2.3010000000000002</v>
      </c>
      <c r="V48" s="7">
        <v>0.97209999999999996</v>
      </c>
      <c r="W48" s="7">
        <v>1.3006999999999999E-3</v>
      </c>
      <c r="X48" s="7">
        <v>0.1338</v>
      </c>
      <c r="Y48"/>
      <c r="Z48"/>
      <c r="AA48" s="20">
        <f t="shared" si="9"/>
        <v>1.4373999999999999E-12</v>
      </c>
      <c r="AB48" s="41">
        <f t="shared" si="10"/>
        <v>5.0115544171269732E-2</v>
      </c>
      <c r="AC48" s="20">
        <f>STDEV(AA49,AA45:AA47)</f>
        <v>4.6382467952161421E-15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156</v>
      </c>
      <c r="B49" s="1">
        <v>4.8048999999999998E-4</v>
      </c>
      <c r="C49" s="1">
        <v>0.11964</v>
      </c>
      <c r="D49" s="1">
        <v>2.6808E-7</v>
      </c>
      <c r="E49" s="1">
        <v>1.5463000000000001E-8</v>
      </c>
      <c r="F49" s="7">
        <v>5.7680999999999996</v>
      </c>
      <c r="G49" s="7">
        <v>-108.5</v>
      </c>
      <c r="H49" s="7">
        <v>9.4175000000000004</v>
      </c>
      <c r="I49" s="7">
        <v>8.6797000000000004</v>
      </c>
      <c r="J49" s="1">
        <v>7.4328000000000002E-7</v>
      </c>
      <c r="K49" s="1">
        <v>8.1416000000000006E-8</v>
      </c>
      <c r="L49" s="7">
        <v>10.954000000000001</v>
      </c>
      <c r="M49" s="7">
        <v>0.75709000000000004</v>
      </c>
      <c r="N49" s="7">
        <v>1.1814E-2</v>
      </c>
      <c r="O49" s="7">
        <v>1.5604</v>
      </c>
      <c r="P49" s="7">
        <v>13993</v>
      </c>
      <c r="Q49" s="7">
        <v>16.207999999999998</v>
      </c>
      <c r="R49" s="7">
        <v>0.11583</v>
      </c>
      <c r="S49" s="13">
        <v>1.4376000000000001E-12</v>
      </c>
      <c r="T49" s="3">
        <v>3.3328999999999999E-14</v>
      </c>
      <c r="U49" s="11">
        <v>2.3184</v>
      </c>
      <c r="V49" s="7">
        <v>0.97211999999999998</v>
      </c>
      <c r="W49" s="7">
        <v>1.3106000000000001E-3</v>
      </c>
      <c r="X49" s="7">
        <v>0.13482</v>
      </c>
      <c r="Y49"/>
      <c r="Z49"/>
      <c r="AA49" s="20">
        <f t="shared" si="9"/>
        <v>1.4376000000000001E-12</v>
      </c>
      <c r="AB49" s="41">
        <f t="shared" si="10"/>
        <v>6.4036528663313774E-2</v>
      </c>
      <c r="AC49" s="20">
        <f>STDEV(AA45:AA48)</f>
        <v>4.6234907447367133E-15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Drive\Research\data\2020-TB\test-5e4-07232020\test-5e4-c2-07232020\2-4-5.TXT</v>
      </c>
      <c r="B50" s="13">
        <f>AVERAGE(B45:B49)</f>
        <v>4.7286799999999999E-4</v>
      </c>
      <c r="C50" s="13">
        <f t="shared" ref="C50:X50" si="11">AVERAGE(C45:C49)</f>
        <v>0.117744</v>
      </c>
      <c r="D50" s="13">
        <f t="shared" si="11"/>
        <v>2.6752399999999995E-7</v>
      </c>
      <c r="E50" s="13">
        <f t="shared" si="11"/>
        <v>1.5350199999999999E-8</v>
      </c>
      <c r="F50" s="13">
        <f t="shared" si="11"/>
        <v>5.7379600000000002</v>
      </c>
      <c r="G50" s="13">
        <f t="shared" si="11"/>
        <v>-108.4</v>
      </c>
      <c r="H50" s="13">
        <f t="shared" si="11"/>
        <v>9.3497999999999983</v>
      </c>
      <c r="I50" s="13">
        <f t="shared" si="11"/>
        <v>8.6257400000000022</v>
      </c>
      <c r="J50" s="13">
        <f t="shared" si="11"/>
        <v>7.4855200000000007E-7</v>
      </c>
      <c r="K50" s="13">
        <f t="shared" si="11"/>
        <v>8.1369400000000001E-8</v>
      </c>
      <c r="L50" s="13">
        <f t="shared" si="11"/>
        <v>10.8706</v>
      </c>
      <c r="M50" s="13">
        <f t="shared" si="11"/>
        <v>0.75631000000000004</v>
      </c>
      <c r="N50" s="13">
        <f t="shared" si="11"/>
        <v>1.17248E-2</v>
      </c>
      <c r="O50" s="13">
        <f t="shared" si="11"/>
        <v>1.5502400000000001</v>
      </c>
      <c r="P50" s="13">
        <f t="shared" si="11"/>
        <v>13997.8</v>
      </c>
      <c r="Q50" s="13">
        <f t="shared" si="11"/>
        <v>16.093799999999998</v>
      </c>
      <c r="R50" s="13">
        <f t="shared" si="11"/>
        <v>0.11497399999999999</v>
      </c>
      <c r="S50" s="13">
        <f t="shared" si="11"/>
        <v>1.4366800000000001E-12</v>
      </c>
      <c r="T50" s="13">
        <f t="shared" si="11"/>
        <v>3.3052200000000003E-14</v>
      </c>
      <c r="U50" s="13">
        <f t="shared" si="11"/>
        <v>2.3006000000000002</v>
      </c>
      <c r="V50" s="13">
        <f t="shared" si="11"/>
        <v>0.97212399999999999</v>
      </c>
      <c r="W50" s="13">
        <f t="shared" si="11"/>
        <v>1.30054E-3</v>
      </c>
      <c r="X50" s="13">
        <f t="shared" si="11"/>
        <v>0.13378200000000001</v>
      </c>
      <c r="Y50"/>
      <c r="Z50" s="10" t="s">
        <v>43</v>
      </c>
      <c r="AA50" s="20">
        <f>AVERAGE(AA45:AA49)</f>
        <v>1.4366800000000001E-12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157</v>
      </c>
      <c r="B54" s="1">
        <v>4.7832000000000001E-4</v>
      </c>
      <c r="C54" s="1">
        <v>0.1191</v>
      </c>
      <c r="D54" s="1">
        <v>2.6797999999999999E-7</v>
      </c>
      <c r="E54" s="1">
        <v>1.543E-8</v>
      </c>
      <c r="F54" s="7">
        <v>5.7579000000000002</v>
      </c>
      <c r="G54" s="7">
        <v>-107.4</v>
      </c>
      <c r="H54" s="7">
        <v>9.4078999999999997</v>
      </c>
      <c r="I54" s="7">
        <v>8.7597000000000005</v>
      </c>
      <c r="J54" s="1">
        <v>7.4315999999999999E-7</v>
      </c>
      <c r="K54" s="1">
        <v>8.1571999999999997E-8</v>
      </c>
      <c r="L54" s="7">
        <v>10.976000000000001</v>
      </c>
      <c r="M54" s="7">
        <v>0.75838000000000005</v>
      </c>
      <c r="N54" s="7">
        <v>1.1838E-2</v>
      </c>
      <c r="O54" s="7">
        <v>1.5609999999999999</v>
      </c>
      <c r="P54" s="7">
        <v>13937</v>
      </c>
      <c r="Q54" s="7">
        <v>16.108000000000001</v>
      </c>
      <c r="R54" s="7">
        <v>0.11558</v>
      </c>
      <c r="S54" s="13">
        <v>1.4257000000000001E-12</v>
      </c>
      <c r="T54" s="3">
        <v>3.2969000000000001E-14</v>
      </c>
      <c r="U54" s="11">
        <v>2.3125</v>
      </c>
      <c r="V54" s="7">
        <v>0.97245000000000004</v>
      </c>
      <c r="W54" s="7">
        <v>1.3073E-3</v>
      </c>
      <c r="X54" s="7">
        <v>0.13442999999999999</v>
      </c>
      <c r="Y54" s="1"/>
      <c r="Z54" s="7"/>
      <c r="AA54" s="20">
        <f>S54</f>
        <v>1.4257000000000001E-12</v>
      </c>
      <c r="AB54" s="41">
        <f>((AA54/AA$59)-1)*100</f>
        <v>-0.25047576402104088</v>
      </c>
      <c r="AC54" s="20">
        <f>STDEV(AA55:AA58)</f>
        <v>1.910279211703479E-15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158</v>
      </c>
      <c r="B55" s="1">
        <v>4.7185E-4</v>
      </c>
      <c r="C55" s="1">
        <v>0.11749</v>
      </c>
      <c r="D55" s="1">
        <v>2.6635E-7</v>
      </c>
      <c r="E55" s="1">
        <v>1.5328E-8</v>
      </c>
      <c r="F55" s="7">
        <v>5.7548000000000004</v>
      </c>
      <c r="G55" s="7">
        <v>-107.1</v>
      </c>
      <c r="H55" s="7">
        <v>9.3476999999999997</v>
      </c>
      <c r="I55" s="7">
        <v>8.7279999999999998</v>
      </c>
      <c r="J55" s="1">
        <v>7.4756999999999996E-7</v>
      </c>
      <c r="K55" s="1">
        <v>8.1542000000000003E-8</v>
      </c>
      <c r="L55" s="7">
        <v>10.907999999999999</v>
      </c>
      <c r="M55" s="7">
        <v>0.75763999999999998</v>
      </c>
      <c r="N55" s="7">
        <v>1.1764999999999999E-2</v>
      </c>
      <c r="O55" s="7">
        <v>1.5528</v>
      </c>
      <c r="P55" s="7">
        <v>13945</v>
      </c>
      <c r="Q55" s="7">
        <v>16.018999999999998</v>
      </c>
      <c r="R55" s="7">
        <v>0.11487</v>
      </c>
      <c r="S55" s="13">
        <v>1.4326999999999999E-12</v>
      </c>
      <c r="T55" s="3">
        <v>3.2921000000000003E-14</v>
      </c>
      <c r="U55" s="11">
        <v>2.2978000000000001</v>
      </c>
      <c r="V55" s="7">
        <v>0.97221999999999997</v>
      </c>
      <c r="W55" s="7">
        <v>1.2991000000000001E-3</v>
      </c>
      <c r="X55" s="7">
        <v>0.13361999999999999</v>
      </c>
      <c r="Y55" s="1"/>
      <c r="Z55"/>
      <c r="AA55" s="20">
        <f t="shared" ref="AA55:AA58" si="12">S55</f>
        <v>1.4326999999999999E-12</v>
      </c>
      <c r="AB55" s="41">
        <f t="shared" ref="AB55:AB58" si="13">((AA55/AA$59)-1)*100</f>
        <v>0.23928131646702155</v>
      </c>
      <c r="AC55" s="20">
        <f>STDEV(AA56:AA58,AA54)</f>
        <v>2.028751668719761E-15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159</v>
      </c>
      <c r="B56" s="1">
        <v>4.7396999999999999E-4</v>
      </c>
      <c r="C56" s="1">
        <v>0.11802</v>
      </c>
      <c r="D56" s="1">
        <v>2.6647999999999999E-7</v>
      </c>
      <c r="E56" s="1">
        <v>1.5354E-8</v>
      </c>
      <c r="F56" s="7">
        <v>5.7618</v>
      </c>
      <c r="G56" s="7">
        <v>-106.8</v>
      </c>
      <c r="H56" s="7">
        <v>9.3587000000000007</v>
      </c>
      <c r="I56" s="7">
        <v>8.7628000000000004</v>
      </c>
      <c r="J56" s="1">
        <v>7.4646999999999999E-7</v>
      </c>
      <c r="K56" s="1">
        <v>8.1661999999999994E-8</v>
      </c>
      <c r="L56" s="7">
        <v>10.94</v>
      </c>
      <c r="M56" s="7">
        <v>0.75782000000000005</v>
      </c>
      <c r="N56" s="7">
        <v>1.1799E-2</v>
      </c>
      <c r="O56" s="7">
        <v>1.5569999999999999</v>
      </c>
      <c r="P56" s="7">
        <v>13956</v>
      </c>
      <c r="Q56" s="7">
        <v>16.05</v>
      </c>
      <c r="R56" s="7">
        <v>0.115</v>
      </c>
      <c r="S56" s="13">
        <v>1.4292E-12</v>
      </c>
      <c r="T56" s="3">
        <v>3.2891000000000002E-14</v>
      </c>
      <c r="U56" s="11">
        <v>2.3014000000000001</v>
      </c>
      <c r="V56" s="7">
        <v>0.97235000000000005</v>
      </c>
      <c r="W56" s="7">
        <v>1.3010000000000001E-3</v>
      </c>
      <c r="X56" s="7">
        <v>0.1338</v>
      </c>
      <c r="Y56" s="1"/>
      <c r="Z56"/>
      <c r="AA56" s="20">
        <f t="shared" si="12"/>
        <v>1.4292E-12</v>
      </c>
      <c r="AB56" s="41">
        <f t="shared" si="13"/>
        <v>-5.5972237769985611E-3</v>
      </c>
      <c r="AC56" s="20">
        <f>STDEV(AA57:AA58,AA54:AA55)</f>
        <v>2.9977769541222236E-15</v>
      </c>
    </row>
    <row r="57" spans="1:39" s="2" customFormat="1" x14ac:dyDescent="0.25">
      <c r="A57" s="4" t="s">
        <v>160</v>
      </c>
      <c r="B57" s="1">
        <v>4.6898000000000003E-4</v>
      </c>
      <c r="C57" s="1">
        <v>0.11677999999999999</v>
      </c>
      <c r="D57" s="1">
        <v>2.6674999999999998E-7</v>
      </c>
      <c r="E57" s="1">
        <v>1.5279000000000001E-8</v>
      </c>
      <c r="F57" s="7">
        <v>5.7278000000000002</v>
      </c>
      <c r="G57" s="7">
        <v>-107.7</v>
      </c>
      <c r="H57" s="7">
        <v>9.3169000000000004</v>
      </c>
      <c r="I57" s="7">
        <v>8.6508000000000003</v>
      </c>
      <c r="J57" s="1">
        <v>7.4657999999999995E-7</v>
      </c>
      <c r="K57" s="1">
        <v>8.1219999999999995E-8</v>
      </c>
      <c r="L57" s="7">
        <v>10.879</v>
      </c>
      <c r="M57" s="7">
        <v>0.75780999999999998</v>
      </c>
      <c r="N57" s="7">
        <v>1.1734E-2</v>
      </c>
      <c r="O57" s="7">
        <v>1.5484</v>
      </c>
      <c r="P57" s="7">
        <v>13953</v>
      </c>
      <c r="Q57" s="7">
        <v>15.968999999999999</v>
      </c>
      <c r="R57" s="7">
        <v>0.11445</v>
      </c>
      <c r="S57" s="13">
        <v>1.4305E-12</v>
      </c>
      <c r="T57" s="3">
        <v>3.2753000000000002E-14</v>
      </c>
      <c r="U57" s="11">
        <v>2.2896000000000001</v>
      </c>
      <c r="V57" s="7">
        <v>0.97228999999999999</v>
      </c>
      <c r="W57" s="7">
        <v>1.2945000000000001E-3</v>
      </c>
      <c r="X57" s="7">
        <v>0.13314000000000001</v>
      </c>
      <c r="Y57"/>
      <c r="Z57"/>
      <c r="AA57" s="20">
        <f t="shared" si="12"/>
        <v>1.4305E-12</v>
      </c>
      <c r="AB57" s="41">
        <f t="shared" si="13"/>
        <v>8.5357662599361284E-2</v>
      </c>
      <c r="AC57" s="20">
        <f>STDEV(AA58,AA54:AA56)</f>
        <v>2.8929512036441832E-15</v>
      </c>
    </row>
    <row r="58" spans="1:39" s="2" customFormat="1" x14ac:dyDescent="0.25">
      <c r="A58" s="4" t="s">
        <v>161</v>
      </c>
      <c r="B58" s="1">
        <v>4.7218E-4</v>
      </c>
      <c r="C58" s="1">
        <v>0.11756999999999999</v>
      </c>
      <c r="D58" s="1">
        <v>2.6642999999999998E-7</v>
      </c>
      <c r="E58" s="1">
        <v>1.5326000000000001E-8</v>
      </c>
      <c r="F58" s="7">
        <v>5.7523999999999997</v>
      </c>
      <c r="G58" s="7">
        <v>-107.4</v>
      </c>
      <c r="H58" s="7">
        <v>9.3459000000000003</v>
      </c>
      <c r="I58" s="7">
        <v>8.702</v>
      </c>
      <c r="J58" s="1">
        <v>7.4198000000000003E-7</v>
      </c>
      <c r="K58" s="1">
        <v>8.0939999999999996E-8</v>
      </c>
      <c r="L58" s="7">
        <v>10.909000000000001</v>
      </c>
      <c r="M58" s="7">
        <v>0.75858000000000003</v>
      </c>
      <c r="N58" s="7">
        <v>1.1764999999999999E-2</v>
      </c>
      <c r="O58" s="7">
        <v>1.5508999999999999</v>
      </c>
      <c r="P58" s="7">
        <v>13937</v>
      </c>
      <c r="Q58" s="7">
        <v>16.003</v>
      </c>
      <c r="R58" s="7">
        <v>0.11482000000000001</v>
      </c>
      <c r="S58" s="13">
        <v>1.4283000000000001E-12</v>
      </c>
      <c r="T58" s="3">
        <v>3.2814E-14</v>
      </c>
      <c r="U58" s="11">
        <v>2.2974000000000001</v>
      </c>
      <c r="V58" s="7">
        <v>0.97238000000000002</v>
      </c>
      <c r="W58" s="7">
        <v>1.2989E-3</v>
      </c>
      <c r="X58" s="7">
        <v>0.13358</v>
      </c>
      <c r="Y58"/>
      <c r="Z58"/>
      <c r="AA58" s="20">
        <f t="shared" si="12"/>
        <v>1.4283000000000001E-12</v>
      </c>
      <c r="AB58" s="41">
        <f t="shared" si="13"/>
        <v>-6.8565991268321191E-2</v>
      </c>
      <c r="AC58" s="20">
        <f>STDEV(AA54:AA57)</f>
        <v>2.9307280096703557E-15</v>
      </c>
    </row>
    <row r="59" spans="1:39" s="2" customFormat="1" x14ac:dyDescent="0.25">
      <c r="A59" s="4" t="str">
        <f>A58</f>
        <v>D:\Google Drive\Research\data\2020-TB\test-5e4-07232020\test-5e4-c2-07232020\2-5-5.TXT</v>
      </c>
      <c r="B59" s="13">
        <f>AVERAGE(B54:B58)</f>
        <v>4.7305999999999997E-4</v>
      </c>
      <c r="C59" s="13">
        <f t="shared" ref="C59:X59" si="14">AVERAGE(C54:C58)</f>
        <v>0.11779199999999998</v>
      </c>
      <c r="D59" s="13">
        <f t="shared" si="14"/>
        <v>2.6679799999999998E-7</v>
      </c>
      <c r="E59" s="13">
        <f t="shared" si="14"/>
        <v>1.5343399999999999E-8</v>
      </c>
      <c r="F59" s="13">
        <f t="shared" si="14"/>
        <v>5.7509399999999999</v>
      </c>
      <c r="G59" s="13">
        <f t="shared" si="14"/>
        <v>-107.28</v>
      </c>
      <c r="H59" s="13">
        <f t="shared" si="14"/>
        <v>9.3554200000000005</v>
      </c>
      <c r="I59" s="13">
        <f t="shared" si="14"/>
        <v>8.7206600000000005</v>
      </c>
      <c r="J59" s="13">
        <f t="shared" si="14"/>
        <v>7.4515200000000003E-7</v>
      </c>
      <c r="K59" s="13">
        <f t="shared" si="14"/>
        <v>8.1387199999999997E-8</v>
      </c>
      <c r="L59" s="13">
        <f t="shared" si="14"/>
        <v>10.9224</v>
      </c>
      <c r="M59" s="13">
        <f t="shared" si="14"/>
        <v>0.758046</v>
      </c>
      <c r="N59" s="13">
        <f t="shared" si="14"/>
        <v>1.1780200000000001E-2</v>
      </c>
      <c r="O59" s="13">
        <f t="shared" si="14"/>
        <v>1.55402</v>
      </c>
      <c r="P59" s="13">
        <f t="shared" si="14"/>
        <v>13945.6</v>
      </c>
      <c r="Q59" s="13">
        <f t="shared" si="14"/>
        <v>16.029799999999998</v>
      </c>
      <c r="R59" s="13">
        <f t="shared" si="14"/>
        <v>0.114944</v>
      </c>
      <c r="S59" s="13">
        <f t="shared" si="14"/>
        <v>1.4292799999999999E-12</v>
      </c>
      <c r="T59" s="13">
        <f t="shared" si="14"/>
        <v>3.2869599999999999E-14</v>
      </c>
      <c r="U59" s="13">
        <f t="shared" si="14"/>
        <v>2.2997399999999999</v>
      </c>
      <c r="V59" s="13">
        <f t="shared" si="14"/>
        <v>0.97233800000000004</v>
      </c>
      <c r="W59" s="13">
        <f t="shared" si="14"/>
        <v>1.3001600000000003E-3</v>
      </c>
      <c r="X59" s="13">
        <f t="shared" si="14"/>
        <v>0.13371400000000003</v>
      </c>
      <c r="Y59"/>
      <c r="Z59" s="10" t="s">
        <v>43</v>
      </c>
      <c r="AA59" s="20">
        <f>AVERAGE(AA54:AA58)</f>
        <v>1.4292799999999999E-12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162</v>
      </c>
      <c r="B63" s="1">
        <v>4.7603000000000001E-4</v>
      </c>
      <c r="C63" s="1">
        <v>0.11853</v>
      </c>
      <c r="D63" s="1">
        <v>2.6449000000000001E-7</v>
      </c>
      <c r="E63" s="1">
        <v>1.5381999999999998E-8</v>
      </c>
      <c r="F63" s="7">
        <v>5.8156999999999996</v>
      </c>
      <c r="G63" s="7">
        <v>-106.1</v>
      </c>
      <c r="H63" s="7">
        <v>9.3785000000000007</v>
      </c>
      <c r="I63" s="7">
        <v>8.8392999999999997</v>
      </c>
      <c r="J63" s="1">
        <v>7.4305999999999998E-7</v>
      </c>
      <c r="K63" s="1">
        <v>8.1951000000000004E-8</v>
      </c>
      <c r="L63" s="7">
        <v>11.029</v>
      </c>
      <c r="M63" s="7">
        <v>0.75936999999999999</v>
      </c>
      <c r="N63" s="7">
        <v>1.1894999999999999E-2</v>
      </c>
      <c r="O63" s="7">
        <v>1.5664</v>
      </c>
      <c r="P63" s="7">
        <v>13945</v>
      </c>
      <c r="Q63" s="7">
        <v>16.044</v>
      </c>
      <c r="R63" s="7">
        <v>0.11505</v>
      </c>
      <c r="S63" s="13">
        <v>1.4199E-12</v>
      </c>
      <c r="T63" s="3">
        <v>3.2693E-14</v>
      </c>
      <c r="U63" s="11">
        <v>2.3025000000000002</v>
      </c>
      <c r="V63" s="7">
        <v>0.97260999999999997</v>
      </c>
      <c r="W63" s="7">
        <v>1.3018000000000001E-3</v>
      </c>
      <c r="X63" s="7">
        <v>0.13385</v>
      </c>
      <c r="Y63" s="1"/>
      <c r="Z63" s="7"/>
      <c r="AA63" s="20">
        <f>S63</f>
        <v>1.4199E-12</v>
      </c>
      <c r="AB63" s="41">
        <f>((AA63/AA$68)-1)*100</f>
        <v>-0.39424210112801727</v>
      </c>
      <c r="AC63" s="20">
        <f>STDEV(AA64:AA67)</f>
        <v>3.6178953366103025E-15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163</v>
      </c>
      <c r="B64" s="1">
        <v>4.7968000000000002E-4</v>
      </c>
      <c r="C64" s="1">
        <v>0.11944</v>
      </c>
      <c r="D64" s="1">
        <v>2.6764999999999999E-7</v>
      </c>
      <c r="E64" s="1">
        <v>1.5436E-8</v>
      </c>
      <c r="F64" s="7">
        <v>5.7671999999999999</v>
      </c>
      <c r="G64" s="7">
        <v>-107.4</v>
      </c>
      <c r="H64" s="7">
        <v>9.4092000000000002</v>
      </c>
      <c r="I64" s="7">
        <v>8.7608999999999995</v>
      </c>
      <c r="J64" s="1">
        <v>7.3946999999999999E-7</v>
      </c>
      <c r="K64" s="1">
        <v>8.1965999999999994E-8</v>
      </c>
      <c r="L64" s="7">
        <v>11.084</v>
      </c>
      <c r="M64" s="7">
        <v>0.75978999999999997</v>
      </c>
      <c r="N64" s="7">
        <v>1.1955E-2</v>
      </c>
      <c r="O64" s="7">
        <v>1.5734999999999999</v>
      </c>
      <c r="P64" s="7">
        <v>13973</v>
      </c>
      <c r="Q64" s="7">
        <v>16.12</v>
      </c>
      <c r="R64" s="7">
        <v>0.11537</v>
      </c>
      <c r="S64" s="13">
        <v>1.4270000000000001E-12</v>
      </c>
      <c r="T64" s="3">
        <v>3.2959999999999999E-14</v>
      </c>
      <c r="U64" s="11">
        <v>2.3096999999999999</v>
      </c>
      <c r="V64" s="7">
        <v>0.97235000000000005</v>
      </c>
      <c r="W64" s="7">
        <v>1.3058E-3</v>
      </c>
      <c r="X64" s="7">
        <v>0.13428999999999999</v>
      </c>
      <c r="Y64" s="1"/>
      <c r="Z64"/>
      <c r="AA64" s="20">
        <f t="shared" ref="AA64:AA67" si="15">S64</f>
        <v>1.4270000000000001E-12</v>
      </c>
      <c r="AB64" s="41">
        <f t="shared" ref="AB64:AB67" si="16">((AA64/AA$68)-1)*100</f>
        <v>0.10382176328638248</v>
      </c>
      <c r="AC64" s="20">
        <f>STDEV(AA65:AA67,AA63)</f>
        <v>5.033554079044605E-15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164</v>
      </c>
      <c r="B65" s="1">
        <v>4.7399999999999997E-4</v>
      </c>
      <c r="C65" s="1">
        <v>0.11803</v>
      </c>
      <c r="D65" s="1">
        <v>2.6799000000000001E-7</v>
      </c>
      <c r="E65" s="1">
        <v>1.5338000000000001E-8</v>
      </c>
      <c r="F65" s="7">
        <v>5.7233000000000001</v>
      </c>
      <c r="G65" s="7">
        <v>-107.4</v>
      </c>
      <c r="H65" s="7">
        <v>9.3480000000000008</v>
      </c>
      <c r="I65" s="7">
        <v>8.7039000000000009</v>
      </c>
      <c r="J65" s="1">
        <v>7.3900000000000004E-7</v>
      </c>
      <c r="K65" s="1">
        <v>8.1431999999999998E-8</v>
      </c>
      <c r="L65" s="7">
        <v>11.019</v>
      </c>
      <c r="M65" s="7">
        <v>0.75987000000000005</v>
      </c>
      <c r="N65" s="7">
        <v>1.1884E-2</v>
      </c>
      <c r="O65" s="7">
        <v>1.5640000000000001</v>
      </c>
      <c r="P65" s="7">
        <v>13977</v>
      </c>
      <c r="Q65" s="7">
        <v>16.018000000000001</v>
      </c>
      <c r="R65" s="7">
        <v>0.11459999999999999</v>
      </c>
      <c r="S65" s="13">
        <v>1.4218000000000001E-12</v>
      </c>
      <c r="T65" s="3">
        <v>3.2628999999999999E-14</v>
      </c>
      <c r="U65" s="11">
        <v>2.2949000000000002</v>
      </c>
      <c r="V65" s="7">
        <v>0.97253000000000001</v>
      </c>
      <c r="W65" s="7">
        <v>1.2974E-3</v>
      </c>
      <c r="X65" s="7">
        <v>0.13339999999999999</v>
      </c>
      <c r="Y65" s="1"/>
      <c r="Z65"/>
      <c r="AA65" s="20">
        <f t="shared" si="15"/>
        <v>1.4218000000000001E-12</v>
      </c>
      <c r="AB65" s="41">
        <f t="shared" si="16"/>
        <v>-0.26095740501712594</v>
      </c>
      <c r="AC65" s="20">
        <f>STDEV(AA66:AA67,AA63:AA64)</f>
        <v>4.525851669391444E-15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165</v>
      </c>
      <c r="B66" s="1">
        <v>4.8244999999999999E-4</v>
      </c>
      <c r="C66" s="1">
        <v>0.12013</v>
      </c>
      <c r="D66" s="1">
        <v>2.6778999999999999E-7</v>
      </c>
      <c r="E66" s="1">
        <v>1.5475000000000001E-8</v>
      </c>
      <c r="F66" s="7">
        <v>5.7788000000000004</v>
      </c>
      <c r="G66" s="7">
        <v>-107.4</v>
      </c>
      <c r="H66" s="7">
        <v>9.4321999999999999</v>
      </c>
      <c r="I66" s="7">
        <v>8.7822999999999993</v>
      </c>
      <c r="J66" s="1">
        <v>7.3969999999999999E-7</v>
      </c>
      <c r="K66" s="1">
        <v>8.2238999999999999E-8</v>
      </c>
      <c r="L66" s="7">
        <v>11.118</v>
      </c>
      <c r="M66" s="7">
        <v>0.75973000000000002</v>
      </c>
      <c r="N66" s="7">
        <v>1.1991E-2</v>
      </c>
      <c r="O66" s="7">
        <v>1.5783</v>
      </c>
      <c r="P66" s="7">
        <v>13975</v>
      </c>
      <c r="Q66" s="7">
        <v>16.167000000000002</v>
      </c>
      <c r="R66" s="7">
        <v>0.11569</v>
      </c>
      <c r="S66" s="13">
        <v>1.4298E-12</v>
      </c>
      <c r="T66" s="3">
        <v>3.3118999999999999E-14</v>
      </c>
      <c r="U66" s="11">
        <v>2.3163</v>
      </c>
      <c r="V66" s="7">
        <v>0.97226999999999997</v>
      </c>
      <c r="W66" s="7">
        <v>1.3096E-3</v>
      </c>
      <c r="X66" s="7">
        <v>0.13469999999999999</v>
      </c>
      <c r="Y66"/>
      <c r="Z66"/>
      <c r="AA66" s="20">
        <f t="shared" si="15"/>
        <v>1.4298E-12</v>
      </c>
      <c r="AB66" s="41">
        <f t="shared" si="16"/>
        <v>0.3002413154497896</v>
      </c>
      <c r="AC66" s="20">
        <f>STDEV(AA67,AA63:AA65)</f>
        <v>4.3147035433117184E-15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166</v>
      </c>
      <c r="B67" s="1">
        <v>4.7533999999999999E-4</v>
      </c>
      <c r="C67" s="1">
        <v>0.11836000000000001</v>
      </c>
      <c r="D67" s="1">
        <v>2.6529000000000002E-7</v>
      </c>
      <c r="E67" s="1">
        <v>1.5366E-8</v>
      </c>
      <c r="F67" s="7">
        <v>5.7922000000000002</v>
      </c>
      <c r="G67" s="7">
        <v>-106.8</v>
      </c>
      <c r="H67" s="7">
        <v>9.3683999999999994</v>
      </c>
      <c r="I67" s="7">
        <v>8.7719000000000005</v>
      </c>
      <c r="J67" s="1">
        <v>7.4239999999999998E-7</v>
      </c>
      <c r="K67" s="1">
        <v>8.1910999999999998E-8</v>
      </c>
      <c r="L67" s="7">
        <v>11.032999999999999</v>
      </c>
      <c r="M67" s="7">
        <v>0.75938000000000005</v>
      </c>
      <c r="N67" s="7">
        <v>1.1900000000000001E-2</v>
      </c>
      <c r="O67" s="7">
        <v>1.5670999999999999</v>
      </c>
      <c r="P67" s="7">
        <v>13965</v>
      </c>
      <c r="Q67" s="7">
        <v>16.047999999999998</v>
      </c>
      <c r="R67" s="7">
        <v>0.11491999999999999</v>
      </c>
      <c r="S67" s="13">
        <v>1.4291E-12</v>
      </c>
      <c r="T67" s="3">
        <v>3.2874999999999999E-14</v>
      </c>
      <c r="U67" s="11">
        <v>2.3003999999999998</v>
      </c>
      <c r="V67" s="7">
        <v>0.97230000000000005</v>
      </c>
      <c r="W67" s="7">
        <v>1.3005E-3</v>
      </c>
      <c r="X67" s="7">
        <v>0.13375999999999999</v>
      </c>
      <c r="Y67"/>
      <c r="Z67"/>
      <c r="AA67" s="20">
        <f t="shared" si="15"/>
        <v>1.4291E-12</v>
      </c>
      <c r="AB67" s="41">
        <f t="shared" si="16"/>
        <v>0.25113642740892672</v>
      </c>
      <c r="AC67" s="20">
        <f>STDEV(AA63:AA66)</f>
        <v>4.5726542255747537E-15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Drive\Research\data\2020-TB\test-5e4-07232020\test-5e4-c2-07232020\2-7-5.TXT</v>
      </c>
      <c r="B68" s="13">
        <f>AVERAGE(B63:B67)</f>
        <v>4.7749999999999995E-4</v>
      </c>
      <c r="C68" s="13">
        <f t="shared" ref="C68:X68" si="17">AVERAGE(C63:C67)</f>
        <v>0.11889799999999999</v>
      </c>
      <c r="D68" s="13">
        <f t="shared" si="17"/>
        <v>2.6664199999999996E-7</v>
      </c>
      <c r="E68" s="13">
        <f t="shared" si="17"/>
        <v>1.5399400000000003E-8</v>
      </c>
      <c r="F68" s="13">
        <f t="shared" si="17"/>
        <v>5.7754399999999997</v>
      </c>
      <c r="G68" s="13">
        <f t="shared" si="17"/>
        <v>-107.01999999999998</v>
      </c>
      <c r="H68" s="13">
        <f t="shared" si="17"/>
        <v>9.3872600000000013</v>
      </c>
      <c r="I68" s="13">
        <f t="shared" si="17"/>
        <v>8.7716600000000007</v>
      </c>
      <c r="J68" s="13">
        <f t="shared" si="17"/>
        <v>7.4072600000000004E-7</v>
      </c>
      <c r="K68" s="13">
        <f t="shared" si="17"/>
        <v>8.1899800000000001E-8</v>
      </c>
      <c r="L68" s="13">
        <f t="shared" si="17"/>
        <v>11.0566</v>
      </c>
      <c r="M68" s="13">
        <f t="shared" si="17"/>
        <v>0.75962799999999997</v>
      </c>
      <c r="N68" s="13">
        <f t="shared" si="17"/>
        <v>1.1925000000000002E-2</v>
      </c>
      <c r="O68" s="13">
        <f t="shared" si="17"/>
        <v>1.5698599999999998</v>
      </c>
      <c r="P68" s="13">
        <f t="shared" si="17"/>
        <v>13967</v>
      </c>
      <c r="Q68" s="13">
        <f t="shared" si="17"/>
        <v>16.0794</v>
      </c>
      <c r="R68" s="13">
        <f t="shared" si="17"/>
        <v>0.11512599999999999</v>
      </c>
      <c r="S68" s="13">
        <f t="shared" si="17"/>
        <v>1.4255200000000002E-12</v>
      </c>
      <c r="T68" s="13">
        <f t="shared" si="17"/>
        <v>3.2855199999999998E-14</v>
      </c>
      <c r="U68" s="13">
        <f t="shared" si="17"/>
        <v>2.3047599999999999</v>
      </c>
      <c r="V68" s="13">
        <f t="shared" si="17"/>
        <v>0.97241199999999994</v>
      </c>
      <c r="W68" s="13">
        <f t="shared" si="17"/>
        <v>1.3030199999999998E-3</v>
      </c>
      <c r="X68" s="13">
        <f t="shared" si="17"/>
        <v>0.13400000000000001</v>
      </c>
      <c r="Y68"/>
      <c r="Z68" s="10" t="s">
        <v>43</v>
      </c>
      <c r="AA68" s="20">
        <f>AVERAGE(AA63:AA67)</f>
        <v>1.4255200000000002E-12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167</v>
      </c>
      <c r="B72" s="1">
        <v>4.7915000000000002E-4</v>
      </c>
      <c r="C72" s="1">
        <v>0.11931</v>
      </c>
      <c r="D72" s="1">
        <v>2.6833999999999998E-7</v>
      </c>
      <c r="E72" s="1">
        <v>1.5428000000000001E-8</v>
      </c>
      <c r="F72" s="7">
        <v>5.7493999999999996</v>
      </c>
      <c r="G72" s="7">
        <v>-107.6</v>
      </c>
      <c r="H72" s="7">
        <v>9.4116999999999997</v>
      </c>
      <c r="I72" s="7">
        <v>8.7469000000000001</v>
      </c>
      <c r="J72" s="1">
        <v>7.3936000000000002E-7</v>
      </c>
      <c r="K72" s="1">
        <v>8.2226999999999999E-8</v>
      </c>
      <c r="L72" s="7">
        <v>11.121</v>
      </c>
      <c r="M72" s="7">
        <v>0.76056999999999997</v>
      </c>
      <c r="N72" s="7">
        <v>1.1993999999999999E-2</v>
      </c>
      <c r="O72" s="7">
        <v>1.577</v>
      </c>
      <c r="P72" s="7">
        <v>13954</v>
      </c>
      <c r="Q72" s="7">
        <v>16.085999999999999</v>
      </c>
      <c r="R72" s="7">
        <v>0.11527999999999999</v>
      </c>
      <c r="S72" s="13">
        <v>1.4267E-12</v>
      </c>
      <c r="T72" s="3">
        <v>3.2923999999999999E-14</v>
      </c>
      <c r="U72" s="11">
        <v>2.3077000000000001</v>
      </c>
      <c r="V72" s="7">
        <v>0.97230000000000005</v>
      </c>
      <c r="W72" s="7">
        <v>1.3047E-3</v>
      </c>
      <c r="X72" s="7">
        <v>0.13419</v>
      </c>
      <c r="Y72" s="1"/>
      <c r="Z72" s="7"/>
      <c r="AA72" s="20">
        <f>S72</f>
        <v>1.4267E-12</v>
      </c>
      <c r="AB72" s="41">
        <f>((AA72/AA$77)-1)*100</f>
        <v>-1.8220552783543287E-2</v>
      </c>
      <c r="AC72" s="20">
        <f>STDEV(AA73:AA76)</f>
        <v>7.4284924446350229E-15</v>
      </c>
    </row>
    <row r="73" spans="1:39" s="2" customFormat="1" x14ac:dyDescent="0.25">
      <c r="A73" s="4" t="s">
        <v>168</v>
      </c>
      <c r="B73" s="1">
        <v>4.8083000000000002E-4</v>
      </c>
      <c r="C73" s="1">
        <v>0.11973</v>
      </c>
      <c r="D73" s="1">
        <v>2.6413000000000002E-7</v>
      </c>
      <c r="E73" s="1">
        <v>1.5451000000000001E-8</v>
      </c>
      <c r="F73" s="7">
        <v>5.8498000000000001</v>
      </c>
      <c r="G73" s="7">
        <v>-107.1</v>
      </c>
      <c r="H73" s="7">
        <v>9.4275000000000002</v>
      </c>
      <c r="I73" s="7">
        <v>8.8025000000000002</v>
      </c>
      <c r="J73" s="1">
        <v>7.3725000000000001E-7</v>
      </c>
      <c r="K73" s="1">
        <v>8.2114000000000003E-8</v>
      </c>
      <c r="L73" s="7">
        <v>11.138</v>
      </c>
      <c r="M73" s="7">
        <v>0.76090000000000002</v>
      </c>
      <c r="N73" s="7">
        <v>1.2012E-2</v>
      </c>
      <c r="O73" s="7">
        <v>1.5787</v>
      </c>
      <c r="P73" s="7">
        <v>13944</v>
      </c>
      <c r="Q73" s="7">
        <v>16.109000000000002</v>
      </c>
      <c r="R73" s="7">
        <v>0.11552999999999999</v>
      </c>
      <c r="S73" s="13">
        <v>1.4313E-12</v>
      </c>
      <c r="T73" s="3">
        <v>3.3097999999999999E-14</v>
      </c>
      <c r="U73" s="11">
        <v>2.3123999999999998</v>
      </c>
      <c r="V73" s="7">
        <v>0.97219</v>
      </c>
      <c r="W73" s="7">
        <v>1.3074E-3</v>
      </c>
      <c r="X73" s="7">
        <v>0.13447999999999999</v>
      </c>
      <c r="Y73" s="1"/>
      <c r="Z73"/>
      <c r="AA73" s="20">
        <f t="shared" ref="AA73:AA76" si="18">S73</f>
        <v>1.4313E-12</v>
      </c>
      <c r="AB73" s="41">
        <f t="shared" ref="AB73:AB76" si="19">((AA73/AA$77)-1)*100</f>
        <v>0.3041430733867756</v>
      </c>
      <c r="AC73" s="20">
        <f>STDEV(AA74:AA76,AA72)</f>
        <v>6.8820418481726611E-15</v>
      </c>
    </row>
    <row r="74" spans="1:39" s="2" customFormat="1" x14ac:dyDescent="0.25">
      <c r="A74" s="4" t="s">
        <v>169</v>
      </c>
      <c r="B74" s="1">
        <v>4.7987000000000003E-4</v>
      </c>
      <c r="C74" s="1">
        <v>0.11949</v>
      </c>
      <c r="D74" s="1">
        <v>2.6682E-7</v>
      </c>
      <c r="E74" s="1">
        <v>1.5445E-8</v>
      </c>
      <c r="F74" s="7">
        <v>5.7885</v>
      </c>
      <c r="G74" s="7">
        <v>-108.8</v>
      </c>
      <c r="H74" s="7">
        <v>9.4231999999999996</v>
      </c>
      <c r="I74" s="7">
        <v>8.6609999999999996</v>
      </c>
      <c r="J74" s="1">
        <v>7.3610999999999999E-7</v>
      </c>
      <c r="K74" s="1">
        <v>8.1978999999999996E-8</v>
      </c>
      <c r="L74" s="7">
        <v>11.137</v>
      </c>
      <c r="M74" s="7">
        <v>0.76105999999999996</v>
      </c>
      <c r="N74" s="7">
        <v>1.2011000000000001E-2</v>
      </c>
      <c r="O74" s="7">
        <v>1.5782</v>
      </c>
      <c r="P74" s="7">
        <v>13964</v>
      </c>
      <c r="Q74" s="7">
        <v>16.105</v>
      </c>
      <c r="R74" s="7">
        <v>0.11533</v>
      </c>
      <c r="S74" s="13">
        <v>1.4303000000000001E-12</v>
      </c>
      <c r="T74" s="3">
        <v>3.3020999999999998E-14</v>
      </c>
      <c r="U74" s="11">
        <v>2.3087</v>
      </c>
      <c r="V74" s="7">
        <v>0.97216000000000002</v>
      </c>
      <c r="W74" s="7">
        <v>1.3054E-3</v>
      </c>
      <c r="X74" s="7">
        <v>0.13428000000000001</v>
      </c>
      <c r="Y74" s="1"/>
      <c r="Z74"/>
      <c r="AA74" s="20">
        <f t="shared" si="18"/>
        <v>1.4303000000000001E-12</v>
      </c>
      <c r="AB74" s="41">
        <f t="shared" si="19"/>
        <v>0.23406402421932704</v>
      </c>
      <c r="AC74" s="20">
        <f>STDEV(AA75:AA76,AA72:AA73)</f>
        <v>7.1107313266639073E-15</v>
      </c>
    </row>
    <row r="75" spans="1:39" s="2" customFormat="1" x14ac:dyDescent="0.25">
      <c r="A75" s="4" t="s">
        <v>170</v>
      </c>
      <c r="B75" s="1">
        <v>4.7045000000000002E-4</v>
      </c>
      <c r="C75" s="1">
        <v>0.11713999999999999</v>
      </c>
      <c r="D75" s="1">
        <v>2.6607E-7</v>
      </c>
      <c r="E75" s="1">
        <v>1.5278E-8</v>
      </c>
      <c r="F75" s="7">
        <v>5.7420999999999998</v>
      </c>
      <c r="G75" s="7">
        <v>-106.2</v>
      </c>
      <c r="H75" s="7">
        <v>9.3147000000000002</v>
      </c>
      <c r="I75" s="7">
        <v>8.7708999999999993</v>
      </c>
      <c r="J75" s="1">
        <v>7.3919999999999995E-7</v>
      </c>
      <c r="K75" s="1">
        <v>8.1368000000000004E-8</v>
      </c>
      <c r="L75" s="7">
        <v>11.007999999999999</v>
      </c>
      <c r="M75" s="7">
        <v>0.76053999999999999</v>
      </c>
      <c r="N75" s="7">
        <v>1.1872000000000001E-2</v>
      </c>
      <c r="O75" s="7">
        <v>1.5609999999999999</v>
      </c>
      <c r="P75" s="7">
        <v>13948</v>
      </c>
      <c r="Q75" s="7">
        <v>15.922000000000001</v>
      </c>
      <c r="R75" s="7">
        <v>0.11415</v>
      </c>
      <c r="S75" s="13">
        <v>1.4159000000000001E-12</v>
      </c>
      <c r="T75" s="3">
        <v>3.2360999999999997E-14</v>
      </c>
      <c r="U75" s="11">
        <v>2.2854999999999999</v>
      </c>
      <c r="V75" s="7">
        <v>0.97272000000000003</v>
      </c>
      <c r="W75" s="7">
        <v>1.2922000000000001E-3</v>
      </c>
      <c r="X75" s="7">
        <v>0.13284000000000001</v>
      </c>
      <c r="Y75"/>
      <c r="Z75"/>
      <c r="AA75" s="20">
        <f t="shared" si="18"/>
        <v>1.4159000000000001E-12</v>
      </c>
      <c r="AB75" s="41">
        <f t="shared" si="19"/>
        <v>-0.77507428379210985</v>
      </c>
      <c r="AC75" s="20">
        <f>STDEV(AA76,AA72:AA74)</f>
        <v>2.05973299240461E-15</v>
      </c>
    </row>
    <row r="76" spans="1:39" s="2" customFormat="1" x14ac:dyDescent="0.25">
      <c r="A76" s="4" t="s">
        <v>171</v>
      </c>
      <c r="B76" s="1">
        <v>4.8075E-4</v>
      </c>
      <c r="C76" s="1">
        <v>0.11971</v>
      </c>
      <c r="D76" s="1">
        <v>2.6736999999999999E-7</v>
      </c>
      <c r="E76" s="1">
        <v>1.5443999999999999E-8</v>
      </c>
      <c r="F76" s="7">
        <v>5.7763</v>
      </c>
      <c r="G76" s="7">
        <v>-107.9</v>
      </c>
      <c r="H76" s="7">
        <v>9.4212000000000007</v>
      </c>
      <c r="I76" s="7">
        <v>8.7314000000000007</v>
      </c>
      <c r="J76" s="1">
        <v>7.3546000000000005E-7</v>
      </c>
      <c r="K76" s="1">
        <v>8.1943999999999996E-8</v>
      </c>
      <c r="L76" s="7">
        <v>11.141999999999999</v>
      </c>
      <c r="M76" s="7">
        <v>0.76114999999999999</v>
      </c>
      <c r="N76" s="7">
        <v>1.2016000000000001E-2</v>
      </c>
      <c r="O76" s="7">
        <v>1.5787</v>
      </c>
      <c r="P76" s="7">
        <v>13956</v>
      </c>
      <c r="Q76" s="7">
        <v>16.106999999999999</v>
      </c>
      <c r="R76" s="7">
        <v>0.11541</v>
      </c>
      <c r="S76" s="13">
        <v>1.4306E-12</v>
      </c>
      <c r="T76" s="3">
        <v>3.3058999999999997E-14</v>
      </c>
      <c r="U76" s="11">
        <v>2.3108</v>
      </c>
      <c r="V76" s="7">
        <v>0.97219999999999995</v>
      </c>
      <c r="W76" s="7">
        <v>1.3064999999999999E-3</v>
      </c>
      <c r="X76" s="7">
        <v>0.13439000000000001</v>
      </c>
      <c r="Y76"/>
      <c r="Z76"/>
      <c r="AA76" s="20">
        <f t="shared" si="18"/>
        <v>1.4306E-12</v>
      </c>
      <c r="AB76" s="41">
        <f t="shared" si="19"/>
        <v>0.25508773896956161</v>
      </c>
      <c r="AC76" s="20">
        <f>STDEV(AA72:AA75)</f>
        <v>7.0491134194308235E-15</v>
      </c>
    </row>
    <row r="77" spans="1:39" s="2" customFormat="1" x14ac:dyDescent="0.25">
      <c r="A77" s="4" t="str">
        <f>A76</f>
        <v>D:\Google Drive\Research\data\2020-TB\test-5e4-07232020\test-5e4-c2-07232020\1-8-4.TXT</v>
      </c>
      <c r="B77" s="13">
        <f>AVERAGE(B72:B76)</f>
        <v>4.7821000000000002E-4</v>
      </c>
      <c r="C77" s="13">
        <f t="shared" ref="C77:X77" si="20">AVERAGE(C72:C76)</f>
        <v>0.119076</v>
      </c>
      <c r="D77" s="13">
        <f t="shared" si="20"/>
        <v>2.6654600000000001E-7</v>
      </c>
      <c r="E77" s="13">
        <f t="shared" si="20"/>
        <v>1.54092E-8</v>
      </c>
      <c r="F77" s="13">
        <f t="shared" si="20"/>
        <v>5.7812199999999994</v>
      </c>
      <c r="G77" s="13">
        <f t="shared" si="20"/>
        <v>-107.52000000000001</v>
      </c>
      <c r="H77" s="13">
        <f t="shared" si="20"/>
        <v>9.3996600000000008</v>
      </c>
      <c r="I77" s="13">
        <f t="shared" si="20"/>
        <v>8.74254</v>
      </c>
      <c r="J77" s="13">
        <f t="shared" si="20"/>
        <v>7.3747600000000011E-7</v>
      </c>
      <c r="K77" s="13">
        <f t="shared" si="20"/>
        <v>8.1926399999999997E-8</v>
      </c>
      <c r="L77" s="13">
        <f t="shared" si="20"/>
        <v>11.109199999999998</v>
      </c>
      <c r="M77" s="13">
        <f t="shared" si="20"/>
        <v>0.76084399999999996</v>
      </c>
      <c r="N77" s="13">
        <f t="shared" si="20"/>
        <v>1.1981E-2</v>
      </c>
      <c r="O77" s="13">
        <f t="shared" si="20"/>
        <v>1.5747199999999999</v>
      </c>
      <c r="P77" s="13">
        <f t="shared" si="20"/>
        <v>13953.2</v>
      </c>
      <c r="Q77" s="13">
        <f t="shared" si="20"/>
        <v>16.065799999999999</v>
      </c>
      <c r="R77" s="13">
        <f t="shared" si="20"/>
        <v>0.11513999999999999</v>
      </c>
      <c r="S77" s="13">
        <f t="shared" si="20"/>
        <v>1.42696E-12</v>
      </c>
      <c r="T77" s="13">
        <f t="shared" si="20"/>
        <v>3.2892599999999998E-14</v>
      </c>
      <c r="U77" s="13">
        <f t="shared" si="20"/>
        <v>2.3050199999999998</v>
      </c>
      <c r="V77" s="13">
        <f t="shared" si="20"/>
        <v>0.97231400000000012</v>
      </c>
      <c r="W77" s="13">
        <f t="shared" si="20"/>
        <v>1.30324E-3</v>
      </c>
      <c r="X77" s="13">
        <f t="shared" si="20"/>
        <v>0.13403599999999999</v>
      </c>
      <c r="Y77"/>
      <c r="Z77" s="10" t="s">
        <v>43</v>
      </c>
      <c r="AA77" s="20">
        <f>AVERAGE(AA72:AA76)</f>
        <v>1.42696E-12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172</v>
      </c>
      <c r="B81" s="1">
        <v>4.7815999999999999E-4</v>
      </c>
      <c r="C81" s="1">
        <v>0.11906</v>
      </c>
      <c r="D81" s="1">
        <v>2.6459999999999997E-7</v>
      </c>
      <c r="E81" s="1">
        <v>1.5411999999999999E-8</v>
      </c>
      <c r="F81" s="7">
        <v>5.8246000000000002</v>
      </c>
      <c r="G81" s="7">
        <v>-106.3</v>
      </c>
      <c r="H81" s="7">
        <v>9.3978999999999999</v>
      </c>
      <c r="I81" s="7">
        <v>8.8408999999999995</v>
      </c>
      <c r="J81" s="1">
        <v>7.441E-7</v>
      </c>
      <c r="K81" s="1">
        <v>8.3019999999999998E-8</v>
      </c>
      <c r="L81" s="7">
        <v>11.157</v>
      </c>
      <c r="M81" s="7">
        <v>0.76032</v>
      </c>
      <c r="N81" s="7">
        <v>1.2033E-2</v>
      </c>
      <c r="O81" s="7">
        <v>1.5826</v>
      </c>
      <c r="P81" s="7">
        <v>13970</v>
      </c>
      <c r="Q81" s="7">
        <v>16.068999999999999</v>
      </c>
      <c r="R81" s="7">
        <v>0.11502999999999999</v>
      </c>
      <c r="S81" s="13">
        <v>1.4214E-12</v>
      </c>
      <c r="T81" s="3">
        <v>3.2731E-14</v>
      </c>
      <c r="U81" s="11">
        <v>2.3027000000000002</v>
      </c>
      <c r="V81" s="7">
        <v>0.97246999999999995</v>
      </c>
      <c r="W81" s="7">
        <v>1.3018999999999999E-3</v>
      </c>
      <c r="X81" s="7">
        <v>0.13388</v>
      </c>
      <c r="Y81" s="1"/>
      <c r="Z81" s="7"/>
      <c r="AA81" s="20">
        <f>S81</f>
        <v>1.4214E-12</v>
      </c>
      <c r="AB81" s="41">
        <f>((AA81/AA$86)-1)*100</f>
        <v>-0.40778576533401223</v>
      </c>
      <c r="AC81" s="20">
        <f>STDEV(AA82:AA85)</f>
        <v>4.5448689016662938E-15</v>
      </c>
    </row>
    <row r="82" spans="1:29" s="2" customFormat="1" x14ac:dyDescent="0.25">
      <c r="A82" s="4" t="s">
        <v>173</v>
      </c>
      <c r="B82" s="1">
        <v>4.819E-4</v>
      </c>
      <c r="C82" s="1">
        <v>0.11999</v>
      </c>
      <c r="D82" s="1">
        <v>2.6711000000000001E-7</v>
      </c>
      <c r="E82" s="1">
        <v>1.5478000000000001E-8</v>
      </c>
      <c r="F82" s="7">
        <v>5.7946</v>
      </c>
      <c r="G82" s="7">
        <v>-108.5</v>
      </c>
      <c r="H82" s="7">
        <v>9.4459</v>
      </c>
      <c r="I82" s="7">
        <v>8.7058999999999997</v>
      </c>
      <c r="J82" s="1">
        <v>7.3402E-7</v>
      </c>
      <c r="K82" s="1">
        <v>8.2151999999999993E-8</v>
      </c>
      <c r="L82" s="7">
        <v>11.192</v>
      </c>
      <c r="M82" s="7">
        <v>0.76183000000000001</v>
      </c>
      <c r="N82" s="7">
        <v>1.2070000000000001E-2</v>
      </c>
      <c r="O82" s="7">
        <v>1.5843</v>
      </c>
      <c r="P82" s="7">
        <v>13962</v>
      </c>
      <c r="Q82" s="7">
        <v>16.125</v>
      </c>
      <c r="R82" s="7">
        <v>0.11549</v>
      </c>
      <c r="S82" s="13">
        <v>1.4285E-12</v>
      </c>
      <c r="T82" s="3">
        <v>3.3031000000000002E-14</v>
      </c>
      <c r="U82" s="11">
        <v>2.3123</v>
      </c>
      <c r="V82" s="7">
        <v>0.97218000000000004</v>
      </c>
      <c r="W82" s="7">
        <v>1.3074E-3</v>
      </c>
      <c r="X82" s="7">
        <v>0.13447999999999999</v>
      </c>
      <c r="Y82" s="1"/>
      <c r="Z82"/>
      <c r="AA82" s="20">
        <f t="shared" ref="AA82:AA85" si="21">S82</f>
        <v>1.4285E-12</v>
      </c>
      <c r="AB82" s="41">
        <f t="shared" ref="AB82:AB85" si="22">((AA82/AA$86)-1)*100</f>
        <v>8.9684841860404596E-2</v>
      </c>
      <c r="AC82" s="20">
        <f>STDEV(AA83:AA85,AA81)</f>
        <v>5.8383787704008078E-15</v>
      </c>
    </row>
    <row r="83" spans="1:29" s="2" customFormat="1" x14ac:dyDescent="0.25">
      <c r="A83" s="4" t="s">
        <v>174</v>
      </c>
      <c r="B83" s="1">
        <v>4.7629999999999998E-4</v>
      </c>
      <c r="C83" s="1">
        <v>0.1186</v>
      </c>
      <c r="D83" s="1">
        <v>2.6995000000000001E-7</v>
      </c>
      <c r="E83" s="1">
        <v>1.5378E-8</v>
      </c>
      <c r="F83" s="7">
        <v>5.6966000000000001</v>
      </c>
      <c r="G83" s="7">
        <v>-109</v>
      </c>
      <c r="H83" s="7">
        <v>9.3767999999999994</v>
      </c>
      <c r="I83" s="7">
        <v>8.6026000000000007</v>
      </c>
      <c r="J83" s="1">
        <v>7.4208000000000004E-7</v>
      </c>
      <c r="K83" s="1">
        <v>8.2723000000000006E-8</v>
      </c>
      <c r="L83" s="7">
        <v>11.147</v>
      </c>
      <c r="M83" s="7">
        <v>0.76058000000000003</v>
      </c>
      <c r="N83" s="7">
        <v>1.2023000000000001E-2</v>
      </c>
      <c r="O83" s="7">
        <v>1.5808</v>
      </c>
      <c r="P83" s="7">
        <v>13992</v>
      </c>
      <c r="Q83" s="7">
        <v>16.048999999999999</v>
      </c>
      <c r="R83" s="7">
        <v>0.1147</v>
      </c>
      <c r="S83" s="13">
        <v>1.4263000000000001E-12</v>
      </c>
      <c r="T83" s="3">
        <v>3.2757000000000001E-14</v>
      </c>
      <c r="U83" s="11">
        <v>2.2966000000000002</v>
      </c>
      <c r="V83" s="7">
        <v>0.97226000000000001</v>
      </c>
      <c r="W83" s="7">
        <v>1.2983999999999999E-3</v>
      </c>
      <c r="X83" s="7">
        <v>0.13353999999999999</v>
      </c>
      <c r="Y83" s="1"/>
      <c r="Z83"/>
      <c r="AA83" s="20">
        <f t="shared" si="21"/>
        <v>1.4263000000000001E-12</v>
      </c>
      <c r="AB83" s="41">
        <f t="shared" si="22"/>
        <v>-6.4460980087155395E-2</v>
      </c>
      <c r="AC83" s="20">
        <f>STDEV(AA84:AA85,AA81:AA82)</f>
        <v>5.8665719689327026E-15</v>
      </c>
    </row>
    <row r="84" spans="1:29" s="2" customFormat="1" x14ac:dyDescent="0.25">
      <c r="A84" s="4" t="s">
        <v>175</v>
      </c>
      <c r="B84" s="1">
        <v>4.7762999999999999E-4</v>
      </c>
      <c r="C84" s="1">
        <v>0.11892999999999999</v>
      </c>
      <c r="D84" s="1">
        <v>2.6841000000000001E-7</v>
      </c>
      <c r="E84" s="1">
        <v>1.5402999999999999E-8</v>
      </c>
      <c r="F84" s="7">
        <v>5.7385999999999999</v>
      </c>
      <c r="G84" s="7">
        <v>-108.4</v>
      </c>
      <c r="H84" s="7">
        <v>9.3963000000000001</v>
      </c>
      <c r="I84" s="7">
        <v>8.6682000000000006</v>
      </c>
      <c r="J84" s="1">
        <v>7.3831000000000005E-7</v>
      </c>
      <c r="K84" s="1">
        <v>8.2256000000000005E-8</v>
      </c>
      <c r="L84" s="7">
        <v>11.141</v>
      </c>
      <c r="M84" s="7">
        <v>0.76112000000000002</v>
      </c>
      <c r="N84" s="7">
        <v>1.2016000000000001E-2</v>
      </c>
      <c r="O84" s="7">
        <v>1.5787</v>
      </c>
      <c r="P84" s="7">
        <v>13968</v>
      </c>
      <c r="Q84" s="7">
        <v>16.056999999999999</v>
      </c>
      <c r="R84" s="7">
        <v>0.11496000000000001</v>
      </c>
      <c r="S84" s="13">
        <v>1.4247999999999999E-12</v>
      </c>
      <c r="T84" s="3">
        <v>3.2789999999999998E-14</v>
      </c>
      <c r="U84" s="11">
        <v>2.3014000000000001</v>
      </c>
      <c r="V84" s="7">
        <v>0.97233000000000003</v>
      </c>
      <c r="W84" s="7">
        <v>1.3012E-3</v>
      </c>
      <c r="X84" s="7">
        <v>0.13381999999999999</v>
      </c>
      <c r="Y84"/>
      <c r="Z84"/>
      <c r="AA84" s="20">
        <f t="shared" si="21"/>
        <v>1.4247999999999999E-12</v>
      </c>
      <c r="AB84" s="41">
        <f t="shared" si="22"/>
        <v>-0.16956040414232154</v>
      </c>
      <c r="AC84" s="20">
        <f>STDEV(AA85,AA81:AA83)</f>
        <v>5.685874309784444E-15</v>
      </c>
    </row>
    <row r="85" spans="1:29" s="2" customFormat="1" x14ac:dyDescent="0.25">
      <c r="A85" s="4" t="s">
        <v>176</v>
      </c>
      <c r="B85" s="1">
        <v>4.8054E-4</v>
      </c>
      <c r="C85" s="1">
        <v>0.11966</v>
      </c>
      <c r="D85" s="1">
        <v>2.6729000000000001E-7</v>
      </c>
      <c r="E85" s="1">
        <v>1.5449999999999999E-8</v>
      </c>
      <c r="F85" s="7">
        <v>5.7801999999999998</v>
      </c>
      <c r="G85" s="7">
        <v>-109.1</v>
      </c>
      <c r="H85" s="7">
        <v>9.4331999999999994</v>
      </c>
      <c r="I85" s="7">
        <v>8.6463999999999999</v>
      </c>
      <c r="J85" s="1">
        <v>7.3720000000000001E-7</v>
      </c>
      <c r="K85" s="1">
        <v>8.2397999999999994E-8</v>
      </c>
      <c r="L85" s="7">
        <v>11.177</v>
      </c>
      <c r="M85" s="7">
        <v>0.76139000000000001</v>
      </c>
      <c r="N85" s="7">
        <v>1.2055E-2</v>
      </c>
      <c r="O85" s="7">
        <v>1.5832999999999999</v>
      </c>
      <c r="P85" s="7">
        <v>13954</v>
      </c>
      <c r="Q85" s="7">
        <v>16.105</v>
      </c>
      <c r="R85" s="7">
        <v>0.11541</v>
      </c>
      <c r="S85" s="13">
        <v>1.4351E-12</v>
      </c>
      <c r="T85" s="3">
        <v>3.3152999999999999E-14</v>
      </c>
      <c r="U85" s="11">
        <v>2.3102</v>
      </c>
      <c r="V85" s="7">
        <v>0.97197</v>
      </c>
      <c r="W85" s="7">
        <v>1.3062E-3</v>
      </c>
      <c r="X85" s="7">
        <v>0.13439000000000001</v>
      </c>
      <c r="Y85"/>
      <c r="Z85"/>
      <c r="AA85" s="20">
        <f t="shared" si="21"/>
        <v>1.4351E-12</v>
      </c>
      <c r="AB85" s="41">
        <f t="shared" si="22"/>
        <v>0.55212230770307347</v>
      </c>
      <c r="AC85" s="20">
        <f>STDEV(AA81:AA84)</f>
        <v>2.9827280577797973E-15</v>
      </c>
    </row>
    <row r="86" spans="1:29" s="2" customFormat="1" x14ac:dyDescent="0.25">
      <c r="A86" s="4" t="str">
        <f>A85</f>
        <v>D:\Google Drive\Research\data\2020-TB\test-5e4-07232020\test-5e4-c2-07232020\2-9-5.TXT</v>
      </c>
      <c r="B86" s="13">
        <f>AVERAGE(B81:B85)</f>
        <v>4.7890599999999997E-4</v>
      </c>
      <c r="C86" s="13">
        <f t="shared" ref="C86:X86" si="23">AVERAGE(C81:C85)</f>
        <v>0.11924799999999999</v>
      </c>
      <c r="D86" s="13">
        <f t="shared" si="23"/>
        <v>2.6747200000000005E-7</v>
      </c>
      <c r="E86" s="13">
        <f t="shared" si="23"/>
        <v>1.5424199999999997E-8</v>
      </c>
      <c r="F86" s="13">
        <f t="shared" si="23"/>
        <v>5.7669200000000007</v>
      </c>
      <c r="G86" s="13">
        <f t="shared" si="23"/>
        <v>-108.26000000000002</v>
      </c>
      <c r="H86" s="13">
        <f t="shared" si="23"/>
        <v>9.4100199999999994</v>
      </c>
      <c r="I86" s="13">
        <f t="shared" si="23"/>
        <v>8.6928000000000001</v>
      </c>
      <c r="J86" s="13">
        <f t="shared" si="23"/>
        <v>7.3914199999999994E-7</v>
      </c>
      <c r="K86" s="13">
        <f t="shared" si="23"/>
        <v>8.2509800000000005E-8</v>
      </c>
      <c r="L86" s="13">
        <f t="shared" si="23"/>
        <v>11.162800000000001</v>
      </c>
      <c r="M86" s="13">
        <f t="shared" si="23"/>
        <v>0.76104799999999995</v>
      </c>
      <c r="N86" s="13">
        <f t="shared" si="23"/>
        <v>1.20394E-2</v>
      </c>
      <c r="O86" s="13">
        <f t="shared" si="23"/>
        <v>1.5819399999999999</v>
      </c>
      <c r="P86" s="13">
        <f t="shared" si="23"/>
        <v>13969.2</v>
      </c>
      <c r="Q86" s="13">
        <f t="shared" si="23"/>
        <v>16.081</v>
      </c>
      <c r="R86" s="13">
        <f t="shared" si="23"/>
        <v>0.11511799999999998</v>
      </c>
      <c r="S86" s="13">
        <f t="shared" si="23"/>
        <v>1.4272200000000001E-12</v>
      </c>
      <c r="T86" s="13">
        <f t="shared" si="23"/>
        <v>3.2892400000000003E-14</v>
      </c>
      <c r="U86" s="13">
        <f t="shared" si="23"/>
        <v>2.30464</v>
      </c>
      <c r="V86" s="13">
        <f t="shared" si="23"/>
        <v>0.97224199999999994</v>
      </c>
      <c r="W86" s="13">
        <f t="shared" si="23"/>
        <v>1.3030199999999998E-3</v>
      </c>
      <c r="X86" s="13">
        <f t="shared" si="23"/>
        <v>0.134022</v>
      </c>
      <c r="Y86"/>
      <c r="Z86" s="10" t="s">
        <v>43</v>
      </c>
      <c r="AA86" s="20">
        <f>AVERAGE(AA81:AA85)</f>
        <v>1.4272200000000001E-12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177</v>
      </c>
      <c r="B90" s="1">
        <v>4.8859000000000001E-4</v>
      </c>
      <c r="C90" s="1">
        <v>0.12166</v>
      </c>
      <c r="D90" s="1">
        <v>2.7147999999999999E-7</v>
      </c>
      <c r="E90" s="1">
        <v>1.5594999999999998E-8</v>
      </c>
      <c r="F90" s="7">
        <v>5.7443999999999997</v>
      </c>
      <c r="G90" s="7">
        <v>-110.7</v>
      </c>
      <c r="H90" s="7">
        <v>9.5341000000000005</v>
      </c>
      <c r="I90" s="7">
        <v>8.6126000000000005</v>
      </c>
      <c r="J90" s="1">
        <v>7.4051E-7</v>
      </c>
      <c r="K90" s="1">
        <v>8.3711000000000001E-8</v>
      </c>
      <c r="L90" s="7">
        <v>11.305</v>
      </c>
      <c r="M90" s="7">
        <v>0.76160000000000005</v>
      </c>
      <c r="N90" s="7">
        <v>1.2192E-2</v>
      </c>
      <c r="O90" s="7">
        <v>1.6008</v>
      </c>
      <c r="P90" s="7">
        <v>13930</v>
      </c>
      <c r="Q90" s="7">
        <v>16.228999999999999</v>
      </c>
      <c r="R90" s="7">
        <v>0.11650000000000001</v>
      </c>
      <c r="S90" s="13">
        <v>1.4365E-12</v>
      </c>
      <c r="T90" s="3">
        <v>3.3474000000000001E-14</v>
      </c>
      <c r="U90" s="11">
        <v>2.3302</v>
      </c>
      <c r="V90" s="7">
        <v>0.97180999999999995</v>
      </c>
      <c r="W90" s="7">
        <v>1.3177E-3</v>
      </c>
      <c r="X90" s="7">
        <v>0.13558999999999999</v>
      </c>
      <c r="Y90" s="1"/>
      <c r="Z90" s="7"/>
      <c r="AA90" s="20">
        <f>S90</f>
        <v>1.4365E-12</v>
      </c>
      <c r="AB90" s="41">
        <f>((AA90/AA$95)-1)*100</f>
        <v>0.64739430797473574</v>
      </c>
      <c r="AC90" s="20">
        <f>STDEV(AA91:AA94)</f>
        <v>4.336281048702111E-15</v>
      </c>
    </row>
    <row r="91" spans="1:29" s="2" customFormat="1" x14ac:dyDescent="0.25">
      <c r="A91" s="4" t="s">
        <v>178</v>
      </c>
      <c r="B91" s="1">
        <v>4.7953999999999998E-4</v>
      </c>
      <c r="C91" s="1">
        <v>0.11940000000000001</v>
      </c>
      <c r="D91" s="1">
        <v>2.6814999999999998E-7</v>
      </c>
      <c r="E91" s="1">
        <v>1.5433E-8</v>
      </c>
      <c r="F91" s="7">
        <v>5.7553999999999998</v>
      </c>
      <c r="G91" s="7">
        <v>-107.7</v>
      </c>
      <c r="H91" s="7">
        <v>9.4163999999999994</v>
      </c>
      <c r="I91" s="7">
        <v>8.7431999999999999</v>
      </c>
      <c r="J91" s="1">
        <v>7.3842999999999998E-7</v>
      </c>
      <c r="K91" s="1">
        <v>8.2718E-8</v>
      </c>
      <c r="L91" s="7">
        <v>11.202</v>
      </c>
      <c r="M91" s="7">
        <v>0.76163999999999998</v>
      </c>
      <c r="N91" s="7">
        <v>1.2081E-2</v>
      </c>
      <c r="O91" s="7">
        <v>1.5862000000000001</v>
      </c>
      <c r="P91" s="7">
        <v>13964</v>
      </c>
      <c r="Q91" s="7">
        <v>16.074000000000002</v>
      </c>
      <c r="R91" s="7">
        <v>0.11511</v>
      </c>
      <c r="S91" s="13">
        <v>1.4228E-12</v>
      </c>
      <c r="T91" s="3">
        <v>3.2789999999999998E-14</v>
      </c>
      <c r="U91" s="11">
        <v>2.3046000000000002</v>
      </c>
      <c r="V91" s="7">
        <v>0.97236</v>
      </c>
      <c r="W91" s="7">
        <v>1.3029999999999999E-3</v>
      </c>
      <c r="X91" s="7">
        <v>0.13400000000000001</v>
      </c>
      <c r="Y91" s="1"/>
      <c r="Z91"/>
      <c r="AA91" s="20">
        <f t="shared" ref="AA91:AA94" si="24">S91</f>
        <v>1.4228E-12</v>
      </c>
      <c r="AB91" s="41">
        <f t="shared" ref="AB91:AB94" si="25">((AA91/AA$95)-1)*100</f>
        <v>-0.31248686294017558</v>
      </c>
      <c r="AC91" s="20">
        <f>STDEV(AA92:AA94,AA90)</f>
        <v>6.7889002545821927E-15</v>
      </c>
    </row>
    <row r="92" spans="1:29" s="2" customFormat="1" x14ac:dyDescent="0.25">
      <c r="A92" s="4" t="s">
        <v>179</v>
      </c>
      <c r="B92" s="1">
        <v>4.8055999999999999E-4</v>
      </c>
      <c r="C92" s="1">
        <v>0.11966</v>
      </c>
      <c r="D92" s="1">
        <v>2.6892E-7</v>
      </c>
      <c r="E92" s="1">
        <v>1.5474E-8</v>
      </c>
      <c r="F92" s="7">
        <v>5.7541000000000002</v>
      </c>
      <c r="G92" s="7">
        <v>-109.9</v>
      </c>
      <c r="H92" s="7">
        <v>9.4496000000000002</v>
      </c>
      <c r="I92" s="7">
        <v>8.5983999999999998</v>
      </c>
      <c r="J92" s="1">
        <v>7.3638000000000003E-7</v>
      </c>
      <c r="K92" s="1">
        <v>8.2549999999999995E-8</v>
      </c>
      <c r="L92" s="7">
        <v>11.21</v>
      </c>
      <c r="M92" s="7">
        <v>0.76197999999999999</v>
      </c>
      <c r="N92" s="7">
        <v>1.209E-2</v>
      </c>
      <c r="O92" s="7">
        <v>1.5867</v>
      </c>
      <c r="P92" s="7">
        <v>13965</v>
      </c>
      <c r="Q92" s="7">
        <v>16.102</v>
      </c>
      <c r="R92" s="7">
        <v>0.1153</v>
      </c>
      <c r="S92" s="13">
        <v>1.4217000000000001E-12</v>
      </c>
      <c r="T92" s="3">
        <v>3.2810000000000001E-14</v>
      </c>
      <c r="U92" s="11">
        <v>2.3077999999999999</v>
      </c>
      <c r="V92" s="7">
        <v>0.97228999999999999</v>
      </c>
      <c r="W92" s="7">
        <v>1.3048999999999999E-3</v>
      </c>
      <c r="X92" s="7">
        <v>0.13421</v>
      </c>
      <c r="Y92" s="1"/>
      <c r="Z92"/>
      <c r="AA92" s="20">
        <f t="shared" si="24"/>
        <v>1.4217000000000001E-12</v>
      </c>
      <c r="AB92" s="41">
        <f t="shared" si="25"/>
        <v>-0.38955761388953514</v>
      </c>
      <c r="AC92" s="20">
        <f>STDEV(AA93:AA94,AA90:AA91)</f>
        <v>6.4417906413253415E-15</v>
      </c>
    </row>
    <row r="93" spans="1:29" s="2" customFormat="1" x14ac:dyDescent="0.25">
      <c r="A93" s="4" t="s">
        <v>180</v>
      </c>
      <c r="B93" s="1">
        <v>4.7736000000000002E-4</v>
      </c>
      <c r="C93" s="1">
        <v>0.11885999999999999</v>
      </c>
      <c r="D93" s="1">
        <v>2.6777000000000002E-7</v>
      </c>
      <c r="E93" s="1">
        <v>1.5399000000000001E-8</v>
      </c>
      <c r="F93" s="7">
        <v>5.7507999999999999</v>
      </c>
      <c r="G93" s="7">
        <v>-108.2</v>
      </c>
      <c r="H93" s="7">
        <v>9.4007000000000005</v>
      </c>
      <c r="I93" s="7">
        <v>8.6882999999999999</v>
      </c>
      <c r="J93" s="1">
        <v>7.3648000000000004E-7</v>
      </c>
      <c r="K93" s="1">
        <v>8.2268999999999994E-8</v>
      </c>
      <c r="L93" s="7">
        <v>11.170999999999999</v>
      </c>
      <c r="M93" s="7">
        <v>0.76198999999999995</v>
      </c>
      <c r="N93" s="7">
        <v>1.2047E-2</v>
      </c>
      <c r="O93" s="7">
        <v>1.581</v>
      </c>
      <c r="P93" s="7">
        <v>13952</v>
      </c>
      <c r="Q93" s="7">
        <v>16.030999999999999</v>
      </c>
      <c r="R93" s="7">
        <v>0.1149</v>
      </c>
      <c r="S93" s="13">
        <v>1.424E-12</v>
      </c>
      <c r="T93" s="3">
        <v>3.2753000000000002E-14</v>
      </c>
      <c r="U93" s="11">
        <v>2.3001</v>
      </c>
      <c r="V93" s="7">
        <v>0.97231000000000001</v>
      </c>
      <c r="W93" s="7">
        <v>1.3005E-3</v>
      </c>
      <c r="X93" s="7">
        <v>0.13375000000000001</v>
      </c>
      <c r="Y93"/>
      <c r="Z93"/>
      <c r="AA93" s="20">
        <f t="shared" si="24"/>
        <v>1.424E-12</v>
      </c>
      <c r="AB93" s="41">
        <f t="shared" si="25"/>
        <v>-0.22840968008631668</v>
      </c>
      <c r="AC93" s="20">
        <f>STDEV(AA94,AA90:AA92)</f>
        <v>7.0674724383379308E-15</v>
      </c>
    </row>
    <row r="94" spans="1:29" s="2" customFormat="1" x14ac:dyDescent="0.25">
      <c r="A94" s="4" t="s">
        <v>181</v>
      </c>
      <c r="B94" s="1">
        <v>4.8191E-4</v>
      </c>
      <c r="C94" s="1">
        <v>0.12</v>
      </c>
      <c r="D94" s="1">
        <v>2.6911000000000001E-7</v>
      </c>
      <c r="E94" s="1">
        <v>1.5478999999999999E-8</v>
      </c>
      <c r="F94" s="7">
        <v>5.7519</v>
      </c>
      <c r="G94" s="7">
        <v>-109.5</v>
      </c>
      <c r="H94" s="7">
        <v>9.4543999999999997</v>
      </c>
      <c r="I94" s="7">
        <v>8.6341999999999999</v>
      </c>
      <c r="J94" s="1">
        <v>7.3478999999999998E-7</v>
      </c>
      <c r="K94" s="1">
        <v>8.2455999999999994E-8</v>
      </c>
      <c r="L94" s="7">
        <v>11.222</v>
      </c>
      <c r="M94" s="7">
        <v>0.76224000000000003</v>
      </c>
      <c r="N94" s="7">
        <v>1.2102E-2</v>
      </c>
      <c r="O94" s="7">
        <v>1.5876999999999999</v>
      </c>
      <c r="P94" s="7">
        <v>13948</v>
      </c>
      <c r="Q94" s="7">
        <v>16.113</v>
      </c>
      <c r="R94" s="7">
        <v>0.11552</v>
      </c>
      <c r="S94" s="13">
        <v>1.4313E-12</v>
      </c>
      <c r="T94" s="3">
        <v>3.3094E-14</v>
      </c>
      <c r="U94" s="11">
        <v>2.3121999999999998</v>
      </c>
      <c r="V94" s="7">
        <v>0.97202999999999995</v>
      </c>
      <c r="W94" s="7">
        <v>1.3074E-3</v>
      </c>
      <c r="X94" s="7">
        <v>0.13450000000000001</v>
      </c>
      <c r="Y94"/>
      <c r="Z94"/>
      <c r="AA94" s="20">
        <f t="shared" si="24"/>
        <v>1.4313E-12</v>
      </c>
      <c r="AB94" s="41">
        <f t="shared" si="25"/>
        <v>0.28305984894132497</v>
      </c>
      <c r="AC94" s="20">
        <f>STDEV(AA90:AA93)</f>
        <v>6.8975841181290732E-15</v>
      </c>
    </row>
    <row r="95" spans="1:29" s="2" customFormat="1" x14ac:dyDescent="0.25">
      <c r="A95" s="4" t="str">
        <f>A94</f>
        <v>D:\Google Drive\Research\data\2020-TB\test-5e4-07232020\test-5e4-c2-07232020\2-10-5.TXT</v>
      </c>
      <c r="B95" s="13">
        <f>AVERAGE(B90:B94)</f>
        <v>4.8159199999999998E-4</v>
      </c>
      <c r="C95" s="13">
        <f t="shared" ref="C95:X95" si="26">AVERAGE(C90:C94)</f>
        <v>0.11991599999999999</v>
      </c>
      <c r="D95" s="13">
        <f t="shared" si="26"/>
        <v>2.6908599999999998E-7</v>
      </c>
      <c r="E95" s="13">
        <f t="shared" si="26"/>
        <v>1.5476000000000002E-8</v>
      </c>
      <c r="F95" s="13">
        <f t="shared" si="26"/>
        <v>5.7513199999999998</v>
      </c>
      <c r="G95" s="13">
        <f t="shared" si="26"/>
        <v>-109.2</v>
      </c>
      <c r="H95" s="13">
        <f t="shared" si="26"/>
        <v>9.451039999999999</v>
      </c>
      <c r="I95" s="13">
        <f t="shared" si="26"/>
        <v>8.6553399999999989</v>
      </c>
      <c r="J95" s="13">
        <f t="shared" si="26"/>
        <v>7.3731799999999999E-7</v>
      </c>
      <c r="K95" s="13">
        <f t="shared" si="26"/>
        <v>8.2740800000000002E-8</v>
      </c>
      <c r="L95" s="13">
        <f t="shared" si="26"/>
        <v>11.222</v>
      </c>
      <c r="M95" s="13">
        <f t="shared" si="26"/>
        <v>0.76188999999999996</v>
      </c>
      <c r="N95" s="13">
        <f t="shared" si="26"/>
        <v>1.2102400000000001E-2</v>
      </c>
      <c r="O95" s="13">
        <f t="shared" si="26"/>
        <v>1.5884799999999999</v>
      </c>
      <c r="P95" s="13">
        <f t="shared" si="26"/>
        <v>13951.8</v>
      </c>
      <c r="Q95" s="13">
        <f t="shared" si="26"/>
        <v>16.1098</v>
      </c>
      <c r="R95" s="13">
        <f t="shared" si="26"/>
        <v>0.115466</v>
      </c>
      <c r="S95" s="13">
        <f t="shared" si="26"/>
        <v>1.4272599999999999E-12</v>
      </c>
      <c r="T95" s="13">
        <f t="shared" si="26"/>
        <v>3.2984199999999997E-14</v>
      </c>
      <c r="U95" s="13">
        <f t="shared" si="26"/>
        <v>2.3109799999999998</v>
      </c>
      <c r="V95" s="13">
        <f t="shared" si="26"/>
        <v>0.97216000000000002</v>
      </c>
      <c r="W95" s="13">
        <f t="shared" si="26"/>
        <v>1.3066999999999998E-3</v>
      </c>
      <c r="X95" s="13">
        <f t="shared" si="26"/>
        <v>0.13441</v>
      </c>
      <c r="Y95"/>
      <c r="Z95" s="10" t="s">
        <v>43</v>
      </c>
      <c r="AA95" s="20">
        <f>AVERAGE(AA90:AA94)</f>
        <v>1.4272599999999999E-12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182</v>
      </c>
      <c r="B99" s="1">
        <v>4.797E-4</v>
      </c>
      <c r="C99" s="1">
        <v>0.11945</v>
      </c>
      <c r="D99" s="1">
        <v>2.6791999999999998E-7</v>
      </c>
      <c r="E99" s="1">
        <v>1.5448E-8</v>
      </c>
      <c r="F99" s="7">
        <v>5.7659000000000002</v>
      </c>
      <c r="G99" s="7">
        <v>-107.1</v>
      </c>
      <c r="H99" s="7">
        <v>9.4471000000000007</v>
      </c>
      <c r="I99" s="7">
        <v>8.8208000000000002</v>
      </c>
      <c r="J99" s="1">
        <v>7.4863E-7</v>
      </c>
      <c r="K99" s="1">
        <v>8.4022999999999997E-8</v>
      </c>
      <c r="L99" s="7">
        <v>11.224</v>
      </c>
      <c r="M99" s="7">
        <v>0.76131000000000004</v>
      </c>
      <c r="N99" s="7">
        <v>1.2104E-2</v>
      </c>
      <c r="O99" s="7">
        <v>1.5899000000000001</v>
      </c>
      <c r="P99" s="7">
        <v>13871</v>
      </c>
      <c r="Q99" s="7">
        <v>16.024000000000001</v>
      </c>
      <c r="R99" s="7">
        <v>0.11552</v>
      </c>
      <c r="S99" s="13">
        <v>1.4169E-12</v>
      </c>
      <c r="T99" s="3">
        <v>3.2719999999999998E-14</v>
      </c>
      <c r="U99" s="11">
        <v>2.3092999999999999</v>
      </c>
      <c r="V99" s="7">
        <v>0.97250000000000003</v>
      </c>
      <c r="W99" s="7">
        <v>1.3059E-3</v>
      </c>
      <c r="X99" s="7">
        <v>0.13428000000000001</v>
      </c>
      <c r="Y99" s="1"/>
      <c r="Z99" s="7"/>
      <c r="AA99" s="20">
        <f>S99</f>
        <v>1.4169E-12</v>
      </c>
      <c r="AB99" s="41">
        <f>((AA99/AA$104)-1)*100</f>
        <v>-0.52234719238384297</v>
      </c>
      <c r="AC99" s="20">
        <f>STDEV(AA100:AA103)</f>
        <v>2.9653555155045627E-15</v>
      </c>
    </row>
    <row r="100" spans="1:29" s="2" customFormat="1" x14ac:dyDescent="0.25">
      <c r="A100" s="4" t="s">
        <v>183</v>
      </c>
      <c r="B100" s="1">
        <v>4.8401999999999999E-4</v>
      </c>
      <c r="C100" s="1">
        <v>0.12052</v>
      </c>
      <c r="D100" s="1">
        <v>2.6932999999999999E-7</v>
      </c>
      <c r="E100" s="1">
        <v>1.5506E-8</v>
      </c>
      <c r="F100" s="7">
        <v>5.7572000000000001</v>
      </c>
      <c r="G100" s="7">
        <v>-108</v>
      </c>
      <c r="H100" s="7">
        <v>9.4616000000000007</v>
      </c>
      <c r="I100" s="7">
        <v>8.7606999999999999</v>
      </c>
      <c r="J100" s="1">
        <v>7.4657999999999995E-7</v>
      </c>
      <c r="K100" s="1">
        <v>8.4589000000000004E-8</v>
      </c>
      <c r="L100" s="7">
        <v>11.33</v>
      </c>
      <c r="M100" s="7">
        <v>0.76114000000000004</v>
      </c>
      <c r="N100" s="7">
        <v>1.222E-2</v>
      </c>
      <c r="O100" s="7">
        <v>1.6054999999999999</v>
      </c>
      <c r="P100" s="7">
        <v>13987</v>
      </c>
      <c r="Q100" s="7">
        <v>16.158999999999999</v>
      </c>
      <c r="R100" s="7">
        <v>0.11552999999999999</v>
      </c>
      <c r="S100" s="13">
        <v>1.4245E-12</v>
      </c>
      <c r="T100" s="3">
        <v>3.2942999999999999E-14</v>
      </c>
      <c r="U100" s="11">
        <v>2.3126000000000002</v>
      </c>
      <c r="V100" s="7">
        <v>0.97223000000000004</v>
      </c>
      <c r="W100" s="7">
        <v>1.3075999999999999E-3</v>
      </c>
      <c r="X100" s="7">
        <v>0.13449</v>
      </c>
      <c r="Y100" s="1"/>
      <c r="Z100"/>
      <c r="AA100" s="20">
        <f t="shared" ref="AA100:AA103" si="27">S100</f>
        <v>1.4245E-12</v>
      </c>
      <c r="AB100" s="41">
        <f t="shared" ref="AB100:AB103" si="28">((AA100/AA$95)-1)*100</f>
        <v>-0.19337752056386437</v>
      </c>
      <c r="AC100" s="20">
        <f>STDEV(AA101:AA103,AA99)</f>
        <v>5.6432850952851049E-15</v>
      </c>
    </row>
    <row r="101" spans="1:29" s="2" customFormat="1" x14ac:dyDescent="0.25">
      <c r="A101" s="4" t="s">
        <v>184</v>
      </c>
      <c r="B101" s="1">
        <v>4.704E-4</v>
      </c>
      <c r="C101" s="1">
        <v>0.11713</v>
      </c>
      <c r="D101" s="1">
        <v>2.7099999999999998E-7</v>
      </c>
      <c r="E101" s="1">
        <v>1.5299E-8</v>
      </c>
      <c r="F101" s="7">
        <v>5.6454000000000004</v>
      </c>
      <c r="G101" s="7">
        <v>-110.6</v>
      </c>
      <c r="H101" s="7">
        <v>9.3437000000000001</v>
      </c>
      <c r="I101" s="7">
        <v>8.4481999999999999</v>
      </c>
      <c r="J101" s="1">
        <v>7.4575999999999998E-7</v>
      </c>
      <c r="K101" s="1">
        <v>8.3230999999999999E-8</v>
      </c>
      <c r="L101" s="7">
        <v>11.161</v>
      </c>
      <c r="M101" s="7">
        <v>0.76119999999999999</v>
      </c>
      <c r="N101" s="7">
        <v>1.2037000000000001E-2</v>
      </c>
      <c r="O101" s="7">
        <v>1.5812999999999999</v>
      </c>
      <c r="P101" s="7">
        <v>13983</v>
      </c>
      <c r="Q101" s="7">
        <v>15.941000000000001</v>
      </c>
      <c r="R101" s="7">
        <v>0.114</v>
      </c>
      <c r="S101" s="13">
        <v>1.4305E-12</v>
      </c>
      <c r="T101" s="3">
        <v>3.2634000000000001E-14</v>
      </c>
      <c r="U101" s="11">
        <v>2.2812999999999999</v>
      </c>
      <c r="V101" s="7">
        <v>0.97197</v>
      </c>
      <c r="W101" s="7">
        <v>1.2899000000000001E-3</v>
      </c>
      <c r="X101" s="7">
        <v>0.13270999999999999</v>
      </c>
      <c r="Y101" s="1"/>
      <c r="Z101"/>
      <c r="AA101" s="20">
        <f t="shared" si="27"/>
        <v>1.4305E-12</v>
      </c>
      <c r="AB101" s="41">
        <f t="shared" si="28"/>
        <v>0.22700839370541903</v>
      </c>
      <c r="AC101" s="20">
        <f>STDEV(AA102:AA103,AA99:AA100)</f>
        <v>4.0058290860528469E-15</v>
      </c>
    </row>
    <row r="102" spans="1:29" s="2" customFormat="1" x14ac:dyDescent="0.25">
      <c r="A102" s="4" t="s">
        <v>185</v>
      </c>
      <c r="B102" s="1">
        <v>4.7092E-4</v>
      </c>
      <c r="C102" s="1">
        <v>0.11726</v>
      </c>
      <c r="D102" s="1">
        <v>2.6867999999999999E-7</v>
      </c>
      <c r="E102" s="1">
        <v>1.5302E-8</v>
      </c>
      <c r="F102" s="7">
        <v>5.6952999999999996</v>
      </c>
      <c r="G102" s="7">
        <v>-108.5</v>
      </c>
      <c r="H102" s="7">
        <v>9.3431999999999995</v>
      </c>
      <c r="I102" s="7">
        <v>8.6112000000000002</v>
      </c>
      <c r="J102" s="1">
        <v>7.4496999999999998E-7</v>
      </c>
      <c r="K102" s="1">
        <v>8.3133999999999995E-8</v>
      </c>
      <c r="L102" s="7">
        <v>11.159000000000001</v>
      </c>
      <c r="M102" s="7">
        <v>0.76136999999999999</v>
      </c>
      <c r="N102" s="7">
        <v>1.2035000000000001E-2</v>
      </c>
      <c r="O102" s="7">
        <v>1.5807</v>
      </c>
      <c r="P102" s="7">
        <v>13969</v>
      </c>
      <c r="Q102" s="7">
        <v>15.932</v>
      </c>
      <c r="R102" s="7">
        <v>0.11405</v>
      </c>
      <c r="S102" s="13">
        <v>1.424E-12</v>
      </c>
      <c r="T102" s="3">
        <v>3.2505000000000003E-14</v>
      </c>
      <c r="U102" s="11">
        <v>2.2827000000000002</v>
      </c>
      <c r="V102" s="7">
        <v>0.97223000000000004</v>
      </c>
      <c r="W102" s="7">
        <v>1.2907000000000001E-3</v>
      </c>
      <c r="X102" s="7">
        <v>0.13275999999999999</v>
      </c>
      <c r="Y102"/>
      <c r="Z102"/>
      <c r="AA102" s="20">
        <f t="shared" si="27"/>
        <v>1.424E-12</v>
      </c>
      <c r="AB102" s="41">
        <f t="shared" si="28"/>
        <v>-0.22840968008631668</v>
      </c>
      <c r="AC102" s="20">
        <f>STDEV(AA103,AA99:AA101)</f>
        <v>5.6399615837935469E-15</v>
      </c>
    </row>
    <row r="103" spans="1:29" s="2" customFormat="1" x14ac:dyDescent="0.25">
      <c r="A103" s="4" t="s">
        <v>186</v>
      </c>
      <c r="B103" s="1">
        <v>4.7156999999999999E-4</v>
      </c>
      <c r="C103" s="1">
        <v>0.11742</v>
      </c>
      <c r="D103" s="1">
        <v>2.6898999999999998E-7</v>
      </c>
      <c r="E103" s="1">
        <v>1.5317999999999999E-8</v>
      </c>
      <c r="F103" s="7">
        <v>5.6946000000000003</v>
      </c>
      <c r="G103" s="7">
        <v>-109.7</v>
      </c>
      <c r="H103" s="7">
        <v>9.3584999999999994</v>
      </c>
      <c r="I103" s="7">
        <v>8.5310000000000006</v>
      </c>
      <c r="J103" s="1">
        <v>7.4372999999999995E-7</v>
      </c>
      <c r="K103" s="1">
        <v>8.3034000000000001E-8</v>
      </c>
      <c r="L103" s="7">
        <v>11.164999999999999</v>
      </c>
      <c r="M103" s="7">
        <v>0.76161999999999996</v>
      </c>
      <c r="N103" s="7">
        <v>1.2041E-2</v>
      </c>
      <c r="O103" s="7">
        <v>1.581</v>
      </c>
      <c r="P103" s="7">
        <v>13961</v>
      </c>
      <c r="Q103" s="7">
        <v>15.942</v>
      </c>
      <c r="R103" s="7">
        <v>0.11419</v>
      </c>
      <c r="S103" s="13">
        <v>1.4258E-12</v>
      </c>
      <c r="T103" s="3">
        <v>3.2577999999999999E-14</v>
      </c>
      <c r="U103" s="11">
        <v>2.2848999999999999</v>
      </c>
      <c r="V103" s="7">
        <v>0.97214</v>
      </c>
      <c r="W103" s="7">
        <v>1.292E-3</v>
      </c>
      <c r="X103" s="7">
        <v>0.13289999999999999</v>
      </c>
      <c r="Y103"/>
      <c r="Z103"/>
      <c r="AA103" s="20">
        <f t="shared" si="27"/>
        <v>1.4258E-12</v>
      </c>
      <c r="AB103" s="41">
        <f t="shared" si="28"/>
        <v>-0.10229390580551723</v>
      </c>
      <c r="AC103" s="20">
        <f>STDEV(AA99:AA102)</f>
        <v>5.5649947589074131E-15</v>
      </c>
    </row>
    <row r="104" spans="1:29" s="2" customFormat="1" x14ac:dyDescent="0.25">
      <c r="A104" s="4" t="str">
        <f>A103</f>
        <v>D:\Google Drive\Research\data\2020-TB\test-5e4-07232020\test-5e4-c2-07232020\2-11-5.TXT</v>
      </c>
      <c r="B104" s="13">
        <f>AVERAGE(B99:B103)</f>
        <v>4.7532199999999997E-4</v>
      </c>
      <c r="C104" s="13">
        <f t="shared" ref="C104:X104" si="29">AVERAGE(C99:C103)</f>
        <v>0.11835599999999999</v>
      </c>
      <c r="D104" s="13">
        <f t="shared" si="29"/>
        <v>2.6918399999999998E-7</v>
      </c>
      <c r="E104" s="13">
        <f t="shared" si="29"/>
        <v>1.5374600000000002E-8</v>
      </c>
      <c r="F104" s="13">
        <f t="shared" si="29"/>
        <v>5.7116800000000003</v>
      </c>
      <c r="G104" s="13">
        <f t="shared" si="29"/>
        <v>-108.78</v>
      </c>
      <c r="H104" s="13">
        <f t="shared" si="29"/>
        <v>9.3908200000000015</v>
      </c>
      <c r="I104" s="13">
        <f t="shared" si="29"/>
        <v>8.6343800000000002</v>
      </c>
      <c r="J104" s="13">
        <f t="shared" si="29"/>
        <v>7.4593399999999991E-7</v>
      </c>
      <c r="K104" s="13">
        <f t="shared" si="29"/>
        <v>8.3602199999999994E-8</v>
      </c>
      <c r="L104" s="13">
        <f t="shared" si="29"/>
        <v>11.207800000000001</v>
      </c>
      <c r="M104" s="13">
        <f t="shared" si="29"/>
        <v>0.761328</v>
      </c>
      <c r="N104" s="13">
        <f t="shared" si="29"/>
        <v>1.2087399999999998E-2</v>
      </c>
      <c r="O104" s="13">
        <f t="shared" si="29"/>
        <v>1.58768</v>
      </c>
      <c r="P104" s="13">
        <f t="shared" si="29"/>
        <v>13954.2</v>
      </c>
      <c r="Q104" s="13">
        <f t="shared" si="29"/>
        <v>15.999599999999997</v>
      </c>
      <c r="R104" s="13">
        <f t="shared" si="29"/>
        <v>0.114658</v>
      </c>
      <c r="S104" s="13">
        <f t="shared" si="29"/>
        <v>1.42434E-12</v>
      </c>
      <c r="T104" s="13">
        <f t="shared" si="29"/>
        <v>3.2676E-14</v>
      </c>
      <c r="U104" s="13">
        <f t="shared" si="29"/>
        <v>2.2941600000000002</v>
      </c>
      <c r="V104" s="13">
        <f t="shared" si="29"/>
        <v>0.97221399999999991</v>
      </c>
      <c r="W104" s="13">
        <f t="shared" si="29"/>
        <v>1.29722E-3</v>
      </c>
      <c r="X104" s="13">
        <f t="shared" si="29"/>
        <v>0.13342800000000002</v>
      </c>
      <c r="Y104"/>
      <c r="Z104" s="10" t="s">
        <v>43</v>
      </c>
      <c r="AA104" s="20">
        <f>AVERAGE(AA99:AA103)</f>
        <v>1.42434E-12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83</v>
      </c>
      <c r="B107" s="1" t="s">
        <v>7</v>
      </c>
      <c r="C107" s="1" t="s">
        <v>8</v>
      </c>
      <c r="D107" s="1" t="s">
        <v>84</v>
      </c>
      <c r="E107" s="1" t="s">
        <v>28</v>
      </c>
      <c r="F107" s="7" t="s">
        <v>29</v>
      </c>
      <c r="G107" s="7" t="s">
        <v>85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97" zoomScaleNormal="100" workbookViewId="0">
      <selection activeCell="A98" sqref="A98:X103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83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188</v>
      </c>
      <c r="B18" s="1">
        <v>2.7966999999999998E-4</v>
      </c>
      <c r="C18" s="1">
        <v>6.9639000000000006E-2</v>
      </c>
      <c r="D18" s="1">
        <v>2.3524000000000001E-7</v>
      </c>
      <c r="E18" s="1">
        <v>1.3316E-8</v>
      </c>
      <c r="F18" s="7">
        <v>5.6605999999999996</v>
      </c>
      <c r="G18" s="7">
        <v>-105.7</v>
      </c>
      <c r="H18" s="7">
        <v>8.2433999999999994</v>
      </c>
      <c r="I18" s="7">
        <v>7.7988999999999997</v>
      </c>
      <c r="J18" s="1">
        <v>1.8031E-7</v>
      </c>
      <c r="K18" s="1">
        <v>8.8721000000000004E-9</v>
      </c>
      <c r="L18" s="7">
        <v>4.9204999999999997</v>
      </c>
      <c r="M18" s="7">
        <v>0.84277999999999997</v>
      </c>
      <c r="N18" s="7">
        <v>5.2873E-3</v>
      </c>
      <c r="O18" s="7">
        <v>0.62736000000000003</v>
      </c>
      <c r="P18" s="7">
        <v>13688</v>
      </c>
      <c r="Q18" s="7">
        <v>13.44</v>
      </c>
      <c r="R18" s="7">
        <v>9.8187999999999998E-2</v>
      </c>
      <c r="S18" s="13">
        <v>1.6941E-12</v>
      </c>
      <c r="T18" s="3">
        <v>3.3574000000000002E-14</v>
      </c>
      <c r="U18" s="11">
        <v>1.9818</v>
      </c>
      <c r="V18" s="7">
        <v>0.96365000000000001</v>
      </c>
      <c r="W18" s="7">
        <v>1.1236E-3</v>
      </c>
      <c r="X18" s="7">
        <v>0.1166</v>
      </c>
      <c r="Y18" s="1"/>
      <c r="Z18" s="7"/>
      <c r="AA18" s="20">
        <f>S18</f>
        <v>1.6941E-12</v>
      </c>
      <c r="AB18" s="41">
        <f>((AA18/AA$23)-1)*100</f>
        <v>1.6000767653020942</v>
      </c>
      <c r="AC18" s="20">
        <f>STDEV(AA19:AA22)</f>
        <v>1.256728557273473E-14</v>
      </c>
    </row>
    <row r="19" spans="1:29" x14ac:dyDescent="0.25">
      <c r="A19" s="4" t="s">
        <v>189</v>
      </c>
      <c r="B19" s="1">
        <v>2.7318999999999998E-4</v>
      </c>
      <c r="C19" s="1">
        <v>6.8024000000000001E-2</v>
      </c>
      <c r="D19" s="1">
        <v>2.4998999999999998E-7</v>
      </c>
      <c r="E19" s="1">
        <v>1.3167999999999999E-8</v>
      </c>
      <c r="F19" s="7">
        <v>5.2674000000000003</v>
      </c>
      <c r="G19" s="7">
        <v>-117.7</v>
      </c>
      <c r="H19" s="7">
        <v>8.1541999999999994</v>
      </c>
      <c r="I19" s="7">
        <v>6.9279999999999999</v>
      </c>
      <c r="J19" s="1">
        <v>1.8084E-7</v>
      </c>
      <c r="K19" s="1">
        <v>8.8044999999999995E-9</v>
      </c>
      <c r="L19" s="7">
        <v>4.8686999999999996</v>
      </c>
      <c r="M19" s="7">
        <v>0.84279000000000004</v>
      </c>
      <c r="N19" s="7">
        <v>5.2316000000000003E-3</v>
      </c>
      <c r="O19" s="7">
        <v>0.62075000000000002</v>
      </c>
      <c r="P19" s="7">
        <v>13726</v>
      </c>
      <c r="Q19" s="7">
        <v>13.272</v>
      </c>
      <c r="R19" s="7">
        <v>9.6692E-2</v>
      </c>
      <c r="S19" s="13">
        <v>1.6509999999999999E-12</v>
      </c>
      <c r="T19" s="3">
        <v>3.2231000000000002E-14</v>
      </c>
      <c r="U19" s="11">
        <v>1.9521999999999999</v>
      </c>
      <c r="V19" s="7">
        <v>0.96462000000000003</v>
      </c>
      <c r="W19" s="7">
        <v>1.1067E-3</v>
      </c>
      <c r="X19" s="7">
        <v>0.11473</v>
      </c>
      <c r="Y19" s="1"/>
      <c r="AA19" s="20">
        <f t="shared" ref="AA19:AA22" si="0">S19</f>
        <v>1.6509999999999999E-12</v>
      </c>
      <c r="AB19" s="41">
        <f t="shared" ref="AB19:AB22" si="1">((AA19/AA$23)-1)*100</f>
        <v>-0.98475489078936329</v>
      </c>
      <c r="AC19" s="20">
        <f>STDEV(AA20:AA22,AA18)</f>
        <v>1.849835578278968E-14</v>
      </c>
    </row>
    <row r="20" spans="1:29" x14ac:dyDescent="0.25">
      <c r="A20" s="4" t="s">
        <v>190</v>
      </c>
      <c r="B20" s="1">
        <v>2.7462999999999999E-4</v>
      </c>
      <c r="C20" s="1">
        <v>6.8384E-2</v>
      </c>
      <c r="D20" s="1">
        <v>2.4129000000000001E-7</v>
      </c>
      <c r="E20" s="1">
        <v>1.3164E-8</v>
      </c>
      <c r="F20" s="7">
        <v>5.4557000000000002</v>
      </c>
      <c r="G20" s="7">
        <v>-108.2</v>
      </c>
      <c r="H20" s="7">
        <v>8.1422000000000008</v>
      </c>
      <c r="I20" s="7">
        <v>7.5251000000000001</v>
      </c>
      <c r="J20" s="1">
        <v>1.7980999999999999E-7</v>
      </c>
      <c r="K20" s="1">
        <v>8.7976000000000003E-9</v>
      </c>
      <c r="L20" s="7">
        <v>4.8926999999999996</v>
      </c>
      <c r="M20" s="7">
        <v>0.84362000000000004</v>
      </c>
      <c r="N20" s="7">
        <v>5.2573000000000003E-3</v>
      </c>
      <c r="O20" s="7">
        <v>0.62317999999999996</v>
      </c>
      <c r="P20" s="7">
        <v>13712</v>
      </c>
      <c r="Q20" s="7">
        <v>13.282</v>
      </c>
      <c r="R20" s="7">
        <v>9.6864000000000006E-2</v>
      </c>
      <c r="S20" s="13">
        <v>1.6648999999999999E-12</v>
      </c>
      <c r="T20" s="3">
        <v>3.2585999999999997E-14</v>
      </c>
      <c r="U20" s="11">
        <v>1.9572000000000001</v>
      </c>
      <c r="V20" s="7">
        <v>0.96445000000000003</v>
      </c>
      <c r="W20" s="7">
        <v>1.1095E-3</v>
      </c>
      <c r="X20" s="7">
        <v>0.11504</v>
      </c>
      <c r="Y20" s="1"/>
      <c r="AA20" s="20">
        <f t="shared" si="0"/>
        <v>1.6648999999999999E-12</v>
      </c>
      <c r="AB20" s="41">
        <f t="shared" si="1"/>
        <v>-0.15113168847681324</v>
      </c>
      <c r="AC20" s="20">
        <f>STDEV(AA21:AA22,AA18:AA19)</f>
        <v>2.125754767919703E-14</v>
      </c>
    </row>
    <row r="21" spans="1:29" x14ac:dyDescent="0.25">
      <c r="A21" s="4" t="s">
        <v>191</v>
      </c>
      <c r="B21" s="1">
        <v>2.7377E-4</v>
      </c>
      <c r="C21" s="1">
        <v>6.8168999999999993E-2</v>
      </c>
      <c r="D21" s="1">
        <v>2.3888999999999999E-7</v>
      </c>
      <c r="E21" s="1">
        <v>1.3141E-8</v>
      </c>
      <c r="F21" s="7">
        <v>5.5008999999999997</v>
      </c>
      <c r="G21" s="7">
        <v>-107.2</v>
      </c>
      <c r="H21" s="7">
        <v>8.1226000000000003</v>
      </c>
      <c r="I21" s="7">
        <v>7.5770999999999997</v>
      </c>
      <c r="J21" s="1">
        <v>1.7896000000000001E-7</v>
      </c>
      <c r="K21" s="1">
        <v>8.7432000000000002E-9</v>
      </c>
      <c r="L21" s="7">
        <v>4.8856000000000002</v>
      </c>
      <c r="M21" s="7">
        <v>0.84421000000000002</v>
      </c>
      <c r="N21" s="7">
        <v>5.2497999999999998E-3</v>
      </c>
      <c r="O21" s="7">
        <v>0.62185999999999997</v>
      </c>
      <c r="P21" s="7">
        <v>13718</v>
      </c>
      <c r="Q21" s="7">
        <v>13.247999999999999</v>
      </c>
      <c r="R21" s="7">
        <v>9.6573999999999993E-2</v>
      </c>
      <c r="S21" s="13">
        <v>1.6503999999999999E-12</v>
      </c>
      <c r="T21" s="3">
        <v>3.2220999999999997E-14</v>
      </c>
      <c r="U21" s="11">
        <v>1.9522999999999999</v>
      </c>
      <c r="V21" s="7">
        <v>0.96487000000000001</v>
      </c>
      <c r="W21" s="7">
        <v>1.1065999999999999E-3</v>
      </c>
      <c r="X21" s="7">
        <v>0.11469</v>
      </c>
      <c r="AA21" s="20">
        <f t="shared" si="0"/>
        <v>1.6503999999999999E-12</v>
      </c>
      <c r="AB21" s="41">
        <f t="shared" si="1"/>
        <v>-1.0207386261409934</v>
      </c>
      <c r="AC21" s="20">
        <f>STDEV(AA22,AA18:AA20)</f>
        <v>1.8270992492655347E-14</v>
      </c>
    </row>
    <row r="22" spans="1:29" x14ac:dyDescent="0.25">
      <c r="A22" s="4" t="s">
        <v>192</v>
      </c>
      <c r="B22" s="1">
        <v>2.7573000000000002E-4</v>
      </c>
      <c r="C22" s="1">
        <v>6.8655999999999995E-2</v>
      </c>
      <c r="D22" s="1">
        <v>2.3787E-7</v>
      </c>
      <c r="E22" s="1">
        <v>1.3194000000000001E-8</v>
      </c>
      <c r="F22" s="7">
        <v>5.5467000000000004</v>
      </c>
      <c r="G22" s="7">
        <v>-105.9</v>
      </c>
      <c r="H22" s="7">
        <v>8.1583000000000006</v>
      </c>
      <c r="I22" s="7">
        <v>7.7038000000000002</v>
      </c>
      <c r="J22" s="1">
        <v>1.7856000000000001E-7</v>
      </c>
      <c r="K22" s="1">
        <v>8.7828999999999995E-9</v>
      </c>
      <c r="L22" s="7">
        <v>4.9187000000000003</v>
      </c>
      <c r="M22" s="7">
        <v>0.84460999999999997</v>
      </c>
      <c r="N22" s="7">
        <v>5.2852999999999997E-3</v>
      </c>
      <c r="O22" s="7">
        <v>0.62577000000000005</v>
      </c>
      <c r="P22" s="7">
        <v>13734</v>
      </c>
      <c r="Q22" s="7">
        <v>13.317</v>
      </c>
      <c r="R22" s="7">
        <v>9.6963999999999995E-2</v>
      </c>
      <c r="S22" s="13">
        <v>1.6766999999999999E-12</v>
      </c>
      <c r="T22" s="3">
        <v>3.2863000000000001E-14</v>
      </c>
      <c r="U22" s="11">
        <v>1.96</v>
      </c>
      <c r="V22" s="7">
        <v>0.96409999999999996</v>
      </c>
      <c r="W22" s="7">
        <v>1.1111000000000001E-3</v>
      </c>
      <c r="X22" s="7">
        <v>0.11525000000000001</v>
      </c>
      <c r="AA22" s="20">
        <f t="shared" si="0"/>
        <v>1.6766999999999999E-12</v>
      </c>
      <c r="AB22" s="41">
        <f t="shared" si="1"/>
        <v>0.55654844010506466</v>
      </c>
      <c r="AC22" s="20">
        <f>STDEV(AA18:AA21)</f>
        <v>2.0460856938717611E-14</v>
      </c>
    </row>
    <row r="23" spans="1:29" x14ac:dyDescent="0.25">
      <c r="A23" s="4" t="s">
        <v>44</v>
      </c>
      <c r="B23" s="13">
        <f>AVERAGE(B18:B22)</f>
        <v>2.7539799999999999E-4</v>
      </c>
      <c r="C23" s="13">
        <f t="shared" ref="C23:X23" si="2">AVERAGE(C18:C22)</f>
        <v>6.8574400000000008E-2</v>
      </c>
      <c r="D23" s="13">
        <f t="shared" si="2"/>
        <v>2.4065599999999998E-7</v>
      </c>
      <c r="E23" s="13">
        <f t="shared" si="2"/>
        <v>1.3196600000000001E-8</v>
      </c>
      <c r="F23" s="13">
        <f t="shared" si="2"/>
        <v>5.4862599999999997</v>
      </c>
      <c r="G23" s="13">
        <f t="shared" si="2"/>
        <v>-108.94000000000001</v>
      </c>
      <c r="H23" s="13">
        <f t="shared" si="2"/>
        <v>8.1641399999999997</v>
      </c>
      <c r="I23" s="13">
        <f t="shared" si="2"/>
        <v>7.5065800000000014</v>
      </c>
      <c r="J23" s="13">
        <f t="shared" si="2"/>
        <v>1.79696E-7</v>
      </c>
      <c r="K23" s="13">
        <f t="shared" si="2"/>
        <v>8.8000600000000003E-9</v>
      </c>
      <c r="L23" s="13">
        <f t="shared" si="2"/>
        <v>4.89724</v>
      </c>
      <c r="M23" s="13">
        <f t="shared" si="2"/>
        <v>0.84360199999999996</v>
      </c>
      <c r="N23" s="13">
        <f t="shared" si="2"/>
        <v>5.2622599999999995E-3</v>
      </c>
      <c r="O23" s="13">
        <f t="shared" si="2"/>
        <v>0.62378400000000001</v>
      </c>
      <c r="P23" s="13">
        <f t="shared" si="2"/>
        <v>13715.6</v>
      </c>
      <c r="Q23" s="13">
        <f t="shared" si="2"/>
        <v>13.3118</v>
      </c>
      <c r="R23" s="13">
        <f t="shared" si="2"/>
        <v>9.7056400000000001E-2</v>
      </c>
      <c r="S23" s="13">
        <f t="shared" si="2"/>
        <v>1.66742E-12</v>
      </c>
      <c r="T23" s="13">
        <f t="shared" si="2"/>
        <v>3.2694999999999993E-14</v>
      </c>
      <c r="U23" s="13">
        <f t="shared" si="2"/>
        <v>1.9606999999999999</v>
      </c>
      <c r="V23" s="13">
        <f t="shared" si="2"/>
        <v>0.96433799999999992</v>
      </c>
      <c r="W23" s="13">
        <f t="shared" si="2"/>
        <v>1.1115000000000001E-3</v>
      </c>
      <c r="X23" s="13">
        <f t="shared" si="2"/>
        <v>0.115262</v>
      </c>
      <c r="Z23" s="10" t="s">
        <v>43</v>
      </c>
      <c r="AA23" s="20">
        <f>AVERAGE(AA18:AA22)</f>
        <v>1.66742E-12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83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193</v>
      </c>
      <c r="B27" s="1">
        <v>2.7704999999999999E-4</v>
      </c>
      <c r="C27" s="1">
        <v>6.8986000000000006E-2</v>
      </c>
      <c r="D27" s="1">
        <v>2.4335000000000002E-7</v>
      </c>
      <c r="E27" s="1">
        <v>1.3170999999999999E-8</v>
      </c>
      <c r="F27" s="7">
        <v>5.4123999999999999</v>
      </c>
      <c r="G27" s="7">
        <v>-114.6</v>
      </c>
      <c r="H27" s="7">
        <v>8.1364000000000001</v>
      </c>
      <c r="I27" s="7">
        <v>7.0998000000000001</v>
      </c>
      <c r="J27" s="1">
        <v>1.8115E-7</v>
      </c>
      <c r="K27" s="1">
        <v>9.1139999999999998E-9</v>
      </c>
      <c r="L27" s="7">
        <v>5.0312000000000001</v>
      </c>
      <c r="M27" s="7">
        <v>0.84553</v>
      </c>
      <c r="N27" s="7">
        <v>5.4067000000000004E-3</v>
      </c>
      <c r="O27" s="7">
        <v>0.63944999999999996</v>
      </c>
      <c r="P27" s="7">
        <v>13818</v>
      </c>
      <c r="Q27" s="7">
        <v>13.303000000000001</v>
      </c>
      <c r="R27" s="7">
        <v>9.6272999999999997E-2</v>
      </c>
      <c r="S27" s="13">
        <v>1.6525000000000001E-12</v>
      </c>
      <c r="T27" s="3">
        <v>3.2199999999999998E-14</v>
      </c>
      <c r="U27" s="11">
        <v>1.9486000000000001</v>
      </c>
      <c r="V27" s="7">
        <v>0.96462000000000003</v>
      </c>
      <c r="W27" s="7">
        <v>1.1044E-3</v>
      </c>
      <c r="X27" s="7">
        <v>0.11448999999999999</v>
      </c>
      <c r="Y27" s="1"/>
      <c r="Z27" s="7"/>
      <c r="AA27" s="20">
        <f>S27</f>
        <v>1.6525000000000001E-12</v>
      </c>
      <c r="AB27" s="41">
        <f>((AA27/AA$32)-1)*100</f>
        <v>-1.7316635149439263</v>
      </c>
      <c r="AC27" s="20">
        <f>STDEV(AA28:AA31)</f>
        <v>1.9670451613185344E-14</v>
      </c>
    </row>
    <row r="28" spans="1:29" x14ac:dyDescent="0.25">
      <c r="A28" s="4" t="s">
        <v>194</v>
      </c>
      <c r="B28" s="1">
        <v>2.7999999999999998E-4</v>
      </c>
      <c r="C28" s="1">
        <v>6.9720000000000004E-2</v>
      </c>
      <c r="D28" s="1">
        <v>2.4474000000000001E-7</v>
      </c>
      <c r="E28" s="1">
        <v>1.3232000000000001E-8</v>
      </c>
      <c r="F28" s="7">
        <v>5.4066000000000001</v>
      </c>
      <c r="G28" s="7">
        <v>-113.3</v>
      </c>
      <c r="H28" s="7">
        <v>8.1684999999999999</v>
      </c>
      <c r="I28" s="7">
        <v>7.2096</v>
      </c>
      <c r="J28" s="1">
        <v>1.8104000000000001E-7</v>
      </c>
      <c r="K28" s="1">
        <v>9.1787999999999998E-9</v>
      </c>
      <c r="L28" s="7">
        <v>5.07</v>
      </c>
      <c r="M28" s="7">
        <v>0.84565999999999997</v>
      </c>
      <c r="N28" s="7">
        <v>5.4485000000000002E-3</v>
      </c>
      <c r="O28" s="7">
        <v>0.64429000000000003</v>
      </c>
      <c r="P28" s="7">
        <v>13841</v>
      </c>
      <c r="Q28" s="7">
        <v>13.379</v>
      </c>
      <c r="R28" s="7">
        <v>9.6661999999999998E-2</v>
      </c>
      <c r="S28" s="13">
        <v>1.6597000000000001E-12</v>
      </c>
      <c r="T28" s="3">
        <v>3.2486000000000003E-14</v>
      </c>
      <c r="U28" s="11">
        <v>1.9573</v>
      </c>
      <c r="V28" s="7">
        <v>0.96443000000000001</v>
      </c>
      <c r="W28" s="7">
        <v>1.1094E-3</v>
      </c>
      <c r="X28" s="7">
        <v>0.11502999999999999</v>
      </c>
      <c r="Y28" s="1"/>
      <c r="AA28" s="20">
        <f t="shared" ref="AA28:AA31" si="3">S28</f>
        <v>1.6597000000000001E-12</v>
      </c>
      <c r="AB28" s="41">
        <f t="shared" ref="AB28:AB31" si="4">((AA28/AA$32)-1)*100</f>
        <v>-1.3035049535566889</v>
      </c>
      <c r="AC28" s="20">
        <f>STDEV(AA29:AA31,AA27)</f>
        <v>2.3238904162345219E-14</v>
      </c>
    </row>
    <row r="29" spans="1:29" x14ac:dyDescent="0.25">
      <c r="A29" s="4" t="s">
        <v>195</v>
      </c>
      <c r="B29" s="1">
        <v>2.7996E-4</v>
      </c>
      <c r="C29" s="1">
        <v>6.9709999999999994E-2</v>
      </c>
      <c r="D29" s="1">
        <v>2.3676000000000001E-7</v>
      </c>
      <c r="E29" s="1">
        <v>1.3226E-8</v>
      </c>
      <c r="F29" s="7">
        <v>5.5861999999999998</v>
      </c>
      <c r="G29" s="7">
        <v>-109.3</v>
      </c>
      <c r="H29" s="7">
        <v>8.1693999999999996</v>
      </c>
      <c r="I29" s="7">
        <v>7.4743000000000004</v>
      </c>
      <c r="J29" s="1">
        <v>1.8101999999999999E-7</v>
      </c>
      <c r="K29" s="1">
        <v>9.1984999999999996E-9</v>
      </c>
      <c r="L29" s="7">
        <v>5.0815000000000001</v>
      </c>
      <c r="M29" s="7">
        <v>0.84577999999999998</v>
      </c>
      <c r="N29" s="7">
        <v>5.4609000000000003E-3</v>
      </c>
      <c r="O29" s="7">
        <v>0.64566000000000001</v>
      </c>
      <c r="P29" s="7">
        <v>13830</v>
      </c>
      <c r="Q29" s="7">
        <v>13.395</v>
      </c>
      <c r="R29" s="7">
        <v>9.6854999999999997E-2</v>
      </c>
      <c r="S29" s="13">
        <v>1.7012000000000001E-12</v>
      </c>
      <c r="T29" s="3">
        <v>3.3349999999999998E-14</v>
      </c>
      <c r="U29" s="11">
        <v>1.9603999999999999</v>
      </c>
      <c r="V29" s="7">
        <v>0.96335999999999999</v>
      </c>
      <c r="W29" s="7">
        <v>1.1113E-3</v>
      </c>
      <c r="X29" s="7">
        <v>0.11536</v>
      </c>
      <c r="Y29" s="1"/>
      <c r="AA29" s="20">
        <f t="shared" si="3"/>
        <v>1.7012000000000001E-12</v>
      </c>
      <c r="AB29" s="41">
        <f t="shared" si="4"/>
        <v>1.1643534211058348</v>
      </c>
      <c r="AC29" s="20">
        <f>STDEV(AA30:AA31,AA27:AA28)</f>
        <v>2.4093757836142234E-14</v>
      </c>
    </row>
    <row r="30" spans="1:29" s="2" customFormat="1" x14ac:dyDescent="0.25">
      <c r="A30" s="4" t="s">
        <v>196</v>
      </c>
      <c r="B30" s="1">
        <v>2.7367E-4</v>
      </c>
      <c r="C30" s="1">
        <v>6.8144999999999997E-2</v>
      </c>
      <c r="D30" s="1">
        <v>2.3265999999999999E-7</v>
      </c>
      <c r="E30" s="1">
        <v>1.3073000000000001E-8</v>
      </c>
      <c r="F30" s="7">
        <v>5.6189</v>
      </c>
      <c r="G30" s="7">
        <v>-106</v>
      </c>
      <c r="H30" s="7">
        <v>8.0742999999999991</v>
      </c>
      <c r="I30" s="7">
        <v>7.6173000000000002</v>
      </c>
      <c r="J30" s="1">
        <v>1.8101E-7</v>
      </c>
      <c r="K30" s="1">
        <v>9.0867999999999997E-9</v>
      </c>
      <c r="L30" s="7">
        <v>5.0201000000000002</v>
      </c>
      <c r="M30" s="7">
        <v>0.84584000000000004</v>
      </c>
      <c r="N30" s="7">
        <v>5.3949000000000002E-3</v>
      </c>
      <c r="O30" s="7">
        <v>0.63782000000000005</v>
      </c>
      <c r="P30" s="7">
        <v>13810</v>
      </c>
      <c r="Q30" s="7">
        <v>13.23</v>
      </c>
      <c r="R30" s="7">
        <v>9.5799999999999996E-2</v>
      </c>
      <c r="S30" s="13">
        <v>1.6947E-12</v>
      </c>
      <c r="T30" s="3">
        <v>3.2863000000000001E-14</v>
      </c>
      <c r="U30" s="11">
        <v>1.9392</v>
      </c>
      <c r="V30" s="7">
        <v>0.96360000000000001</v>
      </c>
      <c r="W30" s="7">
        <v>1.0992E-3</v>
      </c>
      <c r="X30" s="7">
        <v>0.11407</v>
      </c>
      <c r="Y30"/>
      <c r="Z30"/>
      <c r="AA30" s="20">
        <f t="shared" si="3"/>
        <v>1.6947E-12</v>
      </c>
      <c r="AB30" s="41">
        <f t="shared" si="4"/>
        <v>0.77782138652013888</v>
      </c>
      <c r="AC30" s="20">
        <f>STDEV(AA31,AA27:AA29)</f>
        <v>2.5864325495425784E-14</v>
      </c>
    </row>
    <row r="31" spans="1:29" s="2" customFormat="1" x14ac:dyDescent="0.25">
      <c r="A31" s="4" t="s">
        <v>197</v>
      </c>
      <c r="B31" s="1">
        <v>2.7815000000000001E-4</v>
      </c>
      <c r="C31" s="1">
        <v>6.9259000000000001E-2</v>
      </c>
      <c r="D31" s="1">
        <v>2.3486E-7</v>
      </c>
      <c r="E31" s="1">
        <v>1.318E-8</v>
      </c>
      <c r="F31" s="7">
        <v>5.6119000000000003</v>
      </c>
      <c r="G31" s="7">
        <v>-106.2</v>
      </c>
      <c r="H31" s="7">
        <v>8.1423000000000005</v>
      </c>
      <c r="I31" s="7">
        <v>7.6669</v>
      </c>
      <c r="J31" s="1">
        <v>1.8078000000000001E-7</v>
      </c>
      <c r="K31" s="1">
        <v>9.1484000000000004E-9</v>
      </c>
      <c r="L31" s="7">
        <v>5.0605000000000002</v>
      </c>
      <c r="M31" s="7">
        <v>0.84601000000000004</v>
      </c>
      <c r="N31" s="7">
        <v>5.4383000000000001E-3</v>
      </c>
      <c r="O31" s="7">
        <v>0.64281999999999995</v>
      </c>
      <c r="P31" s="7">
        <v>13804</v>
      </c>
      <c r="Q31" s="7">
        <v>13.337</v>
      </c>
      <c r="R31" s="7">
        <v>9.6616999999999995E-2</v>
      </c>
      <c r="S31" s="13">
        <v>1.7E-12</v>
      </c>
      <c r="T31" s="3">
        <v>3.3243999999999998E-14</v>
      </c>
      <c r="U31" s="11">
        <v>1.9555</v>
      </c>
      <c r="V31" s="7">
        <v>0.96343999999999996</v>
      </c>
      <c r="W31" s="7">
        <v>1.1084999999999999E-3</v>
      </c>
      <c r="X31" s="7">
        <v>0.11506</v>
      </c>
      <c r="Y31"/>
      <c r="Z31"/>
      <c r="AA31" s="20">
        <f t="shared" si="3"/>
        <v>1.7E-12</v>
      </c>
      <c r="AB31" s="41">
        <f t="shared" si="4"/>
        <v>1.0929936608746305</v>
      </c>
      <c r="AC31" s="20">
        <f>STDEV(AA27:AA30)</f>
        <v>2.4484467865703471E-14</v>
      </c>
    </row>
    <row r="32" spans="1:29" s="2" customFormat="1" x14ac:dyDescent="0.25">
      <c r="A32" s="4" t="str">
        <f>A31</f>
        <v>D:\Google Drive\Research\data\2020-TB\test-5e4-07232020\test-5e4-c3-07232020\3-2-5.TXT</v>
      </c>
      <c r="B32" s="13">
        <f>AVERAGE(B27:B31)</f>
        <v>2.7776599999999998E-4</v>
      </c>
      <c r="C32" s="13">
        <f t="shared" ref="C32:X32" si="5">AVERAGE(C27:C31)</f>
        <v>6.9164000000000003E-2</v>
      </c>
      <c r="D32" s="13">
        <f t="shared" si="5"/>
        <v>2.38474E-7</v>
      </c>
      <c r="E32" s="13">
        <f t="shared" si="5"/>
        <v>1.3176400000000002E-8</v>
      </c>
      <c r="F32" s="13">
        <f t="shared" si="5"/>
        <v>5.5272000000000006</v>
      </c>
      <c r="G32" s="13">
        <f t="shared" si="5"/>
        <v>-109.88</v>
      </c>
      <c r="H32" s="13">
        <f t="shared" si="5"/>
        <v>8.1381800000000002</v>
      </c>
      <c r="I32" s="13">
        <f t="shared" si="5"/>
        <v>7.4135800000000005</v>
      </c>
      <c r="J32" s="13">
        <f t="shared" si="5"/>
        <v>1.8099999999999999E-7</v>
      </c>
      <c r="K32" s="13">
        <f t="shared" si="5"/>
        <v>9.1452999999999998E-9</v>
      </c>
      <c r="L32" s="13">
        <f t="shared" si="5"/>
        <v>5.0526600000000004</v>
      </c>
      <c r="M32" s="13">
        <f t="shared" si="5"/>
        <v>0.84576399999999996</v>
      </c>
      <c r="N32" s="13">
        <f t="shared" si="5"/>
        <v>5.4298599999999999E-3</v>
      </c>
      <c r="O32" s="13">
        <f t="shared" si="5"/>
        <v>0.64200799999999991</v>
      </c>
      <c r="P32" s="13">
        <f t="shared" si="5"/>
        <v>13820.6</v>
      </c>
      <c r="Q32" s="13">
        <f t="shared" si="5"/>
        <v>13.328800000000001</v>
      </c>
      <c r="R32" s="13">
        <f t="shared" si="5"/>
        <v>9.6441399999999997E-2</v>
      </c>
      <c r="S32" s="13">
        <f t="shared" si="5"/>
        <v>1.6816200000000001E-12</v>
      </c>
      <c r="T32" s="13">
        <f t="shared" si="5"/>
        <v>3.2828600000000003E-14</v>
      </c>
      <c r="U32" s="13">
        <f t="shared" si="5"/>
        <v>1.9522000000000002</v>
      </c>
      <c r="V32" s="13">
        <f t="shared" si="5"/>
        <v>0.96388999999999991</v>
      </c>
      <c r="W32" s="13">
        <f t="shared" si="5"/>
        <v>1.1065599999999999E-3</v>
      </c>
      <c r="X32" s="13">
        <f t="shared" si="5"/>
        <v>0.114802</v>
      </c>
      <c r="Y32"/>
      <c r="Z32" s="10" t="s">
        <v>43</v>
      </c>
      <c r="AA32" s="20">
        <f>AVERAGE(AA27:AA31)</f>
        <v>1.6816200000000001E-12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83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198</v>
      </c>
      <c r="B36" s="1">
        <v>2.9191999999999998E-4</v>
      </c>
      <c r="C36" s="1">
        <v>7.2689000000000004E-2</v>
      </c>
      <c r="D36" s="1">
        <v>2.3188999999999999E-7</v>
      </c>
      <c r="E36" s="1">
        <v>1.3697E-8</v>
      </c>
      <c r="F36" s="7">
        <v>5.9066999999999998</v>
      </c>
      <c r="G36" s="7">
        <v>-108.2</v>
      </c>
      <c r="H36" s="7">
        <v>8.4542000000000002</v>
      </c>
      <c r="I36" s="7">
        <v>7.8135000000000003</v>
      </c>
      <c r="J36" s="1">
        <v>2.1332000000000001E-7</v>
      </c>
      <c r="K36" s="1">
        <v>1.0961E-8</v>
      </c>
      <c r="L36" s="7">
        <v>5.1383000000000001</v>
      </c>
      <c r="M36" s="7">
        <v>0.82435999999999998</v>
      </c>
      <c r="N36" s="7">
        <v>5.5234999999999998E-3</v>
      </c>
      <c r="O36" s="7">
        <v>0.67003000000000001</v>
      </c>
      <c r="P36" s="7">
        <v>13910</v>
      </c>
      <c r="Q36" s="7">
        <v>13.983000000000001</v>
      </c>
      <c r="R36" s="7">
        <v>0.10052</v>
      </c>
      <c r="S36" s="13">
        <v>1.6975E-12</v>
      </c>
      <c r="T36" s="3">
        <v>3.4370999999999999E-14</v>
      </c>
      <c r="U36" s="11">
        <v>2.0247999999999999</v>
      </c>
      <c r="V36" s="7">
        <v>0.96333999999999997</v>
      </c>
      <c r="W36" s="7">
        <v>1.1477E-3</v>
      </c>
      <c r="X36" s="7">
        <v>0.11914</v>
      </c>
      <c r="Y36" s="1"/>
      <c r="Z36" s="7"/>
      <c r="AA36" s="20">
        <f>S36</f>
        <v>1.6975E-12</v>
      </c>
      <c r="AB36" s="41">
        <f>((AA36/AA$41)-1)*100</f>
        <v>0.80405710349416015</v>
      </c>
      <c r="AC36" s="20">
        <f>STDEV(AA37:AA40)</f>
        <v>1.681851658143497E-14</v>
      </c>
    </row>
    <row r="37" spans="1:39" x14ac:dyDescent="0.25">
      <c r="A37" s="4" t="s">
        <v>199</v>
      </c>
      <c r="B37" s="1">
        <v>2.8144999999999998E-4</v>
      </c>
      <c r="C37" s="1">
        <v>7.0081000000000004E-2</v>
      </c>
      <c r="D37" s="1">
        <v>2.4112999999999999E-7</v>
      </c>
      <c r="E37" s="1">
        <v>1.3215E-8</v>
      </c>
      <c r="F37" s="7">
        <v>5.4804000000000004</v>
      </c>
      <c r="G37" s="7">
        <v>-110.2</v>
      </c>
      <c r="H37" s="7">
        <v>8.1472999999999995</v>
      </c>
      <c r="I37" s="7">
        <v>7.3932000000000002</v>
      </c>
      <c r="J37" s="1">
        <v>1.8185E-7</v>
      </c>
      <c r="K37" s="1">
        <v>9.3596999999999994E-9</v>
      </c>
      <c r="L37" s="7">
        <v>5.1468999999999996</v>
      </c>
      <c r="M37" s="7">
        <v>0.84645999999999999</v>
      </c>
      <c r="N37" s="7">
        <v>5.5316000000000002E-3</v>
      </c>
      <c r="O37" s="7">
        <v>0.65349999999999997</v>
      </c>
      <c r="P37" s="7">
        <v>13886</v>
      </c>
      <c r="Q37" s="7">
        <v>13.388999999999999</v>
      </c>
      <c r="R37" s="7">
        <v>9.6421000000000007E-2</v>
      </c>
      <c r="S37" s="13">
        <v>1.6694999999999999E-12</v>
      </c>
      <c r="T37" s="3">
        <v>3.2638000000000001E-14</v>
      </c>
      <c r="U37" s="11">
        <v>1.9550000000000001</v>
      </c>
      <c r="V37" s="7">
        <v>0.96423000000000003</v>
      </c>
      <c r="W37" s="7">
        <v>1.1079E-3</v>
      </c>
      <c r="X37" s="7">
        <v>0.1149</v>
      </c>
      <c r="Y37" s="1"/>
      <c r="AA37" s="20">
        <f t="shared" ref="AA37:AA40" si="6">S37</f>
        <v>1.6694999999999999E-12</v>
      </c>
      <c r="AB37" s="41">
        <f t="shared" ref="AB37:AB40" si="7">((AA37/AA$41)-1)*100</f>
        <v>-0.85869023017173252</v>
      </c>
      <c r="AC37" s="20">
        <f>STDEV(AA38:AA40,AA36)</f>
        <v>1.6496337977462413E-14</v>
      </c>
    </row>
    <row r="38" spans="1:39" x14ac:dyDescent="0.25">
      <c r="A38" s="4" t="s">
        <v>200</v>
      </c>
      <c r="B38" s="1">
        <v>2.7784000000000001E-4</v>
      </c>
      <c r="C38" s="1">
        <v>6.9182999999999995E-2</v>
      </c>
      <c r="D38" s="1">
        <v>2.4284000000000002E-7</v>
      </c>
      <c r="E38" s="1">
        <v>1.3134E-8</v>
      </c>
      <c r="F38" s="7">
        <v>5.4085000000000001</v>
      </c>
      <c r="G38" s="7">
        <v>-111.6</v>
      </c>
      <c r="H38" s="7">
        <v>8.1023999999999994</v>
      </c>
      <c r="I38" s="7">
        <v>7.2602000000000002</v>
      </c>
      <c r="J38" s="1">
        <v>1.8190000000000001E-7</v>
      </c>
      <c r="K38" s="1">
        <v>9.2937999999999995E-9</v>
      </c>
      <c r="L38" s="7">
        <v>5.1093000000000002</v>
      </c>
      <c r="M38" s="7">
        <v>0.84653999999999996</v>
      </c>
      <c r="N38" s="7">
        <v>5.4908999999999999E-3</v>
      </c>
      <c r="O38" s="7">
        <v>0.64863000000000004</v>
      </c>
      <c r="P38" s="7">
        <v>13869</v>
      </c>
      <c r="Q38" s="7">
        <v>13.294</v>
      </c>
      <c r="R38" s="7">
        <v>9.5853999999999995E-2</v>
      </c>
      <c r="S38" s="13">
        <v>1.6628999999999999E-12</v>
      </c>
      <c r="T38" s="3">
        <v>3.2307999999999997E-14</v>
      </c>
      <c r="U38" s="11">
        <v>1.9429000000000001</v>
      </c>
      <c r="V38" s="7">
        <v>0.96438000000000001</v>
      </c>
      <c r="W38" s="7">
        <v>1.1011E-3</v>
      </c>
      <c r="X38" s="7">
        <v>0.11418</v>
      </c>
      <c r="Y38" s="1"/>
      <c r="AA38" s="20">
        <f t="shared" si="6"/>
        <v>1.6628999999999999E-12</v>
      </c>
      <c r="AB38" s="41">
        <f t="shared" si="7"/>
        <v>-1.2506235302501167</v>
      </c>
      <c r="AC38" s="20">
        <f>STDEV(AA39:AA40,AA36:AA37)</f>
        <v>1.3207920603435967E-14</v>
      </c>
    </row>
    <row r="39" spans="1:39" x14ac:dyDescent="0.25">
      <c r="A39" s="4" t="s">
        <v>201</v>
      </c>
      <c r="B39" s="1">
        <v>2.8509E-4</v>
      </c>
      <c r="C39" s="1">
        <v>7.0986999999999995E-2</v>
      </c>
      <c r="D39" s="1">
        <v>2.3507E-7</v>
      </c>
      <c r="E39" s="1">
        <v>1.3313999999999999E-8</v>
      </c>
      <c r="F39" s="7">
        <v>5.6638000000000002</v>
      </c>
      <c r="G39" s="7">
        <v>-108.1</v>
      </c>
      <c r="H39" s="7">
        <v>8.2177000000000007</v>
      </c>
      <c r="I39" s="7">
        <v>7.6018999999999997</v>
      </c>
      <c r="J39" s="1">
        <v>1.8075E-7</v>
      </c>
      <c r="K39" s="1">
        <v>9.3610000000000002E-9</v>
      </c>
      <c r="L39" s="7">
        <v>5.1790000000000003</v>
      </c>
      <c r="M39" s="7">
        <v>0.84730000000000005</v>
      </c>
      <c r="N39" s="7">
        <v>5.5659000000000004E-3</v>
      </c>
      <c r="O39" s="7">
        <v>0.65690000000000004</v>
      </c>
      <c r="P39" s="7">
        <v>13850</v>
      </c>
      <c r="Q39" s="7">
        <v>13.478999999999999</v>
      </c>
      <c r="R39" s="7">
        <v>9.7321000000000005E-2</v>
      </c>
      <c r="S39" s="13">
        <v>1.6953000000000001E-12</v>
      </c>
      <c r="T39" s="3">
        <v>3.3421000000000001E-14</v>
      </c>
      <c r="U39" s="11">
        <v>1.9714</v>
      </c>
      <c r="V39" s="7">
        <v>0.96352000000000004</v>
      </c>
      <c r="W39" s="7">
        <v>1.1175E-3</v>
      </c>
      <c r="X39" s="7">
        <v>0.11598</v>
      </c>
      <c r="AA39" s="20">
        <f t="shared" si="6"/>
        <v>1.6953000000000001E-12</v>
      </c>
      <c r="AB39" s="41">
        <f t="shared" si="7"/>
        <v>0.67341267013469874</v>
      </c>
      <c r="AC39" s="20">
        <f>STDEV(AA40,AA36:AA38)</f>
        <v>1.7483396885807659E-14</v>
      </c>
    </row>
    <row r="40" spans="1:39" x14ac:dyDescent="0.25">
      <c r="A40" s="4" t="s">
        <v>202</v>
      </c>
      <c r="B40" s="1">
        <v>2.8592E-4</v>
      </c>
      <c r="C40" s="1">
        <v>7.1193999999999993E-2</v>
      </c>
      <c r="D40" s="1">
        <v>2.3204000000000001E-7</v>
      </c>
      <c r="E40" s="1">
        <v>1.3329E-8</v>
      </c>
      <c r="F40" s="7">
        <v>5.7443</v>
      </c>
      <c r="G40" s="7">
        <v>-106.6</v>
      </c>
      <c r="H40" s="7">
        <v>8.2274999999999991</v>
      </c>
      <c r="I40" s="7">
        <v>7.7180999999999997</v>
      </c>
      <c r="J40" s="1">
        <v>1.8098E-7</v>
      </c>
      <c r="K40" s="1">
        <v>9.3853000000000007E-9</v>
      </c>
      <c r="L40" s="7">
        <v>5.1858000000000004</v>
      </c>
      <c r="M40" s="7">
        <v>0.84726000000000001</v>
      </c>
      <c r="N40" s="7">
        <v>5.5732000000000004E-3</v>
      </c>
      <c r="O40" s="7">
        <v>0.65778999999999999</v>
      </c>
      <c r="P40" s="7">
        <v>13833</v>
      </c>
      <c r="Q40" s="7">
        <v>13.489000000000001</v>
      </c>
      <c r="R40" s="7">
        <v>9.7513000000000002E-2</v>
      </c>
      <c r="S40" s="13">
        <v>1.6946000000000001E-12</v>
      </c>
      <c r="T40" s="3">
        <v>3.3466000000000002E-14</v>
      </c>
      <c r="U40" s="11">
        <v>1.9749000000000001</v>
      </c>
      <c r="V40" s="7">
        <v>0.96358999999999995</v>
      </c>
      <c r="W40" s="7">
        <v>1.1195000000000001E-3</v>
      </c>
      <c r="X40" s="7">
        <v>0.11618000000000001</v>
      </c>
      <c r="AA40" s="20">
        <f t="shared" si="6"/>
        <v>1.6946000000000001E-12</v>
      </c>
      <c r="AB40" s="41">
        <f t="shared" si="7"/>
        <v>0.63184398679305698</v>
      </c>
      <c r="AC40" s="20">
        <f>STDEV(AA36:AA39)</f>
        <v>1.7665786141578931E-14</v>
      </c>
    </row>
    <row r="41" spans="1:39" x14ac:dyDescent="0.25">
      <c r="A41" s="4" t="str">
        <f>A40</f>
        <v>D:\Google Drive\Research\data\2020-TB\test-5e4-07232020\test-5e4-c3-07232020\3-3-5.TXT</v>
      </c>
      <c r="B41" s="13">
        <f>AVERAGE(B36:B40)</f>
        <v>2.8444399999999996E-4</v>
      </c>
      <c r="C41" s="13">
        <f t="shared" ref="C41:X41" si="8">AVERAGE(C36:C40)</f>
        <v>7.0826799999999995E-2</v>
      </c>
      <c r="D41" s="13">
        <f t="shared" si="8"/>
        <v>2.3659399999999998E-7</v>
      </c>
      <c r="E41" s="13">
        <f t="shared" si="8"/>
        <v>1.3337799999999999E-8</v>
      </c>
      <c r="F41" s="13">
        <f t="shared" si="8"/>
        <v>5.6407400000000001</v>
      </c>
      <c r="G41" s="13">
        <f t="shared" si="8"/>
        <v>-108.94000000000001</v>
      </c>
      <c r="H41" s="13">
        <f t="shared" si="8"/>
        <v>8.2298200000000001</v>
      </c>
      <c r="I41" s="13">
        <f t="shared" si="8"/>
        <v>7.5573800000000002</v>
      </c>
      <c r="J41" s="13">
        <f t="shared" si="8"/>
        <v>1.8776000000000001E-7</v>
      </c>
      <c r="K41" s="13">
        <f t="shared" si="8"/>
        <v>9.6721599999999986E-9</v>
      </c>
      <c r="L41" s="13">
        <f t="shared" si="8"/>
        <v>5.151860000000001</v>
      </c>
      <c r="M41" s="13">
        <f t="shared" si="8"/>
        <v>0.84238400000000002</v>
      </c>
      <c r="N41" s="13">
        <f t="shared" si="8"/>
        <v>5.5370199999999993E-3</v>
      </c>
      <c r="O41" s="13">
        <f t="shared" si="8"/>
        <v>0.65737000000000001</v>
      </c>
      <c r="P41" s="13">
        <f t="shared" si="8"/>
        <v>13869.6</v>
      </c>
      <c r="Q41" s="13">
        <f t="shared" si="8"/>
        <v>13.5268</v>
      </c>
      <c r="R41" s="13">
        <f t="shared" si="8"/>
        <v>9.752580000000001E-2</v>
      </c>
      <c r="S41" s="13">
        <f t="shared" si="8"/>
        <v>1.6839599999999998E-12</v>
      </c>
      <c r="T41" s="13">
        <f t="shared" si="8"/>
        <v>3.32408E-14</v>
      </c>
      <c r="U41" s="13">
        <f t="shared" si="8"/>
        <v>1.9738</v>
      </c>
      <c r="V41" s="13">
        <f t="shared" si="8"/>
        <v>0.96381200000000011</v>
      </c>
      <c r="W41" s="13">
        <f t="shared" si="8"/>
        <v>1.1187399999999998E-3</v>
      </c>
      <c r="X41" s="13">
        <f t="shared" si="8"/>
        <v>0.11607599999999998</v>
      </c>
      <c r="Z41" s="10" t="s">
        <v>43</v>
      </c>
      <c r="AA41" s="20">
        <f>AVERAGE(AA36:AA40)</f>
        <v>1.6839599999999998E-12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83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203</v>
      </c>
      <c r="B45" s="1">
        <v>2.8715000000000001E-4</v>
      </c>
      <c r="C45" s="1">
        <v>7.1500999999999995E-2</v>
      </c>
      <c r="D45" s="1">
        <v>2.3629000000000001E-7</v>
      </c>
      <c r="E45" s="1">
        <v>1.3324000000000001E-8</v>
      </c>
      <c r="F45" s="7">
        <v>5.6387999999999998</v>
      </c>
      <c r="G45" s="7">
        <v>-108.2</v>
      </c>
      <c r="H45" s="7">
        <v>8.2149999999999999</v>
      </c>
      <c r="I45" s="7">
        <v>7.5923999999999996</v>
      </c>
      <c r="J45" s="1">
        <v>1.8374E-7</v>
      </c>
      <c r="K45" s="1">
        <v>9.6727000000000003E-9</v>
      </c>
      <c r="L45" s="7">
        <v>5.2643000000000004</v>
      </c>
      <c r="M45" s="7">
        <v>0.84667999999999999</v>
      </c>
      <c r="N45" s="7">
        <v>5.6578000000000002E-3</v>
      </c>
      <c r="O45" s="7">
        <v>0.66822999999999999</v>
      </c>
      <c r="P45" s="7">
        <v>13909</v>
      </c>
      <c r="Q45" s="7">
        <v>13.523</v>
      </c>
      <c r="R45" s="7">
        <v>9.7225000000000006E-2</v>
      </c>
      <c r="S45" s="13">
        <v>1.7011000000000001E-12</v>
      </c>
      <c r="T45" s="3">
        <v>3.3529999999999997E-14</v>
      </c>
      <c r="U45" s="11">
        <v>1.9711000000000001</v>
      </c>
      <c r="V45" s="7">
        <v>0.96335999999999999</v>
      </c>
      <c r="W45" s="7">
        <v>1.1172000000000001E-3</v>
      </c>
      <c r="X45" s="7">
        <v>0.11597</v>
      </c>
      <c r="Y45" s="1"/>
      <c r="Z45" s="7"/>
      <c r="AA45" s="20">
        <f>S45</f>
        <v>1.7011000000000001E-12</v>
      </c>
      <c r="AB45" s="41">
        <f>((AA45/AA$50)-1)*100</f>
        <v>1.151188649850754</v>
      </c>
      <c r="AC45" s="20">
        <f>STDEV(AA46:AA49)</f>
        <v>1.2324230875258192E-14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204</v>
      </c>
      <c r="B46" s="1">
        <v>2.7455999999999997E-4</v>
      </c>
      <c r="C46" s="1">
        <v>6.8365999999999996E-2</v>
      </c>
      <c r="D46" s="1">
        <v>2.3649E-7</v>
      </c>
      <c r="E46" s="1">
        <v>1.3019000000000001E-8</v>
      </c>
      <c r="F46" s="7">
        <v>5.5050999999999997</v>
      </c>
      <c r="G46" s="7">
        <v>-108.2</v>
      </c>
      <c r="H46" s="7">
        <v>8.0183</v>
      </c>
      <c r="I46" s="7">
        <v>7.4105999999999996</v>
      </c>
      <c r="J46" s="1">
        <v>1.8535E-7</v>
      </c>
      <c r="K46" s="1">
        <v>9.5546000000000001E-9</v>
      </c>
      <c r="L46" s="7">
        <v>5.1548999999999996</v>
      </c>
      <c r="M46" s="7">
        <v>0.84575999999999996</v>
      </c>
      <c r="N46" s="7">
        <v>5.5405999999999997E-3</v>
      </c>
      <c r="O46" s="7">
        <v>0.65510000000000002</v>
      </c>
      <c r="P46" s="7">
        <v>13938</v>
      </c>
      <c r="Q46" s="7">
        <v>13.218</v>
      </c>
      <c r="R46" s="7">
        <v>9.4834000000000002E-2</v>
      </c>
      <c r="S46" s="13">
        <v>1.6749000000000001E-12</v>
      </c>
      <c r="T46" s="3">
        <v>3.2227000000000002E-14</v>
      </c>
      <c r="U46" s="11">
        <v>1.9240999999999999</v>
      </c>
      <c r="V46" s="7">
        <v>0.96409999999999996</v>
      </c>
      <c r="W46" s="7">
        <v>1.0904E-3</v>
      </c>
      <c r="X46" s="7">
        <v>0.11310000000000001</v>
      </c>
      <c r="Y46" s="1"/>
      <c r="Z46"/>
      <c r="AA46" s="20">
        <f t="shared" ref="AA46:AA49" si="9">S46</f>
        <v>1.6749000000000001E-12</v>
      </c>
      <c r="AB46" s="41">
        <f t="shared" ref="AB46:AB49" si="10">((AA46/AA$50)-1)*100</f>
        <v>-0.40672160976130689</v>
      </c>
      <c r="AC46" s="20">
        <f>STDEV(AA47:AA49,AA45)</f>
        <v>1.6987152007718518E-14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205</v>
      </c>
      <c r="B47" s="1">
        <v>2.7485999999999998E-4</v>
      </c>
      <c r="C47" s="1">
        <v>6.8440000000000001E-2</v>
      </c>
      <c r="D47" s="1">
        <v>2.4335000000000002E-7</v>
      </c>
      <c r="E47" s="1">
        <v>1.3027E-8</v>
      </c>
      <c r="F47" s="7">
        <v>5.3532000000000002</v>
      </c>
      <c r="G47" s="7">
        <v>-111.2</v>
      </c>
      <c r="H47" s="7">
        <v>8.0241000000000007</v>
      </c>
      <c r="I47" s="7">
        <v>7.2159000000000004</v>
      </c>
      <c r="J47" s="1">
        <v>1.8565E-7</v>
      </c>
      <c r="K47" s="1">
        <v>9.5678999999999996E-9</v>
      </c>
      <c r="L47" s="7">
        <v>5.1536999999999997</v>
      </c>
      <c r="M47" s="7">
        <v>0.84558999999999995</v>
      </c>
      <c r="N47" s="7">
        <v>5.5392999999999996E-3</v>
      </c>
      <c r="O47" s="7">
        <v>0.65508</v>
      </c>
      <c r="P47" s="7">
        <v>13938</v>
      </c>
      <c r="Q47" s="7">
        <v>13.218999999999999</v>
      </c>
      <c r="R47" s="7">
        <v>9.4840999999999995E-2</v>
      </c>
      <c r="S47" s="13">
        <v>1.6627999999999999E-12</v>
      </c>
      <c r="T47" s="3">
        <v>3.1995E-14</v>
      </c>
      <c r="U47" s="11">
        <v>1.9241999999999999</v>
      </c>
      <c r="V47" s="7">
        <v>0.96438000000000001</v>
      </c>
      <c r="W47" s="7">
        <v>1.0904E-3</v>
      </c>
      <c r="X47" s="7">
        <v>0.11307</v>
      </c>
      <c r="Y47" s="1"/>
      <c r="Z47"/>
      <c r="AA47" s="20">
        <f t="shared" si="9"/>
        <v>1.6627999999999999E-12</v>
      </c>
      <c r="AB47" s="41">
        <f t="shared" si="10"/>
        <v>-1.1262145159180337</v>
      </c>
      <c r="AC47" s="20">
        <f>STDEV(AA48:AA49,AA45:AA46)</f>
        <v>1.2593219074830201E-14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206</v>
      </c>
      <c r="B48" s="1">
        <v>2.7815000000000001E-4</v>
      </c>
      <c r="C48" s="1">
        <v>6.9260000000000002E-2</v>
      </c>
      <c r="D48" s="1">
        <v>2.4135999999999999E-7</v>
      </c>
      <c r="E48" s="1">
        <v>1.3106E-8</v>
      </c>
      <c r="F48" s="7">
        <v>5.4301000000000004</v>
      </c>
      <c r="G48" s="7">
        <v>-111.1</v>
      </c>
      <c r="H48" s="7">
        <v>8.0768000000000004</v>
      </c>
      <c r="I48" s="7">
        <v>7.2698</v>
      </c>
      <c r="J48" s="1">
        <v>1.8533000000000001E-7</v>
      </c>
      <c r="K48" s="1">
        <v>9.6139999999999993E-9</v>
      </c>
      <c r="L48" s="7">
        <v>5.1875</v>
      </c>
      <c r="M48" s="7">
        <v>0.84585999999999995</v>
      </c>
      <c r="N48" s="7">
        <v>5.5754000000000003E-3</v>
      </c>
      <c r="O48" s="7">
        <v>0.65913999999999995</v>
      </c>
      <c r="P48" s="7">
        <v>13930</v>
      </c>
      <c r="Q48" s="7">
        <v>13.302</v>
      </c>
      <c r="R48" s="7">
        <v>9.5491999999999994E-2</v>
      </c>
      <c r="S48" s="13">
        <v>1.6771E-12</v>
      </c>
      <c r="T48" s="3">
        <v>3.2483E-14</v>
      </c>
      <c r="U48" s="11">
        <v>1.9369000000000001</v>
      </c>
      <c r="V48" s="7">
        <v>0.96397999999999995</v>
      </c>
      <c r="W48" s="7">
        <v>1.0976E-3</v>
      </c>
      <c r="X48" s="7">
        <v>0.11386</v>
      </c>
      <c r="Y48"/>
      <c r="Z48"/>
      <c r="AA48" s="20">
        <f t="shared" si="9"/>
        <v>1.6771E-12</v>
      </c>
      <c r="AB48" s="41">
        <f t="shared" si="10"/>
        <v>-0.27590471773281111</v>
      </c>
      <c r="AC48" s="20">
        <f>STDEV(AA49,AA45:AA47)</f>
        <v>1.7294122315592322E-14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207</v>
      </c>
      <c r="B49" s="1">
        <v>2.8045000000000001E-4</v>
      </c>
      <c r="C49" s="1">
        <v>6.9832000000000005E-2</v>
      </c>
      <c r="D49" s="1">
        <v>2.3627000000000001E-7</v>
      </c>
      <c r="E49" s="1">
        <v>1.3166E-8</v>
      </c>
      <c r="F49" s="7">
        <v>5.5724</v>
      </c>
      <c r="G49" s="7">
        <v>-109.3</v>
      </c>
      <c r="H49" s="7">
        <v>8.1168999999999993</v>
      </c>
      <c r="I49" s="7">
        <v>7.4263000000000003</v>
      </c>
      <c r="J49" s="1">
        <v>1.8475999999999999E-7</v>
      </c>
      <c r="K49" s="1">
        <v>9.6254000000000003E-9</v>
      </c>
      <c r="L49" s="7">
        <v>5.2096999999999998</v>
      </c>
      <c r="M49" s="7">
        <v>0.84628000000000003</v>
      </c>
      <c r="N49" s="7">
        <v>5.5994E-3</v>
      </c>
      <c r="O49" s="7">
        <v>0.66164999999999996</v>
      </c>
      <c r="P49" s="7">
        <v>13914</v>
      </c>
      <c r="Q49" s="7">
        <v>13.36</v>
      </c>
      <c r="R49" s="7">
        <v>9.6018000000000006E-2</v>
      </c>
      <c r="S49" s="13">
        <v>1.6928E-12</v>
      </c>
      <c r="T49" s="3">
        <v>3.2954999999999997E-14</v>
      </c>
      <c r="U49" s="11">
        <v>1.9468000000000001</v>
      </c>
      <c r="V49" s="7">
        <v>0.96357999999999999</v>
      </c>
      <c r="W49" s="7">
        <v>1.1034E-3</v>
      </c>
      <c r="X49" s="7">
        <v>0.11451</v>
      </c>
      <c r="Y49"/>
      <c r="Z49"/>
      <c r="AA49" s="20">
        <f t="shared" si="9"/>
        <v>1.6928E-12</v>
      </c>
      <c r="AB49" s="41">
        <f t="shared" si="10"/>
        <v>0.65765219356144211</v>
      </c>
      <c r="AC49" s="20">
        <f>STDEV(AA45:AA48)</f>
        <v>1.6034000332626556E-14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Drive\Research\data\2020-TB\test-5e4-07232020\test-5e4-c3-07232020\2-4-5.TXT</v>
      </c>
      <c r="B50" s="13">
        <f>AVERAGE(B45:B49)</f>
        <v>2.79034E-4</v>
      </c>
      <c r="C50" s="13">
        <f t="shared" ref="C50:X50" si="11">AVERAGE(C45:C49)</f>
        <v>6.9479800000000008E-2</v>
      </c>
      <c r="D50" s="13">
        <f t="shared" si="11"/>
        <v>2.3875199999999999E-7</v>
      </c>
      <c r="E50" s="13">
        <f t="shared" si="11"/>
        <v>1.31284E-8</v>
      </c>
      <c r="F50" s="13">
        <f t="shared" si="11"/>
        <v>5.4999200000000004</v>
      </c>
      <c r="G50" s="13">
        <f t="shared" si="11"/>
        <v>-109.6</v>
      </c>
      <c r="H50" s="13">
        <f t="shared" si="11"/>
        <v>8.0902200000000004</v>
      </c>
      <c r="I50" s="13">
        <f t="shared" si="11"/>
        <v>7.383</v>
      </c>
      <c r="J50" s="13">
        <f t="shared" si="11"/>
        <v>1.8496599999999999E-7</v>
      </c>
      <c r="K50" s="13">
        <f t="shared" si="11"/>
        <v>9.6069199999999989E-9</v>
      </c>
      <c r="L50" s="13">
        <f t="shared" si="11"/>
        <v>5.1940200000000001</v>
      </c>
      <c r="M50" s="13">
        <f t="shared" si="11"/>
        <v>0.84603400000000006</v>
      </c>
      <c r="N50" s="13">
        <f t="shared" si="11"/>
        <v>5.5825000000000007E-3</v>
      </c>
      <c r="O50" s="13">
        <f t="shared" si="11"/>
        <v>0.65983999999999987</v>
      </c>
      <c r="P50" s="13">
        <f t="shared" si="11"/>
        <v>13925.8</v>
      </c>
      <c r="Q50" s="13">
        <f t="shared" si="11"/>
        <v>13.324400000000001</v>
      </c>
      <c r="R50" s="13">
        <f t="shared" si="11"/>
        <v>9.5681999999999989E-2</v>
      </c>
      <c r="S50" s="13">
        <f t="shared" si="11"/>
        <v>1.6817399999999999E-12</v>
      </c>
      <c r="T50" s="13">
        <f t="shared" si="11"/>
        <v>3.2637999999999994E-14</v>
      </c>
      <c r="U50" s="13">
        <f t="shared" si="11"/>
        <v>1.9406199999999998</v>
      </c>
      <c r="V50" s="13">
        <f t="shared" si="11"/>
        <v>0.96387999999999996</v>
      </c>
      <c r="W50" s="13">
        <f t="shared" si="11"/>
        <v>1.0998000000000002E-3</v>
      </c>
      <c r="X50" s="13">
        <f t="shared" si="11"/>
        <v>0.11410200000000001</v>
      </c>
      <c r="Y50"/>
      <c r="Z50" s="10" t="s">
        <v>43</v>
      </c>
      <c r="AA50" s="20">
        <f>AVERAGE(AA45:AA49)</f>
        <v>1.6817399999999999E-12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83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208</v>
      </c>
      <c r="B54" s="1">
        <v>2.7806E-4</v>
      </c>
      <c r="C54" s="1">
        <v>6.9237000000000007E-2</v>
      </c>
      <c r="D54" s="1">
        <v>2.3970000000000001E-7</v>
      </c>
      <c r="E54" s="1">
        <v>1.3074E-8</v>
      </c>
      <c r="F54" s="7">
        <v>5.4542999999999999</v>
      </c>
      <c r="G54" s="7">
        <v>-108.7</v>
      </c>
      <c r="H54" s="7">
        <v>8.0559999999999992</v>
      </c>
      <c r="I54" s="7">
        <v>7.4112</v>
      </c>
      <c r="J54" s="1">
        <v>1.8544E-7</v>
      </c>
      <c r="K54" s="1">
        <v>9.6716000000000004E-9</v>
      </c>
      <c r="L54" s="7">
        <v>5.2154999999999996</v>
      </c>
      <c r="M54" s="7">
        <v>0.84701000000000004</v>
      </c>
      <c r="N54" s="7">
        <v>5.6056999999999999E-3</v>
      </c>
      <c r="O54" s="7">
        <v>0.66181999999999996</v>
      </c>
      <c r="P54" s="7">
        <v>13899</v>
      </c>
      <c r="Q54" s="7">
        <v>13.244</v>
      </c>
      <c r="R54" s="7">
        <v>9.5286999999999997E-2</v>
      </c>
      <c r="S54" s="13">
        <v>1.6630000000000001E-12</v>
      </c>
      <c r="T54" s="3">
        <v>3.2146999999999998E-14</v>
      </c>
      <c r="U54" s="11">
        <v>1.9331</v>
      </c>
      <c r="V54" s="7">
        <v>0.96443000000000001</v>
      </c>
      <c r="W54" s="7">
        <v>1.0954000000000001E-3</v>
      </c>
      <c r="X54" s="7">
        <v>0.11358</v>
      </c>
      <c r="Y54" s="1"/>
      <c r="Z54" s="7"/>
      <c r="AA54" s="20">
        <f>S54</f>
        <v>1.6630000000000001E-12</v>
      </c>
      <c r="AB54" s="41">
        <f>((AA54/AA$59)-1)*100</f>
        <v>-1.0366456005046376</v>
      </c>
      <c r="AC54" s="20">
        <f>STDEV(AA55:AA58)</f>
        <v>1.7435858644376134E-14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209</v>
      </c>
      <c r="B55" s="1">
        <v>2.8532999999999998E-4</v>
      </c>
      <c r="C55" s="1">
        <v>7.1048E-2</v>
      </c>
      <c r="D55" s="1">
        <v>2.3622000000000001E-7</v>
      </c>
      <c r="E55" s="1">
        <v>1.3246999999999999E-8</v>
      </c>
      <c r="F55" s="7">
        <v>5.6078999999999999</v>
      </c>
      <c r="G55" s="7">
        <v>-106.9</v>
      </c>
      <c r="H55" s="7">
        <v>8.1638999999999999</v>
      </c>
      <c r="I55" s="7">
        <v>7.6369999999999996</v>
      </c>
      <c r="J55" s="1">
        <v>1.8482000000000001E-7</v>
      </c>
      <c r="K55" s="1">
        <v>9.7901999999999995E-9</v>
      </c>
      <c r="L55" s="7">
        <v>5.2972000000000001</v>
      </c>
      <c r="M55" s="7">
        <v>0.84740000000000004</v>
      </c>
      <c r="N55" s="7">
        <v>5.6934999999999998E-3</v>
      </c>
      <c r="O55" s="7">
        <v>0.67188000000000003</v>
      </c>
      <c r="P55" s="7">
        <v>13915</v>
      </c>
      <c r="Q55" s="7">
        <v>13.441000000000001</v>
      </c>
      <c r="R55" s="7">
        <v>9.6593999999999999E-2</v>
      </c>
      <c r="S55" s="13">
        <v>1.6947E-12</v>
      </c>
      <c r="T55" s="3">
        <v>3.3205000000000002E-14</v>
      </c>
      <c r="U55" s="11">
        <v>1.9593</v>
      </c>
      <c r="V55" s="7">
        <v>0.96355000000000002</v>
      </c>
      <c r="W55" s="7">
        <v>1.1104999999999999E-3</v>
      </c>
      <c r="X55" s="7">
        <v>0.11525000000000001</v>
      </c>
      <c r="Y55" s="1"/>
      <c r="Z55"/>
      <c r="AA55" s="20">
        <f t="shared" ref="AA55:AA58" si="12">S55</f>
        <v>1.6947E-12</v>
      </c>
      <c r="AB55" s="41">
        <f t="shared" ref="AB55:AB58" si="13">((AA55/AA$59)-1)*100</f>
        <v>0.84978755311171383</v>
      </c>
      <c r="AC55" s="20">
        <f>STDEV(AA56:AA58,AA54)</f>
        <v>1.8587181963206031E-14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210</v>
      </c>
      <c r="B56" s="1">
        <v>2.7307999999999998E-4</v>
      </c>
      <c r="C56" s="1">
        <v>6.7998000000000003E-2</v>
      </c>
      <c r="D56" s="1">
        <v>2.3729999999999999E-7</v>
      </c>
      <c r="E56" s="1">
        <v>1.2948E-8</v>
      </c>
      <c r="F56" s="7">
        <v>5.4564000000000004</v>
      </c>
      <c r="G56" s="7">
        <v>-104.7</v>
      </c>
      <c r="H56" s="7">
        <v>7.9721000000000002</v>
      </c>
      <c r="I56" s="7">
        <v>7.6142000000000003</v>
      </c>
      <c r="J56" s="1">
        <v>1.8575999999999999E-7</v>
      </c>
      <c r="K56" s="1">
        <v>9.6143000000000006E-9</v>
      </c>
      <c r="L56" s="7">
        <v>5.1757</v>
      </c>
      <c r="M56" s="7">
        <v>0.84687000000000001</v>
      </c>
      <c r="N56" s="7">
        <v>5.5627000000000003E-3</v>
      </c>
      <c r="O56" s="7">
        <v>0.65685000000000004</v>
      </c>
      <c r="P56" s="7">
        <v>13906</v>
      </c>
      <c r="Q56" s="7">
        <v>13.121</v>
      </c>
      <c r="R56" s="7">
        <v>9.4354999999999994E-2</v>
      </c>
      <c r="S56" s="13">
        <v>1.6592E-12</v>
      </c>
      <c r="T56" s="3">
        <v>3.1773000000000003E-14</v>
      </c>
      <c r="U56" s="11">
        <v>1.915</v>
      </c>
      <c r="V56" s="7">
        <v>0.96460999999999997</v>
      </c>
      <c r="W56" s="7">
        <v>1.0851000000000001E-3</v>
      </c>
      <c r="X56" s="7">
        <v>0.11249000000000001</v>
      </c>
      <c r="Y56" s="1"/>
      <c r="Z56"/>
      <c r="AA56" s="20">
        <f t="shared" si="12"/>
        <v>1.6592E-12</v>
      </c>
      <c r="AB56" s="41">
        <f t="shared" si="13"/>
        <v>-1.2627795432094358</v>
      </c>
      <c r="AC56" s="20">
        <f>STDEV(AA57:AA58,AA54:AA55)</f>
        <v>1.5582976823016373E-14</v>
      </c>
    </row>
    <row r="57" spans="1:39" s="2" customFormat="1" x14ac:dyDescent="0.25">
      <c r="A57" s="4" t="s">
        <v>211</v>
      </c>
      <c r="B57" s="1">
        <v>2.8022000000000002E-4</v>
      </c>
      <c r="C57" s="1">
        <v>6.9775000000000004E-2</v>
      </c>
      <c r="D57" s="1">
        <v>2.3419000000000001E-7</v>
      </c>
      <c r="E57" s="1">
        <v>1.3131E-8</v>
      </c>
      <c r="F57" s="7">
        <v>5.6070000000000002</v>
      </c>
      <c r="G57" s="7">
        <v>-106.9</v>
      </c>
      <c r="H57" s="7">
        <v>8.0954999999999995</v>
      </c>
      <c r="I57" s="7">
        <v>7.5730000000000004</v>
      </c>
      <c r="J57" s="1">
        <v>1.8531999999999999E-7</v>
      </c>
      <c r="K57" s="1">
        <v>9.7215000000000004E-9</v>
      </c>
      <c r="L57" s="7">
        <v>5.2458</v>
      </c>
      <c r="M57" s="7">
        <v>0.84721999999999997</v>
      </c>
      <c r="N57" s="7">
        <v>5.6381000000000001E-3</v>
      </c>
      <c r="O57" s="7">
        <v>0.66547999999999996</v>
      </c>
      <c r="P57" s="7">
        <v>13893</v>
      </c>
      <c r="Q57" s="7">
        <v>13.31</v>
      </c>
      <c r="R57" s="7">
        <v>9.5804E-2</v>
      </c>
      <c r="S57" s="13">
        <v>1.6883E-12</v>
      </c>
      <c r="T57" s="3">
        <v>3.2795999999999997E-14</v>
      </c>
      <c r="U57" s="11">
        <v>1.9424999999999999</v>
      </c>
      <c r="V57" s="7">
        <v>0.96374000000000004</v>
      </c>
      <c r="W57" s="7">
        <v>1.101E-3</v>
      </c>
      <c r="X57" s="7">
        <v>0.11423999999999999</v>
      </c>
      <c r="Y57"/>
      <c r="Z57"/>
      <c r="AA57" s="20">
        <f t="shared" si="12"/>
        <v>1.6883E-12</v>
      </c>
      <c r="AB57" s="41">
        <f t="shared" si="13"/>
        <v>0.46893038645099416</v>
      </c>
      <c r="AC57" s="20">
        <f>STDEV(AA58,AA54:AA56)</f>
        <v>2.0114091246354266E-14</v>
      </c>
    </row>
    <row r="58" spans="1:39" s="2" customFormat="1" x14ac:dyDescent="0.25">
      <c r="A58" s="4" t="s">
        <v>212</v>
      </c>
      <c r="B58" s="1">
        <v>2.8169000000000002E-4</v>
      </c>
      <c r="C58" s="1">
        <v>7.0141999999999996E-2</v>
      </c>
      <c r="D58" s="1">
        <v>2.4130999999999998E-7</v>
      </c>
      <c r="E58" s="1">
        <v>1.3192999999999999E-8</v>
      </c>
      <c r="F58" s="7">
        <v>5.4672000000000001</v>
      </c>
      <c r="G58" s="7">
        <v>-112.2</v>
      </c>
      <c r="H58" s="7">
        <v>8.1461000000000006</v>
      </c>
      <c r="I58" s="7">
        <v>7.2603</v>
      </c>
      <c r="J58" s="1">
        <v>1.8585000000000001E-7</v>
      </c>
      <c r="K58" s="1">
        <v>9.7685999999999995E-9</v>
      </c>
      <c r="L58" s="7">
        <v>5.2561999999999998</v>
      </c>
      <c r="M58" s="7">
        <v>0.84694000000000003</v>
      </c>
      <c r="N58" s="7">
        <v>5.6495E-3</v>
      </c>
      <c r="O58" s="7">
        <v>0.66705000000000003</v>
      </c>
      <c r="P58" s="7">
        <v>13887</v>
      </c>
      <c r="Q58" s="7">
        <v>13.365</v>
      </c>
      <c r="R58" s="7">
        <v>9.6240999999999993E-2</v>
      </c>
      <c r="S58" s="13">
        <v>1.6969E-12</v>
      </c>
      <c r="T58" s="3">
        <v>3.3084000000000002E-14</v>
      </c>
      <c r="U58" s="11">
        <v>1.9497</v>
      </c>
      <c r="V58" s="7">
        <v>0.96333000000000002</v>
      </c>
      <c r="W58" s="7">
        <v>1.1050999999999999E-3</v>
      </c>
      <c r="X58" s="7">
        <v>0.11472</v>
      </c>
      <c r="Y58"/>
      <c r="Z58"/>
      <c r="AA58" s="20">
        <f t="shared" si="12"/>
        <v>1.6969E-12</v>
      </c>
      <c r="AB58" s="41">
        <f t="shared" si="13"/>
        <v>0.98070720415133206</v>
      </c>
      <c r="AC58" s="20">
        <f>STDEV(AA54:AA57)</f>
        <v>1.7812542397610337E-14</v>
      </c>
    </row>
    <row r="59" spans="1:39" s="2" customFormat="1" x14ac:dyDescent="0.25">
      <c r="A59" s="4" t="str">
        <f>A58</f>
        <v>D:\Google Drive\Research\data\2020-TB\test-5e4-07232020\test-5e4-c3-07232020\3-5-5.TXT</v>
      </c>
      <c r="B59" s="13">
        <f>AVERAGE(B54:B58)</f>
        <v>2.7967600000000002E-4</v>
      </c>
      <c r="C59" s="13">
        <f t="shared" ref="C59:X59" si="14">AVERAGE(C54:C58)</f>
        <v>6.9640000000000007E-2</v>
      </c>
      <c r="D59" s="13">
        <f t="shared" si="14"/>
        <v>2.3774399999999996E-7</v>
      </c>
      <c r="E59" s="13">
        <f t="shared" si="14"/>
        <v>1.31186E-8</v>
      </c>
      <c r="F59" s="13">
        <f t="shared" si="14"/>
        <v>5.518559999999999</v>
      </c>
      <c r="G59" s="13">
        <f t="shared" si="14"/>
        <v>-107.88000000000002</v>
      </c>
      <c r="H59" s="13">
        <f t="shared" si="14"/>
        <v>8.0867199999999997</v>
      </c>
      <c r="I59" s="13">
        <f t="shared" si="14"/>
        <v>7.4991399999999997</v>
      </c>
      <c r="J59" s="13">
        <f t="shared" si="14"/>
        <v>1.85438E-7</v>
      </c>
      <c r="K59" s="13">
        <f t="shared" si="14"/>
        <v>9.7132399999999994E-9</v>
      </c>
      <c r="L59" s="13">
        <f t="shared" si="14"/>
        <v>5.2380799999999992</v>
      </c>
      <c r="M59" s="13">
        <f t="shared" si="14"/>
        <v>0.84708800000000006</v>
      </c>
      <c r="N59" s="13">
        <f t="shared" si="14"/>
        <v>5.6299000000000002E-3</v>
      </c>
      <c r="O59" s="13">
        <f t="shared" si="14"/>
        <v>0.66461599999999998</v>
      </c>
      <c r="P59" s="13">
        <f t="shared" si="14"/>
        <v>13900</v>
      </c>
      <c r="Q59" s="13">
        <f t="shared" si="14"/>
        <v>13.296200000000002</v>
      </c>
      <c r="R59" s="13">
        <f t="shared" si="14"/>
        <v>9.5656199999999997E-2</v>
      </c>
      <c r="S59" s="13">
        <f t="shared" si="14"/>
        <v>1.68042E-12</v>
      </c>
      <c r="T59" s="13">
        <f t="shared" si="14"/>
        <v>3.2600999999999998E-14</v>
      </c>
      <c r="U59" s="13">
        <f t="shared" si="14"/>
        <v>1.9399200000000001</v>
      </c>
      <c r="V59" s="13">
        <f t="shared" si="14"/>
        <v>0.96393200000000012</v>
      </c>
      <c r="W59" s="13">
        <f t="shared" si="14"/>
        <v>1.0994199999999998E-3</v>
      </c>
      <c r="X59" s="13">
        <f t="shared" si="14"/>
        <v>0.114056</v>
      </c>
      <c r="Y59"/>
      <c r="Z59" s="10" t="s">
        <v>43</v>
      </c>
      <c r="AA59" s="20">
        <f>AVERAGE(AA54:AA58)</f>
        <v>1.68042E-12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83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213</v>
      </c>
      <c r="B63" s="1">
        <v>2.7954E-4</v>
      </c>
      <c r="C63" s="1">
        <v>6.9605E-2</v>
      </c>
      <c r="D63" s="1">
        <v>2.4347E-7</v>
      </c>
      <c r="E63" s="1">
        <v>1.3100999999999999E-8</v>
      </c>
      <c r="F63" s="7">
        <v>5.3810000000000002</v>
      </c>
      <c r="G63" s="7">
        <v>-112.7</v>
      </c>
      <c r="H63" s="7">
        <v>8.0776000000000003</v>
      </c>
      <c r="I63" s="7">
        <v>7.1673</v>
      </c>
      <c r="J63" s="1">
        <v>1.8827999999999999E-7</v>
      </c>
      <c r="K63" s="1">
        <v>9.9316000000000007E-9</v>
      </c>
      <c r="L63" s="7">
        <v>5.2748999999999997</v>
      </c>
      <c r="M63" s="7">
        <v>0.84655999999999998</v>
      </c>
      <c r="N63" s="7">
        <v>5.6698E-3</v>
      </c>
      <c r="O63" s="7">
        <v>0.66974999999999996</v>
      </c>
      <c r="P63" s="7">
        <v>13911</v>
      </c>
      <c r="Q63" s="7">
        <v>13.268000000000001</v>
      </c>
      <c r="R63" s="7">
        <v>9.5378000000000004E-2</v>
      </c>
      <c r="S63" s="13">
        <v>1.6588999999999999E-12</v>
      </c>
      <c r="T63" s="3">
        <v>3.2087000000000003E-14</v>
      </c>
      <c r="U63" s="11">
        <v>1.9341999999999999</v>
      </c>
      <c r="V63" s="7">
        <v>0.96442000000000005</v>
      </c>
      <c r="W63" s="7">
        <v>1.0961E-3</v>
      </c>
      <c r="X63" s="7">
        <v>0.11365</v>
      </c>
      <c r="Y63" s="1"/>
      <c r="Z63" s="7"/>
      <c r="AA63" s="20">
        <f>S63</f>
        <v>1.6588999999999999E-12</v>
      </c>
      <c r="AB63" s="41">
        <f>((AA63/AA$68)-1)*100</f>
        <v>0.51624474363478612</v>
      </c>
      <c r="AC63" s="20">
        <f>STDEV(AA64:AA67)</f>
        <v>9.6534967757802365E-15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214</v>
      </c>
      <c r="B64" s="1">
        <v>2.8001000000000002E-4</v>
      </c>
      <c r="C64" s="1">
        <v>6.9722000000000006E-2</v>
      </c>
      <c r="D64" s="1">
        <v>2.5099E-7</v>
      </c>
      <c r="E64" s="1">
        <v>1.3135E-8</v>
      </c>
      <c r="F64" s="7">
        <v>5.2332999999999998</v>
      </c>
      <c r="G64" s="7">
        <v>-120.4</v>
      </c>
      <c r="H64" s="7">
        <v>8.0995000000000008</v>
      </c>
      <c r="I64" s="7">
        <v>6.7271999999999998</v>
      </c>
      <c r="J64" s="1">
        <v>1.8859E-7</v>
      </c>
      <c r="K64" s="1">
        <v>9.9544999999999999E-9</v>
      </c>
      <c r="L64" s="7">
        <v>5.2784000000000004</v>
      </c>
      <c r="M64" s="7">
        <v>0.84635000000000005</v>
      </c>
      <c r="N64" s="7">
        <v>5.6731999999999998E-3</v>
      </c>
      <c r="O64" s="7">
        <v>0.67030999999999996</v>
      </c>
      <c r="P64" s="7">
        <v>13942</v>
      </c>
      <c r="Q64" s="7">
        <v>13.289</v>
      </c>
      <c r="R64" s="7">
        <v>9.5315999999999998E-2</v>
      </c>
      <c r="S64" s="13">
        <v>1.635E-12</v>
      </c>
      <c r="T64" s="3">
        <v>3.1601999999999999E-14</v>
      </c>
      <c r="U64" s="11">
        <v>1.9328000000000001</v>
      </c>
      <c r="V64" s="7">
        <v>0.96492999999999995</v>
      </c>
      <c r="W64" s="7">
        <v>1.0953E-3</v>
      </c>
      <c r="X64" s="7">
        <v>0.11351</v>
      </c>
      <c r="Y64" s="1"/>
      <c r="Z64"/>
      <c r="AA64" s="20">
        <f t="shared" ref="AA64:AA67" si="15">S64</f>
        <v>1.635E-12</v>
      </c>
      <c r="AB64" s="41">
        <f t="shared" ref="AB64:AB67" si="16">((AA64/AA$68)-1)*100</f>
        <v>-0.9319065912092972</v>
      </c>
      <c r="AC64" s="20">
        <f>STDEV(AA65:AA67,AA63)</f>
        <v>4.9875678775664835E-15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215</v>
      </c>
      <c r="B65" s="1">
        <v>2.7855000000000002E-4</v>
      </c>
      <c r="C65" s="1">
        <v>6.9358000000000003E-2</v>
      </c>
      <c r="D65" s="1">
        <v>2.4769999999999997E-7</v>
      </c>
      <c r="E65" s="1">
        <v>1.3087E-8</v>
      </c>
      <c r="F65" s="7">
        <v>5.2834000000000003</v>
      </c>
      <c r="G65" s="7">
        <v>-117.4</v>
      </c>
      <c r="H65" s="7">
        <v>8.0709999999999997</v>
      </c>
      <c r="I65" s="7">
        <v>6.8747999999999996</v>
      </c>
      <c r="J65" s="1">
        <v>1.8832000000000001E-7</v>
      </c>
      <c r="K65" s="1">
        <v>9.9189999999999994E-9</v>
      </c>
      <c r="L65" s="7">
        <v>5.2671000000000001</v>
      </c>
      <c r="M65" s="7">
        <v>0.84658</v>
      </c>
      <c r="N65" s="7">
        <v>5.6613000000000002E-3</v>
      </c>
      <c r="O65" s="7">
        <v>0.66873000000000005</v>
      </c>
      <c r="P65" s="7">
        <v>13928</v>
      </c>
      <c r="Q65" s="7">
        <v>13.249000000000001</v>
      </c>
      <c r="R65" s="7">
        <v>9.5125000000000001E-2</v>
      </c>
      <c r="S65" s="13">
        <v>1.6475E-12</v>
      </c>
      <c r="T65" s="3">
        <v>3.1779999999999998E-14</v>
      </c>
      <c r="U65" s="11">
        <v>1.929</v>
      </c>
      <c r="V65" s="7">
        <v>0.96465000000000001</v>
      </c>
      <c r="W65" s="7">
        <v>1.0931000000000001E-3</v>
      </c>
      <c r="X65" s="7">
        <v>0.11332</v>
      </c>
      <c r="Y65" s="1"/>
      <c r="Z65"/>
      <c r="AA65" s="20">
        <f t="shared" si="15"/>
        <v>1.6475E-12</v>
      </c>
      <c r="AB65" s="41">
        <f t="shared" si="16"/>
        <v>-0.1745052654540169</v>
      </c>
      <c r="AC65" s="20">
        <f>STDEV(AA66:AA67,AA63:AA64)</f>
        <v>1.0953538241134657E-14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216</v>
      </c>
      <c r="B66" s="1">
        <v>2.8282999999999997E-4</v>
      </c>
      <c r="C66" s="1">
        <v>7.0426000000000002E-2</v>
      </c>
      <c r="D66" s="1">
        <v>2.5101999999999998E-7</v>
      </c>
      <c r="E66" s="1">
        <v>1.3200000000000001E-8</v>
      </c>
      <c r="F66" s="7">
        <v>5.2584999999999997</v>
      </c>
      <c r="G66" s="7">
        <v>-120</v>
      </c>
      <c r="H66" s="7">
        <v>8.1470000000000002</v>
      </c>
      <c r="I66" s="7">
        <v>6.7892000000000001</v>
      </c>
      <c r="J66" s="1">
        <v>1.8809000000000001E-7</v>
      </c>
      <c r="K66" s="1">
        <v>9.9797999999999998E-9</v>
      </c>
      <c r="L66" s="7">
        <v>5.3059000000000003</v>
      </c>
      <c r="M66" s="7">
        <v>0.84675999999999996</v>
      </c>
      <c r="N66" s="7">
        <v>5.7029999999999997E-3</v>
      </c>
      <c r="O66" s="7">
        <v>0.67351000000000005</v>
      </c>
      <c r="P66" s="7">
        <v>13923</v>
      </c>
      <c r="Q66" s="7">
        <v>13.358000000000001</v>
      </c>
      <c r="R66" s="7">
        <v>9.5942E-2</v>
      </c>
      <c r="S66" s="13">
        <v>1.6535999999999999E-12</v>
      </c>
      <c r="T66" s="3">
        <v>3.2157000000000002E-14</v>
      </c>
      <c r="U66" s="11">
        <v>1.9447000000000001</v>
      </c>
      <c r="V66" s="7">
        <v>0.96438999999999997</v>
      </c>
      <c r="W66" s="7">
        <v>1.1021E-3</v>
      </c>
      <c r="X66" s="7">
        <v>0.11428000000000001</v>
      </c>
      <c r="Y66"/>
      <c r="Z66"/>
      <c r="AA66" s="20">
        <f t="shared" si="15"/>
        <v>1.6535999999999999E-12</v>
      </c>
      <c r="AB66" s="41">
        <f t="shared" si="16"/>
        <v>0.19510658151455917</v>
      </c>
      <c r="AC66" s="20">
        <f>STDEV(AA67,AA63:AA65)</f>
        <v>1.0914020035410077E-14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217</v>
      </c>
      <c r="B67" s="1">
        <v>2.8158000000000002E-4</v>
      </c>
      <c r="C67" s="1">
        <v>7.0113999999999996E-2</v>
      </c>
      <c r="D67" s="1">
        <v>2.3624999999999999E-7</v>
      </c>
      <c r="E67" s="1">
        <v>1.3147E-8</v>
      </c>
      <c r="F67" s="7">
        <v>5.5648999999999997</v>
      </c>
      <c r="G67" s="7">
        <v>-107.4</v>
      </c>
      <c r="H67" s="7">
        <v>8.0991</v>
      </c>
      <c r="I67" s="7">
        <v>7.5411000000000001</v>
      </c>
      <c r="J67" s="1">
        <v>1.8846999999999999E-7</v>
      </c>
      <c r="K67" s="1">
        <v>9.9845999999999996E-9</v>
      </c>
      <c r="L67" s="7">
        <v>5.2976999999999999</v>
      </c>
      <c r="M67" s="7">
        <v>0.84660999999999997</v>
      </c>
      <c r="N67" s="7">
        <v>5.6943000000000002E-3</v>
      </c>
      <c r="O67" s="7">
        <v>0.67259999999999998</v>
      </c>
      <c r="P67" s="7">
        <v>13894</v>
      </c>
      <c r="Q67" s="7">
        <v>13.304</v>
      </c>
      <c r="R67" s="7">
        <v>9.5754000000000006E-2</v>
      </c>
      <c r="S67" s="13">
        <v>1.6568999999999999E-12</v>
      </c>
      <c r="T67" s="3">
        <v>3.2172000000000003E-14</v>
      </c>
      <c r="U67" s="11">
        <v>1.9417</v>
      </c>
      <c r="V67" s="7">
        <v>0.96458999999999995</v>
      </c>
      <c r="W67" s="7">
        <v>1.1004000000000001E-3</v>
      </c>
      <c r="X67" s="7">
        <v>0.11408</v>
      </c>
      <c r="Y67"/>
      <c r="Z67"/>
      <c r="AA67" s="20">
        <f t="shared" si="15"/>
        <v>1.6568999999999999E-12</v>
      </c>
      <c r="AB67" s="41">
        <f t="shared" si="16"/>
        <v>0.3950605315139466</v>
      </c>
      <c r="AC67" s="20">
        <f>STDEV(AA63:AA66)</f>
        <v>1.0282185241150476E-14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Drive\Research\data\2020-TB\test-5e4-07232020\test-5e4-c3-07232020\3-7-5.TXT</v>
      </c>
      <c r="B68" s="13">
        <f>AVERAGE(B63:B67)</f>
        <v>2.8050200000000002E-4</v>
      </c>
      <c r="C68" s="13">
        <f t="shared" ref="C68:X68" si="17">AVERAGE(C63:C67)</f>
        <v>6.9845000000000004E-2</v>
      </c>
      <c r="D68" s="13">
        <f t="shared" si="17"/>
        <v>2.4588599999999998E-7</v>
      </c>
      <c r="E68" s="13">
        <f t="shared" si="17"/>
        <v>1.3134E-8</v>
      </c>
      <c r="F68" s="13">
        <f t="shared" si="17"/>
        <v>5.34422</v>
      </c>
      <c r="G68" s="13">
        <f t="shared" si="17"/>
        <v>-115.58</v>
      </c>
      <c r="H68" s="13">
        <f t="shared" si="17"/>
        <v>8.0988399999999992</v>
      </c>
      <c r="I68" s="13">
        <f t="shared" si="17"/>
        <v>7.0199200000000008</v>
      </c>
      <c r="J68" s="13">
        <f t="shared" si="17"/>
        <v>1.8834999999999999E-7</v>
      </c>
      <c r="K68" s="13">
        <f t="shared" si="17"/>
        <v>9.9539000000000005E-9</v>
      </c>
      <c r="L68" s="13">
        <f t="shared" si="17"/>
        <v>5.2847999999999997</v>
      </c>
      <c r="M68" s="13">
        <f t="shared" si="17"/>
        <v>0.84657199999999988</v>
      </c>
      <c r="N68" s="13">
        <f t="shared" si="17"/>
        <v>5.68032E-3</v>
      </c>
      <c r="O68" s="13">
        <f t="shared" si="17"/>
        <v>0.67097999999999991</v>
      </c>
      <c r="P68" s="13">
        <f t="shared" si="17"/>
        <v>13919.6</v>
      </c>
      <c r="Q68" s="13">
        <f t="shared" si="17"/>
        <v>13.293600000000001</v>
      </c>
      <c r="R68" s="13">
        <f t="shared" si="17"/>
        <v>9.5503000000000005E-2</v>
      </c>
      <c r="S68" s="13">
        <f t="shared" si="17"/>
        <v>1.6503800000000001E-12</v>
      </c>
      <c r="T68" s="13">
        <f t="shared" si="17"/>
        <v>3.19596E-14</v>
      </c>
      <c r="U68" s="13">
        <f t="shared" si="17"/>
        <v>1.9364800000000002</v>
      </c>
      <c r="V68" s="13">
        <f t="shared" si="17"/>
        <v>0.96459600000000001</v>
      </c>
      <c r="W68" s="13">
        <f t="shared" si="17"/>
        <v>1.0974000000000001E-3</v>
      </c>
      <c r="X68" s="13">
        <f t="shared" si="17"/>
        <v>0.11376800000000001</v>
      </c>
      <c r="Y68"/>
      <c r="Z68" s="10" t="s">
        <v>43</v>
      </c>
      <c r="AA68" s="20">
        <f>AVERAGE(AA63:AA67)</f>
        <v>1.6503800000000001E-12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83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218</v>
      </c>
      <c r="B72" s="1">
        <v>2.8331E-4</v>
      </c>
      <c r="C72" s="1">
        <v>7.0544999999999997E-2</v>
      </c>
      <c r="D72" s="1">
        <v>2.3265999999999999E-7</v>
      </c>
      <c r="E72" s="1">
        <v>1.317E-8</v>
      </c>
      <c r="F72" s="7">
        <v>5.6605999999999996</v>
      </c>
      <c r="G72" s="7">
        <v>-106.7</v>
      </c>
      <c r="H72" s="7">
        <v>8.1239000000000008</v>
      </c>
      <c r="I72" s="7">
        <v>7.6138000000000003</v>
      </c>
      <c r="J72" s="1">
        <v>1.8900000000000001E-7</v>
      </c>
      <c r="K72" s="1">
        <v>1.0103E-8</v>
      </c>
      <c r="L72" s="7">
        <v>5.3455000000000004</v>
      </c>
      <c r="M72" s="7">
        <v>0.84702999999999995</v>
      </c>
      <c r="N72" s="7">
        <v>5.7460000000000002E-3</v>
      </c>
      <c r="O72" s="7">
        <v>0.67837000000000003</v>
      </c>
      <c r="P72" s="7">
        <v>13883</v>
      </c>
      <c r="Q72" s="7">
        <v>13.347</v>
      </c>
      <c r="R72" s="7">
        <v>9.6139000000000002E-2</v>
      </c>
      <c r="S72" s="13">
        <v>1.6963999999999999E-12</v>
      </c>
      <c r="T72" s="3">
        <v>3.3058E-14</v>
      </c>
      <c r="U72" s="11">
        <v>1.9487000000000001</v>
      </c>
      <c r="V72" s="7">
        <v>0.96350000000000002</v>
      </c>
      <c r="W72" s="7">
        <v>1.1046000000000001E-3</v>
      </c>
      <c r="X72" s="7">
        <v>0.11464000000000001</v>
      </c>
      <c r="Y72" s="1"/>
      <c r="Z72" s="7"/>
      <c r="AA72" s="20">
        <f>S72</f>
        <v>1.6963999999999999E-12</v>
      </c>
      <c r="AB72" s="41">
        <f>((AA72/AA$77)-1)*100</f>
        <v>0.39652009232407082</v>
      </c>
      <c r="AC72" s="20">
        <f>STDEV(AA73:AA76)</f>
        <v>1.1306450960992685E-14</v>
      </c>
    </row>
    <row r="73" spans="1:39" s="2" customFormat="1" x14ac:dyDescent="0.25">
      <c r="A73" s="4" t="s">
        <v>219</v>
      </c>
      <c r="B73" s="1">
        <v>2.8274000000000002E-4</v>
      </c>
      <c r="C73" s="1">
        <v>7.0402000000000006E-2</v>
      </c>
      <c r="D73" s="1">
        <v>2.3678999999999999E-7</v>
      </c>
      <c r="E73" s="1">
        <v>1.3154E-8</v>
      </c>
      <c r="F73" s="7">
        <v>5.5551000000000004</v>
      </c>
      <c r="G73" s="7">
        <v>-108</v>
      </c>
      <c r="H73" s="7">
        <v>8.1135000000000002</v>
      </c>
      <c r="I73" s="7">
        <v>7.5125000000000002</v>
      </c>
      <c r="J73" s="1">
        <v>1.8944000000000001E-7</v>
      </c>
      <c r="K73" s="1">
        <v>1.0128999999999999E-8</v>
      </c>
      <c r="L73" s="7">
        <v>5.3468</v>
      </c>
      <c r="M73" s="7">
        <v>0.84684999999999999</v>
      </c>
      <c r="N73" s="7">
        <v>5.7472000000000001E-3</v>
      </c>
      <c r="O73" s="7">
        <v>0.67866000000000004</v>
      </c>
      <c r="P73" s="7">
        <v>13895</v>
      </c>
      <c r="Q73" s="7">
        <v>13.336</v>
      </c>
      <c r="R73" s="7">
        <v>9.5977000000000007E-2</v>
      </c>
      <c r="S73" s="13">
        <v>1.6957999999999999E-12</v>
      </c>
      <c r="T73" s="3">
        <v>3.2993999999999999E-14</v>
      </c>
      <c r="U73" s="11">
        <v>1.9456</v>
      </c>
      <c r="V73" s="7">
        <v>0.96348</v>
      </c>
      <c r="W73" s="7">
        <v>1.1027999999999999E-3</v>
      </c>
      <c r="X73" s="7">
        <v>0.11446000000000001</v>
      </c>
      <c r="Y73" s="1"/>
      <c r="Z73"/>
      <c r="AA73" s="20">
        <f t="shared" ref="AA73:AA76" si="18">S73</f>
        <v>1.6957999999999999E-12</v>
      </c>
      <c r="AB73" s="41">
        <f t="shared" ref="AB73:AB76" si="19">((AA73/AA$77)-1)*100</f>
        <v>0.36101083032489267</v>
      </c>
      <c r="AC73" s="20">
        <f>STDEV(AA74:AA76,AA72)</f>
        <v>1.1447088421661311E-14</v>
      </c>
    </row>
    <row r="74" spans="1:39" s="2" customFormat="1" x14ac:dyDescent="0.25">
      <c r="A74" s="4" t="s">
        <v>220</v>
      </c>
      <c r="B74" s="1">
        <v>2.7750000000000002E-4</v>
      </c>
      <c r="C74" s="1">
        <v>6.9097000000000006E-2</v>
      </c>
      <c r="D74" s="1">
        <v>2.3382000000000001E-7</v>
      </c>
      <c r="E74" s="1">
        <v>1.3016000000000001E-8</v>
      </c>
      <c r="F74" s="7">
        <v>5.5667</v>
      </c>
      <c r="G74" s="7">
        <v>-104.6</v>
      </c>
      <c r="H74" s="7">
        <v>8.0178999999999991</v>
      </c>
      <c r="I74" s="7">
        <v>7.6653000000000002</v>
      </c>
      <c r="J74" s="1">
        <v>1.8979000000000001E-7</v>
      </c>
      <c r="K74" s="1">
        <v>1.0049E-8</v>
      </c>
      <c r="L74" s="7">
        <v>5.2948000000000004</v>
      </c>
      <c r="M74" s="7">
        <v>0.84665000000000001</v>
      </c>
      <c r="N74" s="7">
        <v>5.6912999999999998E-3</v>
      </c>
      <c r="O74" s="7">
        <v>0.67220999999999997</v>
      </c>
      <c r="P74" s="7">
        <v>13894</v>
      </c>
      <c r="Q74" s="7">
        <v>13.189</v>
      </c>
      <c r="R74" s="7">
        <v>9.4925999999999996E-2</v>
      </c>
      <c r="S74" s="13">
        <v>1.6723000000000001E-12</v>
      </c>
      <c r="T74" s="3">
        <v>3.2201000000000001E-14</v>
      </c>
      <c r="U74" s="11">
        <v>1.9256</v>
      </c>
      <c r="V74" s="7">
        <v>0.96423999999999999</v>
      </c>
      <c r="W74" s="7">
        <v>1.0912999999999999E-3</v>
      </c>
      <c r="X74" s="7">
        <v>0.11318</v>
      </c>
      <c r="Y74" s="1"/>
      <c r="Z74"/>
      <c r="AA74" s="20">
        <f t="shared" si="18"/>
        <v>1.6723000000000001E-12</v>
      </c>
      <c r="AB74" s="41">
        <f t="shared" si="19"/>
        <v>-1.0297685979759774</v>
      </c>
      <c r="AC74" s="20">
        <f>STDEV(AA75:AA76,AA72:AA73)</f>
        <v>4.5155287619501893E-15</v>
      </c>
    </row>
    <row r="75" spans="1:39" s="2" customFormat="1" x14ac:dyDescent="0.25">
      <c r="A75" s="4" t="s">
        <v>221</v>
      </c>
      <c r="B75" s="1">
        <v>2.8292999999999998E-4</v>
      </c>
      <c r="C75" s="1">
        <v>7.0448999999999998E-2</v>
      </c>
      <c r="D75" s="1">
        <v>2.3888999999999999E-7</v>
      </c>
      <c r="E75" s="1">
        <v>1.3161E-8</v>
      </c>
      <c r="F75" s="7">
        <v>5.5091999999999999</v>
      </c>
      <c r="G75" s="7">
        <v>-109.6</v>
      </c>
      <c r="H75" s="7">
        <v>8.1217000000000006</v>
      </c>
      <c r="I75" s="7">
        <v>7.4103000000000003</v>
      </c>
      <c r="J75" s="1">
        <v>1.8972999999999999E-7</v>
      </c>
      <c r="K75" s="1">
        <v>1.0146E-8</v>
      </c>
      <c r="L75" s="7">
        <v>5.3475999999999999</v>
      </c>
      <c r="M75" s="7">
        <v>0.84674000000000005</v>
      </c>
      <c r="N75" s="7">
        <v>5.7476999999999997E-3</v>
      </c>
      <c r="O75" s="7">
        <v>0.67879999999999996</v>
      </c>
      <c r="P75" s="7">
        <v>13888</v>
      </c>
      <c r="Q75" s="7">
        <v>13.340999999999999</v>
      </c>
      <c r="R75" s="7">
        <v>9.6060999999999994E-2</v>
      </c>
      <c r="S75" s="13">
        <v>1.6967E-12</v>
      </c>
      <c r="T75" s="3">
        <v>3.3031000000000002E-14</v>
      </c>
      <c r="U75" s="11">
        <v>1.9468000000000001</v>
      </c>
      <c r="V75" s="7">
        <v>0.96342000000000005</v>
      </c>
      <c r="W75" s="7">
        <v>1.1035000000000001E-3</v>
      </c>
      <c r="X75" s="7">
        <v>0.11454</v>
      </c>
      <c r="Y75"/>
      <c r="Z75"/>
      <c r="AA75" s="20">
        <f t="shared" si="18"/>
        <v>1.6967E-12</v>
      </c>
      <c r="AB75" s="41">
        <f t="shared" si="19"/>
        <v>0.41427472332364879</v>
      </c>
      <c r="AC75" s="20">
        <f>STDEV(AA76,AA72:AA74)</f>
        <v>1.123046451992667E-14</v>
      </c>
    </row>
    <row r="76" spans="1:39" s="2" customFormat="1" x14ac:dyDescent="0.25">
      <c r="A76" s="4" t="s">
        <v>222</v>
      </c>
      <c r="B76" s="1">
        <v>2.8310999999999999E-4</v>
      </c>
      <c r="C76" s="1">
        <v>7.0494000000000001E-2</v>
      </c>
      <c r="D76" s="1">
        <v>2.3414E-7</v>
      </c>
      <c r="E76" s="1">
        <v>1.3172E-8</v>
      </c>
      <c r="F76" s="7">
        <v>5.6257000000000001</v>
      </c>
      <c r="G76" s="7">
        <v>-108</v>
      </c>
      <c r="H76" s="7">
        <v>8.1260999999999992</v>
      </c>
      <c r="I76" s="7">
        <v>7.5242000000000004</v>
      </c>
      <c r="J76" s="1">
        <v>1.8902999999999999E-7</v>
      </c>
      <c r="K76" s="1">
        <v>1.0103E-8</v>
      </c>
      <c r="L76" s="7">
        <v>5.3446999999999996</v>
      </c>
      <c r="M76" s="7">
        <v>0.84719</v>
      </c>
      <c r="N76" s="7">
        <v>5.7447000000000002E-3</v>
      </c>
      <c r="O76" s="7">
        <v>0.67808999999999997</v>
      </c>
      <c r="P76" s="7">
        <v>13876</v>
      </c>
      <c r="Q76" s="7">
        <v>13.335000000000001</v>
      </c>
      <c r="R76" s="7">
        <v>9.6101000000000006E-2</v>
      </c>
      <c r="S76" s="13">
        <v>1.6873000000000001E-12</v>
      </c>
      <c r="T76" s="3">
        <v>3.2859999999999998E-14</v>
      </c>
      <c r="U76" s="11">
        <v>1.9475</v>
      </c>
      <c r="V76" s="7">
        <v>0.96370999999999996</v>
      </c>
      <c r="W76" s="7">
        <v>1.1039000000000001E-3</v>
      </c>
      <c r="X76" s="7">
        <v>0.11455</v>
      </c>
      <c r="Y76"/>
      <c r="Z76"/>
      <c r="AA76" s="20">
        <f t="shared" si="18"/>
        <v>1.6873000000000001E-12</v>
      </c>
      <c r="AB76" s="41">
        <f t="shared" si="19"/>
        <v>-0.14203704799669037</v>
      </c>
      <c r="AC76" s="20">
        <f>STDEV(AA72:AA75)</f>
        <v>1.2005831916198011E-14</v>
      </c>
    </row>
    <row r="77" spans="1:39" s="2" customFormat="1" x14ac:dyDescent="0.25">
      <c r="A77" s="4" t="str">
        <f>A76</f>
        <v>D:\Google Drive\Research\data\2020-TB\test-5e4-07232020\test-5e4-c3-07232020\3-8-5.TXT</v>
      </c>
      <c r="B77" s="13">
        <f>AVERAGE(B72:B76)</f>
        <v>2.8191800000000003E-4</v>
      </c>
      <c r="C77" s="13">
        <f t="shared" ref="C77:X77" si="20">AVERAGE(C72:C76)</f>
        <v>7.0197399999999993E-2</v>
      </c>
      <c r="D77" s="13">
        <f t="shared" si="20"/>
        <v>2.3526E-7</v>
      </c>
      <c r="E77" s="13">
        <f t="shared" si="20"/>
        <v>1.3134600000000001E-8</v>
      </c>
      <c r="F77" s="13">
        <f t="shared" si="20"/>
        <v>5.5834599999999996</v>
      </c>
      <c r="G77" s="13">
        <f t="shared" si="20"/>
        <v>-107.38</v>
      </c>
      <c r="H77" s="13">
        <f t="shared" si="20"/>
        <v>8.1006199999999993</v>
      </c>
      <c r="I77" s="13">
        <f t="shared" si="20"/>
        <v>7.5452200000000005</v>
      </c>
      <c r="J77" s="13">
        <f t="shared" si="20"/>
        <v>1.8939799999999999E-7</v>
      </c>
      <c r="K77" s="13">
        <f t="shared" si="20"/>
        <v>1.0106E-8</v>
      </c>
      <c r="L77" s="13">
        <f t="shared" si="20"/>
        <v>5.3358799999999995</v>
      </c>
      <c r="M77" s="13">
        <f t="shared" si="20"/>
        <v>0.84689200000000009</v>
      </c>
      <c r="N77" s="13">
        <f t="shared" si="20"/>
        <v>5.73538E-3</v>
      </c>
      <c r="O77" s="13">
        <f t="shared" si="20"/>
        <v>0.67722599999999988</v>
      </c>
      <c r="P77" s="13">
        <f t="shared" si="20"/>
        <v>13887.2</v>
      </c>
      <c r="Q77" s="13">
        <f t="shared" si="20"/>
        <v>13.3096</v>
      </c>
      <c r="R77" s="13">
        <f t="shared" si="20"/>
        <v>9.5840800000000004E-2</v>
      </c>
      <c r="S77" s="13">
        <f t="shared" si="20"/>
        <v>1.6897000000000002E-12</v>
      </c>
      <c r="T77" s="13">
        <f t="shared" si="20"/>
        <v>3.2828799999999999E-14</v>
      </c>
      <c r="U77" s="13">
        <f t="shared" si="20"/>
        <v>1.9428399999999999</v>
      </c>
      <c r="V77" s="13">
        <f t="shared" si="20"/>
        <v>0.96366999999999992</v>
      </c>
      <c r="W77" s="13">
        <f t="shared" si="20"/>
        <v>1.10122E-3</v>
      </c>
      <c r="X77" s="13">
        <f t="shared" si="20"/>
        <v>0.11427400000000001</v>
      </c>
      <c r="Y77"/>
      <c r="Z77" s="10" t="s">
        <v>43</v>
      </c>
      <c r="AA77" s="20">
        <f>AVERAGE(AA72:AA76)</f>
        <v>1.6897000000000002E-12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83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223</v>
      </c>
      <c r="B81" s="1">
        <v>2.7231E-4</v>
      </c>
      <c r="C81" s="1">
        <v>6.7805000000000004E-2</v>
      </c>
      <c r="D81" s="1">
        <v>2.4106999999999997E-7</v>
      </c>
      <c r="E81" s="1">
        <v>1.2894E-8</v>
      </c>
      <c r="F81" s="7">
        <v>5.3487</v>
      </c>
      <c r="G81" s="7">
        <v>-111.4</v>
      </c>
      <c r="H81" s="7">
        <v>7.9457000000000004</v>
      </c>
      <c r="I81" s="7">
        <v>7.1326000000000001</v>
      </c>
      <c r="J81" s="1">
        <v>1.9191E-7</v>
      </c>
      <c r="K81" s="1">
        <v>1.0093E-8</v>
      </c>
      <c r="L81" s="7">
        <v>5.2591999999999999</v>
      </c>
      <c r="M81" s="7">
        <v>0.84611000000000003</v>
      </c>
      <c r="N81" s="7">
        <v>5.6534000000000003E-3</v>
      </c>
      <c r="O81" s="7">
        <v>0.66815999999999998</v>
      </c>
      <c r="P81" s="7">
        <v>13898</v>
      </c>
      <c r="Q81" s="7">
        <v>13.042999999999999</v>
      </c>
      <c r="R81" s="7">
        <v>9.3848000000000001E-2</v>
      </c>
      <c r="S81" s="13">
        <v>1.6387000000000001E-12</v>
      </c>
      <c r="T81" s="3">
        <v>3.1189999999999998E-14</v>
      </c>
      <c r="U81" s="11">
        <v>1.9033</v>
      </c>
      <c r="V81" s="7">
        <v>0.96504999999999996</v>
      </c>
      <c r="W81" s="7">
        <v>1.0786000000000001E-3</v>
      </c>
      <c r="X81" s="7">
        <v>0.11176999999999999</v>
      </c>
      <c r="Y81" s="1"/>
      <c r="Z81" s="7"/>
      <c r="AA81" s="20">
        <f>S81</f>
        <v>1.6387000000000001E-12</v>
      </c>
      <c r="AB81" s="41">
        <f>((AA81/AA$86)-1)*100</f>
        <v>-3.0125473484848397</v>
      </c>
      <c r="AC81" s="20">
        <f>STDEV(AA82:AA85)</f>
        <v>4.32309688379376E-15</v>
      </c>
    </row>
    <row r="82" spans="1:29" s="2" customFormat="1" x14ac:dyDescent="0.25">
      <c r="A82" s="4" t="s">
        <v>224</v>
      </c>
      <c r="B82" s="1">
        <v>2.8747000000000001E-4</v>
      </c>
      <c r="C82" s="1">
        <v>7.1579000000000004E-2</v>
      </c>
      <c r="D82" s="1">
        <v>2.3501000000000001E-7</v>
      </c>
      <c r="E82" s="1">
        <v>1.3245E-8</v>
      </c>
      <c r="F82" s="7">
        <v>5.6359000000000004</v>
      </c>
      <c r="G82" s="7">
        <v>-107.8</v>
      </c>
      <c r="H82" s="7">
        <v>8.1652000000000005</v>
      </c>
      <c r="I82" s="7">
        <v>7.5743999999999998</v>
      </c>
      <c r="J82" s="1">
        <v>1.9074E-7</v>
      </c>
      <c r="K82" s="1">
        <v>1.0354E-8</v>
      </c>
      <c r="L82" s="7">
        <v>5.4283000000000001</v>
      </c>
      <c r="M82" s="7">
        <v>0.8468</v>
      </c>
      <c r="N82" s="7">
        <v>5.8348000000000002E-3</v>
      </c>
      <c r="O82" s="7">
        <v>0.68903999999999999</v>
      </c>
      <c r="P82" s="7">
        <v>13922</v>
      </c>
      <c r="Q82" s="7">
        <v>13.442</v>
      </c>
      <c r="R82" s="7">
        <v>9.6551999999999999E-2</v>
      </c>
      <c r="S82" s="13">
        <v>1.6982E-12</v>
      </c>
      <c r="T82" s="3">
        <v>3.3249999999999997E-14</v>
      </c>
      <c r="U82" s="11">
        <v>1.958</v>
      </c>
      <c r="V82" s="7">
        <v>0.96342000000000005</v>
      </c>
      <c r="W82" s="7">
        <v>1.1096999999999999E-3</v>
      </c>
      <c r="X82" s="7">
        <v>0.11518</v>
      </c>
      <c r="Y82" s="1"/>
      <c r="Z82"/>
      <c r="AA82" s="20">
        <f t="shared" ref="AA82:AA85" si="21">S82</f>
        <v>1.6982E-12</v>
      </c>
      <c r="AB82" s="41">
        <f t="shared" ref="AB82:AB85" si="22">((AA82/AA$86)-1)*100</f>
        <v>0.50899621212121549</v>
      </c>
      <c r="AC82" s="20">
        <f>STDEV(AA83:AA85,AA81)</f>
        <v>3.2670731039673199E-14</v>
      </c>
    </row>
    <row r="83" spans="1:29" s="2" customFormat="1" x14ac:dyDescent="0.25">
      <c r="A83" s="4" t="s">
        <v>225</v>
      </c>
      <c r="B83" s="1">
        <v>2.7858000000000001E-4</v>
      </c>
      <c r="C83" s="1">
        <v>6.9367999999999999E-2</v>
      </c>
      <c r="D83" s="1">
        <v>2.3727999999999999E-7</v>
      </c>
      <c r="E83" s="1">
        <v>1.3042E-8</v>
      </c>
      <c r="F83" s="7">
        <v>5.4965000000000002</v>
      </c>
      <c r="G83" s="7">
        <v>-108.7</v>
      </c>
      <c r="H83" s="7">
        <v>8.0447000000000006</v>
      </c>
      <c r="I83" s="7">
        <v>7.4008000000000003</v>
      </c>
      <c r="J83" s="1">
        <v>1.9145000000000001E-7</v>
      </c>
      <c r="K83" s="1">
        <v>1.0223E-8</v>
      </c>
      <c r="L83" s="7">
        <v>5.3398000000000003</v>
      </c>
      <c r="M83" s="7">
        <v>0.84641</v>
      </c>
      <c r="N83" s="7">
        <v>5.7402E-3</v>
      </c>
      <c r="O83" s="7">
        <v>0.67818000000000001</v>
      </c>
      <c r="P83" s="7">
        <v>13908</v>
      </c>
      <c r="Q83" s="7">
        <v>13.231999999999999</v>
      </c>
      <c r="R83" s="7">
        <v>9.5139000000000001E-2</v>
      </c>
      <c r="S83" s="13">
        <v>1.6989999999999999E-12</v>
      </c>
      <c r="T83" s="3">
        <v>3.2768000000000002E-14</v>
      </c>
      <c r="U83" s="11">
        <v>1.9287000000000001</v>
      </c>
      <c r="V83" s="7">
        <v>0.96338000000000001</v>
      </c>
      <c r="W83" s="7">
        <v>1.0931999999999999E-3</v>
      </c>
      <c r="X83" s="7">
        <v>0.11348</v>
      </c>
      <c r="Y83" s="1"/>
      <c r="Z83"/>
      <c r="AA83" s="20">
        <f t="shared" si="21"/>
        <v>1.6989999999999999E-12</v>
      </c>
      <c r="AB83" s="41">
        <f t="shared" si="22"/>
        <v>0.55634469696970168</v>
      </c>
      <c r="AC83" s="20">
        <f>STDEV(AA84:AA85,AA81:AA82)</f>
        <v>3.2578776322426017E-14</v>
      </c>
    </row>
    <row r="84" spans="1:29" s="2" customFormat="1" x14ac:dyDescent="0.25">
      <c r="A84" s="4" t="s">
        <v>226</v>
      </c>
      <c r="B84" s="1">
        <v>2.8154999999999999E-4</v>
      </c>
      <c r="C84" s="1">
        <v>7.0107000000000003E-2</v>
      </c>
      <c r="D84" s="1">
        <v>2.3820999999999999E-7</v>
      </c>
      <c r="E84" s="1">
        <v>1.3119E-8</v>
      </c>
      <c r="F84" s="7">
        <v>5.5072999999999999</v>
      </c>
      <c r="G84" s="7">
        <v>-110.2</v>
      </c>
      <c r="H84" s="7">
        <v>8.0983000000000001</v>
      </c>
      <c r="I84" s="7">
        <v>7.3487</v>
      </c>
      <c r="J84" s="1">
        <v>1.9149999999999999E-7</v>
      </c>
      <c r="K84" s="1">
        <v>1.0277999999999999E-8</v>
      </c>
      <c r="L84" s="7">
        <v>5.3670999999999998</v>
      </c>
      <c r="M84" s="7">
        <v>0.84643999999999997</v>
      </c>
      <c r="N84" s="7">
        <v>5.7692000000000004E-3</v>
      </c>
      <c r="O84" s="7">
        <v>0.68157999999999996</v>
      </c>
      <c r="P84" s="7">
        <v>13897</v>
      </c>
      <c r="Q84" s="7">
        <v>13.307</v>
      </c>
      <c r="R84" s="7">
        <v>9.5754000000000006E-2</v>
      </c>
      <c r="S84" s="13">
        <v>1.7064000000000001E-12</v>
      </c>
      <c r="T84" s="3">
        <v>3.3107999999999998E-14</v>
      </c>
      <c r="U84" s="11">
        <v>1.9401999999999999</v>
      </c>
      <c r="V84" s="7">
        <v>0.96313000000000004</v>
      </c>
      <c r="W84" s="7">
        <v>1.0998E-3</v>
      </c>
      <c r="X84" s="7">
        <v>0.11419</v>
      </c>
      <c r="Y84"/>
      <c r="Z84"/>
      <c r="AA84" s="20">
        <f t="shared" si="21"/>
        <v>1.7064000000000001E-12</v>
      </c>
      <c r="AB84" s="41">
        <f t="shared" si="22"/>
        <v>0.99431818181818787</v>
      </c>
      <c r="AC84" s="20">
        <f>STDEV(AA85,AA81:AA83)</f>
        <v>3.1314426920084799E-14</v>
      </c>
    </row>
    <row r="85" spans="1:29" s="2" customFormat="1" x14ac:dyDescent="0.25">
      <c r="A85" s="4" t="s">
        <v>227</v>
      </c>
      <c r="B85" s="1">
        <v>2.8023000000000002E-4</v>
      </c>
      <c r="C85" s="1">
        <v>6.9776000000000005E-2</v>
      </c>
      <c r="D85" s="1">
        <v>2.3811999999999999E-7</v>
      </c>
      <c r="E85" s="1">
        <v>1.31E-8</v>
      </c>
      <c r="F85" s="7">
        <v>5.5014000000000003</v>
      </c>
      <c r="G85" s="7">
        <v>-112</v>
      </c>
      <c r="H85" s="7">
        <v>8.0890000000000004</v>
      </c>
      <c r="I85" s="7">
        <v>7.2222999999999997</v>
      </c>
      <c r="J85" s="1">
        <v>1.9110000000000001E-7</v>
      </c>
      <c r="K85" s="1">
        <v>1.0225000000000001E-8</v>
      </c>
      <c r="L85" s="7">
        <v>5.3506</v>
      </c>
      <c r="M85" s="7">
        <v>0.84669000000000005</v>
      </c>
      <c r="N85" s="7">
        <v>5.7514999999999997E-3</v>
      </c>
      <c r="O85" s="7">
        <v>0.67928999999999995</v>
      </c>
      <c r="P85" s="7">
        <v>13891</v>
      </c>
      <c r="Q85" s="7">
        <v>13.276999999999999</v>
      </c>
      <c r="R85" s="7">
        <v>9.5579999999999998E-2</v>
      </c>
      <c r="S85" s="13">
        <v>1.7057000000000001E-12</v>
      </c>
      <c r="T85" s="3">
        <v>3.3022000000000001E-14</v>
      </c>
      <c r="U85" s="11">
        <v>1.9359999999999999</v>
      </c>
      <c r="V85" s="7">
        <v>0.96311000000000002</v>
      </c>
      <c r="W85" s="7">
        <v>1.0975E-3</v>
      </c>
      <c r="X85" s="7">
        <v>0.11395</v>
      </c>
      <c r="Y85"/>
      <c r="Z85"/>
      <c r="AA85" s="20">
        <f t="shared" si="21"/>
        <v>1.7057000000000001E-12</v>
      </c>
      <c r="AB85" s="41">
        <f t="shared" si="22"/>
        <v>0.9528882575757569</v>
      </c>
      <c r="AC85" s="20">
        <f>STDEV(AA81:AA84)</f>
        <v>3.1467271357184192E-14</v>
      </c>
    </row>
    <row r="86" spans="1:29" s="2" customFormat="1" x14ac:dyDescent="0.25">
      <c r="A86" s="4" t="str">
        <f>A85</f>
        <v>D:\Google Drive\Research\data\2020-TB\test-5e4-07232020\test-5e4-c3-07232020\3-9-5.TXT</v>
      </c>
      <c r="B86" s="13">
        <f>AVERAGE(B81:B85)</f>
        <v>2.8002799999999998E-4</v>
      </c>
      <c r="C86" s="13">
        <f t="shared" ref="C86:X86" si="23">AVERAGE(C81:C85)</f>
        <v>6.9726999999999997E-2</v>
      </c>
      <c r="D86" s="13">
        <f t="shared" si="23"/>
        <v>2.37938E-7</v>
      </c>
      <c r="E86" s="13">
        <f t="shared" si="23"/>
        <v>1.308E-8</v>
      </c>
      <c r="F86" s="13">
        <f t="shared" si="23"/>
        <v>5.4979600000000008</v>
      </c>
      <c r="G86" s="13">
        <f t="shared" si="23"/>
        <v>-110.01999999999998</v>
      </c>
      <c r="H86" s="13">
        <f t="shared" si="23"/>
        <v>8.0685800000000008</v>
      </c>
      <c r="I86" s="13">
        <f t="shared" si="23"/>
        <v>7.3357600000000005</v>
      </c>
      <c r="J86" s="13">
        <f t="shared" si="23"/>
        <v>1.9134000000000002E-7</v>
      </c>
      <c r="K86" s="13">
        <f t="shared" si="23"/>
        <v>1.02346E-8</v>
      </c>
      <c r="L86" s="13">
        <f t="shared" si="23"/>
        <v>5.3490000000000002</v>
      </c>
      <c r="M86" s="13">
        <f t="shared" si="23"/>
        <v>0.84648999999999996</v>
      </c>
      <c r="N86" s="13">
        <f t="shared" si="23"/>
        <v>5.7498200000000001E-3</v>
      </c>
      <c r="O86" s="13">
        <f t="shared" si="23"/>
        <v>0.67924999999999991</v>
      </c>
      <c r="P86" s="13">
        <f t="shared" si="23"/>
        <v>13903.2</v>
      </c>
      <c r="Q86" s="13">
        <f t="shared" si="23"/>
        <v>13.260200000000001</v>
      </c>
      <c r="R86" s="13">
        <f t="shared" si="23"/>
        <v>9.5374600000000004E-2</v>
      </c>
      <c r="S86" s="13">
        <f t="shared" si="23"/>
        <v>1.6896E-12</v>
      </c>
      <c r="T86" s="13">
        <f t="shared" si="23"/>
        <v>3.2667599999999998E-14</v>
      </c>
      <c r="U86" s="13">
        <f t="shared" si="23"/>
        <v>1.9332400000000001</v>
      </c>
      <c r="V86" s="13">
        <f t="shared" si="23"/>
        <v>0.96361799999999997</v>
      </c>
      <c r="W86" s="13">
        <f t="shared" si="23"/>
        <v>1.0957599999999999E-3</v>
      </c>
      <c r="X86" s="13">
        <f t="shared" si="23"/>
        <v>0.11371400000000001</v>
      </c>
      <c r="Y86"/>
      <c r="Z86" s="10" t="s">
        <v>43</v>
      </c>
      <c r="AA86" s="20">
        <f>AVERAGE(AA81:AA85)</f>
        <v>1.6896E-12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83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228</v>
      </c>
      <c r="B90" s="1">
        <v>2.9522000000000001E-4</v>
      </c>
      <c r="C90" s="1">
        <v>7.3509000000000005E-2</v>
      </c>
      <c r="D90" s="1">
        <v>2.3565E-7</v>
      </c>
      <c r="E90" s="1">
        <v>1.3415E-8</v>
      </c>
      <c r="F90" s="7">
        <v>5.6928000000000001</v>
      </c>
      <c r="G90" s="7">
        <v>-108</v>
      </c>
      <c r="H90" s="7">
        <v>8.2783999999999995</v>
      </c>
      <c r="I90" s="7">
        <v>7.6651999999999996</v>
      </c>
      <c r="J90" s="1">
        <v>1.9116E-7</v>
      </c>
      <c r="K90" s="1">
        <v>1.0543000000000001E-8</v>
      </c>
      <c r="L90" s="7">
        <v>5.5152999999999999</v>
      </c>
      <c r="M90" s="7">
        <v>0.84743000000000002</v>
      </c>
      <c r="N90" s="7">
        <v>5.9284000000000003E-3</v>
      </c>
      <c r="O90" s="7">
        <v>0.69957000000000003</v>
      </c>
      <c r="P90" s="7">
        <v>13873</v>
      </c>
      <c r="Q90" s="7">
        <v>13.587999999999999</v>
      </c>
      <c r="R90" s="7">
        <v>9.7946000000000005E-2</v>
      </c>
      <c r="S90" s="13">
        <v>1.7005000000000001E-12</v>
      </c>
      <c r="T90" s="3">
        <v>3.3748000000000002E-14</v>
      </c>
      <c r="U90" s="11">
        <v>1.9845999999999999</v>
      </c>
      <c r="V90" s="7">
        <v>0.96335000000000004</v>
      </c>
      <c r="W90" s="7">
        <v>1.1249999999999999E-3</v>
      </c>
      <c r="X90" s="7">
        <v>0.11677999999999999</v>
      </c>
      <c r="Y90" s="1"/>
      <c r="Z90" s="7"/>
      <c r="AA90" s="20">
        <f>S90</f>
        <v>1.7005000000000001E-12</v>
      </c>
      <c r="AB90" s="41">
        <f>((AA90/AA$95)-1)*100</f>
        <v>0.35527123365279856</v>
      </c>
      <c r="AC90" s="20">
        <f>STDEV(AA91:AA94)</f>
        <v>2.9101832702884116E-15</v>
      </c>
    </row>
    <row r="91" spans="1:29" s="2" customFormat="1" x14ac:dyDescent="0.25">
      <c r="A91" s="4" t="s">
        <v>229</v>
      </c>
      <c r="B91" s="1">
        <v>2.8917E-4</v>
      </c>
      <c r="C91" s="1">
        <v>7.2002999999999998E-2</v>
      </c>
      <c r="D91" s="1">
        <v>2.2959999999999999E-7</v>
      </c>
      <c r="E91" s="1">
        <v>1.3270000000000001E-8</v>
      </c>
      <c r="F91" s="7">
        <v>5.7796000000000003</v>
      </c>
      <c r="G91" s="7">
        <v>-104.8</v>
      </c>
      <c r="H91" s="7">
        <v>8.1797000000000004</v>
      </c>
      <c r="I91" s="7">
        <v>7.8051000000000004</v>
      </c>
      <c r="J91" s="1">
        <v>1.9114E-7</v>
      </c>
      <c r="K91" s="1">
        <v>1.0439E-8</v>
      </c>
      <c r="L91" s="7">
        <v>5.4614000000000003</v>
      </c>
      <c r="M91" s="7">
        <v>0.84731000000000001</v>
      </c>
      <c r="N91" s="7">
        <v>5.8706000000000001E-3</v>
      </c>
      <c r="O91" s="7">
        <v>0.69284999999999997</v>
      </c>
      <c r="P91" s="7">
        <v>13891</v>
      </c>
      <c r="Q91" s="7">
        <v>13.448</v>
      </c>
      <c r="R91" s="7">
        <v>9.6810999999999994E-2</v>
      </c>
      <c r="S91" s="13">
        <v>1.6937999999999999E-12</v>
      </c>
      <c r="T91" s="3">
        <v>3.3247000000000001E-14</v>
      </c>
      <c r="U91" s="11">
        <v>1.9629000000000001</v>
      </c>
      <c r="V91" s="7">
        <v>0.96360999999999997</v>
      </c>
      <c r="W91" s="7">
        <v>1.1126E-3</v>
      </c>
      <c r="X91" s="7">
        <v>0.11545999999999999</v>
      </c>
      <c r="Y91" s="1"/>
      <c r="Z91"/>
      <c r="AA91" s="20">
        <f t="shared" ref="AA91:AA94" si="24">S91</f>
        <v>1.6937999999999999E-12</v>
      </c>
      <c r="AB91" s="41">
        <f t="shared" ref="AB91:AB94" si="25">((AA91/AA$95)-1)*100</f>
        <v>-4.0130305462449112E-2</v>
      </c>
      <c r="AC91" s="20">
        <f>STDEV(AA92:AA94,AA90)</f>
        <v>4.8349422609444606E-15</v>
      </c>
    </row>
    <row r="92" spans="1:29" s="2" customFormat="1" x14ac:dyDescent="0.25">
      <c r="A92" s="4" t="s">
        <v>230</v>
      </c>
      <c r="B92" s="1">
        <v>2.8512999999999998E-4</v>
      </c>
      <c r="C92" s="1">
        <v>7.0996000000000004E-2</v>
      </c>
      <c r="D92" s="1">
        <v>2.3174999999999999E-7</v>
      </c>
      <c r="E92" s="1">
        <v>1.3176E-8</v>
      </c>
      <c r="F92" s="7">
        <v>5.6853999999999996</v>
      </c>
      <c r="G92" s="7">
        <v>-106.2</v>
      </c>
      <c r="H92" s="7">
        <v>8.1213999999999995</v>
      </c>
      <c r="I92" s="7">
        <v>7.6473000000000004</v>
      </c>
      <c r="J92" s="1">
        <v>1.9156E-7</v>
      </c>
      <c r="K92" s="1">
        <v>1.04E-8</v>
      </c>
      <c r="L92" s="7">
        <v>5.4291</v>
      </c>
      <c r="M92" s="7">
        <v>0.84706000000000004</v>
      </c>
      <c r="N92" s="7">
        <v>5.8357000000000001E-3</v>
      </c>
      <c r="O92" s="7">
        <v>0.68894</v>
      </c>
      <c r="P92" s="7">
        <v>13910</v>
      </c>
      <c r="Q92" s="7">
        <v>13.362</v>
      </c>
      <c r="R92" s="7">
        <v>9.6060000000000006E-2</v>
      </c>
      <c r="S92" s="13">
        <v>1.6942E-12</v>
      </c>
      <c r="T92" s="3">
        <v>3.3005E-14</v>
      </c>
      <c r="U92" s="11">
        <v>1.9480999999999999</v>
      </c>
      <c r="V92" s="7">
        <v>0.96357000000000004</v>
      </c>
      <c r="W92" s="7">
        <v>1.1042000000000001E-3</v>
      </c>
      <c r="X92" s="7">
        <v>0.11459</v>
      </c>
      <c r="Y92" s="1"/>
      <c r="Z92"/>
      <c r="AA92" s="20">
        <f t="shared" si="24"/>
        <v>1.6942E-12</v>
      </c>
      <c r="AB92" s="41">
        <f t="shared" si="25"/>
        <v>-1.6524243425719565E-2</v>
      </c>
      <c r="AC92" s="20">
        <f>STDEV(AA93:AA94,AA90:AA91)</f>
        <v>4.8514602612684348E-15</v>
      </c>
    </row>
    <row r="93" spans="1:29" s="2" customFormat="1" x14ac:dyDescent="0.25">
      <c r="A93" s="4" t="s">
        <v>231</v>
      </c>
      <c r="B93" s="1">
        <v>2.9E-4</v>
      </c>
      <c r="C93" s="1">
        <v>7.2209999999999996E-2</v>
      </c>
      <c r="D93" s="1">
        <v>2.3416E-7</v>
      </c>
      <c r="E93" s="1">
        <v>1.3291E-8</v>
      </c>
      <c r="F93" s="7">
        <v>5.6760000000000002</v>
      </c>
      <c r="G93" s="7">
        <v>-107.6</v>
      </c>
      <c r="H93" s="7">
        <v>8.1961999999999993</v>
      </c>
      <c r="I93" s="7">
        <v>7.6173000000000002</v>
      </c>
      <c r="J93" s="1">
        <v>1.9093E-7</v>
      </c>
      <c r="K93" s="1">
        <v>1.0446999999999999E-8</v>
      </c>
      <c r="L93" s="7">
        <v>5.4715999999999996</v>
      </c>
      <c r="M93" s="7">
        <v>0.84745999999999999</v>
      </c>
      <c r="N93" s="7">
        <v>5.8812999999999999E-3</v>
      </c>
      <c r="O93" s="7">
        <v>0.69399</v>
      </c>
      <c r="P93" s="7">
        <v>13900</v>
      </c>
      <c r="Q93" s="7">
        <v>13.472</v>
      </c>
      <c r="R93" s="7">
        <v>9.6920999999999993E-2</v>
      </c>
      <c r="S93" s="13">
        <v>1.6952000000000001E-12</v>
      </c>
      <c r="T93" s="3">
        <v>3.3313000000000002E-14</v>
      </c>
      <c r="U93" s="11">
        <v>1.9651000000000001</v>
      </c>
      <c r="V93" s="7">
        <v>0.96350999999999998</v>
      </c>
      <c r="W93" s="7">
        <v>1.1138000000000001E-3</v>
      </c>
      <c r="X93" s="7">
        <v>0.11559999999999999</v>
      </c>
      <c r="Y93"/>
      <c r="Z93"/>
      <c r="AA93" s="20">
        <f t="shared" si="24"/>
        <v>1.6952000000000001E-12</v>
      </c>
      <c r="AB93" s="41">
        <f t="shared" si="25"/>
        <v>4.2490911666126507E-2</v>
      </c>
      <c r="AC93" s="20">
        <f>STDEV(AA94,AA90:AA92)</f>
        <v>4.8325286686509618E-15</v>
      </c>
    </row>
    <row r="94" spans="1:29" s="2" customFormat="1" x14ac:dyDescent="0.25">
      <c r="A94" s="4" t="s">
        <v>232</v>
      </c>
      <c r="B94" s="1">
        <v>2.9124000000000001E-4</v>
      </c>
      <c r="C94" s="1">
        <v>7.2517999999999999E-2</v>
      </c>
      <c r="D94" s="1">
        <v>2.3486E-7</v>
      </c>
      <c r="E94" s="1">
        <v>1.3316E-8</v>
      </c>
      <c r="F94" s="7">
        <v>5.6698000000000004</v>
      </c>
      <c r="G94" s="7">
        <v>-106.7</v>
      </c>
      <c r="H94" s="7">
        <v>8.2111999999999998</v>
      </c>
      <c r="I94" s="7">
        <v>7.6955999999999998</v>
      </c>
      <c r="J94" s="1">
        <v>1.9109E-7</v>
      </c>
      <c r="K94" s="1">
        <v>1.0471E-8</v>
      </c>
      <c r="L94" s="7">
        <v>5.4795999999999996</v>
      </c>
      <c r="M94" s="7">
        <v>0.84741</v>
      </c>
      <c r="N94" s="7">
        <v>5.8901999999999999E-3</v>
      </c>
      <c r="O94" s="7">
        <v>0.69508000000000003</v>
      </c>
      <c r="P94" s="7">
        <v>13888</v>
      </c>
      <c r="Q94" s="7">
        <v>13.49</v>
      </c>
      <c r="R94" s="7">
        <v>9.7133999999999998E-2</v>
      </c>
      <c r="S94" s="13">
        <v>1.6887000000000001E-12</v>
      </c>
      <c r="T94" s="3">
        <v>3.3258999999999999E-14</v>
      </c>
      <c r="U94" s="11">
        <v>1.9695</v>
      </c>
      <c r="V94" s="7">
        <v>0.9637</v>
      </c>
      <c r="W94" s="7">
        <v>1.1163E-3</v>
      </c>
      <c r="X94" s="7">
        <v>0.11583</v>
      </c>
      <c r="Y94"/>
      <c r="Z94"/>
      <c r="AA94" s="20">
        <f t="shared" si="24"/>
        <v>1.6887000000000001E-12</v>
      </c>
      <c r="AB94" s="41">
        <f t="shared" si="25"/>
        <v>-0.34110759643076749</v>
      </c>
      <c r="AC94" s="20">
        <f>STDEV(AA90:AA93)</f>
        <v>3.1063107807601914E-15</v>
      </c>
    </row>
    <row r="95" spans="1:29" s="2" customFormat="1" x14ac:dyDescent="0.25">
      <c r="A95" s="4" t="str">
        <f>A94</f>
        <v>D:\Google Drive\Research\data\2020-TB\test-5e4-07232020\test-5e4-c3-07232020\3-10-4.TXT</v>
      </c>
      <c r="B95" s="13">
        <f>AVERAGE(B90:B94)</f>
        <v>2.9015199999999996E-4</v>
      </c>
      <c r="C95" s="13">
        <f t="shared" ref="C95:X95" si="26">AVERAGE(C90:C94)</f>
        <v>7.2247199999999998E-2</v>
      </c>
      <c r="D95" s="13">
        <f t="shared" si="26"/>
        <v>2.33204E-7</v>
      </c>
      <c r="E95" s="13">
        <f t="shared" si="26"/>
        <v>1.32936E-8</v>
      </c>
      <c r="F95" s="13">
        <f t="shared" si="26"/>
        <v>5.7007200000000013</v>
      </c>
      <c r="G95" s="13">
        <f t="shared" si="26"/>
        <v>-106.66000000000001</v>
      </c>
      <c r="H95" s="13">
        <f t="shared" si="26"/>
        <v>8.197379999999999</v>
      </c>
      <c r="I95" s="13">
        <f t="shared" si="26"/>
        <v>7.6861000000000006</v>
      </c>
      <c r="J95" s="13">
        <f t="shared" si="26"/>
        <v>1.9117600000000002E-7</v>
      </c>
      <c r="K95" s="13">
        <f t="shared" si="26"/>
        <v>1.0460000000000001E-8</v>
      </c>
      <c r="L95" s="13">
        <f t="shared" si="26"/>
        <v>5.4714</v>
      </c>
      <c r="M95" s="13">
        <f t="shared" si="26"/>
        <v>0.84733400000000003</v>
      </c>
      <c r="N95" s="13">
        <f t="shared" si="26"/>
        <v>5.8812400000000003E-3</v>
      </c>
      <c r="O95" s="13">
        <f t="shared" si="26"/>
        <v>0.69408599999999998</v>
      </c>
      <c r="P95" s="13">
        <f t="shared" si="26"/>
        <v>13892.4</v>
      </c>
      <c r="Q95" s="13">
        <f t="shared" si="26"/>
        <v>13.472</v>
      </c>
      <c r="R95" s="13">
        <f t="shared" si="26"/>
        <v>9.6974399999999988E-2</v>
      </c>
      <c r="S95" s="13">
        <f t="shared" si="26"/>
        <v>1.6944800000000001E-12</v>
      </c>
      <c r="T95" s="13">
        <f t="shared" si="26"/>
        <v>3.3314400000000002E-14</v>
      </c>
      <c r="U95" s="13">
        <f t="shared" si="26"/>
        <v>1.96604</v>
      </c>
      <c r="V95" s="13">
        <f t="shared" si="26"/>
        <v>0.96354799999999996</v>
      </c>
      <c r="W95" s="13">
        <f t="shared" si="26"/>
        <v>1.1143800000000001E-3</v>
      </c>
      <c r="X95" s="13">
        <f t="shared" si="26"/>
        <v>0.115652</v>
      </c>
      <c r="Y95"/>
      <c r="Z95" s="10" t="s">
        <v>43</v>
      </c>
      <c r="AA95" s="20">
        <f>AVERAGE(AA90:AA94)</f>
        <v>1.6944800000000001E-12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83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233</v>
      </c>
      <c r="B99" s="1">
        <v>2.8489999999999999E-4</v>
      </c>
      <c r="C99" s="1">
        <v>7.0939000000000002E-2</v>
      </c>
      <c r="D99" s="1">
        <v>2.4105E-7</v>
      </c>
      <c r="E99" s="1">
        <v>1.3173E-8</v>
      </c>
      <c r="F99" s="7">
        <v>5.4648000000000003</v>
      </c>
      <c r="G99" s="7">
        <v>-110.3</v>
      </c>
      <c r="H99" s="7">
        <v>8.1374999999999993</v>
      </c>
      <c r="I99" s="7">
        <v>7.3776000000000002</v>
      </c>
      <c r="J99" s="1">
        <v>2.3346E-7</v>
      </c>
      <c r="K99" s="1">
        <v>1.2979E-8</v>
      </c>
      <c r="L99" s="7">
        <v>5.5594000000000001</v>
      </c>
      <c r="M99" s="7">
        <v>0.82892999999999994</v>
      </c>
      <c r="N99" s="7">
        <v>5.9779999999999998E-3</v>
      </c>
      <c r="O99" s="7">
        <v>0.72116999999999998</v>
      </c>
      <c r="P99" s="7">
        <v>13822</v>
      </c>
      <c r="Q99" s="7">
        <v>13.377000000000001</v>
      </c>
      <c r="R99" s="7">
        <v>9.6780000000000005E-2</v>
      </c>
      <c r="S99" s="13">
        <v>1.6614999999999999E-12</v>
      </c>
      <c r="T99" s="3">
        <v>3.2428999999999997E-14</v>
      </c>
      <c r="U99" s="11">
        <v>1.9518</v>
      </c>
      <c r="V99" s="7">
        <v>0.96440000000000003</v>
      </c>
      <c r="W99" s="7">
        <v>1.1061999999999999E-3</v>
      </c>
      <c r="X99" s="7">
        <v>0.1147</v>
      </c>
      <c r="Y99" s="1"/>
      <c r="Z99" s="7"/>
      <c r="AA99" s="20">
        <f>S99</f>
        <v>1.6614999999999999E-12</v>
      </c>
      <c r="AB99" s="41">
        <f>((AA99/AA$104)-1)*100</f>
        <v>5.6607409548581344E-2</v>
      </c>
      <c r="AC99" s="20">
        <f>STDEV(AA100:AA103)</f>
        <v>1.4978512387194294E-14</v>
      </c>
    </row>
    <row r="100" spans="1:29" s="2" customFormat="1" x14ac:dyDescent="0.25">
      <c r="A100" s="4" t="s">
        <v>234</v>
      </c>
      <c r="B100" s="1">
        <v>2.8416999999999998E-4</v>
      </c>
      <c r="C100" s="1">
        <v>7.0758000000000001E-2</v>
      </c>
      <c r="D100" s="1">
        <v>2.4352E-7</v>
      </c>
      <c r="E100" s="1">
        <v>1.3149000000000001E-8</v>
      </c>
      <c r="F100" s="7">
        <v>5.3996000000000004</v>
      </c>
      <c r="G100" s="7">
        <v>-111.5</v>
      </c>
      <c r="H100" s="7">
        <v>8.1105</v>
      </c>
      <c r="I100" s="7">
        <v>7.274</v>
      </c>
      <c r="J100" s="1">
        <v>2.3404E-7</v>
      </c>
      <c r="K100" s="1">
        <v>1.3029E-8</v>
      </c>
      <c r="L100" s="7">
        <v>5.5670000000000002</v>
      </c>
      <c r="M100" s="7">
        <v>0.82852999999999999</v>
      </c>
      <c r="N100" s="7">
        <v>5.9858999999999997E-3</v>
      </c>
      <c r="O100" s="7">
        <v>0.72246999999999995</v>
      </c>
      <c r="P100" s="7">
        <v>13882</v>
      </c>
      <c r="Q100" s="7">
        <v>13.374000000000001</v>
      </c>
      <c r="R100" s="7">
        <v>9.6340999999999996E-2</v>
      </c>
      <c r="S100" s="13">
        <v>1.65E-12</v>
      </c>
      <c r="T100" s="3">
        <v>3.2089000000000002E-14</v>
      </c>
      <c r="U100" s="11">
        <v>1.9448000000000001</v>
      </c>
      <c r="V100" s="7">
        <v>0.96470999999999996</v>
      </c>
      <c r="W100" s="7">
        <v>1.1021E-3</v>
      </c>
      <c r="X100" s="7">
        <v>0.11423999999999999</v>
      </c>
      <c r="Y100" s="1"/>
      <c r="Z100"/>
      <c r="AA100" s="20">
        <f t="shared" ref="AA100:AA103" si="27">S100</f>
        <v>1.65E-12</v>
      </c>
      <c r="AB100" s="41">
        <f t="shared" ref="AB100:AB103" si="28">((AA100/AA$95)-1)*100</f>
        <v>-2.6249940984844899</v>
      </c>
      <c r="AC100" s="20">
        <f>STDEV(AA101:AA103,AA99)</f>
        <v>1.3351404420509479E-14</v>
      </c>
    </row>
    <row r="101" spans="1:29" s="2" customFormat="1" x14ac:dyDescent="0.25">
      <c r="A101" s="4" t="s">
        <v>235</v>
      </c>
      <c r="B101" s="1">
        <v>2.8416999999999998E-4</v>
      </c>
      <c r="C101" s="1">
        <v>7.0759000000000002E-2</v>
      </c>
      <c r="D101" s="1">
        <v>2.4035E-7</v>
      </c>
      <c r="E101" s="1">
        <v>1.3149000000000001E-8</v>
      </c>
      <c r="F101" s="7">
        <v>5.4707999999999997</v>
      </c>
      <c r="G101" s="7">
        <v>-110.6</v>
      </c>
      <c r="H101" s="7">
        <v>8.1097999999999999</v>
      </c>
      <c r="I101" s="7">
        <v>7.3324999999999996</v>
      </c>
      <c r="J101" s="1">
        <v>2.3363000000000001E-7</v>
      </c>
      <c r="K101" s="1">
        <v>1.3011E-8</v>
      </c>
      <c r="L101" s="7">
        <v>5.5690999999999997</v>
      </c>
      <c r="M101" s="7">
        <v>0.82874999999999999</v>
      </c>
      <c r="N101" s="7">
        <v>5.9883999999999996E-3</v>
      </c>
      <c r="O101" s="7">
        <v>0.72258</v>
      </c>
      <c r="P101" s="7">
        <v>13883</v>
      </c>
      <c r="Q101" s="7">
        <v>13.374000000000001</v>
      </c>
      <c r="R101" s="7">
        <v>9.6334000000000003E-2</v>
      </c>
      <c r="S101" s="13">
        <v>1.6522E-12</v>
      </c>
      <c r="T101" s="3">
        <v>3.2131999999999998E-14</v>
      </c>
      <c r="U101" s="11">
        <v>1.9448000000000001</v>
      </c>
      <c r="V101" s="7">
        <v>0.96465999999999996</v>
      </c>
      <c r="W101" s="7">
        <v>1.1021E-3</v>
      </c>
      <c r="X101" s="7">
        <v>0.11425</v>
      </c>
      <c r="Y101" s="1"/>
      <c r="Z101"/>
      <c r="AA101" s="20">
        <f t="shared" si="27"/>
        <v>1.6522E-12</v>
      </c>
      <c r="AB101" s="41">
        <f t="shared" si="28"/>
        <v>-2.4951607572824774</v>
      </c>
      <c r="AC101" s="20">
        <f>STDEV(AA102:AA103,AA99:AA100)</f>
        <v>1.3985826158412409E-14</v>
      </c>
    </row>
    <row r="102" spans="1:29" s="2" customFormat="1" x14ac:dyDescent="0.25">
      <c r="A102" s="4" t="s">
        <v>236</v>
      </c>
      <c r="B102" s="1">
        <v>2.8943000000000003E-4</v>
      </c>
      <c r="C102" s="1">
        <v>7.2067000000000006E-2</v>
      </c>
      <c r="D102" s="1">
        <v>2.3467E-7</v>
      </c>
      <c r="E102" s="1">
        <v>1.3278E-8</v>
      </c>
      <c r="F102" s="7">
        <v>5.6581999999999999</v>
      </c>
      <c r="G102" s="7">
        <v>-106.9</v>
      </c>
      <c r="H102" s="7">
        <v>8.1942000000000004</v>
      </c>
      <c r="I102" s="7">
        <v>7.6653000000000002</v>
      </c>
      <c r="J102" s="1">
        <v>2.3286999999999999E-7</v>
      </c>
      <c r="K102" s="1">
        <v>1.3099E-8</v>
      </c>
      <c r="L102" s="7">
        <v>5.625</v>
      </c>
      <c r="M102" s="7">
        <v>0.82916000000000001</v>
      </c>
      <c r="N102" s="7">
        <v>6.0488E-3</v>
      </c>
      <c r="O102" s="7">
        <v>0.72950999999999999</v>
      </c>
      <c r="P102" s="7">
        <v>13866</v>
      </c>
      <c r="Q102" s="7">
        <v>13.510999999999999</v>
      </c>
      <c r="R102" s="7">
        <v>9.7439999999999999E-2</v>
      </c>
      <c r="S102" s="13">
        <v>1.6824E-12</v>
      </c>
      <c r="T102" s="3">
        <v>3.3075999999999997E-14</v>
      </c>
      <c r="U102" s="11">
        <v>1.966</v>
      </c>
      <c r="V102" s="7">
        <v>0.96386000000000005</v>
      </c>
      <c r="W102" s="7">
        <v>1.1144E-3</v>
      </c>
      <c r="X102" s="7">
        <v>0.11562</v>
      </c>
      <c r="Y102"/>
      <c r="Z102"/>
      <c r="AA102" s="20">
        <f t="shared" si="27"/>
        <v>1.6824E-12</v>
      </c>
      <c r="AB102" s="41">
        <f t="shared" si="28"/>
        <v>-0.71290307350928561</v>
      </c>
      <c r="AC102" s="20">
        <f>STDEV(AA103,AA99:AA101)</f>
        <v>5.0970579749498312E-15</v>
      </c>
    </row>
    <row r="103" spans="1:29" s="2" customFormat="1" x14ac:dyDescent="0.25">
      <c r="A103" s="4" t="s">
        <v>237</v>
      </c>
      <c r="B103" s="1">
        <v>2.8205E-4</v>
      </c>
      <c r="C103" s="1">
        <v>7.0230000000000001E-2</v>
      </c>
      <c r="D103" s="1">
        <v>2.4125999999999998E-7</v>
      </c>
      <c r="E103" s="1">
        <v>1.3102E-8</v>
      </c>
      <c r="F103" s="7">
        <v>5.4306999999999999</v>
      </c>
      <c r="G103" s="7">
        <v>-110</v>
      </c>
      <c r="H103" s="7">
        <v>8.0869999999999997</v>
      </c>
      <c r="I103" s="7">
        <v>7.3517999999999999</v>
      </c>
      <c r="J103" s="1">
        <v>2.3402E-7</v>
      </c>
      <c r="K103" s="1">
        <v>1.2971000000000001E-8</v>
      </c>
      <c r="L103" s="7">
        <v>5.5427</v>
      </c>
      <c r="M103" s="7">
        <v>0.82865999999999995</v>
      </c>
      <c r="N103" s="7">
        <v>5.96E-3</v>
      </c>
      <c r="O103" s="7">
        <v>0.71923000000000004</v>
      </c>
      <c r="P103" s="7">
        <v>13853</v>
      </c>
      <c r="Q103" s="7">
        <v>13.317</v>
      </c>
      <c r="R103" s="7">
        <v>9.6130999999999994E-2</v>
      </c>
      <c r="S103" s="13">
        <v>1.6567E-12</v>
      </c>
      <c r="T103" s="3">
        <v>3.2135E-14</v>
      </c>
      <c r="U103" s="11">
        <v>1.9397</v>
      </c>
      <c r="V103" s="7">
        <v>0.96453999999999995</v>
      </c>
      <c r="W103" s="7">
        <v>1.0993000000000001E-3</v>
      </c>
      <c r="X103" s="7">
        <v>0.11397</v>
      </c>
      <c r="Y103"/>
      <c r="Z103"/>
      <c r="AA103" s="20">
        <f t="shared" si="27"/>
        <v>1.6567E-12</v>
      </c>
      <c r="AB103" s="41">
        <f t="shared" si="28"/>
        <v>-2.2295925593692534</v>
      </c>
      <c r="AC103" s="20">
        <f>STDEV(AA99:AA102)</f>
        <v>1.4782281059881555E-14</v>
      </c>
    </row>
    <row r="104" spans="1:29" s="2" customFormat="1" x14ac:dyDescent="0.25">
      <c r="A104" s="4" t="str">
        <f>A103</f>
        <v>D:\Google Drive\Research\data\2020-TB\test-5e4-07232020\test-5e4-c3-07232020\3-11-5.TXT</v>
      </c>
      <c r="B104" s="13">
        <f>AVERAGE(B99:B103)</f>
        <v>2.8494399999999997E-4</v>
      </c>
      <c r="C104" s="13">
        <f t="shared" ref="C104:X104" si="29">AVERAGE(C99:C103)</f>
        <v>7.0950600000000003E-2</v>
      </c>
      <c r="D104" s="13">
        <f t="shared" si="29"/>
        <v>2.4017000000000001E-7</v>
      </c>
      <c r="E104" s="13">
        <f t="shared" si="29"/>
        <v>1.3170199999999999E-8</v>
      </c>
      <c r="F104" s="13">
        <f t="shared" si="29"/>
        <v>5.4848200000000009</v>
      </c>
      <c r="G104" s="13">
        <f t="shared" si="29"/>
        <v>-109.85999999999999</v>
      </c>
      <c r="H104" s="13">
        <f t="shared" si="29"/>
        <v>8.1277999999999988</v>
      </c>
      <c r="I104" s="13">
        <f t="shared" si="29"/>
        <v>7.4002399999999993</v>
      </c>
      <c r="J104" s="13">
        <f t="shared" si="29"/>
        <v>2.3360399999999995E-7</v>
      </c>
      <c r="K104" s="13">
        <f t="shared" si="29"/>
        <v>1.3017800000000002E-8</v>
      </c>
      <c r="L104" s="13">
        <f t="shared" si="29"/>
        <v>5.5726399999999998</v>
      </c>
      <c r="M104" s="13">
        <f t="shared" si="29"/>
        <v>0.82880599999999993</v>
      </c>
      <c r="N104" s="13">
        <f t="shared" si="29"/>
        <v>5.9922199999999995E-3</v>
      </c>
      <c r="O104" s="13">
        <f t="shared" si="29"/>
        <v>0.72299199999999997</v>
      </c>
      <c r="P104" s="13">
        <f t="shared" si="29"/>
        <v>13861.2</v>
      </c>
      <c r="Q104" s="13">
        <f t="shared" si="29"/>
        <v>13.390600000000001</v>
      </c>
      <c r="R104" s="13">
        <f t="shared" si="29"/>
        <v>9.6605199999999988E-2</v>
      </c>
      <c r="S104" s="13">
        <f t="shared" si="29"/>
        <v>1.6605600000000001E-12</v>
      </c>
      <c r="T104" s="13">
        <f t="shared" si="29"/>
        <v>3.23722E-14</v>
      </c>
      <c r="U104" s="13">
        <f t="shared" si="29"/>
        <v>1.9494199999999999</v>
      </c>
      <c r="V104" s="13">
        <f t="shared" si="29"/>
        <v>0.96443400000000001</v>
      </c>
      <c r="W104" s="13">
        <f t="shared" si="29"/>
        <v>1.1048199999999998E-3</v>
      </c>
      <c r="X104" s="13">
        <f t="shared" si="29"/>
        <v>0.11455599999999999</v>
      </c>
      <c r="Y104"/>
      <c r="Z104" s="10" t="s">
        <v>43</v>
      </c>
      <c r="AA104" s="20">
        <f>AVERAGE(AA99:AA103)</f>
        <v>1.6605600000000001E-12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83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83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yongqiang yang</cp:lastModifiedBy>
  <dcterms:created xsi:type="dcterms:W3CDTF">2006-09-16T00:00:00Z</dcterms:created>
  <dcterms:modified xsi:type="dcterms:W3CDTF">2020-09-15T00:31:04Z</dcterms:modified>
</cp:coreProperties>
</file>