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24226"/>
  <xr:revisionPtr revIDLastSave="0" documentId="13_ncr:1_{03CD6EF3-7CD1-4DE1-9424-4B520CEFA549}" xr6:coauthVersionLast="47" xr6:coauthVersionMax="47" xr10:uidLastSave="{00000000-0000-0000-0000-000000000000}"/>
  <bookViews>
    <workbookView xWindow="-28920" yWindow="7470" windowWidth="29040" windowHeight="15720" firstSheet="3" activeTab="3" xr2:uid="{00000000-000D-0000-FFFF-FFFF00000000}"/>
  </bookViews>
  <sheets>
    <sheet name="Experiment information" sheetId="1" r:id="rId1"/>
    <sheet name="channel 1" sheetId="23" r:id="rId2"/>
    <sheet name="channel 2" sheetId="21" r:id="rId3"/>
    <sheet name="channel 3 " sheetId="24" r:id="rId4"/>
    <sheet name="Sheet1" sheetId="1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8" i="24" l="1"/>
  <c r="K118" i="24"/>
  <c r="J118" i="24"/>
  <c r="I118" i="24"/>
  <c r="H118" i="24"/>
  <c r="G118" i="24"/>
  <c r="F118" i="24"/>
  <c r="E118" i="24"/>
  <c r="D118" i="24"/>
  <c r="C118" i="24"/>
  <c r="B118" i="24"/>
  <c r="L105" i="24"/>
  <c r="K105" i="24"/>
  <c r="J105" i="24"/>
  <c r="I105" i="24"/>
  <c r="H105" i="24"/>
  <c r="G105" i="24"/>
  <c r="F105" i="24"/>
  <c r="E105" i="24"/>
  <c r="D105" i="24"/>
  <c r="C105" i="24"/>
  <c r="B105" i="24"/>
  <c r="L118" i="21"/>
  <c r="K118" i="21"/>
  <c r="J118" i="21"/>
  <c r="I118" i="21"/>
  <c r="H118" i="21"/>
  <c r="G118" i="21"/>
  <c r="F118" i="21"/>
  <c r="E118" i="21"/>
  <c r="D118" i="21"/>
  <c r="C118" i="21"/>
  <c r="B118" i="21"/>
  <c r="L105" i="21"/>
  <c r="K105" i="21"/>
  <c r="J105" i="21"/>
  <c r="I105" i="21"/>
  <c r="H105" i="21"/>
  <c r="G105" i="21"/>
  <c r="F105" i="21"/>
  <c r="E105" i="21"/>
  <c r="D105" i="21"/>
  <c r="C105" i="21"/>
  <c r="B105" i="21"/>
  <c r="L118" i="23"/>
  <c r="K118" i="23"/>
  <c r="J118" i="23"/>
  <c r="I118" i="23"/>
  <c r="H118" i="23"/>
  <c r="G118" i="23"/>
  <c r="F118" i="23"/>
  <c r="E118" i="23"/>
  <c r="D118" i="23"/>
  <c r="C118" i="23"/>
  <c r="B118" i="23"/>
  <c r="L105" i="23"/>
  <c r="K105" i="23"/>
  <c r="J105" i="23"/>
  <c r="I105" i="23"/>
  <c r="H105" i="23"/>
  <c r="G105" i="23"/>
  <c r="F105" i="23"/>
  <c r="E105" i="23"/>
  <c r="D105" i="23"/>
  <c r="C105" i="23"/>
  <c r="B105" i="23"/>
  <c r="X98" i="24" l="1"/>
  <c r="W98" i="24"/>
  <c r="V98" i="24"/>
  <c r="U98" i="24"/>
  <c r="T98" i="24"/>
  <c r="S98" i="24"/>
  <c r="R98" i="24"/>
  <c r="Q98" i="24"/>
  <c r="P98" i="24"/>
  <c r="O98" i="24"/>
  <c r="N98" i="24"/>
  <c r="M98" i="24"/>
  <c r="L98" i="24"/>
  <c r="K98" i="24"/>
  <c r="J98" i="24"/>
  <c r="I98" i="24"/>
  <c r="H98" i="24"/>
  <c r="G98" i="24"/>
  <c r="F98" i="24"/>
  <c r="E98" i="24"/>
  <c r="D98" i="24"/>
  <c r="C98" i="24"/>
  <c r="B98" i="24"/>
  <c r="AC97" i="24"/>
  <c r="AB97" i="24"/>
  <c r="AA97" i="24"/>
  <c r="Z97" i="24"/>
  <c r="AC96" i="24"/>
  <c r="AB96" i="24"/>
  <c r="AA96" i="24"/>
  <c r="Z96" i="24"/>
  <c r="AC95" i="24"/>
  <c r="AB95" i="24"/>
  <c r="AA95" i="24"/>
  <c r="Z95" i="24"/>
  <c r="AC94" i="24"/>
  <c r="AB94" i="24"/>
  <c r="AA94" i="24"/>
  <c r="Z94" i="24"/>
  <c r="AC93" i="24"/>
  <c r="AC98" i="24" s="1"/>
  <c r="AB93" i="24"/>
  <c r="AB98" i="24" s="1"/>
  <c r="AA93" i="24"/>
  <c r="AA98" i="24" s="1"/>
  <c r="Z93" i="24"/>
  <c r="Z98" i="24" s="1"/>
  <c r="X89" i="24"/>
  <c r="W89" i="24"/>
  <c r="V89" i="24"/>
  <c r="U89" i="24"/>
  <c r="T89" i="24"/>
  <c r="S89" i="24"/>
  <c r="R89" i="24"/>
  <c r="Q89" i="24"/>
  <c r="P89" i="24"/>
  <c r="O89" i="24"/>
  <c r="N89" i="24"/>
  <c r="M89" i="24"/>
  <c r="L89" i="24"/>
  <c r="K89" i="24"/>
  <c r="J89" i="24"/>
  <c r="I89" i="24"/>
  <c r="H89" i="24"/>
  <c r="G89" i="24"/>
  <c r="F89" i="24"/>
  <c r="E89" i="24"/>
  <c r="D89" i="24"/>
  <c r="C89" i="24"/>
  <c r="B89" i="24"/>
  <c r="AC88" i="24"/>
  <c r="AB88" i="24"/>
  <c r="AA88" i="24"/>
  <c r="Z88" i="24"/>
  <c r="AC87" i="24"/>
  <c r="AB87" i="24"/>
  <c r="AA87" i="24"/>
  <c r="Z87" i="24"/>
  <c r="AC86" i="24"/>
  <c r="AB86" i="24"/>
  <c r="AA86" i="24"/>
  <c r="Z86" i="24"/>
  <c r="AC85" i="24"/>
  <c r="AB85" i="24"/>
  <c r="AA85" i="24"/>
  <c r="Z85" i="24"/>
  <c r="AC84" i="24"/>
  <c r="AC89" i="24" s="1"/>
  <c r="AB84" i="24"/>
  <c r="AB89" i="24" s="1"/>
  <c r="AA84" i="24"/>
  <c r="AA89" i="24" s="1"/>
  <c r="Z84" i="24"/>
  <c r="Z89" i="24" s="1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AC79" i="24"/>
  <c r="AB79" i="24"/>
  <c r="AA79" i="24"/>
  <c r="Z79" i="24"/>
  <c r="AC78" i="24"/>
  <c r="AB78" i="24"/>
  <c r="AA78" i="24"/>
  <c r="Z78" i="24"/>
  <c r="AC77" i="24"/>
  <c r="AB77" i="24"/>
  <c r="AA77" i="24"/>
  <c r="Z77" i="24"/>
  <c r="AC76" i="24"/>
  <c r="AB76" i="24"/>
  <c r="AA76" i="24"/>
  <c r="Z76" i="24"/>
  <c r="AC75" i="24"/>
  <c r="AC80" i="24" s="1"/>
  <c r="AB75" i="24"/>
  <c r="AB80" i="24" s="1"/>
  <c r="AA75" i="24"/>
  <c r="AA80" i="24" s="1"/>
  <c r="Z75" i="24"/>
  <c r="Z80" i="24" s="1"/>
  <c r="X71" i="24"/>
  <c r="W71" i="24"/>
  <c r="V71" i="24"/>
  <c r="U71" i="24"/>
  <c r="T71" i="24"/>
  <c r="S71" i="24"/>
  <c r="R71" i="24"/>
  <c r="Q71" i="24"/>
  <c r="P71" i="24"/>
  <c r="O71" i="24"/>
  <c r="N71" i="24"/>
  <c r="M71" i="24"/>
  <c r="L71" i="24"/>
  <c r="K71" i="24"/>
  <c r="J71" i="24"/>
  <c r="I71" i="24"/>
  <c r="H71" i="24"/>
  <c r="G71" i="24"/>
  <c r="F71" i="24"/>
  <c r="E71" i="24"/>
  <c r="D71" i="24"/>
  <c r="C71" i="24"/>
  <c r="B71" i="24"/>
  <c r="AC70" i="24"/>
  <c r="AB70" i="24"/>
  <c r="AA70" i="24"/>
  <c r="Z70" i="24"/>
  <c r="AC69" i="24"/>
  <c r="AB69" i="24"/>
  <c r="AA69" i="24"/>
  <c r="Z69" i="24"/>
  <c r="AC68" i="24"/>
  <c r="AB68" i="24"/>
  <c r="AA68" i="24"/>
  <c r="Z68" i="24"/>
  <c r="AC67" i="24"/>
  <c r="AB67" i="24"/>
  <c r="AA67" i="24"/>
  <c r="Z67" i="24"/>
  <c r="AC66" i="24"/>
  <c r="AC71" i="24" s="1"/>
  <c r="AB66" i="24"/>
  <c r="AB71" i="24" s="1"/>
  <c r="AA66" i="24"/>
  <c r="AA71" i="24" s="1"/>
  <c r="Z66" i="24"/>
  <c r="Z71" i="24" s="1"/>
  <c r="X62" i="24"/>
  <c r="W62" i="24"/>
  <c r="V62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B62" i="24"/>
  <c r="AC61" i="24"/>
  <c r="AB61" i="24"/>
  <c r="AA61" i="24"/>
  <c r="Z61" i="24"/>
  <c r="AC60" i="24"/>
  <c r="AB60" i="24"/>
  <c r="AA60" i="24"/>
  <c r="Z60" i="24"/>
  <c r="AC59" i="24"/>
  <c r="AB59" i="24"/>
  <c r="AA59" i="24"/>
  <c r="Z59" i="24"/>
  <c r="AC58" i="24"/>
  <c r="AB58" i="24"/>
  <c r="AA58" i="24"/>
  <c r="Z58" i="24"/>
  <c r="AC57" i="24"/>
  <c r="AC62" i="24" s="1"/>
  <c r="AB57" i="24"/>
  <c r="AB62" i="24" s="1"/>
  <c r="AA57" i="24"/>
  <c r="AA62" i="24" s="1"/>
  <c r="Z57" i="24"/>
  <c r="Z62" i="24" s="1"/>
  <c r="X53" i="24"/>
  <c r="W53" i="24"/>
  <c r="V53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B53" i="24"/>
  <c r="AC52" i="24"/>
  <c r="AB52" i="24"/>
  <c r="AA52" i="24"/>
  <c r="Z52" i="24"/>
  <c r="AC51" i="24"/>
  <c r="AB51" i="24"/>
  <c r="AA51" i="24"/>
  <c r="Z51" i="24"/>
  <c r="AC50" i="24"/>
  <c r="AB50" i="24"/>
  <c r="AA50" i="24"/>
  <c r="Z50" i="24"/>
  <c r="AC49" i="24"/>
  <c r="AB49" i="24"/>
  <c r="AA49" i="24"/>
  <c r="Z49" i="24"/>
  <c r="AC48" i="24"/>
  <c r="AC53" i="24" s="1"/>
  <c r="AB48" i="24"/>
  <c r="AB53" i="24" s="1"/>
  <c r="AA48" i="24"/>
  <c r="AA53" i="24" s="1"/>
  <c r="Z48" i="24"/>
  <c r="Z53" i="24" s="1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AC43" i="24"/>
  <c r="AB43" i="24"/>
  <c r="AA43" i="24"/>
  <c r="Z43" i="24"/>
  <c r="AC42" i="24"/>
  <c r="AB42" i="24"/>
  <c r="AA42" i="24"/>
  <c r="Z42" i="24"/>
  <c r="AC41" i="24"/>
  <c r="AB41" i="24"/>
  <c r="AA41" i="24"/>
  <c r="Z41" i="24"/>
  <c r="AC40" i="24"/>
  <c r="AB40" i="24"/>
  <c r="AA40" i="24"/>
  <c r="Z40" i="24"/>
  <c r="AC39" i="24"/>
  <c r="AC44" i="24" s="1"/>
  <c r="AB39" i="24"/>
  <c r="AB44" i="24" s="1"/>
  <c r="AA39" i="24"/>
  <c r="AA44" i="24" s="1"/>
  <c r="Z39" i="24"/>
  <c r="Z44" i="24" s="1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C34" i="24"/>
  <c r="AB34" i="24"/>
  <c r="AA34" i="24"/>
  <c r="Z34" i="24"/>
  <c r="AC33" i="24"/>
  <c r="AB33" i="24"/>
  <c r="AA33" i="24"/>
  <c r="Z33" i="24"/>
  <c r="AC32" i="24"/>
  <c r="AB32" i="24"/>
  <c r="AA32" i="24"/>
  <c r="Z32" i="24"/>
  <c r="AC31" i="24"/>
  <c r="AB31" i="24"/>
  <c r="AA31" i="24"/>
  <c r="Z31" i="24"/>
  <c r="AC30" i="24"/>
  <c r="AC35" i="24" s="1"/>
  <c r="AB30" i="24"/>
  <c r="AB35" i="24" s="1"/>
  <c r="AA30" i="24"/>
  <c r="AA35" i="24" s="1"/>
  <c r="Z30" i="24"/>
  <c r="Z35" i="24" s="1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AC25" i="24"/>
  <c r="AB25" i="24"/>
  <c r="AA25" i="24"/>
  <c r="Z25" i="24"/>
  <c r="AC24" i="24"/>
  <c r="AB24" i="24"/>
  <c r="AA24" i="24"/>
  <c r="Z24" i="24"/>
  <c r="AC23" i="24"/>
  <c r="AB23" i="24"/>
  <c r="AA23" i="24"/>
  <c r="Z23" i="24"/>
  <c r="AC22" i="24"/>
  <c r="AB22" i="24"/>
  <c r="AA22" i="24"/>
  <c r="Z22" i="24"/>
  <c r="AC21" i="24"/>
  <c r="AC26" i="24" s="1"/>
  <c r="AB21" i="24"/>
  <c r="AB26" i="24" s="1"/>
  <c r="AA21" i="24"/>
  <c r="AA26" i="24" s="1"/>
  <c r="Z21" i="24"/>
  <c r="Z26" i="24" s="1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AC16" i="24"/>
  <c r="AB16" i="24"/>
  <c r="AA16" i="24"/>
  <c r="Z16" i="24"/>
  <c r="AC15" i="24"/>
  <c r="AB15" i="24"/>
  <c r="AA15" i="24"/>
  <c r="Z15" i="24"/>
  <c r="AC14" i="24"/>
  <c r="AB14" i="24"/>
  <c r="AA14" i="24"/>
  <c r="Z14" i="24"/>
  <c r="AC13" i="24"/>
  <c r="AB13" i="24"/>
  <c r="AA13" i="24"/>
  <c r="Z13" i="24"/>
  <c r="AC12" i="24"/>
  <c r="AC17" i="24" s="1"/>
  <c r="AB12" i="24"/>
  <c r="AB17" i="24" s="1"/>
  <c r="AA12" i="24"/>
  <c r="AA17" i="24" s="1"/>
  <c r="Z12" i="24"/>
  <c r="Z17" i="24" s="1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AC7" i="24"/>
  <c r="AB7" i="24"/>
  <c r="AA7" i="24"/>
  <c r="Z7" i="24"/>
  <c r="AC6" i="24"/>
  <c r="AB6" i="24"/>
  <c r="AA6" i="24"/>
  <c r="Z6" i="24"/>
  <c r="AC5" i="24"/>
  <c r="AB5" i="24"/>
  <c r="AA5" i="24"/>
  <c r="Z5" i="24"/>
  <c r="AC4" i="24"/>
  <c r="AB4" i="24"/>
  <c r="AA4" i="24"/>
  <c r="Z4" i="24"/>
  <c r="AC3" i="24"/>
  <c r="AC8" i="24" s="1"/>
  <c r="AB3" i="24"/>
  <c r="AB8" i="24" s="1"/>
  <c r="AA3" i="24"/>
  <c r="AA8" i="24" s="1"/>
  <c r="Z3" i="24"/>
  <c r="Z8" i="24" s="1"/>
  <c r="L123" i="24"/>
  <c r="K123" i="24"/>
  <c r="J123" i="24"/>
  <c r="I123" i="24"/>
  <c r="H123" i="24"/>
  <c r="G123" i="24"/>
  <c r="F123" i="24"/>
  <c r="E123" i="24"/>
  <c r="D123" i="24"/>
  <c r="C123" i="24"/>
  <c r="B123" i="24"/>
  <c r="L122" i="24"/>
  <c r="K122" i="24"/>
  <c r="J122" i="24"/>
  <c r="I122" i="24"/>
  <c r="H122" i="24"/>
  <c r="G122" i="24"/>
  <c r="F122" i="24"/>
  <c r="E122" i="24"/>
  <c r="D122" i="24"/>
  <c r="C122" i="24"/>
  <c r="B122" i="24"/>
  <c r="L121" i="24"/>
  <c r="K121" i="24"/>
  <c r="J121" i="24"/>
  <c r="I121" i="24"/>
  <c r="H121" i="24"/>
  <c r="G121" i="24"/>
  <c r="F121" i="24"/>
  <c r="E121" i="24"/>
  <c r="D121" i="24"/>
  <c r="C121" i="24"/>
  <c r="B121" i="24"/>
  <c r="L120" i="24"/>
  <c r="K120" i="24"/>
  <c r="J120" i="24"/>
  <c r="I120" i="24"/>
  <c r="H120" i="24"/>
  <c r="G120" i="24"/>
  <c r="F120" i="24"/>
  <c r="E120" i="24"/>
  <c r="D120" i="24"/>
  <c r="C120" i="24"/>
  <c r="B120" i="24"/>
  <c r="L119" i="24"/>
  <c r="K119" i="24"/>
  <c r="J119" i="24"/>
  <c r="I119" i="24"/>
  <c r="H119" i="24"/>
  <c r="G119" i="24"/>
  <c r="F119" i="24"/>
  <c r="E119" i="24"/>
  <c r="D119" i="24"/>
  <c r="D124" i="24" s="1"/>
  <c r="C119" i="24"/>
  <c r="B119" i="24"/>
  <c r="L123" i="23"/>
  <c r="K123" i="23"/>
  <c r="J123" i="23"/>
  <c r="I123" i="23"/>
  <c r="H123" i="23"/>
  <c r="G123" i="23"/>
  <c r="F123" i="23"/>
  <c r="E123" i="23"/>
  <c r="D123" i="23"/>
  <c r="C123" i="23"/>
  <c r="B123" i="23"/>
  <c r="L122" i="23"/>
  <c r="K122" i="23"/>
  <c r="J122" i="23"/>
  <c r="I122" i="23"/>
  <c r="H122" i="23"/>
  <c r="G122" i="23"/>
  <c r="F122" i="23"/>
  <c r="E122" i="23"/>
  <c r="D122" i="23"/>
  <c r="C122" i="23"/>
  <c r="B122" i="23"/>
  <c r="L121" i="23"/>
  <c r="K121" i="23"/>
  <c r="J121" i="23"/>
  <c r="I121" i="23"/>
  <c r="H121" i="23"/>
  <c r="G121" i="23"/>
  <c r="F121" i="23"/>
  <c r="E121" i="23"/>
  <c r="D121" i="23"/>
  <c r="C121" i="23"/>
  <c r="B121" i="23"/>
  <c r="L120" i="23"/>
  <c r="K120" i="23"/>
  <c r="J120" i="23"/>
  <c r="I120" i="23"/>
  <c r="H120" i="23"/>
  <c r="G120" i="23"/>
  <c r="F120" i="23"/>
  <c r="E120" i="23"/>
  <c r="D120" i="23"/>
  <c r="C120" i="23"/>
  <c r="B120" i="23"/>
  <c r="L119" i="23"/>
  <c r="K119" i="23"/>
  <c r="J119" i="23"/>
  <c r="I119" i="23"/>
  <c r="I125" i="23" s="1"/>
  <c r="H119" i="23"/>
  <c r="G119" i="23"/>
  <c r="F119" i="23"/>
  <c r="E119" i="23"/>
  <c r="E124" i="23" s="1"/>
  <c r="D119" i="23"/>
  <c r="C119" i="23"/>
  <c r="B119" i="23"/>
  <c r="B125" i="23" s="1"/>
  <c r="X98" i="23"/>
  <c r="W98" i="23"/>
  <c r="V98" i="23"/>
  <c r="U98" i="23"/>
  <c r="T98" i="23"/>
  <c r="S98" i="23"/>
  <c r="R98" i="23"/>
  <c r="Q98" i="23"/>
  <c r="P98" i="23"/>
  <c r="O98" i="23"/>
  <c r="N98" i="23"/>
  <c r="M98" i="23"/>
  <c r="L98" i="23"/>
  <c r="K98" i="23"/>
  <c r="J98" i="23"/>
  <c r="I98" i="23"/>
  <c r="H98" i="23"/>
  <c r="G98" i="23"/>
  <c r="F98" i="23"/>
  <c r="E98" i="23"/>
  <c r="D98" i="23"/>
  <c r="C98" i="23"/>
  <c r="B98" i="23"/>
  <c r="AC97" i="23"/>
  <c r="AB97" i="23"/>
  <c r="AA97" i="23"/>
  <c r="Z97" i="23"/>
  <c r="AC96" i="23"/>
  <c r="AB96" i="23"/>
  <c r="AA96" i="23"/>
  <c r="Z96" i="23"/>
  <c r="AC95" i="23"/>
  <c r="AB95" i="23"/>
  <c r="AA95" i="23"/>
  <c r="Z95" i="23"/>
  <c r="AC94" i="23"/>
  <c r="AB94" i="23"/>
  <c r="AA94" i="23"/>
  <c r="Z94" i="23"/>
  <c r="AC93" i="23"/>
  <c r="AC98" i="23" s="1"/>
  <c r="AB93" i="23"/>
  <c r="AB98" i="23" s="1"/>
  <c r="AA93" i="23"/>
  <c r="AA98" i="23" s="1"/>
  <c r="Z93" i="23"/>
  <c r="Z98" i="23" s="1"/>
  <c r="X89" i="23"/>
  <c r="W89" i="23"/>
  <c r="V89" i="23"/>
  <c r="U89" i="23"/>
  <c r="T89" i="23"/>
  <c r="S89" i="23"/>
  <c r="R89" i="23"/>
  <c r="Q89" i="23"/>
  <c r="P89" i="23"/>
  <c r="O89" i="23"/>
  <c r="N89" i="23"/>
  <c r="M89" i="23"/>
  <c r="L89" i="23"/>
  <c r="K89" i="23"/>
  <c r="J89" i="23"/>
  <c r="I89" i="23"/>
  <c r="H89" i="23"/>
  <c r="G89" i="23"/>
  <c r="F89" i="23"/>
  <c r="E89" i="23"/>
  <c r="D89" i="23"/>
  <c r="C89" i="23"/>
  <c r="B89" i="23"/>
  <c r="AC88" i="23"/>
  <c r="AB88" i="23"/>
  <c r="AA88" i="23"/>
  <c r="Z88" i="23"/>
  <c r="AC87" i="23"/>
  <c r="AB87" i="23"/>
  <c r="AA87" i="23"/>
  <c r="Z87" i="23"/>
  <c r="AC86" i="23"/>
  <c r="AB86" i="23"/>
  <c r="AA86" i="23"/>
  <c r="Z86" i="23"/>
  <c r="AC85" i="23"/>
  <c r="AB85" i="23"/>
  <c r="AA85" i="23"/>
  <c r="Z85" i="23"/>
  <c r="AC84" i="23"/>
  <c r="AC89" i="23" s="1"/>
  <c r="AB84" i="23"/>
  <c r="AB89" i="23" s="1"/>
  <c r="AA84" i="23"/>
  <c r="AA89" i="23" s="1"/>
  <c r="Z84" i="23"/>
  <c r="Z89" i="23" s="1"/>
  <c r="X80" i="23"/>
  <c r="W80" i="23"/>
  <c r="V80" i="23"/>
  <c r="U80" i="23"/>
  <c r="T80" i="23"/>
  <c r="S80" i="23"/>
  <c r="R80" i="23"/>
  <c r="Q80" i="23"/>
  <c r="P80" i="23"/>
  <c r="O80" i="23"/>
  <c r="N80" i="23"/>
  <c r="M80" i="23"/>
  <c r="L80" i="23"/>
  <c r="K80" i="23"/>
  <c r="J80" i="23"/>
  <c r="I80" i="23"/>
  <c r="H80" i="23"/>
  <c r="G80" i="23"/>
  <c r="F80" i="23"/>
  <c r="E80" i="23"/>
  <c r="D80" i="23"/>
  <c r="C80" i="23"/>
  <c r="B80" i="23"/>
  <c r="AC79" i="23"/>
  <c r="AB79" i="23"/>
  <c r="AA79" i="23"/>
  <c r="Z79" i="23"/>
  <c r="AC78" i="23"/>
  <c r="AB78" i="23"/>
  <c r="AA78" i="23"/>
  <c r="Z78" i="23"/>
  <c r="AC77" i="23"/>
  <c r="AB77" i="23"/>
  <c r="AA77" i="23"/>
  <c r="Z77" i="23"/>
  <c r="AC76" i="23"/>
  <c r="AB76" i="23"/>
  <c r="AA76" i="23"/>
  <c r="Z76" i="23"/>
  <c r="AC75" i="23"/>
  <c r="AC80" i="23" s="1"/>
  <c r="AB75" i="23"/>
  <c r="AB80" i="23" s="1"/>
  <c r="AA75" i="23"/>
  <c r="AA80" i="23" s="1"/>
  <c r="Z75" i="23"/>
  <c r="Z80" i="23" s="1"/>
  <c r="X71" i="23"/>
  <c r="W71" i="23"/>
  <c r="V71" i="23"/>
  <c r="U71" i="23"/>
  <c r="T71" i="23"/>
  <c r="S71" i="23"/>
  <c r="R71" i="23"/>
  <c r="Q71" i="23"/>
  <c r="P71" i="23"/>
  <c r="O71" i="23"/>
  <c r="N71" i="23"/>
  <c r="M71" i="23"/>
  <c r="L71" i="23"/>
  <c r="K71" i="23"/>
  <c r="J71" i="23"/>
  <c r="I71" i="23"/>
  <c r="H71" i="23"/>
  <c r="G71" i="23"/>
  <c r="F71" i="23"/>
  <c r="E71" i="23"/>
  <c r="D71" i="23"/>
  <c r="C71" i="23"/>
  <c r="B71" i="23"/>
  <c r="AC70" i="23"/>
  <c r="AB70" i="23"/>
  <c r="AA70" i="23"/>
  <c r="Z70" i="23"/>
  <c r="AC69" i="23"/>
  <c r="AB69" i="23"/>
  <c r="AA69" i="23"/>
  <c r="Z69" i="23"/>
  <c r="AC68" i="23"/>
  <c r="AB68" i="23"/>
  <c r="AA68" i="23"/>
  <c r="Z68" i="23"/>
  <c r="AC67" i="23"/>
  <c r="AB67" i="23"/>
  <c r="AA67" i="23"/>
  <c r="Z67" i="23"/>
  <c r="AC66" i="23"/>
  <c r="AC71" i="23" s="1"/>
  <c r="AB66" i="23"/>
  <c r="AB71" i="23" s="1"/>
  <c r="AA66" i="23"/>
  <c r="AA71" i="23" s="1"/>
  <c r="Z66" i="23"/>
  <c r="Z71" i="23" s="1"/>
  <c r="X62" i="23"/>
  <c r="W62" i="23"/>
  <c r="V62" i="23"/>
  <c r="U62" i="23"/>
  <c r="T62" i="23"/>
  <c r="S62" i="23"/>
  <c r="R62" i="23"/>
  <c r="Q62" i="23"/>
  <c r="P62" i="23"/>
  <c r="O62" i="23"/>
  <c r="N62" i="23"/>
  <c r="M62" i="23"/>
  <c r="L62" i="23"/>
  <c r="K62" i="23"/>
  <c r="J62" i="23"/>
  <c r="I62" i="23"/>
  <c r="H62" i="23"/>
  <c r="G62" i="23"/>
  <c r="F62" i="23"/>
  <c r="E62" i="23"/>
  <c r="D62" i="23"/>
  <c r="C62" i="23"/>
  <c r="B62" i="23"/>
  <c r="AC61" i="23"/>
  <c r="AB61" i="23"/>
  <c r="AA61" i="23"/>
  <c r="Z61" i="23"/>
  <c r="AC60" i="23"/>
  <c r="AB60" i="23"/>
  <c r="AA60" i="23"/>
  <c r="Z60" i="23"/>
  <c r="AC59" i="23"/>
  <c r="AB59" i="23"/>
  <c r="AA59" i="23"/>
  <c r="Z59" i="23"/>
  <c r="AC58" i="23"/>
  <c r="AB58" i="23"/>
  <c r="AA58" i="23"/>
  <c r="Z58" i="23"/>
  <c r="AC57" i="23"/>
  <c r="AC62" i="23" s="1"/>
  <c r="AB57" i="23"/>
  <c r="AB62" i="23" s="1"/>
  <c r="AA57" i="23"/>
  <c r="AA62" i="23" s="1"/>
  <c r="Z57" i="23"/>
  <c r="Z62" i="23" s="1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B53" i="23"/>
  <c r="AC52" i="23"/>
  <c r="AB52" i="23"/>
  <c r="AA52" i="23"/>
  <c r="Z52" i="23"/>
  <c r="AC51" i="23"/>
  <c r="AB51" i="23"/>
  <c r="AA51" i="23"/>
  <c r="Z51" i="23"/>
  <c r="AC50" i="23"/>
  <c r="AB50" i="23"/>
  <c r="AA50" i="23"/>
  <c r="Z50" i="23"/>
  <c r="AC49" i="23"/>
  <c r="AB49" i="23"/>
  <c r="AA49" i="23"/>
  <c r="Z49" i="23"/>
  <c r="AC48" i="23"/>
  <c r="AC53" i="23" s="1"/>
  <c r="AB48" i="23"/>
  <c r="AB53" i="23" s="1"/>
  <c r="AA48" i="23"/>
  <c r="AA53" i="23" s="1"/>
  <c r="Z48" i="23"/>
  <c r="Z53" i="23" s="1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AC43" i="23"/>
  <c r="AB43" i="23"/>
  <c r="AA43" i="23"/>
  <c r="Z43" i="23"/>
  <c r="AC42" i="23"/>
  <c r="AB42" i="23"/>
  <c r="AA42" i="23"/>
  <c r="Z42" i="23"/>
  <c r="AC41" i="23"/>
  <c r="AB41" i="23"/>
  <c r="AA41" i="23"/>
  <c r="Z41" i="23"/>
  <c r="AC40" i="23"/>
  <c r="AB40" i="23"/>
  <c r="AA40" i="23"/>
  <c r="Z40" i="23"/>
  <c r="AC39" i="23"/>
  <c r="AC44" i="23" s="1"/>
  <c r="AB39" i="23"/>
  <c r="AB44" i="23" s="1"/>
  <c r="AA39" i="23"/>
  <c r="AA44" i="23" s="1"/>
  <c r="Z39" i="23"/>
  <c r="Z44" i="23" s="1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B35" i="23"/>
  <c r="AC34" i="23"/>
  <c r="AB34" i="23"/>
  <c r="AA34" i="23"/>
  <c r="Z34" i="23"/>
  <c r="AC33" i="23"/>
  <c r="AB33" i="23"/>
  <c r="AA33" i="23"/>
  <c r="Z33" i="23"/>
  <c r="AC32" i="23"/>
  <c r="AB32" i="23"/>
  <c r="AA32" i="23"/>
  <c r="Z32" i="23"/>
  <c r="AC31" i="23"/>
  <c r="AB31" i="23"/>
  <c r="AA31" i="23"/>
  <c r="Z31" i="23"/>
  <c r="AC30" i="23"/>
  <c r="AC35" i="23" s="1"/>
  <c r="AB30" i="23"/>
  <c r="AB35" i="23" s="1"/>
  <c r="AA30" i="23"/>
  <c r="AA35" i="23" s="1"/>
  <c r="Z30" i="23"/>
  <c r="Z35" i="23" s="1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AC25" i="23"/>
  <c r="AB25" i="23"/>
  <c r="AA25" i="23"/>
  <c r="Z25" i="23"/>
  <c r="AC24" i="23"/>
  <c r="AB24" i="23"/>
  <c r="AA24" i="23"/>
  <c r="Z24" i="23"/>
  <c r="AC23" i="23"/>
  <c r="AB23" i="23"/>
  <c r="AA23" i="23"/>
  <c r="Z23" i="23"/>
  <c r="AC22" i="23"/>
  <c r="AB22" i="23"/>
  <c r="AA22" i="23"/>
  <c r="Z22" i="23"/>
  <c r="AC21" i="23"/>
  <c r="AC26" i="23" s="1"/>
  <c r="AB21" i="23"/>
  <c r="AB26" i="23" s="1"/>
  <c r="AA21" i="23"/>
  <c r="AA26" i="23" s="1"/>
  <c r="Z21" i="23"/>
  <c r="Z26" i="23" s="1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AC16" i="23"/>
  <c r="AB16" i="23"/>
  <c r="AA16" i="23"/>
  <c r="Z16" i="23"/>
  <c r="AC15" i="23"/>
  <c r="AB15" i="23"/>
  <c r="AA15" i="23"/>
  <c r="Z15" i="23"/>
  <c r="AC14" i="23"/>
  <c r="AB14" i="23"/>
  <c r="AA14" i="23"/>
  <c r="Z14" i="23"/>
  <c r="AC13" i="23"/>
  <c r="AB13" i="23"/>
  <c r="AA13" i="23"/>
  <c r="Z13" i="23"/>
  <c r="AC12" i="23"/>
  <c r="AC17" i="23" s="1"/>
  <c r="AB12" i="23"/>
  <c r="AB17" i="23" s="1"/>
  <c r="AA12" i="23"/>
  <c r="AA17" i="23" s="1"/>
  <c r="Z12" i="23"/>
  <c r="Z17" i="23" s="1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AC7" i="23"/>
  <c r="AB7" i="23"/>
  <c r="AA7" i="23"/>
  <c r="Z7" i="23"/>
  <c r="AC6" i="23"/>
  <c r="AB6" i="23"/>
  <c r="AA6" i="23"/>
  <c r="Z6" i="23"/>
  <c r="AC5" i="23"/>
  <c r="AB5" i="23"/>
  <c r="AA5" i="23"/>
  <c r="Z5" i="23"/>
  <c r="AC4" i="23"/>
  <c r="AB4" i="23"/>
  <c r="AA4" i="23"/>
  <c r="Z4" i="23"/>
  <c r="AC3" i="23"/>
  <c r="AC8" i="23" s="1"/>
  <c r="AB3" i="23"/>
  <c r="AB8" i="23" s="1"/>
  <c r="AA3" i="23"/>
  <c r="AA8" i="23" s="1"/>
  <c r="Z3" i="23"/>
  <c r="Z8" i="23" s="1"/>
  <c r="C119" i="21"/>
  <c r="L120" i="21"/>
  <c r="L121" i="21"/>
  <c r="L122" i="21"/>
  <c r="L123" i="21"/>
  <c r="L119" i="21"/>
  <c r="L124" i="21" s="1"/>
  <c r="K120" i="21"/>
  <c r="K121" i="21"/>
  <c r="K122" i="21"/>
  <c r="K123" i="21"/>
  <c r="K119" i="21"/>
  <c r="K124" i="21" s="1"/>
  <c r="J120" i="21"/>
  <c r="J121" i="21"/>
  <c r="J122" i="21"/>
  <c r="J123" i="21"/>
  <c r="I120" i="21"/>
  <c r="I121" i="21"/>
  <c r="I122" i="21"/>
  <c r="I123" i="21"/>
  <c r="H120" i="21"/>
  <c r="H121" i="21"/>
  <c r="H122" i="21"/>
  <c r="H123" i="21"/>
  <c r="G120" i="21"/>
  <c r="G121" i="21"/>
  <c r="G122" i="21"/>
  <c r="G123" i="21"/>
  <c r="G119" i="21"/>
  <c r="F120" i="21"/>
  <c r="F121" i="21"/>
  <c r="F122" i="21"/>
  <c r="F123" i="21"/>
  <c r="E120" i="21"/>
  <c r="E121" i="21"/>
  <c r="E122" i="21"/>
  <c r="E123" i="21"/>
  <c r="D120" i="21"/>
  <c r="D121" i="21"/>
  <c r="D122" i="21"/>
  <c r="D123" i="21"/>
  <c r="C120" i="21"/>
  <c r="C121" i="21"/>
  <c r="C122" i="21"/>
  <c r="C123" i="21"/>
  <c r="B120" i="21"/>
  <c r="B121" i="21"/>
  <c r="B122" i="21"/>
  <c r="B123" i="21"/>
  <c r="B119" i="21"/>
  <c r="Z87" i="21"/>
  <c r="AA87" i="21"/>
  <c r="AB87" i="21"/>
  <c r="AC87" i="21"/>
  <c r="J119" i="21"/>
  <c r="I119" i="21"/>
  <c r="H119" i="21"/>
  <c r="F119" i="21"/>
  <c r="E119" i="21"/>
  <c r="D119" i="21"/>
  <c r="X98" i="21"/>
  <c r="W98" i="21"/>
  <c r="V98" i="21"/>
  <c r="U98" i="21"/>
  <c r="T98" i="21"/>
  <c r="S98" i="21"/>
  <c r="R98" i="21"/>
  <c r="Q98" i="21"/>
  <c r="P98" i="21"/>
  <c r="O98" i="21"/>
  <c r="N98" i="21"/>
  <c r="M98" i="21"/>
  <c r="L98" i="21"/>
  <c r="K98" i="21"/>
  <c r="J98" i="21"/>
  <c r="I98" i="21"/>
  <c r="H98" i="21"/>
  <c r="G98" i="21"/>
  <c r="F98" i="21"/>
  <c r="E98" i="21"/>
  <c r="D98" i="21"/>
  <c r="C98" i="21"/>
  <c r="B98" i="21"/>
  <c r="AC97" i="21"/>
  <c r="AB97" i="21"/>
  <c r="AA97" i="21"/>
  <c r="Z97" i="21"/>
  <c r="AC96" i="21"/>
  <c r="AB96" i="21"/>
  <c r="AA96" i="21"/>
  <c r="Z96" i="21"/>
  <c r="AC95" i="21"/>
  <c r="AB95" i="21"/>
  <c r="AA95" i="21"/>
  <c r="Z95" i="21"/>
  <c r="AC94" i="21"/>
  <c r="AB94" i="21"/>
  <c r="AA94" i="21"/>
  <c r="Z94" i="21"/>
  <c r="AC93" i="21"/>
  <c r="AC98" i="21" s="1"/>
  <c r="AB93" i="21"/>
  <c r="AB98" i="21" s="1"/>
  <c r="AA93" i="21"/>
  <c r="AA98" i="21" s="1"/>
  <c r="Z93" i="21"/>
  <c r="Z98" i="21" s="1"/>
  <c r="X89" i="21"/>
  <c r="W89" i="21"/>
  <c r="V89" i="21"/>
  <c r="U89" i="21"/>
  <c r="T89" i="21"/>
  <c r="S89" i="21"/>
  <c r="R89" i="21"/>
  <c r="Q89" i="21"/>
  <c r="P89" i="21"/>
  <c r="O89" i="21"/>
  <c r="N89" i="21"/>
  <c r="M89" i="21"/>
  <c r="L89" i="21"/>
  <c r="K89" i="21"/>
  <c r="J89" i="21"/>
  <c r="I89" i="21"/>
  <c r="H89" i="21"/>
  <c r="G89" i="21"/>
  <c r="F89" i="21"/>
  <c r="E89" i="21"/>
  <c r="D89" i="21"/>
  <c r="C89" i="21"/>
  <c r="B89" i="21"/>
  <c r="AC88" i="21"/>
  <c r="AB88" i="21"/>
  <c r="AA88" i="21"/>
  <c r="Z88" i="21"/>
  <c r="AC86" i="21"/>
  <c r="AB86" i="21"/>
  <c r="AA86" i="21"/>
  <c r="Z86" i="21"/>
  <c r="AC85" i="21"/>
  <c r="AB85" i="21"/>
  <c r="AA85" i="21"/>
  <c r="Z85" i="21"/>
  <c r="AC84" i="21"/>
  <c r="AB84" i="21"/>
  <c r="AA84" i="21"/>
  <c r="Z84" i="21"/>
  <c r="Z89" i="21" s="1"/>
  <c r="X80" i="21"/>
  <c r="W80" i="21"/>
  <c r="V80" i="21"/>
  <c r="U80" i="21"/>
  <c r="T80" i="21"/>
  <c r="S80" i="21"/>
  <c r="R80" i="21"/>
  <c r="Q80" i="21"/>
  <c r="P80" i="21"/>
  <c r="O80" i="21"/>
  <c r="N80" i="21"/>
  <c r="M80" i="21"/>
  <c r="L80" i="21"/>
  <c r="K80" i="21"/>
  <c r="J80" i="21"/>
  <c r="I80" i="21"/>
  <c r="H80" i="21"/>
  <c r="G80" i="21"/>
  <c r="F80" i="21"/>
  <c r="E80" i="21"/>
  <c r="D80" i="21"/>
  <c r="C80" i="21"/>
  <c r="B80" i="21"/>
  <c r="AC79" i="21"/>
  <c r="AB79" i="21"/>
  <c r="AA79" i="21"/>
  <c r="Z79" i="21"/>
  <c r="AC78" i="21"/>
  <c r="AB78" i="21"/>
  <c r="AA78" i="21"/>
  <c r="Z78" i="21"/>
  <c r="AC77" i="21"/>
  <c r="AB77" i="21"/>
  <c r="AA77" i="21"/>
  <c r="Z77" i="21"/>
  <c r="AC76" i="21"/>
  <c r="AB76" i="21"/>
  <c r="AA76" i="21"/>
  <c r="Z76" i="21"/>
  <c r="AC75" i="21"/>
  <c r="AC80" i="21" s="1"/>
  <c r="AB75" i="21"/>
  <c r="AB80" i="21" s="1"/>
  <c r="AA75" i="21"/>
  <c r="AA80" i="21" s="1"/>
  <c r="Z75" i="21"/>
  <c r="Z80" i="21" s="1"/>
  <c r="X71" i="21"/>
  <c r="W71" i="21"/>
  <c r="V71" i="21"/>
  <c r="U71" i="21"/>
  <c r="T71" i="21"/>
  <c r="S71" i="21"/>
  <c r="R71" i="21"/>
  <c r="Q71" i="21"/>
  <c r="P71" i="21"/>
  <c r="O71" i="21"/>
  <c r="N71" i="21"/>
  <c r="M71" i="21"/>
  <c r="L71" i="21"/>
  <c r="K71" i="21"/>
  <c r="J71" i="21"/>
  <c r="I71" i="21"/>
  <c r="H71" i="21"/>
  <c r="G71" i="21"/>
  <c r="F71" i="21"/>
  <c r="E71" i="21"/>
  <c r="D71" i="21"/>
  <c r="C71" i="21"/>
  <c r="B71" i="21"/>
  <c r="AC70" i="21"/>
  <c r="AB70" i="21"/>
  <c r="AA70" i="21"/>
  <c r="Z70" i="21"/>
  <c r="AC69" i="21"/>
  <c r="AB69" i="21"/>
  <c r="AA69" i="21"/>
  <c r="Z69" i="21"/>
  <c r="AC68" i="21"/>
  <c r="AB68" i="21"/>
  <c r="AA68" i="21"/>
  <c r="Z68" i="21"/>
  <c r="AC67" i="21"/>
  <c r="AB67" i="21"/>
  <c r="AA67" i="21"/>
  <c r="Z67" i="21"/>
  <c r="AC66" i="21"/>
  <c r="AC71" i="21" s="1"/>
  <c r="AB66" i="21"/>
  <c r="AB71" i="21" s="1"/>
  <c r="AA66" i="21"/>
  <c r="AA71" i="21" s="1"/>
  <c r="Z66" i="21"/>
  <c r="Z71" i="21" s="1"/>
  <c r="X62" i="21"/>
  <c r="W62" i="21"/>
  <c r="V62" i="21"/>
  <c r="U62" i="21"/>
  <c r="T62" i="21"/>
  <c r="S62" i="21"/>
  <c r="R62" i="21"/>
  <c r="Q62" i="21"/>
  <c r="P62" i="21"/>
  <c r="O62" i="21"/>
  <c r="N62" i="21"/>
  <c r="M62" i="21"/>
  <c r="L62" i="21"/>
  <c r="K62" i="21"/>
  <c r="J62" i="21"/>
  <c r="I62" i="21"/>
  <c r="H62" i="21"/>
  <c r="G62" i="21"/>
  <c r="F62" i="21"/>
  <c r="E62" i="21"/>
  <c r="D62" i="21"/>
  <c r="C62" i="21"/>
  <c r="B62" i="21"/>
  <c r="AC61" i="21"/>
  <c r="AB61" i="21"/>
  <c r="AA61" i="21"/>
  <c r="Z61" i="21"/>
  <c r="AC60" i="21"/>
  <c r="AB60" i="21"/>
  <c r="AA60" i="21"/>
  <c r="Z60" i="21"/>
  <c r="AC59" i="21"/>
  <c r="AB59" i="21"/>
  <c r="AA59" i="21"/>
  <c r="Z59" i="21"/>
  <c r="AC58" i="21"/>
  <c r="AB58" i="21"/>
  <c r="AA58" i="21"/>
  <c r="Z58" i="21"/>
  <c r="AC57" i="21"/>
  <c r="AC62" i="21" s="1"/>
  <c r="AB57" i="21"/>
  <c r="AB62" i="21" s="1"/>
  <c r="AA57" i="21"/>
  <c r="AA62" i="21" s="1"/>
  <c r="Z57" i="21"/>
  <c r="Z62" i="21" s="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B53" i="21"/>
  <c r="AC52" i="21"/>
  <c r="AB52" i="21"/>
  <c r="AA52" i="21"/>
  <c r="Z52" i="21"/>
  <c r="AC51" i="21"/>
  <c r="AB51" i="21"/>
  <c r="AA51" i="21"/>
  <c r="Z51" i="21"/>
  <c r="AC50" i="21"/>
  <c r="AB50" i="21"/>
  <c r="AA50" i="21"/>
  <c r="Z50" i="21"/>
  <c r="AC49" i="21"/>
  <c r="AB49" i="21"/>
  <c r="AA49" i="21"/>
  <c r="Z49" i="21"/>
  <c r="AC48" i="21"/>
  <c r="AC53" i="21" s="1"/>
  <c r="AB48" i="21"/>
  <c r="AB53" i="21" s="1"/>
  <c r="AA48" i="21"/>
  <c r="AA53" i="21" s="1"/>
  <c r="Z48" i="21"/>
  <c r="Z53" i="21" s="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C43" i="21"/>
  <c r="AB43" i="21"/>
  <c r="AA43" i="21"/>
  <c r="Z43" i="21"/>
  <c r="AC42" i="21"/>
  <c r="AB42" i="21"/>
  <c r="AA42" i="21"/>
  <c r="Z42" i="21"/>
  <c r="AC41" i="21"/>
  <c r="AB41" i="21"/>
  <c r="AA41" i="21"/>
  <c r="Z41" i="21"/>
  <c r="AC40" i="21"/>
  <c r="AB40" i="21"/>
  <c r="AA40" i="21"/>
  <c r="Z40" i="21"/>
  <c r="AC39" i="21"/>
  <c r="AC44" i="21" s="1"/>
  <c r="AB39" i="21"/>
  <c r="AB44" i="21" s="1"/>
  <c r="AA39" i="21"/>
  <c r="AA44" i="21" s="1"/>
  <c r="Z39" i="21"/>
  <c r="Z44" i="21" s="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AC34" i="21"/>
  <c r="AB34" i="21"/>
  <c r="AA34" i="21"/>
  <c r="Z34" i="21"/>
  <c r="AC33" i="21"/>
  <c r="AB33" i="21"/>
  <c r="AA33" i="21"/>
  <c r="Z33" i="21"/>
  <c r="AC32" i="21"/>
  <c r="AB32" i="21"/>
  <c r="AA32" i="21"/>
  <c r="Z32" i="21"/>
  <c r="AC31" i="21"/>
  <c r="AB31" i="21"/>
  <c r="AA31" i="21"/>
  <c r="Z31" i="21"/>
  <c r="AC30" i="21"/>
  <c r="AC35" i="21" s="1"/>
  <c r="AB30" i="21"/>
  <c r="AB35" i="21" s="1"/>
  <c r="AA30" i="21"/>
  <c r="AA35" i="21" s="1"/>
  <c r="Z30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AC25" i="21"/>
  <c r="AB25" i="21"/>
  <c r="AA25" i="21"/>
  <c r="Z25" i="21"/>
  <c r="AC24" i="21"/>
  <c r="AB24" i="21"/>
  <c r="AA24" i="21"/>
  <c r="Z24" i="21"/>
  <c r="AC23" i="21"/>
  <c r="AB23" i="21"/>
  <c r="AA23" i="21"/>
  <c r="Z23" i="21"/>
  <c r="AC22" i="21"/>
  <c r="AB22" i="21"/>
  <c r="AA22" i="21"/>
  <c r="Z22" i="21"/>
  <c r="AC21" i="21"/>
  <c r="AC26" i="21" s="1"/>
  <c r="AB21" i="21"/>
  <c r="AB26" i="21" s="1"/>
  <c r="AA21" i="21"/>
  <c r="AA26" i="21" s="1"/>
  <c r="Z21" i="21"/>
  <c r="Z26" i="21" s="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AC16" i="21"/>
  <c r="AB16" i="21"/>
  <c r="AA16" i="21"/>
  <c r="Z16" i="21"/>
  <c r="AC15" i="21"/>
  <c r="AB15" i="21"/>
  <c r="AA15" i="21"/>
  <c r="Z15" i="21"/>
  <c r="AC14" i="21"/>
  <c r="AB14" i="21"/>
  <c r="AA14" i="21"/>
  <c r="Z14" i="21"/>
  <c r="AC13" i="21"/>
  <c r="AB13" i="21"/>
  <c r="AA13" i="21"/>
  <c r="Z13" i="21"/>
  <c r="AC12" i="21"/>
  <c r="AC17" i="21" s="1"/>
  <c r="AB12" i="21"/>
  <c r="AB17" i="21" s="1"/>
  <c r="AA12" i="21"/>
  <c r="AA17" i="21" s="1"/>
  <c r="Z12" i="21"/>
  <c r="Z17" i="21" s="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AC7" i="21"/>
  <c r="AB7" i="21"/>
  <c r="AA7" i="21"/>
  <c r="Z7" i="21"/>
  <c r="AC6" i="21"/>
  <c r="AB6" i="21"/>
  <c r="AA6" i="21"/>
  <c r="Z6" i="21"/>
  <c r="AC5" i="21"/>
  <c r="AB5" i="21"/>
  <c r="AA5" i="21"/>
  <c r="Z5" i="21"/>
  <c r="AC4" i="21"/>
  <c r="AB4" i="21"/>
  <c r="AA4" i="21"/>
  <c r="Z4" i="21"/>
  <c r="AC3" i="21"/>
  <c r="AC8" i="21" s="1"/>
  <c r="AB3" i="21"/>
  <c r="AB8" i="21" s="1"/>
  <c r="AA3" i="21"/>
  <c r="AA8" i="21" s="1"/>
  <c r="Z3" i="21"/>
  <c r="Z8" i="21" s="1"/>
  <c r="L125" i="21" l="1"/>
  <c r="G125" i="23"/>
  <c r="J124" i="24"/>
  <c r="B125" i="24"/>
  <c r="L124" i="24"/>
  <c r="K125" i="24"/>
  <c r="K124" i="24"/>
  <c r="J125" i="24"/>
  <c r="I125" i="24"/>
  <c r="H124" i="24"/>
  <c r="G124" i="24"/>
  <c r="G125" i="24"/>
  <c r="F125" i="24"/>
  <c r="F124" i="24"/>
  <c r="E124" i="24"/>
  <c r="E125" i="24"/>
  <c r="C125" i="24"/>
  <c r="C124" i="24"/>
  <c r="B124" i="24"/>
  <c r="B126" i="24" s="1"/>
  <c r="AA89" i="21"/>
  <c r="K125" i="21"/>
  <c r="AC89" i="21"/>
  <c r="L124" i="23"/>
  <c r="L125" i="23"/>
  <c r="K124" i="23"/>
  <c r="J125" i="23"/>
  <c r="H124" i="23"/>
  <c r="G124" i="23"/>
  <c r="F125" i="23"/>
  <c r="E125" i="23"/>
  <c r="D125" i="23"/>
  <c r="D124" i="23"/>
  <c r="C125" i="23"/>
  <c r="C124" i="23"/>
  <c r="B124" i="23"/>
  <c r="B126" i="23" s="1"/>
  <c r="K125" i="23"/>
  <c r="J124" i="23"/>
  <c r="J127" i="23" s="1"/>
  <c r="I124" i="23"/>
  <c r="H125" i="23"/>
  <c r="F124" i="23"/>
  <c r="F127" i="23" s="1"/>
  <c r="I124" i="24"/>
  <c r="I127" i="24" s="1"/>
  <c r="F126" i="24"/>
  <c r="F127" i="24"/>
  <c r="C126" i="24"/>
  <c r="G126" i="24"/>
  <c r="G127" i="24"/>
  <c r="K126" i="24"/>
  <c r="K127" i="24"/>
  <c r="J126" i="24"/>
  <c r="J127" i="24"/>
  <c r="D126" i="24"/>
  <c r="D127" i="24"/>
  <c r="H127" i="24"/>
  <c r="H126" i="24"/>
  <c r="E127" i="24"/>
  <c r="E126" i="24"/>
  <c r="D125" i="24"/>
  <c r="H125" i="24"/>
  <c r="L125" i="24"/>
  <c r="Z35" i="21"/>
  <c r="E124" i="21"/>
  <c r="AB89" i="21"/>
  <c r="H125" i="21"/>
  <c r="D125" i="21"/>
  <c r="G125" i="21"/>
  <c r="C125" i="21"/>
  <c r="I125" i="21"/>
  <c r="J125" i="21"/>
  <c r="I124" i="21"/>
  <c r="H124" i="21"/>
  <c r="F125" i="21"/>
  <c r="E125" i="21"/>
  <c r="D124" i="21"/>
  <c r="B125" i="21"/>
  <c r="B124" i="21"/>
  <c r="F124" i="21"/>
  <c r="J124" i="21"/>
  <c r="C124" i="21"/>
  <c r="G124" i="21"/>
  <c r="L127" i="24" l="1"/>
  <c r="L126" i="24"/>
  <c r="H127" i="21"/>
  <c r="L127" i="21"/>
  <c r="G127" i="21"/>
  <c r="E127" i="21"/>
  <c r="I127" i="21"/>
  <c r="D127" i="21"/>
  <c r="F127" i="21"/>
  <c r="J127" i="21"/>
  <c r="K127" i="21"/>
  <c r="B126" i="21"/>
  <c r="K126" i="21"/>
  <c r="L126" i="21"/>
  <c r="D126" i="21"/>
  <c r="K127" i="23"/>
  <c r="E127" i="23"/>
  <c r="G127" i="23"/>
  <c r="I127" i="23"/>
  <c r="L127" i="23"/>
  <c r="H127" i="23"/>
  <c r="D127" i="23"/>
  <c r="H126" i="23"/>
  <c r="E126" i="23"/>
  <c r="C126" i="23"/>
  <c r="L126" i="23"/>
  <c r="I126" i="23"/>
  <c r="J126" i="23"/>
  <c r="D126" i="23"/>
  <c r="G126" i="23"/>
  <c r="K126" i="23"/>
  <c r="F126" i="23"/>
  <c r="I126" i="24"/>
  <c r="G126" i="21"/>
  <c r="C126" i="21"/>
  <c r="I126" i="21"/>
  <c r="J126" i="21"/>
  <c r="E126" i="21"/>
  <c r="F126" i="21"/>
  <c r="H126" i="21"/>
</calcChain>
</file>

<file path=xl/sharedStrings.xml><?xml version="1.0" encoding="utf-8"?>
<sst xmlns="http://schemas.openxmlformats.org/spreadsheetml/2006/main" count="1189" uniqueCount="228">
  <si>
    <t>Test Date (mm/dd/yyyy):</t>
  </si>
  <si>
    <t>Name of the person in charge:</t>
  </si>
  <si>
    <t>yongqiang</t>
  </si>
  <si>
    <t>Experimental setup</t>
  </si>
  <si>
    <t>40 minutes per reading (0-/0+,  6.0 hours, 11points)</t>
  </si>
  <si>
    <t>Medium used and volume of blood (if used):</t>
  </si>
  <si>
    <t>Mueller Hinton Media</t>
  </si>
  <si>
    <t>Name of Microorganism (or cell):</t>
  </si>
  <si>
    <t>S. Aureus</t>
  </si>
  <si>
    <t>Initial load:</t>
  </si>
  <si>
    <t xml:space="preserve">5x10^5/ml At MIC 8ug/ml chloramphenicol with MNPs (10mg/ml) </t>
  </si>
  <si>
    <t xml:space="preserve"> cassette/channel information:</t>
  </si>
  <si>
    <t>new galss bottom (1,2,3)</t>
  </si>
  <si>
    <t>Note (more experimental information)</t>
  </si>
  <si>
    <t xml:space="preserve">frequency range </t>
  </si>
  <si>
    <t>1k to 100M Hz</t>
  </si>
  <si>
    <t>voltage</t>
  </si>
  <si>
    <t xml:space="preserve">equivalent circuit </t>
  </si>
  <si>
    <t>Zview fitting 1e4 to 1e8 hz</t>
  </si>
  <si>
    <t>Model: C:\Users\yangy\Desktop\mode1.mdl</t>
  </si>
  <si>
    <t>Chi-Sqr</t>
  </si>
  <si>
    <t>Sum-Sqr</t>
  </si>
  <si>
    <t>Le(±)</t>
  </si>
  <si>
    <t>Le(Error)</t>
  </si>
  <si>
    <t>Le(Error%)</t>
  </si>
  <si>
    <t>Re(±)</t>
  </si>
  <si>
    <t>Re(Error)</t>
  </si>
  <si>
    <t>Re(Error%)</t>
  </si>
  <si>
    <t>CPEe-T(±)</t>
  </si>
  <si>
    <t>CPEe-T(Error)</t>
  </si>
  <si>
    <t>CPEe-T(Error%)</t>
  </si>
  <si>
    <t>CPEe-P(±)</t>
  </si>
  <si>
    <t>CPEe-P(Error)</t>
  </si>
  <si>
    <t>CPEe-P(Error%)</t>
  </si>
  <si>
    <t>Rb(±)</t>
  </si>
  <si>
    <t>Rb(Error)</t>
  </si>
  <si>
    <t>Rb(Error%)</t>
  </si>
  <si>
    <t>CPEb-T(±)</t>
  </si>
  <si>
    <t>CPEb-T(Error)</t>
  </si>
  <si>
    <t>CPEb-T(Error%)</t>
  </si>
  <si>
    <t>CPEb-P(±)</t>
  </si>
  <si>
    <t>CPEb-P(Error)</t>
  </si>
  <si>
    <t>CPEb-P(Error%)</t>
  </si>
  <si>
    <t>Le</t>
  </si>
  <si>
    <t>Re+Rb</t>
  </si>
  <si>
    <t>CPE-e</t>
  </si>
  <si>
    <t>CPE-b</t>
  </si>
  <si>
    <t>D:\Google Drive\Research\data\Saureus-at-MIC-8ug-ml-MNP 11102017\1\1-1-2.TXT</t>
  </si>
  <si>
    <t>D:\Google Drive\Research\data\Saureus-at-MIC-8ug-ml-MNP 11102017\1\1-1-3.TXT</t>
  </si>
  <si>
    <t>D:\Google Drive\Research\data\Saureus-at-MIC-8ug-ml-MNP 11102017\1\1-1-5.TXT</t>
  </si>
  <si>
    <t>D:\Google Drive\Research\data\Saureus-at-MIC-8ug-ml-MNP 11102017\1\1-1-1 - 1.TXT</t>
  </si>
  <si>
    <t>D:\Google Drive\Research\data\Saureus-at-MIC-8ug-ml-MNP 11102017\1\1-1-4 (2).TXT</t>
  </si>
  <si>
    <t xml:space="preserve">average </t>
  </si>
  <si>
    <t>D:\Google Drive\Research\data\Saureus-at-MIC-8ug-ml-MNP 11102017\1\2-1-2.TXT</t>
  </si>
  <si>
    <t>D:\Google Drive\Research\data\Saureus-at-MIC-8ug-ml-MNP 11102017\1\2-1-3.TXT</t>
  </si>
  <si>
    <t>D:\Google Drive\Research\data\Saureus-at-MIC-8ug-ml-MNP 11102017\1\2-1-4.TXT</t>
  </si>
  <si>
    <t>D:\Google Drive\Research\data\Saureus-at-MIC-8ug-ml-MNP 11102017\1\2-1-5.TXT</t>
  </si>
  <si>
    <t>D:\Google Drive\Research\data\Saureus-at-MIC-8ug-ml-MNP 11102017\1\2-1-1- 1.TXT</t>
  </si>
  <si>
    <t>D:\Google Drive\Research\data\Saureus-at-MIC-8ug-ml-MNP 11102017\1\3-1-1.TXT</t>
  </si>
  <si>
    <t>D:\Google Drive\Research\data\Saureus-at-MIC-8ug-ml-MNP 11102017\1\3-1-2.TXT</t>
  </si>
  <si>
    <t>D:\Google Drive\Research\data\Saureus-at-MIC-8ug-ml-MNP 11102017\1\3-1-3.TXT</t>
  </si>
  <si>
    <t>D:\Google Drive\Research\data\Saureus-at-MIC-8ug-ml-MNP 11102017\1\3-1-4.TXT</t>
  </si>
  <si>
    <t>D:\Google Drive\Research\data\Saureus-at-MIC-8ug-ml-MNP 11102017\1\3-1-5.TXT</t>
  </si>
  <si>
    <t>D:\Google Drive\Research\data\Saureus-at-MIC-8ug-ml-MNP 11102017\1\4-1-1.TXT</t>
  </si>
  <si>
    <t>D:\Google Drive\Research\data\Saureus-at-MIC-8ug-ml-MNP 11102017\1\4-1-2.TXT</t>
  </si>
  <si>
    <t>D:\Google Drive\Research\data\Saureus-at-MIC-8ug-ml-MNP 11102017\1\4-1-3.TXT</t>
  </si>
  <si>
    <t>D:\Google Drive\Research\data\Saureus-at-MIC-8ug-ml-MNP 11102017\1\4-1-4.TXT</t>
  </si>
  <si>
    <t>D:\Google Drive\Research\data\Saureus-at-MIC-8ug-ml-MNP 11102017\1\4-1-5.TXT</t>
  </si>
  <si>
    <t>D:\Google Drive\Research\data\Saureus-at-MIC-8ug-ml-MNP 11102017\1\5-1-1.TXT</t>
  </si>
  <si>
    <t>D:\Google Drive\Research\data\Saureus-at-MIC-8ug-ml-MNP 11102017\1\5-1-2.TXT</t>
  </si>
  <si>
    <t>D:\Google Drive\Research\data\Saureus-at-MIC-8ug-ml-MNP 11102017\1\5-1-3.TXT</t>
  </si>
  <si>
    <t>D:\Google Drive\Research\data\Saureus-at-MIC-8ug-ml-MNP 11102017\1\5-1-4.TXT</t>
  </si>
  <si>
    <t>D:\Google Drive\Research\data\Saureus-at-MIC-8ug-ml-MNP 11102017\1\5-1-5.TXT</t>
  </si>
  <si>
    <t>D:\Google Drive\Research\data\Saureus-at-MIC-8ug-ml-MNP 11102017\1\6-1-1.TXT</t>
  </si>
  <si>
    <t>D:\Google Drive\Research\data\Saureus-at-MIC-8ug-ml-MNP 11102017\1\6-1-2.TXT</t>
  </si>
  <si>
    <t>D:\Google Drive\Research\data\Saureus-at-MIC-8ug-ml-MNP 11102017\1\6-1-3.TXT</t>
  </si>
  <si>
    <t>D:\Google Drive\Research\data\Saureus-at-MIC-8ug-ml-MNP 11102017\1\6-1-4.TXT</t>
  </si>
  <si>
    <t>D:\Google Drive\Research\data\Saureus-at-MIC-8ug-ml-MNP 11102017\1\6-1-5.TXT</t>
  </si>
  <si>
    <t>D:\Google Drive\Research\data\Saureus-at-MIC-8ug-ml-MNP 11102017\1\7-1-1.TXT</t>
  </si>
  <si>
    <t>D:\Google Drive\Research\data\Saureus-at-MIC-8ug-ml-MNP 11102017\1\7-1-2.TXT</t>
  </si>
  <si>
    <t>D:\Google Drive\Research\data\Saureus-at-MIC-8ug-ml-MNP 11102017\1\7-1-4.TXT</t>
  </si>
  <si>
    <t>D:\Google Drive\Research\data\Saureus-at-MIC-8ug-ml-MNP 11102017\1\7-1-5.TXT</t>
  </si>
  <si>
    <t>D:\Google Drive\Research\data\Saureus-at-MIC-8ug-ml-MNP 11102017\1\7-1-3 - Copy.TXT</t>
  </si>
  <si>
    <t>D:\Google Drive\Research\data\Saureus-at-MIC-8ug-ml-MNP 11102017\1\8-1-1.TXT</t>
  </si>
  <si>
    <t>D:\Google Drive\Research\data\Saureus-at-MIC-8ug-ml-MNP 11102017\1\8-1-2.TXT</t>
  </si>
  <si>
    <t>D:\Google Drive\Research\data\Saureus-at-MIC-8ug-ml-MNP 11102017\1\8-1-3.TXT</t>
  </si>
  <si>
    <t>D:\Google Drive\Research\data\Saureus-at-MIC-8ug-ml-MNP 11102017\1\8-1-4.TXT</t>
  </si>
  <si>
    <t>D:\Google Drive\Research\data\Saureus-at-MIC-8ug-ml-MNP 11102017\1\8-1-5.TXT</t>
  </si>
  <si>
    <t>D:\Google Drive\Research\data\Saureus-at-MIC-8ug-ml-MNP 11102017\1\9-1-1.TXT</t>
  </si>
  <si>
    <t>D:\Google Drive\Research\data\Saureus-at-MIC-8ug-ml-MNP 11102017\1\9-1-2.TXT</t>
  </si>
  <si>
    <t>D:\Google Drive\Research\data\Saureus-at-MIC-8ug-ml-MNP 11102017\1\9-1-3.TXT</t>
  </si>
  <si>
    <t>D:\Google Drive\Research\data\Saureus-at-MIC-8ug-ml-MNP 11102017\1\9-1-5.TXT</t>
  </si>
  <si>
    <t>D:\Google Drive\Research\data\Saureus-at-MIC-8ug-ml-MNP 11102017\1\9-1-4 - Copy.TXT</t>
  </si>
  <si>
    <t>D:\Google Drive\Research\data\Saureus-at-MIC-8ug-ml-MNP 11102017\1\10-1-1.TXT</t>
  </si>
  <si>
    <t>D:\Google Drive\Research\data\Saureus-at-MIC-8ug-ml-MNP 11102017\1\10-1-2.TXT</t>
  </si>
  <si>
    <t>D:\Google Drive\Research\data\Saureus-at-MIC-8ug-ml-MNP 11102017\1\10-1-3.TXT</t>
  </si>
  <si>
    <t>D:\Google Drive\Research\data\Saureus-at-MIC-8ug-ml-MNP 11102017\1\10-1-4.TXT</t>
  </si>
  <si>
    <t>D:\Google Drive\Research\data\Saureus-at-MIC-8ug-ml-MNP 11102017\1\10-1-5.TXT</t>
  </si>
  <si>
    <t>D:\Google Drive\Research\data\Saureus-at-MIC-8ug-ml-MNP 11102017\1\11-1-1.TXT</t>
  </si>
  <si>
    <t>D:\Google Drive\Research\data\Saureus-at-MIC-8ug-ml-MNP 11102017\1\11-1-2.TXT</t>
  </si>
  <si>
    <t>D:\Google Drive\Research\data\Saureus-at-MIC-8ug-ml-MNP 11102017\1\11-1-3.TXT</t>
  </si>
  <si>
    <t>D:\Google Drive\Research\data\Saureus-at-MIC-8ug-ml-MNP 11102017\1\11-1-4.TXT</t>
  </si>
  <si>
    <t>D:\Google Drive\Research\data\Saureus-at-MIC-8ug-ml-MNP 11102017\1\11-1-5.TXT</t>
  </si>
  <si>
    <t xml:space="preserve">CFU count </t>
  </si>
  <si>
    <t>measurement</t>
  </si>
  <si>
    <t>time</t>
  </si>
  <si>
    <t>1 dil</t>
  </si>
  <si>
    <t>2 dil</t>
  </si>
  <si>
    <t>3 dil</t>
  </si>
  <si>
    <t>4 dil</t>
  </si>
  <si>
    <t>5 dil</t>
  </si>
  <si>
    <t>CFU/ml</t>
  </si>
  <si>
    <t>6 points</t>
  </si>
  <si>
    <t>Bulk Capacitance</t>
  </si>
  <si>
    <t>avrage</t>
  </si>
  <si>
    <t>Std</t>
  </si>
  <si>
    <t>percentage</t>
  </si>
  <si>
    <t>D:\Google Drive\Research\data\Saureus-at-MIC-8ug-ml-MNP 11102017\2\1-2-1.TXT</t>
  </si>
  <si>
    <t>D:\Google Drive\Research\data\Saureus-at-MIC-8ug-ml-MNP 11102017\2\1-2-2.TXT</t>
  </si>
  <si>
    <t>D:\Google Drive\Research\data\Saureus-at-MIC-8ug-ml-MNP 11102017\2\1-2-3.TXT</t>
  </si>
  <si>
    <t>D:\Google Drive\Research\data\Saureus-at-MIC-8ug-ml-MNP 11102017\2\1-2-4.TXT</t>
  </si>
  <si>
    <t>D:\Google Drive\Research\data\Saureus-at-MIC-8ug-ml-MNP 11102017\2\1-2-5.TXT</t>
  </si>
  <si>
    <t>D:\Google Drive\Research\data\Saureus-at-MIC-8ug-ml-MNP 11102017\2\2-2-1.TXT</t>
  </si>
  <si>
    <t>D:\Google Drive\Research\data\Saureus-at-MIC-8ug-ml-MNP 11102017\2\2-2-2.TXT</t>
  </si>
  <si>
    <t>D:\Google Drive\Research\data\Saureus-at-MIC-8ug-ml-MNP 11102017\2\2-2-3.TXT</t>
  </si>
  <si>
    <t>D:\Google Drive\Research\data\Saureus-at-MIC-8ug-ml-MNP 11102017\2\2-2-4.TXT</t>
  </si>
  <si>
    <t>D:\Google Drive\Research\data\Saureus-at-MIC-8ug-ml-MNP 11102017\2\2-2-5.TXT</t>
  </si>
  <si>
    <t>D:\Google Drive\Research\data\Saureus-at-MIC-8ug-ml-MNP 11102017\2\3-2-1.TXT</t>
  </si>
  <si>
    <t>D:\Google Drive\Research\data\Saureus-at-MIC-8ug-ml-MNP 11102017\2\3-2-2.TXT</t>
  </si>
  <si>
    <t>D:\Google Drive\Research\data\Saureus-at-MIC-8ug-ml-MNP 11102017\2\3-2-3.TXT</t>
  </si>
  <si>
    <t>D:\Google Drive\Research\data\Saureus-at-MIC-8ug-ml-MNP 11102017\2\3-2-4.TXT</t>
  </si>
  <si>
    <t>D:\Google Drive\Research\data\Saureus-at-MIC-8ug-ml-MNP 11102017\2\3-2-5.TXT</t>
  </si>
  <si>
    <t>D:\Google Drive\Research\data\Saureus-at-MIC-8ug-ml-MNP 11102017\2\4-2-1.TXT</t>
  </si>
  <si>
    <t>D:\Google Drive\Research\data\Saureus-at-MIC-8ug-ml-MNP 11102017\2\4-2-2.TXT</t>
  </si>
  <si>
    <t>D:\Google Drive\Research\data\Saureus-at-MIC-8ug-ml-MNP 11102017\2\4-2-3.TXT</t>
  </si>
  <si>
    <t>D:\Google Drive\Research\data\Saureus-at-MIC-8ug-ml-MNP 11102017\2\4-2-4.TXT</t>
  </si>
  <si>
    <t>D:\Google Drive\Research\data\Saureus-at-MIC-8ug-ml-MNP 11102017\2\4-2-5.TXT</t>
  </si>
  <si>
    <t>D:\Google Drive\Research\data\Saureus-at-MIC-8ug-ml-MNP 11102017\2\5-2-1.TXT</t>
  </si>
  <si>
    <t>D:\Google Drive\Research\data\Saureus-at-MIC-8ug-ml-MNP 11102017\2\5-2-2.TXT</t>
  </si>
  <si>
    <t>D:\Google Drive\Research\data\Saureus-at-MIC-8ug-ml-MNP 11102017\2\5-2-3.TXT</t>
  </si>
  <si>
    <t>D:\Google Drive\Research\data\Saureus-at-MIC-8ug-ml-MNP 11102017\2\5-2-4.TXT</t>
  </si>
  <si>
    <t>D:\Google Drive\Research\data\Saureus-at-MIC-8ug-ml-MNP 11102017\2\5-2-5.TXT</t>
  </si>
  <si>
    <t>D:\Google Drive\Research\data\Saureus-at-MIC-8ug-ml-MNP 11102017\2\6-2-1.TXT</t>
  </si>
  <si>
    <t>D:\Google Drive\Research\data\Saureus-at-MIC-8ug-ml-MNP 11102017\2\6-2-2.TXT</t>
  </si>
  <si>
    <t>D:\Google Drive\Research\data\Saureus-at-MIC-8ug-ml-MNP 11102017\2\6-2-3.TXT</t>
  </si>
  <si>
    <t>D:\Google Drive\Research\data\Saureus-at-MIC-8ug-ml-MNP 11102017\2\6-2-4.TXT</t>
  </si>
  <si>
    <t>D:\Google Drive\Research\data\Saureus-at-MIC-8ug-ml-MNP 11102017\2\6-2-5.TXT</t>
  </si>
  <si>
    <t>D:\Google Drive\Research\data\Saureus-at-MIC-8ug-ml-MNP 11102017\2\7-2-1.TXT</t>
  </si>
  <si>
    <t>D:\Google Drive\Research\data\Saureus-at-MIC-8ug-ml-MNP 11102017\2\7-2-2.TXT</t>
  </si>
  <si>
    <t>D:\Google Drive\Research\data\Saureus-at-MIC-8ug-ml-MNP 11102017\2\7-2-3.TXT</t>
  </si>
  <si>
    <t>D:\Google Drive\Research\data\Saureus-at-MIC-8ug-ml-MNP 11102017\2\7-2-4.TXT</t>
  </si>
  <si>
    <t>D:\Google Drive\Research\data\Saureus-at-MIC-8ug-ml-MNP 11102017\2\7-2-5.TXT</t>
  </si>
  <si>
    <t>D:\Google Drive\Research\data\Saureus-at-MIC-8ug-ml-MNP 11102017\2\8-2-1.TXT</t>
  </si>
  <si>
    <t>D:\Google Drive\Research\data\Saureus-at-MIC-8ug-ml-MNP 11102017\2\8-2-2.TXT</t>
  </si>
  <si>
    <t>D:\Google Drive\Research\data\Saureus-at-MIC-8ug-ml-MNP 11102017\2\8-2-3.TXT</t>
  </si>
  <si>
    <t>D:\Google Drive\Research\data\Saureus-at-MIC-8ug-ml-MNP 11102017\2\8-2-4.TXT</t>
  </si>
  <si>
    <t>D:\Google Drive\Research\data\Saureus-at-MIC-8ug-ml-MNP 11102017\2\8-2-5.TXT</t>
  </si>
  <si>
    <t>D:\Google Drive\Research\data\Saureus-at-MIC-8ug-ml-MNP 11102017\2\9-2-1.TXT</t>
  </si>
  <si>
    <t>D:\Google Drive\Research\data\Saureus-at-MIC-8ug-ml-MNP 11102017\2\9-2-2.TXT</t>
  </si>
  <si>
    <t>D:\Google Drive\Research\data\Saureus-at-MIC-8ug-ml-MNP 11102017\2\9-2-3.TXT</t>
  </si>
  <si>
    <t>D:\Google Drive\Research\data\Saureus-at-MIC-8ug-ml-MNP 11102017\2\9-2-4.TXT</t>
  </si>
  <si>
    <t>D:\Google Drive\Research\data\Saureus-at-MIC-8ug-ml-MNP 11102017\2\9-2-5.TXT</t>
  </si>
  <si>
    <t>D:\Google Drive\Research\data\Saureus-at-MIC-8ug-ml-MNP 11102017\2\10-2-1.TXT</t>
  </si>
  <si>
    <t>D:\Google Drive\Research\data\Saureus-at-MIC-8ug-ml-MNP 11102017\2\10-2-2.TXT</t>
  </si>
  <si>
    <t>D:\Google Drive\Research\data\Saureus-at-MIC-8ug-ml-MNP 11102017\2\10-2-3.TXT</t>
  </si>
  <si>
    <t>D:\Google Drive\Research\data\Saureus-at-MIC-8ug-ml-MNP 11102017\2\10-2-4.TXT</t>
  </si>
  <si>
    <t>D:\Google Drive\Research\data\Saureus-at-MIC-8ug-ml-MNP 11102017\2\10-2-5.TXT</t>
  </si>
  <si>
    <t>D:\Google Drive\Research\data\Saureus-at-MIC-8ug-ml-MNP 11102017\2\11-2.TXT</t>
  </si>
  <si>
    <t>D:\Google Drive\Research\data\Saureus-at-MIC-8ug-ml-MNP 11102017\2\11-2-1.TXT</t>
  </si>
  <si>
    <t>D:\Google Drive\Research\data\Saureus-at-MIC-8ug-ml-MNP 11102017\2\11-2-2.TXT</t>
  </si>
  <si>
    <t>D:\Google Drive\Research\data\Saureus-at-MIC-8ug-ml-MNP 11102017\2\11-2-3.TXT</t>
  </si>
  <si>
    <t>D:\Google Drive\Research\data\Saureus-at-MIC-8ug-ml-MNP 11102017\2\11-2-5.TXT</t>
  </si>
  <si>
    <t>Bulk Capacitance (CPEb-T)</t>
  </si>
  <si>
    <t>D:\Google Drive\Research\data\Saureus-at-MIC-8ug-ml-MNP 11102017\3\1-3- (1).txt</t>
  </si>
  <si>
    <t>D:\Google Drive\Research\data\Saureus-at-MIC-8ug-ml-MNP 11102017\3\1-3- (2).txt</t>
  </si>
  <si>
    <t>D:\Google Drive\Research\data\Saureus-at-MIC-8ug-ml-MNP 11102017\3\1-3- (3).txt</t>
  </si>
  <si>
    <t>D:\Google Drive\Research\data\Saureus-at-MIC-8ug-ml-MNP 11102017\3\1-3- (4).txt</t>
  </si>
  <si>
    <t>D:\Google Drive\Research\data\Saureus-at-MIC-8ug-ml-MNP 11102017\3\1-3- (5).txt</t>
  </si>
  <si>
    <t>D:\Google Drive\Research\data\Saureus-at-MIC-8ug-ml-MNP 11102017\3\2-3- (1).txt</t>
  </si>
  <si>
    <t>D:\Google Drive\Research\data\Saureus-at-MIC-8ug-ml-MNP 11102017\3\2-3- (2).txt</t>
  </si>
  <si>
    <t>D:\Google Drive\Research\data\Saureus-at-MIC-8ug-ml-MNP 11102017\3\2-3- (3).txt</t>
  </si>
  <si>
    <t>D:\Google Drive\Research\data\Saureus-at-MIC-8ug-ml-MNP 11102017\3\2-3- (4).txt</t>
  </si>
  <si>
    <t>D:\Google Drive\Research\data\Saureus-at-MIC-8ug-ml-MNP 11102017\3\2-3- (5).txt</t>
  </si>
  <si>
    <t>D:\Google Drive\Research\data\Saureus-at-MIC-8ug-ml-MNP 11102017\3\3-3- (1).txt</t>
  </si>
  <si>
    <t>D:\Google Drive\Research\data\Saureus-at-MIC-8ug-ml-MNP 11102017\3\3-3- (2).txt</t>
  </si>
  <si>
    <t>D:\Google Drive\Research\data\Saureus-at-MIC-8ug-ml-MNP 11102017\3\3-3- (3).txt</t>
  </si>
  <si>
    <t>D:\Google Drive\Research\data\Saureus-at-MIC-8ug-ml-MNP 11102017\3\3-3- (4).txt</t>
  </si>
  <si>
    <t>D:\Google Drive\Research\data\Saureus-at-MIC-8ug-ml-MNP 11102017\3\3-3- (5).txt</t>
  </si>
  <si>
    <t>D:\Google Drive\Research\data\Saureus-at-MIC-8ug-ml-MNP 11102017\3\4-3- (1).txt</t>
  </si>
  <si>
    <t>D:\Google Drive\Research\data\Saureus-at-MIC-8ug-ml-MNP 11102017\3\4-3- (2).txt</t>
  </si>
  <si>
    <t>D:\Google Drive\Research\data\Saureus-at-MIC-8ug-ml-MNP 11102017\3\4-3- (3).txt</t>
  </si>
  <si>
    <t>D:\Google Drive\Research\data\Saureus-at-MIC-8ug-ml-MNP 11102017\3\4-3- (4).txt</t>
  </si>
  <si>
    <t>D:\Google Drive\Research\data\Saureus-at-MIC-8ug-ml-MNP 11102017\3\4-3- (5).txt</t>
  </si>
  <si>
    <t>D:\Google Drive\Research\data\Saureus-at-MIC-8ug-ml-MNP 11102017\3\5-3- (1).txt</t>
  </si>
  <si>
    <t>D:\Google Drive\Research\data\Saureus-at-MIC-8ug-ml-MNP 11102017\3\5-3- (2).txt</t>
  </si>
  <si>
    <t>D:\Google Drive\Research\data\Saureus-at-MIC-8ug-ml-MNP 11102017\3\5-3- (3).txt</t>
  </si>
  <si>
    <t>D:\Google Drive\Research\data\Saureus-at-MIC-8ug-ml-MNP 11102017\3\5-3- (4).txt</t>
  </si>
  <si>
    <t>D:\Google Drive\Research\data\Saureus-at-MIC-8ug-ml-MNP 11102017\3\5-3- (5).txt</t>
  </si>
  <si>
    <t>D:\Google Drive\Research\data\Saureus-at-MIC-8ug-ml-MNP 11102017\3\6-3- (1).txt</t>
  </si>
  <si>
    <t>D:\Google Drive\Research\data\Saureus-at-MIC-8ug-ml-MNP 11102017\3\6-3- (2).txt</t>
  </si>
  <si>
    <t>D:\Google Drive\Research\data\Saureus-at-MIC-8ug-ml-MNP 11102017\3\6-3- (3).txt</t>
  </si>
  <si>
    <t>D:\Google Drive\Research\data\Saureus-at-MIC-8ug-ml-MNP 11102017\3\6-3- (4).txt</t>
  </si>
  <si>
    <t>D:\Google Drive\Research\data\Saureus-at-MIC-8ug-ml-MNP 11102017\3\6-3- (5).txt</t>
  </si>
  <si>
    <t>D:\Google Drive\Research\data\Saureus-at-MIC-8ug-ml-MNP 11102017\3\7-3- (1).txt</t>
  </si>
  <si>
    <t>D:\Google Drive\Research\data\Saureus-at-MIC-8ug-ml-MNP 11102017\3\7-3- (2).txt</t>
  </si>
  <si>
    <t>D:\Google Drive\Research\data\Saureus-at-MIC-8ug-ml-MNP 11102017\3\7-3- (3).txt</t>
  </si>
  <si>
    <t>D:\Google Drive\Research\data\Saureus-at-MIC-8ug-ml-MNP 11102017\3\7-3- (4).txt</t>
  </si>
  <si>
    <t>D:\Google Drive\Research\data\Saureus-at-MIC-8ug-ml-MNP 11102017\3\7-3- (5).txt</t>
  </si>
  <si>
    <t>D:\Google Drive\Research\data\Saureus-at-MIC-8ug-ml-MNP 11102017\3\8-3- (1).txt</t>
  </si>
  <si>
    <t>D:\Google Drive\Research\data\Saureus-at-MIC-8ug-ml-MNP 11102017\3\8-3- (2).txt</t>
  </si>
  <si>
    <t>D:\Google Drive\Research\data\Saureus-at-MIC-8ug-ml-MNP 11102017\3\8-3- (3).txt</t>
  </si>
  <si>
    <t>D:\Google Drive\Research\data\Saureus-at-MIC-8ug-ml-MNP 11102017\3\8-3- (4).txt</t>
  </si>
  <si>
    <t>D:\Google Drive\Research\data\Saureus-at-MIC-8ug-ml-MNP 11102017\3\8-3- (5).txt</t>
  </si>
  <si>
    <t>D:\Google Drive\Research\data\Saureus-at-MIC-8ug-ml-MNP 11102017\3\9-3- (1).txt</t>
  </si>
  <si>
    <t>D:\Google Drive\Research\data\Saureus-at-MIC-8ug-ml-MNP 11102017\3\9-3- (2).txt</t>
  </si>
  <si>
    <t>D:\Google Drive\Research\data\Saureus-at-MIC-8ug-ml-MNP 11102017\3\9-3- (3).txt</t>
  </si>
  <si>
    <t>D:\Google Drive\Research\data\Saureus-at-MIC-8ug-ml-MNP 11102017\3\9-3- (4).txt</t>
  </si>
  <si>
    <t>D:\Google Drive\Research\data\Saureus-at-MIC-8ug-ml-MNP 11102017\3\9-3- (5).txt</t>
  </si>
  <si>
    <t>D:\Google Drive\Research\data\Saureus-at-MIC-8ug-ml-MNP 11102017\3\10-3- (1).txt</t>
  </si>
  <si>
    <t>D:\Google Drive\Research\data\Saureus-at-MIC-8ug-ml-MNP 11102017\3\10-3- (2).txt</t>
  </si>
  <si>
    <t>D:\Google Drive\Research\data\Saureus-at-MIC-8ug-ml-MNP 11102017\3\10-3- (3).txt</t>
  </si>
  <si>
    <t>D:\Google Drive\Research\data\Saureus-at-MIC-8ug-ml-MNP 11102017\3\10-3- (4).txt</t>
  </si>
  <si>
    <t>D:\Google Drive\Research\data\Saureus-at-MIC-8ug-ml-MNP 11102017\3\10-3- (5).txt</t>
  </si>
  <si>
    <t>D:\Google Drive\Research\data\Saureus-at-MIC-8ug-ml-MNP 11102017\3\11-3- (1).txt</t>
  </si>
  <si>
    <t>D:\Google Drive\Research\data\Saureus-at-MIC-8ug-ml-MNP 11102017\3\11-3- (2).txt</t>
  </si>
  <si>
    <t>D:\Google Drive\Research\data\Saureus-at-MIC-8ug-ml-MNP 11102017\3\11-3- (3).txt</t>
  </si>
  <si>
    <t>D:\Google Drive\Research\data\Saureus-at-MIC-8ug-ml-MNP 11102017\3\11-3- (4).txt</t>
  </si>
  <si>
    <t>D:\Google Drive\Research\data\Saureus-at-MIC-8ug-ml-MNP 11102017\3\11-3- (5).txt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</si>
</sst>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9" xfId="0" applyBorder="1" applyAlignment="1">
      <alignment vertical="top"/>
    </xf>
    <xf numFmtId="11" fontId="0" fillId="0" borderId="1" xfId="0" applyNumberFormat="1" applyBorder="1"/>
    <xf numFmtId="14" fontId="0" fillId="0" borderId="1" xfId="0" applyNumberFormat="1" applyBorder="1"/>
    <xf numFmtId="2" fontId="1" fillId="3" borderId="0" xfId="0" applyNumberFormat="1" applyFont="1" applyFill="1"/>
    <xf numFmtId="0" fontId="1" fillId="0" borderId="0" xfId="0" applyFont="1"/>
    <xf numFmtId="0" fontId="1" fillId="0" borderId="8" xfId="0" applyFont="1" applyBorder="1"/>
    <xf numFmtId="0" fontId="1" fillId="2" borderId="8" xfId="0" applyFont="1" applyFill="1" applyBorder="1"/>
    <xf numFmtId="0" fontId="1" fillId="0" borderId="3" xfId="0" applyFont="1" applyBorder="1"/>
    <xf numFmtId="11" fontId="1" fillId="0" borderId="3" xfId="0" applyNumberFormat="1" applyFont="1" applyBorder="1"/>
    <xf numFmtId="11" fontId="1" fillId="2" borderId="3" xfId="0" applyNumberFormat="1" applyFont="1" applyFill="1" applyBorder="1"/>
    <xf numFmtId="11" fontId="1" fillId="0" borderId="0" xfId="0" applyNumberFormat="1" applyFont="1"/>
    <xf numFmtId="11" fontId="1" fillId="2" borderId="0" xfId="0" applyNumberFormat="1" applyFont="1" applyFill="1"/>
    <xf numFmtId="11" fontId="1" fillId="0" borderId="8" xfId="0" applyNumberFormat="1" applyFont="1" applyBorder="1"/>
    <xf numFmtId="0" fontId="1" fillId="2" borderId="3" xfId="0" applyFont="1" applyFill="1" applyBorder="1"/>
    <xf numFmtId="9" fontId="1" fillId="3" borderId="0" xfId="0" applyNumberFormat="1" applyFont="1" applyFill="1"/>
    <xf numFmtId="0" fontId="1" fillId="2" borderId="0" xfId="0" applyFont="1" applyFill="1"/>
    <xf numFmtId="1" fontId="1" fillId="3" borderId="8" xfId="0" applyNumberFormat="1" applyFont="1" applyFill="1" applyBorder="1"/>
    <xf numFmtId="9" fontId="1" fillId="3" borderId="8" xfId="0" applyNumberFormat="1" applyFont="1" applyFill="1" applyBorder="1"/>
    <xf numFmtId="11" fontId="1" fillId="2" borderId="8" xfId="0" applyNumberFormat="1" applyFont="1" applyFill="1" applyBorder="1"/>
    <xf numFmtId="0" fontId="1" fillId="0" borderId="1" xfId="0" applyFont="1" applyBorder="1"/>
    <xf numFmtId="1" fontId="1" fillId="0" borderId="1" xfId="0" applyNumberFormat="1" applyFont="1" applyBorder="1"/>
    <xf numFmtId="1" fontId="1" fillId="0" borderId="10" xfId="0" applyNumberFormat="1" applyFont="1" applyBorder="1"/>
    <xf numFmtId="11" fontId="1" fillId="0" borderId="1" xfId="0" applyNumberFormat="1" applyFont="1" applyBorder="1"/>
    <xf numFmtId="0" fontId="1" fillId="3" borderId="0" xfId="0" applyFont="1" applyFill="1"/>
    <xf numFmtId="0" fontId="1" fillId="0" borderId="10" xfId="0" applyFont="1" applyBorder="1" applyAlignment="1">
      <alignment horizontal="center"/>
    </xf>
    <xf numFmtId="10" fontId="1" fillId="0" borderId="1" xfId="0" applyNumberFormat="1" applyFont="1" applyBorder="1"/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3" borderId="0" xfId="0" applyNumberFormat="1" applyFont="1" applyFill="1"/>
    <xf numFmtId="164" fontId="1" fillId="0" borderId="1" xfId="0" applyNumberFormat="1" applyFont="1" applyBorder="1"/>
    <xf numFmtId="0" fontId="0" fillId="0" borderId="10" xfId="0" applyBorder="1" applyAlignment="1">
      <alignment horizontal="center"/>
    </xf>
    <xf numFmtId="11" fontId="1" fillId="2" borderId="1" xfId="0" applyNumberFormat="1" applyFont="1" applyFill="1" applyBorder="1"/>
    <xf numFmtId="11" fontId="1" fillId="2" borderId="10" xfId="0" applyNumberFormat="1" applyFont="1" applyFill="1" applyBorder="1"/>
    <xf numFmtId="10" fontId="1" fillId="0" borderId="0" xfId="0" applyNumberFormat="1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1'!$B$119:$N$119</c:f>
              <c:numCache>
                <c:formatCode>0.00E+00</c:formatCode>
                <c:ptCount val="13"/>
                <c:pt idx="0">
                  <c:v>1.6490999999999999E-12</c:v>
                </c:pt>
                <c:pt idx="1">
                  <c:v>1.6904999999999999E-12</c:v>
                </c:pt>
                <c:pt idx="2">
                  <c:v>1.6812999999999999E-12</c:v>
                </c:pt>
                <c:pt idx="3">
                  <c:v>1.6923E-12</c:v>
                </c:pt>
                <c:pt idx="4">
                  <c:v>1.6968E-12</c:v>
                </c:pt>
                <c:pt idx="5">
                  <c:v>1.7127E-12</c:v>
                </c:pt>
                <c:pt idx="6">
                  <c:v>1.7195000000000001E-12</c:v>
                </c:pt>
                <c:pt idx="7">
                  <c:v>1.7171E-12</c:v>
                </c:pt>
                <c:pt idx="8">
                  <c:v>1.7164E-12</c:v>
                </c:pt>
                <c:pt idx="9">
                  <c:v>1.7169000000000001E-12</c:v>
                </c:pt>
                <c:pt idx="10">
                  <c:v>1.7304E-12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1-437E-9A67-31CD890AFC8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1'!$B$120:$N$120</c:f>
              <c:numCache>
                <c:formatCode>0.00E+00</c:formatCode>
                <c:ptCount val="13"/>
                <c:pt idx="0">
                  <c:v>1.6617000000000001E-12</c:v>
                </c:pt>
                <c:pt idx="1">
                  <c:v>1.6867000000000001E-12</c:v>
                </c:pt>
                <c:pt idx="2">
                  <c:v>1.6937999999999999E-12</c:v>
                </c:pt>
                <c:pt idx="3">
                  <c:v>1.6979000000000001E-12</c:v>
                </c:pt>
                <c:pt idx="4">
                  <c:v>1.7114999999999999E-12</c:v>
                </c:pt>
                <c:pt idx="5">
                  <c:v>1.7277E-12</c:v>
                </c:pt>
                <c:pt idx="6">
                  <c:v>1.7154999999999999E-12</c:v>
                </c:pt>
                <c:pt idx="7">
                  <c:v>1.7343E-12</c:v>
                </c:pt>
                <c:pt idx="8">
                  <c:v>1.7261000000000001E-12</c:v>
                </c:pt>
                <c:pt idx="9">
                  <c:v>1.7468E-12</c:v>
                </c:pt>
                <c:pt idx="10">
                  <c:v>1.7364999999999999E-12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1-437E-9A67-31CD890AFC86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1'!$B$121:$N$121</c:f>
              <c:numCache>
                <c:formatCode>0.00E+00</c:formatCode>
                <c:ptCount val="13"/>
                <c:pt idx="0">
                  <c:v>1.673E-12</c:v>
                </c:pt>
                <c:pt idx="1">
                  <c:v>1.6967E-12</c:v>
                </c:pt>
                <c:pt idx="2">
                  <c:v>1.6979000000000001E-12</c:v>
                </c:pt>
                <c:pt idx="3">
                  <c:v>1.7047E-12</c:v>
                </c:pt>
                <c:pt idx="4">
                  <c:v>1.7223E-12</c:v>
                </c:pt>
                <c:pt idx="5">
                  <c:v>1.7305999999999999E-12</c:v>
                </c:pt>
                <c:pt idx="6">
                  <c:v>1.7285E-12</c:v>
                </c:pt>
                <c:pt idx="7">
                  <c:v>1.7304E-12</c:v>
                </c:pt>
                <c:pt idx="8">
                  <c:v>1.7311999999999999E-12</c:v>
                </c:pt>
                <c:pt idx="9">
                  <c:v>1.7459000000000001E-12</c:v>
                </c:pt>
                <c:pt idx="10">
                  <c:v>1.7449999999999999E-12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D1-437E-9A67-31CD890AFC86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1'!$B$122:$N$122</c:f>
              <c:numCache>
                <c:formatCode>0.00E+00</c:formatCode>
                <c:ptCount val="13"/>
                <c:pt idx="0">
                  <c:v>1.6325999999999999E-12</c:v>
                </c:pt>
                <c:pt idx="1">
                  <c:v>1.6875E-12</c:v>
                </c:pt>
                <c:pt idx="2">
                  <c:v>1.6915E-12</c:v>
                </c:pt>
                <c:pt idx="3">
                  <c:v>1.7016999999999999E-12</c:v>
                </c:pt>
                <c:pt idx="4">
                  <c:v>1.7184E-12</c:v>
                </c:pt>
                <c:pt idx="5">
                  <c:v>1.7343E-12</c:v>
                </c:pt>
                <c:pt idx="6">
                  <c:v>1.7208000000000001E-12</c:v>
                </c:pt>
                <c:pt idx="7">
                  <c:v>1.7467E-12</c:v>
                </c:pt>
                <c:pt idx="8">
                  <c:v>1.7364999999999999E-12</c:v>
                </c:pt>
                <c:pt idx="9">
                  <c:v>1.7446000000000001E-12</c:v>
                </c:pt>
                <c:pt idx="10">
                  <c:v>1.7494E-12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D1-437E-9A67-31CD890AFC86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1'!$B$123:$N$123</c:f>
              <c:numCache>
                <c:formatCode>0.00E+00</c:formatCode>
                <c:ptCount val="13"/>
                <c:pt idx="0">
                  <c:v>1.668E-12</c:v>
                </c:pt>
                <c:pt idx="1">
                  <c:v>1.6677000000000001E-12</c:v>
                </c:pt>
                <c:pt idx="2">
                  <c:v>1.6939000000000001E-12</c:v>
                </c:pt>
                <c:pt idx="3">
                  <c:v>1.6962E-12</c:v>
                </c:pt>
                <c:pt idx="4">
                  <c:v>1.7088999999999999E-12</c:v>
                </c:pt>
                <c:pt idx="5">
                  <c:v>1.7158E-12</c:v>
                </c:pt>
                <c:pt idx="6">
                  <c:v>1.7298999999999999E-12</c:v>
                </c:pt>
                <c:pt idx="7">
                  <c:v>1.7467E-12</c:v>
                </c:pt>
                <c:pt idx="8">
                  <c:v>1.7316E-12</c:v>
                </c:pt>
                <c:pt idx="9">
                  <c:v>1.7364999999999999E-12</c:v>
                </c:pt>
                <c:pt idx="10">
                  <c:v>1.733E-12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D1-437E-9A67-31CD890AFC86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D1-437E-9A67-31CD890AF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75171200"/>
        <c:crosses val="autoZero"/>
        <c:crossBetween val="midCat"/>
      </c:valAx>
      <c:valAx>
        <c:axId val="275171200"/>
        <c:scaling>
          <c:orientation val="minMax"/>
          <c:max val="2.0000000000000012E-12"/>
          <c:min val="1.6000000000000011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1'!$B$116:$N$116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1'!$B$125:$N$125</c:f>
                <c:numCache>
                  <c:formatCode>General</c:formatCode>
                  <c:ptCount val="13"/>
                  <c:pt idx="0">
                    <c:v>1.6254137934692244E-14</c:v>
                  </c:pt>
                  <c:pt idx="1">
                    <c:v>1.0865173721574798E-14</c:v>
                  </c:pt>
                  <c:pt idx="2">
                    <c:v>6.2427558017273629E-15</c:v>
                  </c:pt>
                  <c:pt idx="3">
                    <c:v>4.8153919881978401E-15</c:v>
                  </c:pt>
                  <c:pt idx="4">
                    <c:v>9.8370219070611227E-15</c:v>
                  </c:pt>
                  <c:pt idx="5">
                    <c:v>9.4608139184744472E-15</c:v>
                  </c:pt>
                  <c:pt idx="6">
                    <c:v>6.1455675083754221E-15</c:v>
                  </c:pt>
                  <c:pt idx="7">
                    <c:v>1.2407981302371472E-14</c:v>
                  </c:pt>
                  <c:pt idx="8">
                    <c:v>7.6317101622113044E-15</c:v>
                  </c:pt>
                  <c:pt idx="9">
                    <c:v>1.2557587347894481E-14</c:v>
                  </c:pt>
                  <c:pt idx="10">
                    <c:v>8.0664738268961128E-15</c:v>
                  </c:pt>
                </c:numCache>
              </c:numRef>
            </c:plus>
            <c:minus>
              <c:numRef>
                <c:f>'channel 1'!$B$125:$N$125</c:f>
                <c:numCache>
                  <c:formatCode>General</c:formatCode>
                  <c:ptCount val="13"/>
                  <c:pt idx="0">
                    <c:v>1.6254137934692244E-14</c:v>
                  </c:pt>
                  <c:pt idx="1">
                    <c:v>1.0865173721574798E-14</c:v>
                  </c:pt>
                  <c:pt idx="2">
                    <c:v>6.2427558017273629E-15</c:v>
                  </c:pt>
                  <c:pt idx="3">
                    <c:v>4.8153919881978401E-15</c:v>
                  </c:pt>
                  <c:pt idx="4">
                    <c:v>9.8370219070611227E-15</c:v>
                  </c:pt>
                  <c:pt idx="5">
                    <c:v>9.4608139184744472E-15</c:v>
                  </c:pt>
                  <c:pt idx="6">
                    <c:v>6.1455675083754221E-15</c:v>
                  </c:pt>
                  <c:pt idx="7">
                    <c:v>1.2407981302371472E-14</c:v>
                  </c:pt>
                  <c:pt idx="8">
                    <c:v>7.6317101622113044E-15</c:v>
                  </c:pt>
                  <c:pt idx="9">
                    <c:v>1.2557587347894481E-14</c:v>
                  </c:pt>
                  <c:pt idx="10">
                    <c:v>8.0664738268961128E-15</c:v>
                  </c:pt>
                </c:numCache>
              </c:numRef>
            </c:minus>
          </c:errBars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1'!$B$124:$N$124</c:f>
              <c:numCache>
                <c:formatCode>0.00E+00</c:formatCode>
                <c:ptCount val="13"/>
                <c:pt idx="0">
                  <c:v>1.6568799999999999E-12</c:v>
                </c:pt>
                <c:pt idx="1">
                  <c:v>1.6858199999999998E-12</c:v>
                </c:pt>
                <c:pt idx="2">
                  <c:v>1.6916799999999999E-12</c:v>
                </c:pt>
                <c:pt idx="3">
                  <c:v>1.69856E-12</c:v>
                </c:pt>
                <c:pt idx="4">
                  <c:v>1.7115800000000001E-12</c:v>
                </c:pt>
                <c:pt idx="5">
                  <c:v>1.7242200000000001E-12</c:v>
                </c:pt>
                <c:pt idx="6">
                  <c:v>1.7228400000000002E-12</c:v>
                </c:pt>
                <c:pt idx="7">
                  <c:v>1.7350400000000002E-12</c:v>
                </c:pt>
                <c:pt idx="8">
                  <c:v>1.7283600000000001E-12</c:v>
                </c:pt>
                <c:pt idx="9">
                  <c:v>1.7381399999999999E-12</c:v>
                </c:pt>
                <c:pt idx="10">
                  <c:v>1.7388600000000001E-12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4-48D9-8982-61F26C0C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scatterChart>
        <c:scatterStyle val="lineMarker"/>
        <c:varyColors val="0"/>
        <c:ser>
          <c:idx val="1"/>
          <c:order val="1"/>
          <c:tx>
            <c:strRef>
              <c:f>'channel 1'!$A$103:$D$103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1'!$B$105:$L$105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1'!$B$111:$L$111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4-48D9-8982-61F26C0C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21040"/>
        <c:axId val="468127928"/>
      </c:scatterChart>
      <c:valAx>
        <c:axId val="275169280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75171200"/>
        <c:crosses val="autoZero"/>
        <c:crossBetween val="midCat"/>
        <c:majorUnit val="1"/>
      </c:valAx>
      <c:valAx>
        <c:axId val="275171200"/>
        <c:scaling>
          <c:orientation val="minMax"/>
          <c:max val="2.0000000000000012E-12"/>
          <c:min val="1.6000000000000011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valAx>
        <c:axId val="468127928"/>
        <c:scaling>
          <c:logBase val="10"/>
          <c:orientation val="minMax"/>
          <c:max val="1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468121040"/>
        <c:crosses val="max"/>
        <c:crossBetween val="midCat"/>
      </c:valAx>
      <c:valAx>
        <c:axId val="4681210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68127928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2'!$B$119:$N$119</c:f>
              <c:numCache>
                <c:formatCode>0.00E+00</c:formatCode>
                <c:ptCount val="13"/>
                <c:pt idx="0">
                  <c:v>1.5642999999999999E-12</c:v>
                </c:pt>
                <c:pt idx="1">
                  <c:v>1.5863E-12</c:v>
                </c:pt>
                <c:pt idx="2">
                  <c:v>1.5753E-12</c:v>
                </c:pt>
                <c:pt idx="3">
                  <c:v>1.5713E-12</c:v>
                </c:pt>
                <c:pt idx="4">
                  <c:v>1.5751E-12</c:v>
                </c:pt>
                <c:pt idx="5">
                  <c:v>1.5674E-12</c:v>
                </c:pt>
                <c:pt idx="6">
                  <c:v>1.5772E-12</c:v>
                </c:pt>
                <c:pt idx="7">
                  <c:v>1.5683000000000001E-12</c:v>
                </c:pt>
                <c:pt idx="8">
                  <c:v>1.5916E-12</c:v>
                </c:pt>
                <c:pt idx="9">
                  <c:v>1.6187999999999999E-12</c:v>
                </c:pt>
                <c:pt idx="10">
                  <c:v>1.5892999999999999E-12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1-424F-9BE8-EA6240C2BD4C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2'!$B$120:$N$120</c:f>
              <c:numCache>
                <c:formatCode>0.00E+00</c:formatCode>
                <c:ptCount val="13"/>
                <c:pt idx="0">
                  <c:v>1.5936E-12</c:v>
                </c:pt>
                <c:pt idx="1">
                  <c:v>1.6426000000000001E-12</c:v>
                </c:pt>
                <c:pt idx="2">
                  <c:v>1.6059000000000001E-12</c:v>
                </c:pt>
                <c:pt idx="3">
                  <c:v>1.6278E-12</c:v>
                </c:pt>
                <c:pt idx="4">
                  <c:v>1.6441E-12</c:v>
                </c:pt>
                <c:pt idx="5">
                  <c:v>1.5785E-12</c:v>
                </c:pt>
                <c:pt idx="6">
                  <c:v>1.5923E-12</c:v>
                </c:pt>
                <c:pt idx="7">
                  <c:v>1.5852999999999999E-12</c:v>
                </c:pt>
                <c:pt idx="8">
                  <c:v>1.639E-12</c:v>
                </c:pt>
                <c:pt idx="9">
                  <c:v>1.5959000000000001E-12</c:v>
                </c:pt>
                <c:pt idx="10">
                  <c:v>1.5602E-12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81-424F-9BE8-EA6240C2BD4C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2'!$B$121:$N$121</c:f>
              <c:numCache>
                <c:formatCode>0.00E+00</c:formatCode>
                <c:ptCount val="13"/>
                <c:pt idx="0">
                  <c:v>1.5823E-12</c:v>
                </c:pt>
                <c:pt idx="1">
                  <c:v>1.6088E-12</c:v>
                </c:pt>
                <c:pt idx="2">
                  <c:v>1.5980000000000001E-12</c:v>
                </c:pt>
                <c:pt idx="3">
                  <c:v>1.6078000000000001E-12</c:v>
                </c:pt>
                <c:pt idx="4">
                  <c:v>1.5984999999999999E-12</c:v>
                </c:pt>
                <c:pt idx="5">
                  <c:v>1.591E-12</c:v>
                </c:pt>
                <c:pt idx="6">
                  <c:v>1.5904E-12</c:v>
                </c:pt>
                <c:pt idx="7">
                  <c:v>1.5937E-12</c:v>
                </c:pt>
                <c:pt idx="8">
                  <c:v>1.6384999999999999E-12</c:v>
                </c:pt>
                <c:pt idx="9">
                  <c:v>1.6148999999999999E-12</c:v>
                </c:pt>
                <c:pt idx="10">
                  <c:v>1.6377E-12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81-424F-9BE8-EA6240C2BD4C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2'!$B$122:$N$122</c:f>
              <c:numCache>
                <c:formatCode>0.00E+00</c:formatCode>
                <c:ptCount val="13"/>
                <c:pt idx="0">
                  <c:v>1.5753E-12</c:v>
                </c:pt>
                <c:pt idx="1">
                  <c:v>1.6048E-12</c:v>
                </c:pt>
                <c:pt idx="2">
                  <c:v>1.6088999999999999E-12</c:v>
                </c:pt>
                <c:pt idx="3">
                  <c:v>1.6114999999999999E-12</c:v>
                </c:pt>
                <c:pt idx="4">
                  <c:v>1.5903E-12</c:v>
                </c:pt>
                <c:pt idx="5">
                  <c:v>1.5861000000000001E-12</c:v>
                </c:pt>
                <c:pt idx="6">
                  <c:v>1.6082E-12</c:v>
                </c:pt>
                <c:pt idx="7">
                  <c:v>1.5854000000000001E-12</c:v>
                </c:pt>
                <c:pt idx="8">
                  <c:v>1.6074E-12</c:v>
                </c:pt>
                <c:pt idx="9">
                  <c:v>1.6174E-12</c:v>
                </c:pt>
                <c:pt idx="10">
                  <c:v>1.6092E-12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81-424F-9BE8-EA6240C2BD4C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2'!$B$123:$N$123</c:f>
              <c:numCache>
                <c:formatCode>0.00E+00</c:formatCode>
                <c:ptCount val="13"/>
                <c:pt idx="0">
                  <c:v>1.5909E-12</c:v>
                </c:pt>
                <c:pt idx="1">
                  <c:v>1.5977999999999999E-12</c:v>
                </c:pt>
                <c:pt idx="2">
                  <c:v>1.6088E-12</c:v>
                </c:pt>
                <c:pt idx="3">
                  <c:v>1.5844E-12</c:v>
                </c:pt>
                <c:pt idx="4">
                  <c:v>1.5783000000000001E-12</c:v>
                </c:pt>
                <c:pt idx="5">
                  <c:v>1.587E-12</c:v>
                </c:pt>
                <c:pt idx="6">
                  <c:v>1.591E-12</c:v>
                </c:pt>
                <c:pt idx="7">
                  <c:v>1.5933000000000001E-12</c:v>
                </c:pt>
                <c:pt idx="8">
                  <c:v>1.5937999999999999E-12</c:v>
                </c:pt>
                <c:pt idx="9">
                  <c:v>1.6051000000000001E-12</c:v>
                </c:pt>
                <c:pt idx="10">
                  <c:v>1.5970999999999999E-12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81-424F-9BE8-EA6240C2BD4C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81-424F-9BE8-EA6240C2B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75171200"/>
        <c:crosses val="autoZero"/>
        <c:crossBetween val="midCat"/>
      </c:valAx>
      <c:valAx>
        <c:axId val="275171200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2'!$B$116:$N$116</c:f>
              <c:strCache>
                <c:ptCount val="13"/>
                <c:pt idx="0">
                  <c:v>Bulk Capacitance (CPEb-T)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2'!$B$125:$N$125</c:f>
                <c:numCache>
                  <c:formatCode>General</c:formatCode>
                  <c:ptCount val="13"/>
                  <c:pt idx="0">
                    <c:v>1.1931554802287964E-14</c:v>
                  </c:pt>
                  <c:pt idx="1">
                    <c:v>2.1112508140910255E-14</c:v>
                  </c:pt>
                  <c:pt idx="2">
                    <c:v>1.4174166642169838E-14</c:v>
                  </c:pt>
                  <c:pt idx="3">
                    <c:v>2.2535594068051552E-14</c:v>
                  </c:pt>
                  <c:pt idx="4">
                    <c:v>2.7814169051043031E-14</c:v>
                  </c:pt>
                  <c:pt idx="5">
                    <c:v>9.3303268967384191E-15</c:v>
                  </c:pt>
                  <c:pt idx="6">
                    <c:v>1.1010994505493125E-14</c:v>
                  </c:pt>
                  <c:pt idx="7">
                    <c:v>1.028980077552522E-14</c:v>
                  </c:pt>
                  <c:pt idx="8">
                    <c:v>2.3337694830466859E-14</c:v>
                  </c:pt>
                  <c:pt idx="9">
                    <c:v>9.7230139360179046E-15</c:v>
                  </c:pt>
                  <c:pt idx="10">
                    <c:v>2.830379833167275E-14</c:v>
                  </c:pt>
                </c:numCache>
              </c:numRef>
            </c:plus>
            <c:minus>
              <c:numRef>
                <c:f>'channel 2'!$B$125:$N$125</c:f>
                <c:numCache>
                  <c:formatCode>General</c:formatCode>
                  <c:ptCount val="13"/>
                  <c:pt idx="0">
                    <c:v>1.1931554802287964E-14</c:v>
                  </c:pt>
                  <c:pt idx="1">
                    <c:v>2.1112508140910255E-14</c:v>
                  </c:pt>
                  <c:pt idx="2">
                    <c:v>1.4174166642169838E-14</c:v>
                  </c:pt>
                  <c:pt idx="3">
                    <c:v>2.2535594068051552E-14</c:v>
                  </c:pt>
                  <c:pt idx="4">
                    <c:v>2.7814169051043031E-14</c:v>
                  </c:pt>
                  <c:pt idx="5">
                    <c:v>9.3303268967384191E-15</c:v>
                  </c:pt>
                  <c:pt idx="6">
                    <c:v>1.1010994505493125E-14</c:v>
                  </c:pt>
                  <c:pt idx="7">
                    <c:v>1.028980077552522E-14</c:v>
                  </c:pt>
                  <c:pt idx="8">
                    <c:v>2.3337694830466859E-14</c:v>
                  </c:pt>
                  <c:pt idx="9">
                    <c:v>9.7230139360179046E-15</c:v>
                  </c:pt>
                  <c:pt idx="10">
                    <c:v>2.830379833167275E-14</c:v>
                  </c:pt>
                </c:numCache>
              </c:numRef>
            </c:minus>
          </c:errBars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2'!$B$124:$N$124</c:f>
              <c:numCache>
                <c:formatCode>0.00E+00</c:formatCode>
                <c:ptCount val="13"/>
                <c:pt idx="0">
                  <c:v>1.5812799999999999E-12</c:v>
                </c:pt>
                <c:pt idx="1">
                  <c:v>1.6080599999999999E-12</c:v>
                </c:pt>
                <c:pt idx="2">
                  <c:v>1.59938E-12</c:v>
                </c:pt>
                <c:pt idx="3">
                  <c:v>1.6005599999999998E-12</c:v>
                </c:pt>
                <c:pt idx="4">
                  <c:v>1.59726E-12</c:v>
                </c:pt>
                <c:pt idx="5">
                  <c:v>1.5819999999999999E-12</c:v>
                </c:pt>
                <c:pt idx="6">
                  <c:v>1.59182E-12</c:v>
                </c:pt>
                <c:pt idx="7">
                  <c:v>1.5852E-12</c:v>
                </c:pt>
                <c:pt idx="8">
                  <c:v>1.6140599999999999E-12</c:v>
                </c:pt>
                <c:pt idx="9">
                  <c:v>1.6104199999999999E-12</c:v>
                </c:pt>
                <c:pt idx="10">
                  <c:v>1.5986999999999998E-12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6-469A-B8E5-69B40EB4D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scatterChart>
        <c:scatterStyle val="lineMarker"/>
        <c:varyColors val="0"/>
        <c:ser>
          <c:idx val="1"/>
          <c:order val="1"/>
          <c:tx>
            <c:strRef>
              <c:f>'channel 2'!$A$103:$D$103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2'!$B$105:$L$105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2'!$B$111:$L$111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6-469A-B8E5-69B40EB4D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21040"/>
        <c:axId val="468127928"/>
      </c:scatterChart>
      <c:valAx>
        <c:axId val="275169280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75171200"/>
        <c:crosses val="autoZero"/>
        <c:crossBetween val="midCat"/>
        <c:majorUnit val="1"/>
      </c:valAx>
      <c:valAx>
        <c:axId val="275171200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valAx>
        <c:axId val="468127928"/>
        <c:scaling>
          <c:logBase val="10"/>
          <c:orientation val="minMax"/>
          <c:max val="1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468121040"/>
        <c:crosses val="max"/>
        <c:crossBetween val="midCat"/>
      </c:valAx>
      <c:valAx>
        <c:axId val="4681210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68127928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3 '!$B$118:$L$118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3 '!$B$119:$L$119</c:f>
              <c:numCache>
                <c:formatCode>0.00E+00</c:formatCode>
                <c:ptCount val="11"/>
                <c:pt idx="0">
                  <c:v>1.3614E-12</c:v>
                </c:pt>
                <c:pt idx="1">
                  <c:v>1.4343000000000001E-12</c:v>
                </c:pt>
                <c:pt idx="2">
                  <c:v>1.4175999999999999E-12</c:v>
                </c:pt>
                <c:pt idx="3">
                  <c:v>1.4063999999999999E-12</c:v>
                </c:pt>
                <c:pt idx="4">
                  <c:v>1.3962E-12</c:v>
                </c:pt>
                <c:pt idx="5">
                  <c:v>1.4366999999999999E-12</c:v>
                </c:pt>
                <c:pt idx="6">
                  <c:v>1.4384E-12</c:v>
                </c:pt>
                <c:pt idx="7">
                  <c:v>1.4428000000000001E-12</c:v>
                </c:pt>
                <c:pt idx="8">
                  <c:v>1.4213E-12</c:v>
                </c:pt>
                <c:pt idx="9">
                  <c:v>1.4357E-12</c:v>
                </c:pt>
                <c:pt idx="10">
                  <c:v>1.4325E-12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E-4671-B49F-516ED33E73D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3 '!$B$118:$L$118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3 '!$B$120:$L$120</c:f>
              <c:numCache>
                <c:formatCode>0.00E+00</c:formatCode>
                <c:ptCount val="11"/>
                <c:pt idx="0">
                  <c:v>1.3437E-12</c:v>
                </c:pt>
                <c:pt idx="1">
                  <c:v>1.4448000000000001E-12</c:v>
                </c:pt>
                <c:pt idx="2">
                  <c:v>1.4278E-12</c:v>
                </c:pt>
                <c:pt idx="3">
                  <c:v>1.4307999999999999E-12</c:v>
                </c:pt>
                <c:pt idx="4">
                  <c:v>1.4021000000000001E-12</c:v>
                </c:pt>
                <c:pt idx="5">
                  <c:v>1.4330000000000001E-12</c:v>
                </c:pt>
                <c:pt idx="6">
                  <c:v>1.4312E-12</c:v>
                </c:pt>
                <c:pt idx="7">
                  <c:v>1.4556999999999999E-12</c:v>
                </c:pt>
                <c:pt idx="8">
                  <c:v>1.4156999999999999E-12</c:v>
                </c:pt>
                <c:pt idx="9">
                  <c:v>1.4063999999999999E-12</c:v>
                </c:pt>
                <c:pt idx="10">
                  <c:v>1.4385999999999999E-12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0E-4671-B49F-516ED33E73D1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3 '!$B$118:$L$118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3 '!$B$121:$L$121</c:f>
              <c:numCache>
                <c:formatCode>0.00E+00</c:formatCode>
                <c:ptCount val="11"/>
                <c:pt idx="0">
                  <c:v>1.3557999999999999E-12</c:v>
                </c:pt>
                <c:pt idx="1">
                  <c:v>1.4001000000000001E-12</c:v>
                </c:pt>
                <c:pt idx="2">
                  <c:v>1.4307999999999999E-12</c:v>
                </c:pt>
                <c:pt idx="3">
                  <c:v>1.4416E-12</c:v>
                </c:pt>
                <c:pt idx="4">
                  <c:v>1.4013000000000001E-12</c:v>
                </c:pt>
                <c:pt idx="5">
                  <c:v>1.4175999999999999E-12</c:v>
                </c:pt>
                <c:pt idx="6">
                  <c:v>1.4346E-12</c:v>
                </c:pt>
                <c:pt idx="7">
                  <c:v>1.4693E-12</c:v>
                </c:pt>
                <c:pt idx="8">
                  <c:v>1.4298E-12</c:v>
                </c:pt>
                <c:pt idx="9">
                  <c:v>1.4238000000000001E-12</c:v>
                </c:pt>
                <c:pt idx="10">
                  <c:v>1.4270000000000001E-12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0E-4671-B49F-516ED33E73D1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3 '!$B$118:$L$118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3 '!$B$122:$L$122</c:f>
              <c:numCache>
                <c:formatCode>0.00E+00</c:formatCode>
                <c:ptCount val="11"/>
                <c:pt idx="0">
                  <c:v>1.3758000000000001E-12</c:v>
                </c:pt>
                <c:pt idx="1">
                  <c:v>1.4173E-12</c:v>
                </c:pt>
                <c:pt idx="2">
                  <c:v>1.4306E-12</c:v>
                </c:pt>
                <c:pt idx="3">
                  <c:v>1.4510999999999999E-12</c:v>
                </c:pt>
                <c:pt idx="4">
                  <c:v>1.4259E-12</c:v>
                </c:pt>
                <c:pt idx="5">
                  <c:v>1.4070999999999999E-12</c:v>
                </c:pt>
                <c:pt idx="6">
                  <c:v>1.4230000000000001E-12</c:v>
                </c:pt>
                <c:pt idx="7">
                  <c:v>1.439E-12</c:v>
                </c:pt>
                <c:pt idx="8">
                  <c:v>1.464E-12</c:v>
                </c:pt>
                <c:pt idx="9">
                  <c:v>1.4192000000000001E-12</c:v>
                </c:pt>
                <c:pt idx="10">
                  <c:v>1.4319E-12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E-4671-B49F-516ED33E73D1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3 '!$B$118:$L$118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3 '!$B$123:$L$123</c:f>
              <c:numCache>
                <c:formatCode>0.00E+00</c:formatCode>
                <c:ptCount val="11"/>
                <c:pt idx="0">
                  <c:v>1.3929000000000001E-12</c:v>
                </c:pt>
                <c:pt idx="1">
                  <c:v>1.4162999999999999E-12</c:v>
                </c:pt>
                <c:pt idx="2">
                  <c:v>1.4279E-12</c:v>
                </c:pt>
                <c:pt idx="3">
                  <c:v>1.4224000000000001E-12</c:v>
                </c:pt>
                <c:pt idx="4">
                  <c:v>1.4169999999999999E-12</c:v>
                </c:pt>
                <c:pt idx="5">
                  <c:v>1.4320999999999999E-12</c:v>
                </c:pt>
                <c:pt idx="6">
                  <c:v>1.4116999999999999E-12</c:v>
                </c:pt>
                <c:pt idx="7">
                  <c:v>1.432E-12</c:v>
                </c:pt>
                <c:pt idx="8">
                  <c:v>1.4509E-12</c:v>
                </c:pt>
                <c:pt idx="9">
                  <c:v>1.4359E-12</c:v>
                </c:pt>
                <c:pt idx="10">
                  <c:v>1.4635E-12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E-4671-B49F-516ED33E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valAx>
        <c:axId val="275169280"/>
        <c:scaling>
          <c:orientation val="minMax"/>
          <c:max val="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75171200"/>
        <c:crosses val="autoZero"/>
        <c:crossBetween val="midCat"/>
      </c:valAx>
      <c:valAx>
        <c:axId val="275171200"/>
        <c:scaling>
          <c:orientation val="minMax"/>
          <c:max val="1.6000000000000011E-12"/>
          <c:min val="1.2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3 '!$B$116:$N$116</c:f>
              <c:strCache>
                <c:ptCount val="13"/>
                <c:pt idx="0">
                  <c:v>Bulk Capacitance (CPEb-T)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3 '!$B$125:$N$125</c:f>
                <c:numCache>
                  <c:formatCode>General</c:formatCode>
                  <c:ptCount val="13"/>
                  <c:pt idx="0">
                    <c:v>1.8987548551616689E-14</c:v>
                  </c:pt>
                  <c:pt idx="1">
                    <c:v>1.73475646705813E-14</c:v>
                  </c:pt>
                  <c:pt idx="2">
                    <c:v>5.4127626957035649E-15</c:v>
                  </c:pt>
                  <c:pt idx="3">
                    <c:v>1.7277673454490336E-14</c:v>
                  </c:pt>
                  <c:pt idx="4">
                    <c:v>1.2440860098883796E-14</c:v>
                  </c:pt>
                  <c:pt idx="5">
                    <c:v>1.2510195841792421E-14</c:v>
                  </c:pt>
                  <c:pt idx="6">
                    <c:v>1.0634942406990282E-14</c:v>
                  </c:pt>
                  <c:pt idx="7">
                    <c:v>1.480483029284699E-14</c:v>
                  </c:pt>
                  <c:pt idx="8">
                    <c:v>2.044536622318126E-14</c:v>
                  </c:pt>
                  <c:pt idx="9">
                    <c:v>1.2360622961647216E-14</c:v>
                  </c:pt>
                  <c:pt idx="10">
                    <c:v>1.4462192088338451E-14</c:v>
                  </c:pt>
                </c:numCache>
              </c:numRef>
            </c:plus>
            <c:minus>
              <c:numRef>
                <c:f>'channel 3 '!$B$125:$N$125</c:f>
                <c:numCache>
                  <c:formatCode>General</c:formatCode>
                  <c:ptCount val="13"/>
                  <c:pt idx="0">
                    <c:v>1.8987548551616689E-14</c:v>
                  </c:pt>
                  <c:pt idx="1">
                    <c:v>1.73475646705813E-14</c:v>
                  </c:pt>
                  <c:pt idx="2">
                    <c:v>5.4127626957035649E-15</c:v>
                  </c:pt>
                  <c:pt idx="3">
                    <c:v>1.7277673454490336E-14</c:v>
                  </c:pt>
                  <c:pt idx="4">
                    <c:v>1.2440860098883796E-14</c:v>
                  </c:pt>
                  <c:pt idx="5">
                    <c:v>1.2510195841792421E-14</c:v>
                  </c:pt>
                  <c:pt idx="6">
                    <c:v>1.0634942406990282E-14</c:v>
                  </c:pt>
                  <c:pt idx="7">
                    <c:v>1.480483029284699E-14</c:v>
                  </c:pt>
                  <c:pt idx="8">
                    <c:v>2.044536622318126E-14</c:v>
                  </c:pt>
                  <c:pt idx="9">
                    <c:v>1.2360622961647216E-14</c:v>
                  </c:pt>
                  <c:pt idx="10">
                    <c:v>1.4462192088338451E-14</c:v>
                  </c:pt>
                </c:numCache>
              </c:numRef>
            </c:minus>
          </c:errBars>
          <c:xVal>
            <c:numRef>
              <c:f>'channel 3 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3 '!$B$124:$N$124</c:f>
              <c:numCache>
                <c:formatCode>0.00E+00</c:formatCode>
                <c:ptCount val="13"/>
                <c:pt idx="0">
                  <c:v>1.3659199999999999E-12</c:v>
                </c:pt>
                <c:pt idx="1">
                  <c:v>1.4225600000000002E-12</c:v>
                </c:pt>
                <c:pt idx="2">
                  <c:v>1.42694E-12</c:v>
                </c:pt>
                <c:pt idx="3">
                  <c:v>1.4304599999999999E-12</c:v>
                </c:pt>
                <c:pt idx="4">
                  <c:v>1.4085000000000003E-12</c:v>
                </c:pt>
                <c:pt idx="5">
                  <c:v>1.4253E-12</c:v>
                </c:pt>
                <c:pt idx="6">
                  <c:v>1.42778E-12</c:v>
                </c:pt>
                <c:pt idx="7">
                  <c:v>1.4477599999999999E-12</c:v>
                </c:pt>
                <c:pt idx="8">
                  <c:v>1.4363400000000001E-12</c:v>
                </c:pt>
                <c:pt idx="9">
                  <c:v>1.4242000000000001E-12</c:v>
                </c:pt>
                <c:pt idx="10">
                  <c:v>1.4386999999999999E-12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A-41CC-ABEC-2929027FD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scatterChart>
        <c:scatterStyle val="lineMarker"/>
        <c:varyColors val="0"/>
        <c:ser>
          <c:idx val="1"/>
          <c:order val="1"/>
          <c:tx>
            <c:strRef>
              <c:f>'channel 3 '!$A$103:$D$103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3 '!$B$105:$L$105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3 '!$B$111:$L$111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A-41CC-ABEC-2929027FD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21040"/>
        <c:axId val="468127928"/>
      </c:scatterChart>
      <c:valAx>
        <c:axId val="275169280"/>
        <c:scaling>
          <c:orientation val="minMax"/>
          <c:max val="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75171200"/>
        <c:crosses val="autoZero"/>
        <c:crossBetween val="midCat"/>
        <c:majorUnit val="1"/>
      </c:valAx>
      <c:valAx>
        <c:axId val="275171200"/>
        <c:scaling>
          <c:orientation val="minMax"/>
          <c:max val="1.6000000000000011E-12"/>
          <c:min val="1.2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valAx>
        <c:axId val="468127928"/>
        <c:scaling>
          <c:logBase val="10"/>
          <c:orientation val="minMax"/>
          <c:max val="1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468121040"/>
        <c:crosses val="max"/>
        <c:crossBetween val="midCat"/>
      </c:valAx>
      <c:valAx>
        <c:axId val="4681210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68127928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128</xdr:row>
      <xdr:rowOff>0</xdr:rowOff>
    </xdr:from>
    <xdr:to>
      <xdr:col>9</xdr:col>
      <xdr:colOff>23812</xdr:colOff>
      <xdr:row>143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A347A-E15A-4562-8F81-C3F68BF31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128</xdr:row>
      <xdr:rowOff>9525</xdr:rowOff>
    </xdr:from>
    <xdr:to>
      <xdr:col>18</xdr:col>
      <xdr:colOff>33337</xdr:colOff>
      <xdr:row>143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69633-6C19-4D4A-9CFE-4DF483186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128</xdr:row>
      <xdr:rowOff>0</xdr:rowOff>
    </xdr:from>
    <xdr:to>
      <xdr:col>9</xdr:col>
      <xdr:colOff>23812</xdr:colOff>
      <xdr:row>143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3737B-A4A0-4778-BAA9-5562AC868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128</xdr:row>
      <xdr:rowOff>9525</xdr:rowOff>
    </xdr:from>
    <xdr:to>
      <xdr:col>18</xdr:col>
      <xdr:colOff>33337</xdr:colOff>
      <xdr:row>143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535CC2-508E-4806-9ACD-DA4DA0B47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128</xdr:row>
      <xdr:rowOff>0</xdr:rowOff>
    </xdr:from>
    <xdr:to>
      <xdr:col>9</xdr:col>
      <xdr:colOff>23812</xdr:colOff>
      <xdr:row>143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A1266-3D83-4062-BB16-8F05170A8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128</xdr:row>
      <xdr:rowOff>9525</xdr:rowOff>
    </xdr:from>
    <xdr:to>
      <xdr:col>18</xdr:col>
      <xdr:colOff>33337</xdr:colOff>
      <xdr:row>143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2B487-1E62-40CE-9E7D-DE237530A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0" sqref="C10"/>
    </sheetView>
  </sheetViews>
  <sheetFormatPr defaultRowHeight="14.5" x14ac:dyDescent="0.35"/>
  <cols>
    <col min="1" max="1" width="41.26953125" bestFit="1" customWidth="1"/>
    <col min="2" max="2" width="80.54296875" customWidth="1"/>
    <col min="3" max="3" width="52.453125" bestFit="1" customWidth="1"/>
  </cols>
  <sheetData>
    <row r="1" spans="1:2" x14ac:dyDescent="0.35">
      <c r="A1" s="1" t="s">
        <v>0</v>
      </c>
      <c r="B1" s="9">
        <v>43049</v>
      </c>
    </row>
    <row r="2" spans="1:2" x14ac:dyDescent="0.35">
      <c r="A2" s="1" t="s">
        <v>1</v>
      </c>
      <c r="B2" s="1" t="s">
        <v>2</v>
      </c>
    </row>
    <row r="3" spans="1:2" x14ac:dyDescent="0.35">
      <c r="A3" s="1" t="s">
        <v>3</v>
      </c>
      <c r="B3" s="1" t="s">
        <v>4</v>
      </c>
    </row>
    <row r="4" spans="1:2" x14ac:dyDescent="0.35">
      <c r="A4" s="1" t="s">
        <v>5</v>
      </c>
      <c r="B4" s="1" t="s">
        <v>6</v>
      </c>
    </row>
    <row r="5" spans="1:2" x14ac:dyDescent="0.35">
      <c r="A5" s="1" t="s">
        <v>7</v>
      </c>
      <c r="B5" s="1" t="s">
        <v>8</v>
      </c>
    </row>
    <row r="6" spans="1:2" x14ac:dyDescent="0.35">
      <c r="A6" s="1" t="s">
        <v>9</v>
      </c>
      <c r="B6" s="8" t="s">
        <v>10</v>
      </c>
    </row>
    <row r="7" spans="1:2" x14ac:dyDescent="0.35">
      <c r="A7" s="1" t="s">
        <v>11</v>
      </c>
      <c r="B7" s="1" t="s">
        <v>12</v>
      </c>
    </row>
    <row r="9" spans="1:2" x14ac:dyDescent="0.35">
      <c r="A9" s="41" t="s">
        <v>13</v>
      </c>
      <c r="B9" s="42"/>
    </row>
    <row r="10" spans="1:2" x14ac:dyDescent="0.35">
      <c r="A10" s="2" t="s">
        <v>14</v>
      </c>
      <c r="B10" s="3" t="s">
        <v>15</v>
      </c>
    </row>
    <row r="11" spans="1:2" x14ac:dyDescent="0.35">
      <c r="A11" s="4" t="s">
        <v>16</v>
      </c>
      <c r="B11" s="5"/>
    </row>
    <row r="12" spans="1:2" x14ac:dyDescent="0.35">
      <c r="A12" s="4" t="s">
        <v>17</v>
      </c>
      <c r="B12" s="5"/>
    </row>
    <row r="13" spans="1:2" x14ac:dyDescent="0.35">
      <c r="A13" s="4"/>
      <c r="B13" s="5" t="s">
        <v>18</v>
      </c>
    </row>
    <row r="14" spans="1:2" x14ac:dyDescent="0.35">
      <c r="A14" s="4"/>
      <c r="B14" s="5"/>
    </row>
    <row r="15" spans="1:2" x14ac:dyDescent="0.35">
      <c r="A15" s="4"/>
      <c r="B15" s="5"/>
    </row>
    <row r="16" spans="1:2" x14ac:dyDescent="0.35">
      <c r="A16" s="4"/>
      <c r="B16" s="5"/>
    </row>
    <row r="17" spans="1:2" x14ac:dyDescent="0.35">
      <c r="A17" s="4"/>
      <c r="B17" s="5"/>
    </row>
    <row r="18" spans="1:2" x14ac:dyDescent="0.35">
      <c r="A18" s="4"/>
      <c r="B18" s="5"/>
    </row>
    <row r="19" spans="1:2" x14ac:dyDescent="0.35">
      <c r="A19" s="4"/>
      <c r="B19" s="5"/>
    </row>
    <row r="20" spans="1:2" x14ac:dyDescent="0.35">
      <c r="A20" s="4"/>
      <c r="B20" s="5"/>
    </row>
    <row r="21" spans="1:2" x14ac:dyDescent="0.35">
      <c r="A21" s="4"/>
      <c r="B21" s="5"/>
    </row>
    <row r="22" spans="1:2" x14ac:dyDescent="0.35">
      <c r="A22" s="6"/>
      <c r="B22" s="7"/>
    </row>
  </sheetData>
  <mergeCells count="1"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0711-1E22-484C-818F-B10562BF1AD1}">
  <dimension ref="A1:AC127"/>
  <sheetViews>
    <sheetView topLeftCell="C118" workbookViewId="0">
      <selection activeCell="A128" sqref="A128"/>
    </sheetView>
  </sheetViews>
  <sheetFormatPr defaultColWidth="9.1796875" defaultRowHeight="14.5" x14ac:dyDescent="0.35"/>
  <cols>
    <col min="1" max="1" width="68.26953125" style="11" bestFit="1" customWidth="1"/>
    <col min="2" max="5" width="9.1796875" style="11"/>
    <col min="6" max="6" width="9.453125" style="11" customWidth="1"/>
    <col min="7" max="22" width="9.1796875" style="11"/>
    <col min="23" max="23" width="9.453125" style="11" customWidth="1"/>
    <col min="24" max="24" width="14.7265625" style="11" bestFit="1" customWidth="1"/>
    <col min="25" max="16384" width="9.1796875" style="11"/>
  </cols>
  <sheetData>
    <row r="1" spans="1:29" x14ac:dyDescent="0.35">
      <c r="A1" s="35">
        <v>1</v>
      </c>
    </row>
    <row r="2" spans="1:29" x14ac:dyDescent="0.35">
      <c r="A2" s="12" t="s">
        <v>19</v>
      </c>
      <c r="B2" s="12" t="s">
        <v>20</v>
      </c>
      <c r="C2" s="12" t="s">
        <v>21</v>
      </c>
      <c r="D2" s="12" t="s">
        <v>22</v>
      </c>
      <c r="E2" s="12" t="s">
        <v>23</v>
      </c>
      <c r="F2" s="12" t="s">
        <v>24</v>
      </c>
      <c r="G2" s="12" t="s">
        <v>25</v>
      </c>
      <c r="H2" s="12" t="s">
        <v>26</v>
      </c>
      <c r="I2" s="12" t="s">
        <v>27</v>
      </c>
      <c r="J2" s="12" t="s">
        <v>28</v>
      </c>
      <c r="K2" s="12" t="s">
        <v>29</v>
      </c>
      <c r="L2" s="12" t="s">
        <v>30</v>
      </c>
      <c r="M2" s="12" t="s">
        <v>31</v>
      </c>
      <c r="N2" s="12" t="s">
        <v>32</v>
      </c>
      <c r="O2" s="12" t="s">
        <v>33</v>
      </c>
      <c r="P2" s="12" t="s">
        <v>34</v>
      </c>
      <c r="Q2" s="12" t="s">
        <v>35</v>
      </c>
      <c r="R2" s="12" t="s">
        <v>36</v>
      </c>
      <c r="S2" s="13" t="s">
        <v>37</v>
      </c>
      <c r="T2" s="12" t="s">
        <v>38</v>
      </c>
      <c r="U2" s="12" t="s">
        <v>39</v>
      </c>
      <c r="V2" s="12" t="s">
        <v>40</v>
      </c>
      <c r="W2" s="12" t="s">
        <v>41</v>
      </c>
      <c r="X2" s="12" t="s">
        <v>42</v>
      </c>
      <c r="Z2" s="11" t="s">
        <v>43</v>
      </c>
      <c r="AA2" s="11" t="s">
        <v>44</v>
      </c>
      <c r="AB2" s="11" t="s">
        <v>45</v>
      </c>
      <c r="AC2" s="11" t="s">
        <v>46</v>
      </c>
    </row>
    <row r="3" spans="1:29" x14ac:dyDescent="0.35">
      <c r="A3" s="14" t="s">
        <v>47</v>
      </c>
      <c r="B3" s="15">
        <v>9.4413999999999994E-5</v>
      </c>
      <c r="C3" s="14">
        <v>1.8599999999999998E-2</v>
      </c>
      <c r="D3" s="15">
        <v>1.7158999999999999E-7</v>
      </c>
      <c r="E3" s="15">
        <v>8.6554999999999993E-9</v>
      </c>
      <c r="F3" s="15">
        <v>5.0442999999999998</v>
      </c>
      <c r="G3" s="14">
        <v>-28.58</v>
      </c>
      <c r="H3" s="14">
        <v>6.4713000000000003</v>
      </c>
      <c r="I3" s="14">
        <v>22.643000000000001</v>
      </c>
      <c r="J3" s="15">
        <v>1.7973000000000001E-7</v>
      </c>
      <c r="K3" s="15">
        <v>1.1204000000000001E-8</v>
      </c>
      <c r="L3" s="15">
        <v>6.2337999999999996</v>
      </c>
      <c r="M3" s="14">
        <v>0.75758000000000003</v>
      </c>
      <c r="N3" s="15">
        <v>5.4194999999999998E-3</v>
      </c>
      <c r="O3" s="15">
        <v>0.71536999999999995</v>
      </c>
      <c r="P3" s="14">
        <v>6974</v>
      </c>
      <c r="Q3" s="15">
        <v>8.8353999999999999</v>
      </c>
      <c r="R3" s="15">
        <v>0.12669</v>
      </c>
      <c r="S3" s="16">
        <v>1.6490999999999999E-12</v>
      </c>
      <c r="T3" s="15">
        <v>3.0294999999999999E-14</v>
      </c>
      <c r="U3" s="15">
        <v>1.8371</v>
      </c>
      <c r="V3" s="14">
        <v>0.97321000000000002</v>
      </c>
      <c r="W3" s="15">
        <v>1.0628E-3</v>
      </c>
      <c r="X3" s="15">
        <v>0.10921</v>
      </c>
      <c r="Z3" s="15">
        <f t="shared" ref="Z3:Z7" si="0">D3</f>
        <v>1.7158999999999999E-7</v>
      </c>
      <c r="AA3" s="14">
        <f t="shared" ref="AA3:AA7" si="1">G3+P3</f>
        <v>6945.42</v>
      </c>
      <c r="AB3" s="15">
        <f t="shared" ref="AB3:AB7" si="2">J3</f>
        <v>1.7973000000000001E-7</v>
      </c>
      <c r="AC3" s="15">
        <f t="shared" ref="AC3:AC7" si="3">S3</f>
        <v>1.6490999999999999E-12</v>
      </c>
    </row>
    <row r="4" spans="1:29" x14ac:dyDescent="0.35">
      <c r="A4" s="11" t="s">
        <v>48</v>
      </c>
      <c r="B4" s="17">
        <v>9.2584000000000007E-5</v>
      </c>
      <c r="C4" s="11">
        <v>1.8238999999999998E-2</v>
      </c>
      <c r="D4" s="17">
        <v>1.7289000000000001E-7</v>
      </c>
      <c r="E4" s="17">
        <v>8.5814999999999998E-9</v>
      </c>
      <c r="F4" s="17">
        <v>4.9635999999999996</v>
      </c>
      <c r="G4" s="11">
        <v>-30.13</v>
      </c>
      <c r="H4" s="11">
        <v>6.4240000000000004</v>
      </c>
      <c r="I4" s="11">
        <v>21.321000000000002</v>
      </c>
      <c r="J4" s="17">
        <v>1.8293000000000001E-7</v>
      </c>
      <c r="K4" s="17">
        <v>1.1317E-8</v>
      </c>
      <c r="L4" s="17">
        <v>6.1864999999999997</v>
      </c>
      <c r="M4" s="11">
        <v>0.75619000000000003</v>
      </c>
      <c r="N4" s="17">
        <v>5.3793000000000001E-3</v>
      </c>
      <c r="O4" s="17">
        <v>0.71136999999999995</v>
      </c>
      <c r="P4" s="11">
        <v>6975</v>
      </c>
      <c r="Q4" s="17">
        <v>8.7706999999999997</v>
      </c>
      <c r="R4" s="17">
        <v>0.12573999999999999</v>
      </c>
      <c r="S4" s="18">
        <v>1.6617000000000001E-12</v>
      </c>
      <c r="T4" s="17">
        <v>3.0260000000000002E-14</v>
      </c>
      <c r="U4" s="17">
        <v>1.821</v>
      </c>
      <c r="V4" s="11">
        <v>0.97275999999999996</v>
      </c>
      <c r="W4" s="17">
        <v>1.0537000000000001E-3</v>
      </c>
      <c r="X4" s="17">
        <v>0.10832</v>
      </c>
      <c r="Z4" s="17">
        <f t="shared" si="0"/>
        <v>1.7289000000000001E-7</v>
      </c>
      <c r="AA4" s="11">
        <f t="shared" si="1"/>
        <v>6944.87</v>
      </c>
      <c r="AB4" s="17">
        <f t="shared" si="2"/>
        <v>1.8293000000000001E-7</v>
      </c>
      <c r="AC4" s="17">
        <f t="shared" si="3"/>
        <v>1.6617000000000001E-12</v>
      </c>
    </row>
    <row r="5" spans="1:29" x14ac:dyDescent="0.35">
      <c r="A5" s="11" t="s">
        <v>49</v>
      </c>
      <c r="B5" s="17">
        <v>9.0668000000000007E-5</v>
      </c>
      <c r="C5" s="11">
        <v>1.7861999999999999E-2</v>
      </c>
      <c r="D5" s="17">
        <v>1.7361E-7</v>
      </c>
      <c r="E5" s="17">
        <v>8.4897000000000006E-9</v>
      </c>
      <c r="F5" s="17">
        <v>4.8901000000000003</v>
      </c>
      <c r="G5" s="11">
        <v>-31.13</v>
      </c>
      <c r="H5" s="11">
        <v>6.3597999999999999</v>
      </c>
      <c r="I5" s="11">
        <v>20.43</v>
      </c>
      <c r="J5" s="17">
        <v>1.8697000000000001E-7</v>
      </c>
      <c r="K5" s="17">
        <v>1.1491E-8</v>
      </c>
      <c r="L5" s="17">
        <v>6.1459000000000001</v>
      </c>
      <c r="M5" s="11">
        <v>0.75463000000000002</v>
      </c>
      <c r="N5" s="17">
        <v>5.3448000000000002E-3</v>
      </c>
      <c r="O5" s="17">
        <v>0.70826999999999996</v>
      </c>
      <c r="P5" s="11">
        <v>6974</v>
      </c>
      <c r="Q5" s="17">
        <v>8.6877999999999993</v>
      </c>
      <c r="R5" s="17">
        <v>0.12457</v>
      </c>
      <c r="S5" s="18">
        <v>1.673E-12</v>
      </c>
      <c r="T5" s="17">
        <v>3.0160999999999998E-14</v>
      </c>
      <c r="U5" s="17">
        <v>1.8028</v>
      </c>
      <c r="V5" s="11">
        <v>0.97241999999999995</v>
      </c>
      <c r="W5" s="17">
        <v>1.0432E-3</v>
      </c>
      <c r="X5" s="17">
        <v>0.10728</v>
      </c>
      <c r="Z5" s="17">
        <f t="shared" si="0"/>
        <v>1.7361E-7</v>
      </c>
      <c r="AA5" s="11">
        <f t="shared" si="1"/>
        <v>6942.87</v>
      </c>
      <c r="AB5" s="17">
        <f t="shared" si="2"/>
        <v>1.8697000000000001E-7</v>
      </c>
      <c r="AC5" s="17">
        <f t="shared" si="3"/>
        <v>1.673E-12</v>
      </c>
    </row>
    <row r="6" spans="1:29" x14ac:dyDescent="0.35">
      <c r="A6" s="11" t="s">
        <v>50</v>
      </c>
      <c r="B6" s="17">
        <v>9.8057E-5</v>
      </c>
      <c r="C6" s="11">
        <v>1.9317000000000001E-2</v>
      </c>
      <c r="D6" s="17">
        <v>1.7041999999999999E-7</v>
      </c>
      <c r="E6" s="17">
        <v>8.8203000000000002E-9</v>
      </c>
      <c r="F6" s="17">
        <v>5.1756000000000002</v>
      </c>
      <c r="G6" s="11">
        <v>-27.8</v>
      </c>
      <c r="H6" s="11">
        <v>6.5884999999999998</v>
      </c>
      <c r="I6" s="11">
        <v>23.7</v>
      </c>
      <c r="J6" s="17">
        <v>1.7569000000000001E-7</v>
      </c>
      <c r="K6" s="17">
        <v>1.1132E-8</v>
      </c>
      <c r="L6" s="17">
        <v>6.3361999999999998</v>
      </c>
      <c r="M6" s="11">
        <v>0.75941999999999998</v>
      </c>
      <c r="N6" s="17">
        <v>5.5079999999999999E-3</v>
      </c>
      <c r="O6" s="17">
        <v>0.72528999999999999</v>
      </c>
      <c r="P6" s="11">
        <v>6975</v>
      </c>
      <c r="Q6" s="17">
        <v>8.9885000000000002</v>
      </c>
      <c r="R6" s="17">
        <v>0.12887000000000001</v>
      </c>
      <c r="S6" s="18">
        <v>1.6325999999999999E-12</v>
      </c>
      <c r="T6" s="17">
        <v>3.0532000000000003E-14</v>
      </c>
      <c r="U6" s="17">
        <v>1.8701000000000001</v>
      </c>
      <c r="V6" s="11">
        <v>0.97370000000000001</v>
      </c>
      <c r="W6" s="17">
        <v>1.0817999999999999E-3</v>
      </c>
      <c r="X6" s="17">
        <v>0.1111</v>
      </c>
      <c r="Z6" s="17">
        <f t="shared" si="0"/>
        <v>1.7041999999999999E-7</v>
      </c>
      <c r="AA6" s="11">
        <f t="shared" si="1"/>
        <v>6947.2</v>
      </c>
      <c r="AB6" s="17">
        <f t="shared" si="2"/>
        <v>1.7569000000000001E-7</v>
      </c>
      <c r="AC6" s="17">
        <f t="shared" si="3"/>
        <v>1.6325999999999999E-12</v>
      </c>
    </row>
    <row r="7" spans="1:29" x14ac:dyDescent="0.35">
      <c r="A7" s="11" t="s">
        <v>51</v>
      </c>
      <c r="B7" s="17">
        <v>9.1229000000000004E-5</v>
      </c>
      <c r="C7" s="11">
        <v>1.7971999999999998E-2</v>
      </c>
      <c r="D7" s="17">
        <v>1.7396E-7</v>
      </c>
      <c r="E7" s="17">
        <v>8.5191999999999993E-9</v>
      </c>
      <c r="F7" s="17">
        <v>4.8971999999999998</v>
      </c>
      <c r="G7" s="11">
        <v>-31.25</v>
      </c>
      <c r="H7" s="11">
        <v>6.3800999999999997</v>
      </c>
      <c r="I7" s="11">
        <v>20.416</v>
      </c>
      <c r="J7" s="17">
        <v>1.8591E-7</v>
      </c>
      <c r="K7" s="17">
        <v>1.1434E-8</v>
      </c>
      <c r="L7" s="17">
        <v>6.1502999999999997</v>
      </c>
      <c r="M7" s="11">
        <v>0.75485000000000002</v>
      </c>
      <c r="N7" s="17">
        <v>5.3482E-3</v>
      </c>
      <c r="O7" s="17">
        <v>0.70850999999999997</v>
      </c>
      <c r="P7" s="11">
        <v>6976</v>
      </c>
      <c r="Q7" s="17">
        <v>8.7158999999999995</v>
      </c>
      <c r="R7" s="17">
        <v>0.12494</v>
      </c>
      <c r="S7" s="18">
        <v>1.668E-12</v>
      </c>
      <c r="T7" s="17">
        <v>3.0167000000000003E-14</v>
      </c>
      <c r="U7" s="17">
        <v>1.8086</v>
      </c>
      <c r="V7" s="11">
        <v>0.97255999999999998</v>
      </c>
      <c r="W7" s="17">
        <v>1.0464000000000001E-3</v>
      </c>
      <c r="X7" s="17">
        <v>0.10759000000000001</v>
      </c>
      <c r="Z7" s="19">
        <f t="shared" si="0"/>
        <v>1.7396E-7</v>
      </c>
      <c r="AA7" s="12">
        <f t="shared" si="1"/>
        <v>6944.75</v>
      </c>
      <c r="AB7" s="19">
        <f t="shared" si="2"/>
        <v>1.8591E-7</v>
      </c>
      <c r="AC7" s="19">
        <f t="shared" si="3"/>
        <v>1.668E-12</v>
      </c>
    </row>
    <row r="8" spans="1:29" x14ac:dyDescent="0.35">
      <c r="A8" s="14" t="s">
        <v>52</v>
      </c>
      <c r="B8" s="14">
        <f t="shared" ref="B8:X8" si="4">AVERAGE(B3:B7)</f>
        <v>9.3390399999999999E-5</v>
      </c>
      <c r="C8" s="14">
        <f t="shared" si="4"/>
        <v>1.8398000000000001E-2</v>
      </c>
      <c r="D8" s="14">
        <f t="shared" si="4"/>
        <v>1.7249400000000001E-7</v>
      </c>
      <c r="E8" s="14">
        <f t="shared" si="4"/>
        <v>8.6132399999999995E-9</v>
      </c>
      <c r="F8" s="14">
        <f t="shared" si="4"/>
        <v>4.994159999999999</v>
      </c>
      <c r="G8" s="14">
        <f t="shared" si="4"/>
        <v>-29.777999999999999</v>
      </c>
      <c r="H8" s="14">
        <f t="shared" si="4"/>
        <v>6.4447400000000004</v>
      </c>
      <c r="I8" s="14">
        <f t="shared" si="4"/>
        <v>21.702000000000002</v>
      </c>
      <c r="J8" s="14">
        <f t="shared" si="4"/>
        <v>1.82246E-7</v>
      </c>
      <c r="K8" s="14">
        <f t="shared" si="4"/>
        <v>1.13156E-8</v>
      </c>
      <c r="L8" s="14">
        <f t="shared" si="4"/>
        <v>6.2105399999999999</v>
      </c>
      <c r="M8" s="14">
        <f t="shared" si="4"/>
        <v>0.75653400000000004</v>
      </c>
      <c r="N8" s="14">
        <f t="shared" si="4"/>
        <v>5.3999600000000005E-3</v>
      </c>
      <c r="O8" s="14">
        <f t="shared" si="4"/>
        <v>0.7137619999999999</v>
      </c>
      <c r="P8" s="14">
        <f t="shared" si="4"/>
        <v>6974.8</v>
      </c>
      <c r="Q8" s="14">
        <f t="shared" si="4"/>
        <v>8.7996599999999994</v>
      </c>
      <c r="R8" s="14">
        <f t="shared" si="4"/>
        <v>0.12616200000000002</v>
      </c>
      <c r="S8" s="20">
        <f t="shared" si="4"/>
        <v>1.6568799999999999E-12</v>
      </c>
      <c r="T8" s="14">
        <f t="shared" si="4"/>
        <v>3.0283000000000001E-14</v>
      </c>
      <c r="U8" s="14">
        <f t="shared" si="4"/>
        <v>1.82792</v>
      </c>
      <c r="V8" s="14">
        <f t="shared" si="4"/>
        <v>0.97293000000000007</v>
      </c>
      <c r="W8" s="14">
        <f t="shared" si="4"/>
        <v>1.0575800000000002E-3</v>
      </c>
      <c r="X8" s="14">
        <f t="shared" si="4"/>
        <v>0.10869999999999999</v>
      </c>
      <c r="Z8" s="11">
        <f>AVERAGE(Z3:Z7)</f>
        <v>1.7249400000000001E-7</v>
      </c>
      <c r="AA8" s="11">
        <f>AVERAGE(AA3:AA7)</f>
        <v>6945.0219999999999</v>
      </c>
      <c r="AB8" s="11">
        <f>AVERAGE(AB3:AB7)</f>
        <v>1.82246E-7</v>
      </c>
      <c r="AC8" s="11">
        <f>AVERAGE(AC3:AC7)</f>
        <v>1.6568799999999999E-12</v>
      </c>
    </row>
    <row r="10" spans="1:29" x14ac:dyDescent="0.35">
      <c r="A10" s="10">
        <v>2</v>
      </c>
    </row>
    <row r="11" spans="1:29" x14ac:dyDescent="0.35">
      <c r="A11" s="22" t="s">
        <v>19</v>
      </c>
      <c r="B11" s="22" t="s">
        <v>20</v>
      </c>
      <c r="C11" s="22" t="s">
        <v>21</v>
      </c>
      <c r="D11" s="22" t="s">
        <v>22</v>
      </c>
      <c r="E11" s="22" t="s">
        <v>23</v>
      </c>
      <c r="F11" s="22" t="s">
        <v>24</v>
      </c>
      <c r="G11" s="22" t="s">
        <v>25</v>
      </c>
      <c r="H11" s="22" t="s">
        <v>26</v>
      </c>
      <c r="I11" s="22" t="s">
        <v>27</v>
      </c>
      <c r="J11" s="22" t="s">
        <v>28</v>
      </c>
      <c r="K11" s="22" t="s">
        <v>29</v>
      </c>
      <c r="L11" s="22" t="s">
        <v>30</v>
      </c>
      <c r="M11" s="22" t="s">
        <v>31</v>
      </c>
      <c r="N11" s="22" t="s">
        <v>32</v>
      </c>
      <c r="O11" s="22" t="s">
        <v>33</v>
      </c>
      <c r="P11" s="22" t="s">
        <v>34</v>
      </c>
      <c r="Q11" s="22" t="s">
        <v>35</v>
      </c>
      <c r="R11" s="22" t="s">
        <v>36</v>
      </c>
      <c r="S11" s="22" t="s">
        <v>37</v>
      </c>
      <c r="T11" s="22" t="s">
        <v>38</v>
      </c>
      <c r="U11" s="22" t="s">
        <v>39</v>
      </c>
      <c r="V11" s="22" t="s">
        <v>40</v>
      </c>
      <c r="W11" s="22" t="s">
        <v>41</v>
      </c>
      <c r="X11" s="22" t="s">
        <v>42</v>
      </c>
      <c r="Z11" s="11" t="s">
        <v>43</v>
      </c>
      <c r="AA11" s="11" t="s">
        <v>44</v>
      </c>
      <c r="AB11" s="11" t="s">
        <v>45</v>
      </c>
      <c r="AC11" s="11" t="s">
        <v>46</v>
      </c>
    </row>
    <row r="12" spans="1:29" x14ac:dyDescent="0.35">
      <c r="A12" s="14" t="s">
        <v>53</v>
      </c>
      <c r="B12" s="15">
        <v>9.0618000000000006E-5</v>
      </c>
      <c r="C12" s="14">
        <v>1.7852E-2</v>
      </c>
      <c r="D12" s="15">
        <v>1.7590999999999999E-7</v>
      </c>
      <c r="E12" s="15">
        <v>8.4510000000000007E-9</v>
      </c>
      <c r="F12" s="15">
        <v>4.8041999999999998</v>
      </c>
      <c r="G12" s="14">
        <v>-33.28</v>
      </c>
      <c r="H12" s="14">
        <v>6.3213999999999997</v>
      </c>
      <c r="I12" s="14">
        <v>18.995000000000001</v>
      </c>
      <c r="J12" s="15">
        <v>1.9705000000000001E-7</v>
      </c>
      <c r="K12" s="15">
        <v>1.24E-8</v>
      </c>
      <c r="L12" s="15">
        <v>6.2927999999999997</v>
      </c>
      <c r="M12" s="14">
        <v>0.75180999999999998</v>
      </c>
      <c r="N12" s="15">
        <v>5.4742999999999997E-3</v>
      </c>
      <c r="O12" s="15">
        <v>0.72814999999999996</v>
      </c>
      <c r="P12" s="14">
        <v>7021</v>
      </c>
      <c r="Q12" s="15">
        <v>8.6753999999999998</v>
      </c>
      <c r="R12" s="15">
        <v>0.12356</v>
      </c>
      <c r="S12" s="16">
        <v>1.6904999999999999E-12</v>
      </c>
      <c r="T12" s="15">
        <v>3.0307000000000003E-14</v>
      </c>
      <c r="U12" s="15">
        <v>1.7927999999999999</v>
      </c>
      <c r="V12" s="14">
        <v>0.97185999999999995</v>
      </c>
      <c r="W12" s="15">
        <v>1.0369999999999999E-3</v>
      </c>
      <c r="X12" s="15">
        <v>0.1067</v>
      </c>
      <c r="Z12" s="15">
        <f>D12</f>
        <v>1.7590999999999999E-7</v>
      </c>
      <c r="AA12" s="14">
        <f>G12+P12</f>
        <v>6987.72</v>
      </c>
      <c r="AB12" s="15">
        <f>J12</f>
        <v>1.9705000000000001E-7</v>
      </c>
      <c r="AC12" s="15">
        <f>S12</f>
        <v>1.6904999999999999E-12</v>
      </c>
    </row>
    <row r="13" spans="1:29" x14ac:dyDescent="0.35">
      <c r="A13" s="11" t="s">
        <v>54</v>
      </c>
      <c r="B13" s="17">
        <v>8.8368999999999994E-5</v>
      </c>
      <c r="C13" s="11">
        <v>1.7409000000000001E-2</v>
      </c>
      <c r="D13" s="17">
        <v>1.7548000000000001E-7</v>
      </c>
      <c r="E13" s="17">
        <v>8.3452000000000005E-9</v>
      </c>
      <c r="F13" s="17">
        <v>4.7556000000000003</v>
      </c>
      <c r="G13" s="11">
        <v>-33.64</v>
      </c>
      <c r="H13" s="11">
        <v>6.2423000000000002</v>
      </c>
      <c r="I13" s="11">
        <v>18.556000000000001</v>
      </c>
      <c r="J13" s="17">
        <v>2.0136E-7</v>
      </c>
      <c r="K13" s="17">
        <v>1.2555000000000001E-8</v>
      </c>
      <c r="L13" s="17">
        <v>6.2351000000000001</v>
      </c>
      <c r="M13" s="11">
        <v>0.75022999999999995</v>
      </c>
      <c r="N13" s="17">
        <v>5.4247999999999996E-3</v>
      </c>
      <c r="O13" s="17">
        <v>0.72307999999999995</v>
      </c>
      <c r="P13" s="11">
        <v>7022</v>
      </c>
      <c r="Q13" s="17">
        <v>8.5710999999999995</v>
      </c>
      <c r="R13" s="17">
        <v>0.12206</v>
      </c>
      <c r="S13" s="18">
        <v>1.6867000000000001E-12</v>
      </c>
      <c r="T13" s="17">
        <v>2.9855000000000003E-14</v>
      </c>
      <c r="U13" s="17">
        <v>1.77</v>
      </c>
      <c r="V13" s="11">
        <v>0.97196000000000005</v>
      </c>
      <c r="W13" s="17">
        <v>1.0238999999999999E-3</v>
      </c>
      <c r="X13" s="17">
        <v>0.10534</v>
      </c>
      <c r="Z13" s="17">
        <f t="shared" ref="Z13:Z16" si="5">D13</f>
        <v>1.7548000000000001E-7</v>
      </c>
      <c r="AA13" s="11">
        <f t="shared" ref="AA13:AA16" si="6">G13+P13</f>
        <v>6988.36</v>
      </c>
      <c r="AB13" s="17">
        <f t="shared" ref="AB13:AB16" si="7">J13</f>
        <v>2.0136E-7</v>
      </c>
      <c r="AC13" s="17">
        <f t="shared" ref="AC13:AC16" si="8">S13</f>
        <v>1.6867000000000001E-12</v>
      </c>
    </row>
    <row r="14" spans="1:29" x14ac:dyDescent="0.35">
      <c r="A14" s="11" t="s">
        <v>55</v>
      </c>
      <c r="B14" s="17">
        <v>8.9083000000000001E-5</v>
      </c>
      <c r="C14" s="11">
        <v>1.7548999999999999E-2</v>
      </c>
      <c r="D14" s="17">
        <v>1.7657E-7</v>
      </c>
      <c r="E14" s="17">
        <v>8.3679999999999992E-9</v>
      </c>
      <c r="F14" s="17">
        <v>4.7392000000000003</v>
      </c>
      <c r="G14" s="11">
        <v>-34.29</v>
      </c>
      <c r="H14" s="11">
        <v>6.2615999999999996</v>
      </c>
      <c r="I14" s="11">
        <v>18.260999999999999</v>
      </c>
      <c r="J14" s="17">
        <v>2.0270999999999999E-7</v>
      </c>
      <c r="K14" s="17">
        <v>1.2763E-8</v>
      </c>
      <c r="L14" s="17">
        <v>6.2961999999999998</v>
      </c>
      <c r="M14" s="11">
        <v>0.75022</v>
      </c>
      <c r="N14" s="17">
        <v>5.4781999999999999E-3</v>
      </c>
      <c r="O14" s="17">
        <v>0.73021000000000003</v>
      </c>
      <c r="P14" s="11">
        <v>7024</v>
      </c>
      <c r="Q14" s="17">
        <v>8.5996000000000006</v>
      </c>
      <c r="R14" s="17">
        <v>0.12243</v>
      </c>
      <c r="S14" s="18">
        <v>1.6967E-12</v>
      </c>
      <c r="T14" s="17">
        <v>3.0124999999999998E-14</v>
      </c>
      <c r="U14" s="17">
        <v>1.7755000000000001</v>
      </c>
      <c r="V14" s="11">
        <v>0.97165999999999997</v>
      </c>
      <c r="W14" s="17">
        <v>1.0271E-3</v>
      </c>
      <c r="X14" s="17">
        <v>0.10571</v>
      </c>
      <c r="Z14" s="17">
        <f t="shared" si="5"/>
        <v>1.7657E-7</v>
      </c>
      <c r="AA14" s="11">
        <f t="shared" si="6"/>
        <v>6989.71</v>
      </c>
      <c r="AB14" s="17">
        <f t="shared" si="7"/>
        <v>2.0270999999999999E-7</v>
      </c>
      <c r="AC14" s="17">
        <f t="shared" si="8"/>
        <v>1.6967E-12</v>
      </c>
    </row>
    <row r="15" spans="1:29" x14ac:dyDescent="0.35">
      <c r="A15" s="11" t="s">
        <v>56</v>
      </c>
      <c r="B15" s="17">
        <v>8.8648999999999998E-5</v>
      </c>
      <c r="C15" s="11">
        <v>1.7464E-2</v>
      </c>
      <c r="D15" s="17">
        <v>1.7522999999999999E-7</v>
      </c>
      <c r="E15" s="17">
        <v>8.3448000000000004E-9</v>
      </c>
      <c r="F15" s="17">
        <v>4.7622</v>
      </c>
      <c r="G15" s="11">
        <v>-33.799999999999997</v>
      </c>
      <c r="H15" s="11">
        <v>6.2441000000000004</v>
      </c>
      <c r="I15" s="11">
        <v>18.474</v>
      </c>
      <c r="J15" s="17">
        <v>2.0529999999999999E-7</v>
      </c>
      <c r="K15" s="17">
        <v>1.2949000000000001E-8</v>
      </c>
      <c r="L15" s="17">
        <v>6.3074000000000003</v>
      </c>
      <c r="M15" s="11">
        <v>0.74965999999999999</v>
      </c>
      <c r="N15" s="17">
        <v>5.4882000000000004E-3</v>
      </c>
      <c r="O15" s="17">
        <v>0.73209000000000002</v>
      </c>
      <c r="P15" s="11">
        <v>7020</v>
      </c>
      <c r="Q15" s="17">
        <v>8.5717999999999996</v>
      </c>
      <c r="R15" s="17">
        <v>0.12211</v>
      </c>
      <c r="S15" s="18">
        <v>1.6875E-12</v>
      </c>
      <c r="T15" s="17">
        <v>2.9867E-14</v>
      </c>
      <c r="U15" s="17">
        <v>1.7699</v>
      </c>
      <c r="V15" s="11">
        <v>0.97192000000000001</v>
      </c>
      <c r="W15" s="17">
        <v>1.0238000000000001E-3</v>
      </c>
      <c r="X15" s="17">
        <v>0.10534</v>
      </c>
      <c r="Z15" s="17">
        <f t="shared" si="5"/>
        <v>1.7522999999999999E-7</v>
      </c>
      <c r="AA15" s="11">
        <f t="shared" si="6"/>
        <v>6986.2</v>
      </c>
      <c r="AB15" s="17">
        <f t="shared" si="7"/>
        <v>2.0529999999999999E-7</v>
      </c>
      <c r="AC15" s="17">
        <f t="shared" si="8"/>
        <v>1.6875E-12</v>
      </c>
    </row>
    <row r="16" spans="1:29" x14ac:dyDescent="0.35">
      <c r="A16" s="11" t="s">
        <v>57</v>
      </c>
      <c r="B16" s="17">
        <v>9.0811999999999997E-5</v>
      </c>
      <c r="C16" s="11">
        <v>1.789E-2</v>
      </c>
      <c r="D16" s="17">
        <v>1.7305999999999999E-7</v>
      </c>
      <c r="E16" s="17">
        <v>8.4598000000000001E-9</v>
      </c>
      <c r="F16" s="17">
        <v>4.8883999999999999</v>
      </c>
      <c r="G16" s="11">
        <v>-31.07</v>
      </c>
      <c r="H16" s="11">
        <v>6.3177000000000003</v>
      </c>
      <c r="I16" s="11">
        <v>20.334</v>
      </c>
      <c r="J16" s="17">
        <v>1.9299000000000001E-7</v>
      </c>
      <c r="K16" s="17">
        <v>1.2096E-8</v>
      </c>
      <c r="L16" s="17">
        <v>6.2676999999999996</v>
      </c>
      <c r="M16" s="11">
        <v>0.75317000000000001</v>
      </c>
      <c r="N16" s="17">
        <v>5.4516E-3</v>
      </c>
      <c r="O16" s="17">
        <v>0.72382000000000002</v>
      </c>
      <c r="P16" s="11">
        <v>7022</v>
      </c>
      <c r="Q16" s="17">
        <v>8.6684999999999999</v>
      </c>
      <c r="R16" s="17">
        <v>0.12345</v>
      </c>
      <c r="S16" s="18">
        <v>1.6677000000000001E-12</v>
      </c>
      <c r="T16" s="17">
        <v>2.9910999999999999E-14</v>
      </c>
      <c r="U16" s="17">
        <v>1.7935000000000001</v>
      </c>
      <c r="V16" s="11">
        <v>0.97258</v>
      </c>
      <c r="W16" s="17">
        <v>1.0372999999999999E-3</v>
      </c>
      <c r="X16" s="17">
        <v>0.10664999999999999</v>
      </c>
      <c r="Z16" s="19">
        <f t="shared" si="5"/>
        <v>1.7305999999999999E-7</v>
      </c>
      <c r="AA16" s="12">
        <f t="shared" si="6"/>
        <v>6990.93</v>
      </c>
      <c r="AB16" s="19">
        <f t="shared" si="7"/>
        <v>1.9299000000000001E-7</v>
      </c>
      <c r="AC16" s="19">
        <f t="shared" si="8"/>
        <v>1.6677000000000001E-12</v>
      </c>
    </row>
    <row r="17" spans="1:29" x14ac:dyDescent="0.35">
      <c r="A17" s="14" t="s">
        <v>52</v>
      </c>
      <c r="B17" s="14">
        <f t="shared" ref="B17:X17" si="9">AVERAGE(B12:B16)</f>
        <v>8.9506200000000007E-5</v>
      </c>
      <c r="C17" s="14">
        <f t="shared" si="9"/>
        <v>1.7632800000000001E-2</v>
      </c>
      <c r="D17" s="14">
        <f t="shared" si="9"/>
        <v>1.7525000000000001E-7</v>
      </c>
      <c r="E17" s="14">
        <f t="shared" si="9"/>
        <v>8.3937600000000002E-9</v>
      </c>
      <c r="F17" s="14">
        <f t="shared" si="9"/>
        <v>4.7899200000000004</v>
      </c>
      <c r="G17" s="14">
        <f t="shared" si="9"/>
        <v>-33.215999999999994</v>
      </c>
      <c r="H17" s="14">
        <f t="shared" si="9"/>
        <v>6.2774199999999993</v>
      </c>
      <c r="I17" s="14">
        <f t="shared" si="9"/>
        <v>18.923999999999999</v>
      </c>
      <c r="J17" s="14">
        <f t="shared" si="9"/>
        <v>1.9988199999999999E-7</v>
      </c>
      <c r="K17" s="14">
        <f t="shared" si="9"/>
        <v>1.2552600000000002E-8</v>
      </c>
      <c r="L17" s="14">
        <f t="shared" si="9"/>
        <v>6.2798400000000001</v>
      </c>
      <c r="M17" s="14">
        <f t="shared" si="9"/>
        <v>0.75101799999999996</v>
      </c>
      <c r="N17" s="14">
        <f t="shared" si="9"/>
        <v>5.4634199999999992E-3</v>
      </c>
      <c r="O17" s="14">
        <f t="shared" si="9"/>
        <v>0.72746999999999995</v>
      </c>
      <c r="P17" s="14">
        <f t="shared" si="9"/>
        <v>7021.8</v>
      </c>
      <c r="Q17" s="14">
        <f t="shared" si="9"/>
        <v>8.6172800000000009</v>
      </c>
      <c r="R17" s="14">
        <f t="shared" si="9"/>
        <v>0.122722</v>
      </c>
      <c r="S17" s="20">
        <f t="shared" si="9"/>
        <v>1.6858199999999998E-12</v>
      </c>
      <c r="T17" s="14">
        <f t="shared" si="9"/>
        <v>3.0012999999999999E-14</v>
      </c>
      <c r="U17" s="14">
        <f t="shared" si="9"/>
        <v>1.78034</v>
      </c>
      <c r="V17" s="14">
        <f t="shared" si="9"/>
        <v>0.97199600000000008</v>
      </c>
      <c r="W17" s="14">
        <f t="shared" si="9"/>
        <v>1.0298200000000001E-3</v>
      </c>
      <c r="X17" s="14">
        <f t="shared" si="9"/>
        <v>0.105948</v>
      </c>
      <c r="Z17" s="11">
        <f>AVERAGE(Z12:Z16)</f>
        <v>1.7525000000000001E-7</v>
      </c>
      <c r="AA17" s="11">
        <f>AVERAGE(AA12:AA16)</f>
        <v>6988.5839999999998</v>
      </c>
      <c r="AB17" s="11">
        <f>AVERAGE(AB12:AB16)</f>
        <v>1.9988199999999999E-7</v>
      </c>
      <c r="AC17" s="11">
        <f>AVERAGE(AC12:AC16)</f>
        <v>1.6858199999999998E-12</v>
      </c>
    </row>
    <row r="19" spans="1:29" x14ac:dyDescent="0.35">
      <c r="A19" s="21">
        <v>0.03</v>
      </c>
    </row>
    <row r="20" spans="1:29" x14ac:dyDescent="0.35">
      <c r="A20" s="12" t="s">
        <v>19</v>
      </c>
      <c r="B20" s="12" t="s">
        <v>20</v>
      </c>
      <c r="C20" s="12" t="s">
        <v>21</v>
      </c>
      <c r="D20" s="12" t="s">
        <v>22</v>
      </c>
      <c r="E20" s="12" t="s">
        <v>23</v>
      </c>
      <c r="F20" s="12" t="s">
        <v>24</v>
      </c>
      <c r="G20" s="12" t="s">
        <v>25</v>
      </c>
      <c r="H20" s="12" t="s">
        <v>26</v>
      </c>
      <c r="I20" s="12" t="s">
        <v>27</v>
      </c>
      <c r="J20" s="12" t="s">
        <v>28</v>
      </c>
      <c r="K20" s="12" t="s">
        <v>29</v>
      </c>
      <c r="L20" s="12" t="s">
        <v>30</v>
      </c>
      <c r="M20" s="12" t="s">
        <v>31</v>
      </c>
      <c r="N20" s="12" t="s">
        <v>32</v>
      </c>
      <c r="O20" s="12" t="s">
        <v>33</v>
      </c>
      <c r="P20" s="12" t="s">
        <v>34</v>
      </c>
      <c r="Q20" s="12" t="s">
        <v>35</v>
      </c>
      <c r="R20" s="12" t="s">
        <v>36</v>
      </c>
      <c r="S20" s="13" t="s">
        <v>37</v>
      </c>
      <c r="T20" s="12" t="s">
        <v>38</v>
      </c>
      <c r="U20" s="12" t="s">
        <v>39</v>
      </c>
      <c r="V20" s="12" t="s">
        <v>40</v>
      </c>
      <c r="W20" s="12" t="s">
        <v>41</v>
      </c>
      <c r="X20" s="12" t="s">
        <v>42</v>
      </c>
      <c r="Z20" s="11" t="s">
        <v>43</v>
      </c>
      <c r="AA20" s="11" t="s">
        <v>44</v>
      </c>
      <c r="AB20" s="11" t="s">
        <v>45</v>
      </c>
      <c r="AC20" s="11" t="s">
        <v>46</v>
      </c>
    </row>
    <row r="21" spans="1:29" x14ac:dyDescent="0.35">
      <c r="A21" s="11" t="s">
        <v>58</v>
      </c>
      <c r="B21" s="17">
        <v>8.9594999999999999E-5</v>
      </c>
      <c r="C21" s="11">
        <v>1.7649999999999999E-2</v>
      </c>
      <c r="D21" s="17">
        <v>1.7536999999999999E-7</v>
      </c>
      <c r="E21" s="17">
        <v>8.3080000000000007E-9</v>
      </c>
      <c r="F21" s="11">
        <v>4.7374000000000001</v>
      </c>
      <c r="G21" s="11">
        <v>-31.77</v>
      </c>
      <c r="H21" s="11">
        <v>6.2466999999999997</v>
      </c>
      <c r="I21" s="11">
        <v>19.661999999999999</v>
      </c>
      <c r="J21" s="17">
        <v>2.051E-7</v>
      </c>
      <c r="K21" s="17">
        <v>1.3463E-8</v>
      </c>
      <c r="L21" s="11">
        <v>6.5640999999999998</v>
      </c>
      <c r="M21" s="11">
        <v>0.75536999999999999</v>
      </c>
      <c r="N21" s="11">
        <v>5.7093999999999999E-3</v>
      </c>
      <c r="O21" s="11">
        <v>0.75583999999999996</v>
      </c>
      <c r="P21" s="11">
        <v>6922</v>
      </c>
      <c r="Q21" s="11">
        <v>8.4920000000000009</v>
      </c>
      <c r="R21" s="11">
        <v>0.12268</v>
      </c>
      <c r="S21" s="18">
        <v>1.6812999999999999E-12</v>
      </c>
      <c r="T21" s="17">
        <v>2.9719999999999999E-14</v>
      </c>
      <c r="U21" s="11">
        <v>1.7677</v>
      </c>
      <c r="V21" s="11">
        <v>0.97216000000000002</v>
      </c>
      <c r="W21" s="11">
        <v>1.0234E-3</v>
      </c>
      <c r="X21" s="11">
        <v>0.10527</v>
      </c>
      <c r="Z21" s="15">
        <f>D21</f>
        <v>1.7536999999999999E-7</v>
      </c>
      <c r="AA21" s="14">
        <f>G21+P21</f>
        <v>6890.23</v>
      </c>
      <c r="AB21" s="15">
        <f>J21</f>
        <v>2.051E-7</v>
      </c>
      <c r="AC21" s="15">
        <f>S21</f>
        <v>1.6812999999999999E-12</v>
      </c>
    </row>
    <row r="22" spans="1:29" x14ac:dyDescent="0.35">
      <c r="A22" s="11" t="s">
        <v>59</v>
      </c>
      <c r="B22" s="17">
        <v>8.8465000000000001E-5</v>
      </c>
      <c r="C22" s="11">
        <v>1.7427999999999999E-2</v>
      </c>
      <c r="D22" s="17">
        <v>1.7576000000000001E-7</v>
      </c>
      <c r="E22" s="17">
        <v>8.2581000000000007E-9</v>
      </c>
      <c r="F22" s="11">
        <v>4.6985000000000001</v>
      </c>
      <c r="G22" s="11">
        <v>-32.229999999999997</v>
      </c>
      <c r="H22" s="11">
        <v>6.2141000000000002</v>
      </c>
      <c r="I22" s="11">
        <v>19.28</v>
      </c>
      <c r="J22" s="17">
        <v>2.0723000000000001E-7</v>
      </c>
      <c r="K22" s="17">
        <v>1.3512E-8</v>
      </c>
      <c r="L22" s="11">
        <v>6.5202999999999998</v>
      </c>
      <c r="M22" s="11">
        <v>0.75441999999999998</v>
      </c>
      <c r="N22" s="11">
        <v>5.6717E-3</v>
      </c>
      <c r="O22" s="11">
        <v>0.75180000000000002</v>
      </c>
      <c r="P22" s="11">
        <v>6917</v>
      </c>
      <c r="Q22" s="11">
        <v>8.4489000000000001</v>
      </c>
      <c r="R22" s="11">
        <v>0.12214999999999999</v>
      </c>
      <c r="S22" s="18">
        <v>1.6937999999999999E-12</v>
      </c>
      <c r="T22" s="17">
        <v>2.9789000000000002E-14</v>
      </c>
      <c r="U22" s="11">
        <v>1.7586999999999999</v>
      </c>
      <c r="V22" s="11">
        <v>0.9718</v>
      </c>
      <c r="W22" s="11">
        <v>1.0183E-3</v>
      </c>
      <c r="X22" s="11">
        <v>0.10478</v>
      </c>
      <c r="Z22" s="17">
        <f t="shared" ref="Z22:Z25" si="10">D22</f>
        <v>1.7576000000000001E-7</v>
      </c>
      <c r="AA22" s="11">
        <f t="shared" ref="AA22:AA25" si="11">G22+P22</f>
        <v>6884.77</v>
      </c>
      <c r="AB22" s="17">
        <f t="shared" ref="AB22:AB25" si="12">J22</f>
        <v>2.0723000000000001E-7</v>
      </c>
      <c r="AC22" s="17">
        <f t="shared" ref="AC22:AC25" si="13">S22</f>
        <v>1.6937999999999999E-12</v>
      </c>
    </row>
    <row r="23" spans="1:29" x14ac:dyDescent="0.35">
      <c r="A23" s="11" t="s">
        <v>60</v>
      </c>
      <c r="B23" s="17">
        <v>8.7907999999999999E-5</v>
      </c>
      <c r="C23" s="11">
        <v>1.7318E-2</v>
      </c>
      <c r="D23" s="17">
        <v>1.7763999999999999E-7</v>
      </c>
      <c r="E23" s="17">
        <v>8.2377999999999998E-9</v>
      </c>
      <c r="F23" s="11">
        <v>4.6374000000000004</v>
      </c>
      <c r="G23" s="11">
        <v>-33.909999999999997</v>
      </c>
      <c r="H23" s="11">
        <v>6.2041000000000004</v>
      </c>
      <c r="I23" s="11">
        <v>18.295999999999999</v>
      </c>
      <c r="J23" s="17">
        <v>2.0744000000000001E-7</v>
      </c>
      <c r="K23" s="17">
        <v>1.3482E-8</v>
      </c>
      <c r="L23" s="11">
        <v>6.4992000000000001</v>
      </c>
      <c r="M23" s="11">
        <v>0.75434999999999997</v>
      </c>
      <c r="N23" s="11">
        <v>5.6534000000000003E-3</v>
      </c>
      <c r="O23" s="11">
        <v>0.74944</v>
      </c>
      <c r="P23" s="11">
        <v>6916</v>
      </c>
      <c r="Q23" s="11">
        <v>8.4308999999999994</v>
      </c>
      <c r="R23" s="11">
        <v>0.12189999999999999</v>
      </c>
      <c r="S23" s="18">
        <v>1.6979000000000001E-12</v>
      </c>
      <c r="T23" s="17">
        <v>2.9778000000000001E-14</v>
      </c>
      <c r="U23" s="11">
        <v>1.7538</v>
      </c>
      <c r="V23" s="11">
        <v>0.97162999999999999</v>
      </c>
      <c r="W23" s="11">
        <v>1.0156E-3</v>
      </c>
      <c r="X23" s="11">
        <v>0.10453</v>
      </c>
      <c r="Z23" s="17">
        <f t="shared" si="10"/>
        <v>1.7763999999999999E-7</v>
      </c>
      <c r="AA23" s="11">
        <f t="shared" si="11"/>
        <v>6882.09</v>
      </c>
      <c r="AB23" s="17">
        <f t="shared" si="12"/>
        <v>2.0744000000000001E-7</v>
      </c>
      <c r="AC23" s="17">
        <f t="shared" si="13"/>
        <v>1.6979000000000001E-12</v>
      </c>
    </row>
    <row r="24" spans="1:29" x14ac:dyDescent="0.35">
      <c r="A24" s="11" t="s">
        <v>61</v>
      </c>
      <c r="B24" s="17">
        <v>8.8559000000000004E-5</v>
      </c>
      <c r="C24" s="11">
        <v>1.7446E-2</v>
      </c>
      <c r="D24" s="17">
        <v>1.7739E-7</v>
      </c>
      <c r="E24" s="17">
        <v>8.2675999999999999E-9</v>
      </c>
      <c r="F24" s="11">
        <v>4.6607000000000003</v>
      </c>
      <c r="G24" s="11">
        <v>-33.57</v>
      </c>
      <c r="H24" s="11">
        <v>6.2263000000000002</v>
      </c>
      <c r="I24" s="11">
        <v>18.547000000000001</v>
      </c>
      <c r="J24" s="17">
        <v>2.0797E-7</v>
      </c>
      <c r="K24" s="17">
        <v>1.3564999999999999E-8</v>
      </c>
      <c r="L24" s="11">
        <v>6.5225999999999997</v>
      </c>
      <c r="M24" s="11">
        <v>0.75421000000000005</v>
      </c>
      <c r="N24" s="11">
        <v>5.6740999999999996E-3</v>
      </c>
      <c r="O24" s="11">
        <v>0.75231999999999999</v>
      </c>
      <c r="P24" s="11">
        <v>6912</v>
      </c>
      <c r="Q24" s="11">
        <v>8.4585000000000008</v>
      </c>
      <c r="R24" s="11">
        <v>0.12237000000000001</v>
      </c>
      <c r="S24" s="18">
        <v>1.6915E-12</v>
      </c>
      <c r="T24" s="17">
        <v>2.9774000000000001E-14</v>
      </c>
      <c r="U24" s="11">
        <v>1.7602</v>
      </c>
      <c r="V24" s="11">
        <v>0.97182000000000002</v>
      </c>
      <c r="W24" s="11">
        <v>1.0192999999999999E-3</v>
      </c>
      <c r="X24" s="11">
        <v>0.10489</v>
      </c>
      <c r="Z24" s="17">
        <f t="shared" si="10"/>
        <v>1.7739E-7</v>
      </c>
      <c r="AA24" s="11">
        <f t="shared" si="11"/>
        <v>6878.43</v>
      </c>
      <c r="AB24" s="17">
        <f t="shared" si="12"/>
        <v>2.0797E-7</v>
      </c>
      <c r="AC24" s="17">
        <f t="shared" si="13"/>
        <v>1.6915E-12</v>
      </c>
    </row>
    <row r="25" spans="1:29" x14ac:dyDescent="0.35">
      <c r="A25" s="11" t="s">
        <v>62</v>
      </c>
      <c r="B25" s="17">
        <v>8.7737000000000004E-5</v>
      </c>
      <c r="C25" s="11">
        <v>1.7284000000000001E-2</v>
      </c>
      <c r="D25" s="17">
        <v>1.7686999999999999E-7</v>
      </c>
      <c r="E25" s="17">
        <v>8.2279999999999993E-9</v>
      </c>
      <c r="F25" s="11">
        <v>4.6520000000000001</v>
      </c>
      <c r="G25" s="11">
        <v>-32.979999999999997</v>
      </c>
      <c r="H25" s="11">
        <v>6.1984000000000004</v>
      </c>
      <c r="I25" s="11">
        <v>18.794</v>
      </c>
      <c r="J25" s="17">
        <v>2.0786999999999999E-7</v>
      </c>
      <c r="K25" s="17">
        <v>1.3493E-8</v>
      </c>
      <c r="L25" s="11">
        <v>6.4911000000000003</v>
      </c>
      <c r="M25" s="11">
        <v>0.75432999999999995</v>
      </c>
      <c r="N25" s="11">
        <v>5.6464999999999996E-3</v>
      </c>
      <c r="O25" s="11">
        <v>0.74855000000000005</v>
      </c>
      <c r="P25" s="11">
        <v>6904</v>
      </c>
      <c r="Q25" s="11">
        <v>8.4168000000000003</v>
      </c>
      <c r="R25" s="11">
        <v>0.12191</v>
      </c>
      <c r="S25" s="18">
        <v>1.6939000000000001E-12</v>
      </c>
      <c r="T25" s="17">
        <v>2.9689999999999998E-14</v>
      </c>
      <c r="U25" s="11">
        <v>1.7527999999999999</v>
      </c>
      <c r="V25" s="11">
        <v>0.97177000000000002</v>
      </c>
      <c r="W25" s="11">
        <v>1.0150000000000001E-3</v>
      </c>
      <c r="X25" s="11">
        <v>0.10445</v>
      </c>
      <c r="Z25" s="19">
        <f t="shared" si="10"/>
        <v>1.7686999999999999E-7</v>
      </c>
      <c r="AA25" s="12">
        <f t="shared" si="11"/>
        <v>6871.02</v>
      </c>
      <c r="AB25" s="19">
        <f t="shared" si="12"/>
        <v>2.0786999999999999E-7</v>
      </c>
      <c r="AC25" s="19">
        <f t="shared" si="13"/>
        <v>1.6939000000000001E-12</v>
      </c>
    </row>
    <row r="26" spans="1:29" x14ac:dyDescent="0.35">
      <c r="A26" s="14" t="s">
        <v>52</v>
      </c>
      <c r="B26" s="14">
        <f t="shared" ref="B26:X26" si="14">AVERAGE(B21:B25)</f>
        <v>8.8452800000000001E-5</v>
      </c>
      <c r="C26" s="14">
        <f t="shared" si="14"/>
        <v>1.7425200000000002E-2</v>
      </c>
      <c r="D26" s="14">
        <f t="shared" si="14"/>
        <v>1.7660599999999999E-7</v>
      </c>
      <c r="E26" s="14">
        <f t="shared" si="14"/>
        <v>8.2599000000000004E-9</v>
      </c>
      <c r="F26" s="14">
        <f t="shared" si="14"/>
        <v>4.6772000000000009</v>
      </c>
      <c r="G26" s="14">
        <f t="shared" si="14"/>
        <v>-32.891999999999996</v>
      </c>
      <c r="H26" s="14">
        <f t="shared" si="14"/>
        <v>6.2179199999999994</v>
      </c>
      <c r="I26" s="14">
        <f t="shared" si="14"/>
        <v>18.915799999999997</v>
      </c>
      <c r="J26" s="14">
        <f t="shared" si="14"/>
        <v>2.0712199999999999E-7</v>
      </c>
      <c r="K26" s="14">
        <f t="shared" si="14"/>
        <v>1.3503000000000002E-8</v>
      </c>
      <c r="L26" s="14">
        <f t="shared" si="14"/>
        <v>6.5194599999999996</v>
      </c>
      <c r="M26" s="14">
        <f t="shared" si="14"/>
        <v>0.75453599999999998</v>
      </c>
      <c r="N26" s="14">
        <f t="shared" si="14"/>
        <v>5.6710200000000006E-3</v>
      </c>
      <c r="O26" s="14">
        <f t="shared" si="14"/>
        <v>0.75158999999999998</v>
      </c>
      <c r="P26" s="14">
        <f t="shared" si="14"/>
        <v>6914.2</v>
      </c>
      <c r="Q26" s="14">
        <f t="shared" si="14"/>
        <v>8.4494199999999999</v>
      </c>
      <c r="R26" s="14">
        <f t="shared" si="14"/>
        <v>0.12220199999999999</v>
      </c>
      <c r="S26" s="20">
        <f t="shared" si="14"/>
        <v>1.6916799999999999E-12</v>
      </c>
      <c r="T26" s="14">
        <f t="shared" si="14"/>
        <v>2.9750200000000001E-14</v>
      </c>
      <c r="U26" s="14">
        <f t="shared" si="14"/>
        <v>1.7586400000000002</v>
      </c>
      <c r="V26" s="14">
        <f t="shared" si="14"/>
        <v>0.97183600000000003</v>
      </c>
      <c r="W26" s="14">
        <f t="shared" si="14"/>
        <v>1.0183200000000001E-3</v>
      </c>
      <c r="X26" s="14">
        <f t="shared" si="14"/>
        <v>0.10478400000000002</v>
      </c>
      <c r="Z26" s="11">
        <f>AVERAGE(Z21:Z25)</f>
        <v>1.7660599999999999E-7</v>
      </c>
      <c r="AA26" s="11">
        <f>AVERAGE(AA21:AA25)</f>
        <v>6881.308</v>
      </c>
      <c r="AB26" s="11">
        <f>AVERAGE(AB21:AB25)</f>
        <v>2.0712199999999999E-7</v>
      </c>
      <c r="AC26" s="11">
        <f>AVERAGE(AC21:AC25)</f>
        <v>1.6916799999999999E-12</v>
      </c>
    </row>
    <row r="28" spans="1:29" x14ac:dyDescent="0.35">
      <c r="A28" s="23">
        <v>4</v>
      </c>
    </row>
    <row r="29" spans="1:29" x14ac:dyDescent="0.35">
      <c r="A29" s="13" t="s">
        <v>19</v>
      </c>
      <c r="B29" s="13" t="s">
        <v>20</v>
      </c>
      <c r="C29" s="13" t="s">
        <v>21</v>
      </c>
      <c r="D29" s="13" t="s">
        <v>22</v>
      </c>
      <c r="E29" s="13" t="s">
        <v>23</v>
      </c>
      <c r="F29" s="13" t="s">
        <v>24</v>
      </c>
      <c r="G29" s="13" t="s">
        <v>25</v>
      </c>
      <c r="H29" s="13" t="s">
        <v>26</v>
      </c>
      <c r="I29" s="13" t="s">
        <v>27</v>
      </c>
      <c r="J29" s="13" t="s">
        <v>28</v>
      </c>
      <c r="K29" s="13" t="s">
        <v>29</v>
      </c>
      <c r="L29" s="13" t="s">
        <v>30</v>
      </c>
      <c r="M29" s="13" t="s">
        <v>31</v>
      </c>
      <c r="N29" s="13" t="s">
        <v>32</v>
      </c>
      <c r="O29" s="13" t="s">
        <v>33</v>
      </c>
      <c r="P29" s="13" t="s">
        <v>34</v>
      </c>
      <c r="Q29" s="13" t="s">
        <v>35</v>
      </c>
      <c r="R29" s="13" t="s">
        <v>36</v>
      </c>
      <c r="S29" s="13" t="s">
        <v>37</v>
      </c>
      <c r="T29" s="13" t="s">
        <v>38</v>
      </c>
      <c r="U29" s="13" t="s">
        <v>39</v>
      </c>
      <c r="V29" s="13" t="s">
        <v>40</v>
      </c>
      <c r="W29" s="13" t="s">
        <v>41</v>
      </c>
      <c r="X29" s="13" t="s">
        <v>42</v>
      </c>
      <c r="Z29" s="11" t="s">
        <v>43</v>
      </c>
      <c r="AA29" s="11" t="s">
        <v>44</v>
      </c>
      <c r="AB29" s="11" t="s">
        <v>45</v>
      </c>
      <c r="AC29" s="11" t="s">
        <v>46</v>
      </c>
    </row>
    <row r="30" spans="1:29" x14ac:dyDescent="0.35">
      <c r="A30" s="11" t="s">
        <v>63</v>
      </c>
      <c r="B30" s="17">
        <v>8.7872000000000002E-5</v>
      </c>
      <c r="C30" s="11">
        <v>1.7311E-2</v>
      </c>
      <c r="D30" s="17">
        <v>1.7741E-7</v>
      </c>
      <c r="E30" s="17">
        <v>8.1691000000000007E-9</v>
      </c>
      <c r="F30" s="17">
        <v>4.6045999999999996</v>
      </c>
      <c r="G30" s="11">
        <v>-32.85</v>
      </c>
      <c r="H30" s="11">
        <v>6.165</v>
      </c>
      <c r="I30" s="11">
        <v>18.766999999999999</v>
      </c>
      <c r="J30" s="17">
        <v>2.153E-7</v>
      </c>
      <c r="K30" s="17">
        <v>1.447E-8</v>
      </c>
      <c r="L30" s="17">
        <v>6.7209000000000003</v>
      </c>
      <c r="M30" s="11">
        <v>0.75558999999999998</v>
      </c>
      <c r="N30" s="17">
        <v>5.8459000000000002E-3</v>
      </c>
      <c r="O30" s="17">
        <v>0.77368999999999999</v>
      </c>
      <c r="P30" s="11">
        <v>6873</v>
      </c>
      <c r="Q30" s="17">
        <v>8.3461999999999996</v>
      </c>
      <c r="R30" s="17">
        <v>0.12143</v>
      </c>
      <c r="S30" s="18">
        <v>1.6923E-12</v>
      </c>
      <c r="T30" s="17">
        <v>2.9481999999999997E-14</v>
      </c>
      <c r="U30" s="17">
        <v>1.7421</v>
      </c>
      <c r="V30" s="11">
        <v>0.97182999999999997</v>
      </c>
      <c r="W30" s="17">
        <v>1.0092E-3</v>
      </c>
      <c r="X30" s="17">
        <v>0.10385</v>
      </c>
      <c r="Z30" s="15">
        <f>D30</f>
        <v>1.7741E-7</v>
      </c>
      <c r="AA30" s="14">
        <f>G30+P30</f>
        <v>6840.15</v>
      </c>
      <c r="AB30" s="15">
        <f>J30</f>
        <v>2.153E-7</v>
      </c>
      <c r="AC30" s="15">
        <f>S30</f>
        <v>1.6923E-12</v>
      </c>
    </row>
    <row r="31" spans="1:29" x14ac:dyDescent="0.35">
      <c r="A31" s="11" t="s">
        <v>64</v>
      </c>
      <c r="B31" s="17">
        <v>8.6269999999999999E-5</v>
      </c>
      <c r="C31" s="11">
        <v>1.6995E-2</v>
      </c>
      <c r="D31" s="17">
        <v>1.8299E-7</v>
      </c>
      <c r="E31" s="17">
        <v>8.1111999999999999E-9</v>
      </c>
      <c r="F31" s="17">
        <v>4.4325999999999999</v>
      </c>
      <c r="G31" s="11">
        <v>-37.15</v>
      </c>
      <c r="H31" s="11">
        <v>6.1360000000000001</v>
      </c>
      <c r="I31" s="11">
        <v>16.516999999999999</v>
      </c>
      <c r="J31" s="17">
        <v>2.1813999999999999E-7</v>
      </c>
      <c r="K31" s="17">
        <v>1.4478000000000001E-8</v>
      </c>
      <c r="L31" s="17">
        <v>6.6369999999999996</v>
      </c>
      <c r="M31" s="11">
        <v>0.75424999999999998</v>
      </c>
      <c r="N31" s="17">
        <v>5.7739000000000002E-3</v>
      </c>
      <c r="O31" s="17">
        <v>0.76551999999999998</v>
      </c>
      <c r="P31" s="11">
        <v>6863</v>
      </c>
      <c r="Q31" s="17">
        <v>8.2959999999999994</v>
      </c>
      <c r="R31" s="17">
        <v>0.12088</v>
      </c>
      <c r="S31" s="18">
        <v>1.6979000000000001E-12</v>
      </c>
      <c r="T31" s="17">
        <v>2.9371000000000002E-14</v>
      </c>
      <c r="U31" s="17">
        <v>1.7298</v>
      </c>
      <c r="V31" s="11">
        <v>0.97153999999999996</v>
      </c>
      <c r="W31" s="17">
        <v>1.0023E-3</v>
      </c>
      <c r="X31" s="17">
        <v>0.10317</v>
      </c>
      <c r="Z31" s="17">
        <f t="shared" ref="Z31:Z34" si="15">D31</f>
        <v>1.8299E-7</v>
      </c>
      <c r="AA31" s="11">
        <f t="shared" ref="AA31:AA34" si="16">G31+P31</f>
        <v>6825.85</v>
      </c>
      <c r="AB31" s="17">
        <f t="shared" ref="AB31:AB34" si="17">J31</f>
        <v>2.1813999999999999E-7</v>
      </c>
      <c r="AC31" s="17">
        <f t="shared" ref="AC31:AC34" si="18">S31</f>
        <v>1.6979000000000001E-12</v>
      </c>
    </row>
    <row r="32" spans="1:29" x14ac:dyDescent="0.35">
      <c r="A32" s="11" t="s">
        <v>65</v>
      </c>
      <c r="B32" s="17">
        <v>8.5865000000000005E-5</v>
      </c>
      <c r="C32" s="11">
        <v>1.6914999999999999E-2</v>
      </c>
      <c r="D32" s="17">
        <v>1.7882000000000001E-7</v>
      </c>
      <c r="E32" s="17">
        <v>8.0883000000000007E-9</v>
      </c>
      <c r="F32" s="17">
        <v>4.5232000000000001</v>
      </c>
      <c r="G32" s="11">
        <v>-34.43</v>
      </c>
      <c r="H32" s="11">
        <v>6.1130000000000004</v>
      </c>
      <c r="I32" s="11">
        <v>17.754999999999999</v>
      </c>
      <c r="J32" s="17">
        <v>2.1640999999999999E-7</v>
      </c>
      <c r="K32" s="17">
        <v>1.4346E-8</v>
      </c>
      <c r="L32" s="17">
        <v>6.6291000000000002</v>
      </c>
      <c r="M32" s="11">
        <v>0.75495999999999996</v>
      </c>
      <c r="N32" s="17">
        <v>5.7664999999999999E-3</v>
      </c>
      <c r="O32" s="17">
        <v>0.76382000000000005</v>
      </c>
      <c r="P32" s="11">
        <v>6866</v>
      </c>
      <c r="Q32" s="17">
        <v>8.2698999999999998</v>
      </c>
      <c r="R32" s="17">
        <v>0.12045</v>
      </c>
      <c r="S32" s="18">
        <v>1.7047E-12</v>
      </c>
      <c r="T32" s="17">
        <v>2.9411000000000001E-14</v>
      </c>
      <c r="U32" s="17">
        <v>1.7253000000000001</v>
      </c>
      <c r="V32" s="11">
        <v>0.97141999999999995</v>
      </c>
      <c r="W32" s="17">
        <v>9.9960000000000001E-4</v>
      </c>
      <c r="X32" s="17">
        <v>0.10290000000000001</v>
      </c>
      <c r="Z32" s="17">
        <f t="shared" si="15"/>
        <v>1.7882000000000001E-7</v>
      </c>
      <c r="AA32" s="11">
        <f t="shared" si="16"/>
        <v>6831.57</v>
      </c>
      <c r="AB32" s="17">
        <f t="shared" si="17"/>
        <v>2.1640999999999999E-7</v>
      </c>
      <c r="AC32" s="17">
        <f t="shared" si="18"/>
        <v>1.7047E-12</v>
      </c>
    </row>
    <row r="33" spans="1:29" x14ac:dyDescent="0.35">
      <c r="A33" s="11" t="s">
        <v>66</v>
      </c>
      <c r="B33" s="17">
        <v>8.5873999999999998E-5</v>
      </c>
      <c r="C33" s="11">
        <v>1.6917000000000001E-2</v>
      </c>
      <c r="D33" s="17">
        <v>1.7861000000000001E-7</v>
      </c>
      <c r="E33" s="17">
        <v>8.0863000000000001E-9</v>
      </c>
      <c r="F33" s="17">
        <v>4.5274000000000001</v>
      </c>
      <c r="G33" s="11">
        <v>-34.049999999999997</v>
      </c>
      <c r="H33" s="11">
        <v>6.11</v>
      </c>
      <c r="I33" s="11">
        <v>17.943999999999999</v>
      </c>
      <c r="J33" s="17">
        <v>2.1738999999999999E-7</v>
      </c>
      <c r="K33" s="17">
        <v>1.4424000000000001E-8</v>
      </c>
      <c r="L33" s="17">
        <v>6.6351000000000004</v>
      </c>
      <c r="M33" s="11">
        <v>0.75463000000000002</v>
      </c>
      <c r="N33" s="17">
        <v>5.7717999999999997E-3</v>
      </c>
      <c r="O33" s="17">
        <v>0.76485000000000003</v>
      </c>
      <c r="P33" s="11">
        <v>6867</v>
      </c>
      <c r="Q33" s="17">
        <v>8.2681000000000004</v>
      </c>
      <c r="R33" s="17">
        <v>0.12039999999999999</v>
      </c>
      <c r="S33" s="18">
        <v>1.7016999999999999E-12</v>
      </c>
      <c r="T33" s="17">
        <v>2.9352999999999999E-14</v>
      </c>
      <c r="U33" s="17">
        <v>1.7249000000000001</v>
      </c>
      <c r="V33" s="11">
        <v>0.97152000000000005</v>
      </c>
      <c r="W33" s="17">
        <v>9.9938999999999996E-4</v>
      </c>
      <c r="X33" s="17">
        <v>0.10287</v>
      </c>
      <c r="Z33" s="17">
        <f t="shared" si="15"/>
        <v>1.7861000000000001E-7</v>
      </c>
      <c r="AA33" s="11">
        <f t="shared" si="16"/>
        <v>6832.95</v>
      </c>
      <c r="AB33" s="17">
        <f t="shared" si="17"/>
        <v>2.1738999999999999E-7</v>
      </c>
      <c r="AC33" s="17">
        <f t="shared" si="18"/>
        <v>1.7016999999999999E-12</v>
      </c>
    </row>
    <row r="34" spans="1:29" x14ac:dyDescent="0.35">
      <c r="A34" s="11" t="s">
        <v>67</v>
      </c>
      <c r="B34" s="17">
        <v>8.6261999999999995E-5</v>
      </c>
      <c r="C34" s="11">
        <v>1.6993999999999999E-2</v>
      </c>
      <c r="D34" s="17">
        <v>1.7847999999999999E-7</v>
      </c>
      <c r="E34" s="17">
        <v>8.1016000000000002E-9</v>
      </c>
      <c r="F34" s="11">
        <v>4.5392000000000001</v>
      </c>
      <c r="G34" s="11">
        <v>-33.74</v>
      </c>
      <c r="H34" s="11">
        <v>6.1208</v>
      </c>
      <c r="I34" s="11">
        <v>18.140999999999998</v>
      </c>
      <c r="J34" s="17">
        <v>2.1616E-7</v>
      </c>
      <c r="K34" s="17">
        <v>1.4370000000000001E-8</v>
      </c>
      <c r="L34" s="11">
        <v>6.6478999999999999</v>
      </c>
      <c r="M34" s="11">
        <v>0.75519999999999998</v>
      </c>
      <c r="N34" s="11">
        <v>5.7828000000000003E-3</v>
      </c>
      <c r="O34" s="11">
        <v>0.76573000000000002</v>
      </c>
      <c r="P34" s="11">
        <v>6863</v>
      </c>
      <c r="Q34" s="11">
        <v>8.2789000000000001</v>
      </c>
      <c r="R34" s="11">
        <v>0.12063</v>
      </c>
      <c r="S34" s="18">
        <v>1.6962E-12</v>
      </c>
      <c r="T34" s="17">
        <v>2.9313E-14</v>
      </c>
      <c r="U34" s="11">
        <v>1.7282</v>
      </c>
      <c r="V34" s="11">
        <v>0.97169000000000005</v>
      </c>
      <c r="W34" s="11">
        <v>1.0013000000000001E-3</v>
      </c>
      <c r="X34" s="11">
        <v>0.10305</v>
      </c>
      <c r="Z34" s="19">
        <f t="shared" si="15"/>
        <v>1.7847999999999999E-7</v>
      </c>
      <c r="AA34" s="12">
        <f t="shared" si="16"/>
        <v>6829.26</v>
      </c>
      <c r="AB34" s="19">
        <f t="shared" si="17"/>
        <v>2.1616E-7</v>
      </c>
      <c r="AC34" s="19">
        <f t="shared" si="18"/>
        <v>1.6962E-12</v>
      </c>
    </row>
    <row r="35" spans="1:29" x14ac:dyDescent="0.35">
      <c r="A35" s="14" t="s">
        <v>52</v>
      </c>
      <c r="B35" s="14">
        <f t="shared" ref="B35:X35" si="19">AVERAGE(B30:B34)</f>
        <v>8.6428600000000008E-5</v>
      </c>
      <c r="C35" s="14">
        <f t="shared" si="19"/>
        <v>1.7026400000000001E-2</v>
      </c>
      <c r="D35" s="14">
        <f t="shared" si="19"/>
        <v>1.7926200000000001E-7</v>
      </c>
      <c r="E35" s="14">
        <f t="shared" si="19"/>
        <v>8.1113000000000003E-9</v>
      </c>
      <c r="F35" s="14">
        <f t="shared" si="19"/>
        <v>4.5253999999999994</v>
      </c>
      <c r="G35" s="14">
        <f t="shared" si="19"/>
        <v>-34.444000000000003</v>
      </c>
      <c r="H35" s="14">
        <f t="shared" si="19"/>
        <v>6.1289600000000002</v>
      </c>
      <c r="I35" s="14">
        <f t="shared" si="19"/>
        <v>17.8248</v>
      </c>
      <c r="J35" s="14">
        <f t="shared" si="19"/>
        <v>2.1668000000000001E-7</v>
      </c>
      <c r="K35" s="14">
        <f t="shared" si="19"/>
        <v>1.44176E-8</v>
      </c>
      <c r="L35" s="14">
        <f t="shared" si="19"/>
        <v>6.6540000000000008</v>
      </c>
      <c r="M35" s="14">
        <f t="shared" si="19"/>
        <v>0.75492599999999999</v>
      </c>
      <c r="N35" s="14">
        <f t="shared" si="19"/>
        <v>5.7881800000000004E-3</v>
      </c>
      <c r="O35" s="14">
        <f t="shared" si="19"/>
        <v>0.76672200000000001</v>
      </c>
      <c r="P35" s="14">
        <f t="shared" si="19"/>
        <v>6866.4</v>
      </c>
      <c r="Q35" s="14">
        <f t="shared" si="19"/>
        <v>8.2918199999999995</v>
      </c>
      <c r="R35" s="14">
        <f t="shared" si="19"/>
        <v>0.12075799999999999</v>
      </c>
      <c r="S35" s="20">
        <f t="shared" si="19"/>
        <v>1.69856E-12</v>
      </c>
      <c r="T35" s="14">
        <f t="shared" si="19"/>
        <v>2.9385999999999996E-14</v>
      </c>
      <c r="U35" s="14">
        <f t="shared" si="19"/>
        <v>1.7300599999999999</v>
      </c>
      <c r="V35" s="14">
        <f t="shared" si="19"/>
        <v>0.97159999999999991</v>
      </c>
      <c r="W35" s="14">
        <f t="shared" si="19"/>
        <v>1.0023580000000001E-3</v>
      </c>
      <c r="X35" s="14">
        <f t="shared" si="19"/>
        <v>0.103168</v>
      </c>
      <c r="Z35" s="11">
        <f>AVERAGE(Z30:Z34)</f>
        <v>1.7926200000000001E-7</v>
      </c>
      <c r="AA35" s="11">
        <f>AVERAGE(AA30:AA34)</f>
        <v>6831.9560000000001</v>
      </c>
      <c r="AB35" s="11">
        <f>AVERAGE(AB30:AB34)</f>
        <v>2.1668000000000001E-7</v>
      </c>
      <c r="AC35" s="11">
        <f>AVERAGE(AC30:AC34)</f>
        <v>1.69856E-12</v>
      </c>
    </row>
    <row r="37" spans="1:29" x14ac:dyDescent="0.35">
      <c r="A37" s="24">
        <v>0.05</v>
      </c>
    </row>
    <row r="38" spans="1:29" x14ac:dyDescent="0.35">
      <c r="A38" s="13" t="s">
        <v>19</v>
      </c>
      <c r="B38" s="13" t="s">
        <v>20</v>
      </c>
      <c r="C38" s="13" t="s">
        <v>21</v>
      </c>
      <c r="D38" s="13" t="s">
        <v>22</v>
      </c>
      <c r="E38" s="13" t="s">
        <v>23</v>
      </c>
      <c r="F38" s="13" t="s">
        <v>24</v>
      </c>
      <c r="G38" s="13" t="s">
        <v>25</v>
      </c>
      <c r="H38" s="13" t="s">
        <v>26</v>
      </c>
      <c r="I38" s="13" t="s">
        <v>27</v>
      </c>
      <c r="J38" s="13" t="s">
        <v>28</v>
      </c>
      <c r="K38" s="13" t="s">
        <v>29</v>
      </c>
      <c r="L38" s="13" t="s">
        <v>30</v>
      </c>
      <c r="M38" s="13" t="s">
        <v>31</v>
      </c>
      <c r="N38" s="13" t="s">
        <v>32</v>
      </c>
      <c r="O38" s="13" t="s">
        <v>33</v>
      </c>
      <c r="P38" s="13" t="s">
        <v>34</v>
      </c>
      <c r="Q38" s="13" t="s">
        <v>35</v>
      </c>
      <c r="R38" s="13" t="s">
        <v>36</v>
      </c>
      <c r="S38" s="13" t="s">
        <v>37</v>
      </c>
      <c r="T38" s="13" t="s">
        <v>38</v>
      </c>
      <c r="U38" s="13" t="s">
        <v>39</v>
      </c>
      <c r="V38" s="13" t="s">
        <v>40</v>
      </c>
      <c r="W38" s="13" t="s">
        <v>41</v>
      </c>
      <c r="X38" s="13" t="s">
        <v>42</v>
      </c>
      <c r="Z38" s="11" t="s">
        <v>43</v>
      </c>
      <c r="AA38" s="11" t="s">
        <v>44</v>
      </c>
      <c r="AB38" s="11" t="s">
        <v>45</v>
      </c>
      <c r="AC38" s="11" t="s">
        <v>46</v>
      </c>
    </row>
    <row r="39" spans="1:29" x14ac:dyDescent="0.35">
      <c r="A39" s="11" t="s">
        <v>68</v>
      </c>
      <c r="B39" s="17">
        <v>8.5482999999999995E-5</v>
      </c>
      <c r="C39" s="11">
        <v>1.6840000000000001E-2</v>
      </c>
      <c r="D39" s="17">
        <v>1.7945000000000001E-7</v>
      </c>
      <c r="E39" s="17">
        <v>8.0093999999999992E-9</v>
      </c>
      <c r="F39" s="17">
        <v>4.4633000000000003</v>
      </c>
      <c r="G39" s="11">
        <v>-33.020000000000003</v>
      </c>
      <c r="H39" s="11">
        <v>6.0937000000000001</v>
      </c>
      <c r="I39" s="11">
        <v>18.454999999999998</v>
      </c>
      <c r="J39" s="17">
        <v>2.2380999999999999E-7</v>
      </c>
      <c r="K39" s="17">
        <v>1.5256999999999999E-8</v>
      </c>
      <c r="L39" s="17">
        <v>6.8169000000000004</v>
      </c>
      <c r="M39" s="11">
        <v>0.75739000000000001</v>
      </c>
      <c r="N39" s="17">
        <v>5.9290999999999996E-3</v>
      </c>
      <c r="O39" s="17">
        <v>0.78283000000000003</v>
      </c>
      <c r="P39" s="11">
        <v>6747</v>
      </c>
      <c r="Q39" s="17">
        <v>8.1607000000000003</v>
      </c>
      <c r="R39" s="17">
        <v>0.12095</v>
      </c>
      <c r="S39" s="18">
        <v>1.6968E-12</v>
      </c>
      <c r="T39" s="17">
        <v>2.912E-14</v>
      </c>
      <c r="U39" s="17">
        <v>1.7161999999999999</v>
      </c>
      <c r="V39" s="11">
        <v>0.97170000000000001</v>
      </c>
      <c r="W39" s="17">
        <v>9.9547000000000004E-4</v>
      </c>
      <c r="X39" s="17">
        <v>0.10245</v>
      </c>
      <c r="Z39" s="15">
        <f>D39</f>
        <v>1.7945000000000001E-7</v>
      </c>
      <c r="AA39" s="14">
        <f>G39+P39</f>
        <v>6713.98</v>
      </c>
      <c r="AB39" s="15">
        <f>J39</f>
        <v>2.2380999999999999E-7</v>
      </c>
      <c r="AC39" s="15">
        <f>S39</f>
        <v>1.6968E-12</v>
      </c>
    </row>
    <row r="40" spans="1:29" x14ac:dyDescent="0.35">
      <c r="A40" s="11" t="s">
        <v>69</v>
      </c>
      <c r="B40" s="17">
        <v>8.3016999999999995E-5</v>
      </c>
      <c r="C40" s="11">
        <v>1.6354E-2</v>
      </c>
      <c r="D40" s="17">
        <v>1.8111000000000001E-7</v>
      </c>
      <c r="E40" s="17">
        <v>7.9044999999999997E-9</v>
      </c>
      <c r="F40" s="17">
        <v>4.3644999999999996</v>
      </c>
      <c r="G40" s="11">
        <v>-35.07</v>
      </c>
      <c r="H40" s="11">
        <v>6.0247000000000002</v>
      </c>
      <c r="I40" s="11">
        <v>17.178999999999998</v>
      </c>
      <c r="J40" s="17">
        <v>2.2707999999999999E-7</v>
      </c>
      <c r="K40" s="17">
        <v>1.5244000000000001E-8</v>
      </c>
      <c r="L40" s="17">
        <v>6.7130999999999998</v>
      </c>
      <c r="M40" s="11">
        <v>0.75609000000000004</v>
      </c>
      <c r="N40" s="17">
        <v>5.8395000000000001E-3</v>
      </c>
      <c r="O40" s="17">
        <v>0.77232999999999996</v>
      </c>
      <c r="P40" s="11">
        <v>6739</v>
      </c>
      <c r="Q40" s="17">
        <v>8.0639000000000003</v>
      </c>
      <c r="R40" s="17">
        <v>0.11966</v>
      </c>
      <c r="S40" s="18">
        <v>1.7114999999999999E-12</v>
      </c>
      <c r="T40" s="17">
        <v>2.9002000000000002E-14</v>
      </c>
      <c r="U40" s="17">
        <v>1.6944999999999999</v>
      </c>
      <c r="V40" s="11">
        <v>0.97121999999999997</v>
      </c>
      <c r="W40" s="17">
        <v>9.8309000000000005E-4</v>
      </c>
      <c r="X40" s="17">
        <v>0.10122</v>
      </c>
      <c r="Z40" s="17">
        <f t="shared" ref="Z40:Z43" si="20">D40</f>
        <v>1.8111000000000001E-7</v>
      </c>
      <c r="AA40" s="11">
        <f t="shared" ref="AA40:AA43" si="21">G40+P40</f>
        <v>6703.93</v>
      </c>
      <c r="AB40" s="17">
        <f t="shared" ref="AB40:AB43" si="22">J40</f>
        <v>2.2707999999999999E-7</v>
      </c>
      <c r="AC40" s="17">
        <f t="shared" ref="AC40:AC43" si="23">S40</f>
        <v>1.7114999999999999E-12</v>
      </c>
    </row>
    <row r="41" spans="1:29" x14ac:dyDescent="0.35">
      <c r="A41" s="11" t="s">
        <v>70</v>
      </c>
      <c r="B41" s="17">
        <v>8.2714999999999997E-5</v>
      </c>
      <c r="C41" s="11">
        <v>1.6295E-2</v>
      </c>
      <c r="D41" s="17">
        <v>1.8187E-7</v>
      </c>
      <c r="E41" s="17">
        <v>7.8976999999999993E-9</v>
      </c>
      <c r="F41" s="17">
        <v>4.3425000000000002</v>
      </c>
      <c r="G41" s="11">
        <v>-35.97</v>
      </c>
      <c r="H41" s="11">
        <v>6.0227000000000004</v>
      </c>
      <c r="I41" s="11">
        <v>16.744</v>
      </c>
      <c r="J41" s="17">
        <v>2.276E-7</v>
      </c>
      <c r="K41" s="17">
        <v>1.5253999999999999E-8</v>
      </c>
      <c r="L41" s="17">
        <v>6.7020999999999997</v>
      </c>
      <c r="M41" s="11">
        <v>0.75578000000000001</v>
      </c>
      <c r="N41" s="17">
        <v>5.8300000000000001E-3</v>
      </c>
      <c r="O41" s="17">
        <v>0.77139000000000002</v>
      </c>
      <c r="P41" s="11">
        <v>6745</v>
      </c>
      <c r="Q41" s="17">
        <v>8.0630000000000006</v>
      </c>
      <c r="R41" s="17">
        <v>0.11953999999999999</v>
      </c>
      <c r="S41" s="18">
        <v>1.7223E-12</v>
      </c>
      <c r="T41" s="17">
        <v>2.9148999999999998E-14</v>
      </c>
      <c r="U41" s="17">
        <v>1.6923999999999999</v>
      </c>
      <c r="V41" s="11">
        <v>0.97085999999999995</v>
      </c>
      <c r="W41" s="17">
        <v>9.819500000000001E-4</v>
      </c>
      <c r="X41" s="17">
        <v>0.10113999999999999</v>
      </c>
      <c r="Z41" s="17">
        <f t="shared" si="20"/>
        <v>1.8187E-7</v>
      </c>
      <c r="AA41" s="11">
        <f t="shared" si="21"/>
        <v>6709.03</v>
      </c>
      <c r="AB41" s="17">
        <f t="shared" si="22"/>
        <v>2.276E-7</v>
      </c>
      <c r="AC41" s="17">
        <f t="shared" si="23"/>
        <v>1.7223E-12</v>
      </c>
    </row>
    <row r="42" spans="1:29" x14ac:dyDescent="0.35">
      <c r="A42" s="11" t="s">
        <v>71</v>
      </c>
      <c r="B42" s="17">
        <v>8.1119999999999996E-5</v>
      </c>
      <c r="C42" s="11">
        <v>1.5980999999999999E-2</v>
      </c>
      <c r="D42" s="17">
        <v>1.8190000000000001E-7</v>
      </c>
      <c r="E42" s="17">
        <v>7.8280999999999995E-9</v>
      </c>
      <c r="F42" s="17">
        <v>4.3034999999999997</v>
      </c>
      <c r="G42" s="11">
        <v>-36.93</v>
      </c>
      <c r="H42" s="11">
        <v>5.9703999999999997</v>
      </c>
      <c r="I42" s="11">
        <v>16.167000000000002</v>
      </c>
      <c r="J42" s="17">
        <v>2.2754000000000001E-7</v>
      </c>
      <c r="K42" s="17">
        <v>1.5090000000000001E-8</v>
      </c>
      <c r="L42" s="17">
        <v>6.6318000000000001</v>
      </c>
      <c r="M42" s="11">
        <v>0.75568999999999997</v>
      </c>
      <c r="N42" s="17">
        <v>5.7689000000000004E-3</v>
      </c>
      <c r="O42" s="17">
        <v>0.76339999999999997</v>
      </c>
      <c r="P42" s="11">
        <v>6749</v>
      </c>
      <c r="Q42" s="17">
        <v>7.9912999999999998</v>
      </c>
      <c r="R42" s="17">
        <v>0.11841</v>
      </c>
      <c r="S42" s="18">
        <v>1.7184E-12</v>
      </c>
      <c r="T42" s="17">
        <v>2.8802000000000001E-14</v>
      </c>
      <c r="U42" s="17">
        <v>1.6760999999999999</v>
      </c>
      <c r="V42" s="11">
        <v>0.97092999999999996</v>
      </c>
      <c r="W42" s="17">
        <v>9.7249999999999995E-4</v>
      </c>
      <c r="X42" s="17">
        <v>0.10016</v>
      </c>
      <c r="Z42" s="17">
        <f t="shared" si="20"/>
        <v>1.8190000000000001E-7</v>
      </c>
      <c r="AA42" s="11">
        <f t="shared" si="21"/>
        <v>6712.07</v>
      </c>
      <c r="AB42" s="17">
        <f t="shared" si="22"/>
        <v>2.2754000000000001E-7</v>
      </c>
      <c r="AC42" s="17">
        <f t="shared" si="23"/>
        <v>1.7184E-12</v>
      </c>
    </row>
    <row r="43" spans="1:29" x14ac:dyDescent="0.35">
      <c r="A43" s="12" t="s">
        <v>72</v>
      </c>
      <c r="B43" s="19">
        <v>8.1876E-5</v>
      </c>
      <c r="C43" s="12">
        <v>1.6129999999999999E-2</v>
      </c>
      <c r="D43" s="19">
        <v>1.8139000000000001E-7</v>
      </c>
      <c r="E43" s="19">
        <v>7.8612999999999997E-9</v>
      </c>
      <c r="F43" s="19">
        <v>4.3338999999999999</v>
      </c>
      <c r="G43" s="12">
        <v>-35.979999999999997</v>
      </c>
      <c r="H43" s="12">
        <v>5.9953000000000003</v>
      </c>
      <c r="I43" s="12">
        <v>16.663</v>
      </c>
      <c r="J43" s="19">
        <v>2.2719000000000001E-7</v>
      </c>
      <c r="K43" s="19">
        <v>1.5139000000000001E-8</v>
      </c>
      <c r="L43" s="19">
        <v>6.6635999999999997</v>
      </c>
      <c r="M43" s="12">
        <v>0.75602000000000003</v>
      </c>
      <c r="N43" s="19">
        <v>5.7961999999999996E-3</v>
      </c>
      <c r="O43" s="19">
        <v>0.76666999999999996</v>
      </c>
      <c r="P43" s="12">
        <v>6740</v>
      </c>
      <c r="Q43" s="19">
        <v>8.0190999999999999</v>
      </c>
      <c r="R43" s="19">
        <v>0.11898</v>
      </c>
      <c r="S43" s="25">
        <v>1.7088999999999999E-12</v>
      </c>
      <c r="T43" s="19">
        <v>2.8768999999999997E-14</v>
      </c>
      <c r="U43" s="19">
        <v>1.6835</v>
      </c>
      <c r="V43" s="12">
        <v>0.97121999999999997</v>
      </c>
      <c r="W43" s="19">
        <v>9.7678000000000001E-4</v>
      </c>
      <c r="X43" s="19">
        <v>0.10057000000000001</v>
      </c>
      <c r="Z43" s="19">
        <f t="shared" si="20"/>
        <v>1.8139000000000001E-7</v>
      </c>
      <c r="AA43" s="12">
        <f t="shared" si="21"/>
        <v>6704.02</v>
      </c>
      <c r="AB43" s="19">
        <f t="shared" si="22"/>
        <v>2.2719000000000001E-7</v>
      </c>
      <c r="AC43" s="19">
        <f t="shared" si="23"/>
        <v>1.7088999999999999E-12</v>
      </c>
    </row>
    <row r="44" spans="1:29" x14ac:dyDescent="0.35">
      <c r="A44" s="11" t="s">
        <v>52</v>
      </c>
      <c r="B44" s="11">
        <f t="shared" ref="B44:X44" si="24">AVERAGE(B39:B43)</f>
        <v>8.2842199999999991E-5</v>
      </c>
      <c r="C44" s="11">
        <f t="shared" si="24"/>
        <v>1.6320000000000001E-2</v>
      </c>
      <c r="D44" s="11">
        <f t="shared" si="24"/>
        <v>1.8114400000000002E-7</v>
      </c>
      <c r="E44" s="11">
        <f t="shared" si="24"/>
        <v>7.9002000000000005E-9</v>
      </c>
      <c r="F44" s="11">
        <f t="shared" si="24"/>
        <v>4.3615399999999998</v>
      </c>
      <c r="G44" s="11">
        <f t="shared" si="24"/>
        <v>-35.393999999999998</v>
      </c>
      <c r="H44" s="11">
        <f t="shared" si="24"/>
        <v>6.0213599999999996</v>
      </c>
      <c r="I44" s="11">
        <f t="shared" si="24"/>
        <v>17.041599999999999</v>
      </c>
      <c r="J44" s="11">
        <f t="shared" si="24"/>
        <v>2.2664399999999997E-7</v>
      </c>
      <c r="K44" s="11">
        <f t="shared" si="24"/>
        <v>1.5196799999999999E-8</v>
      </c>
      <c r="L44" s="11">
        <f t="shared" si="24"/>
        <v>6.7055000000000007</v>
      </c>
      <c r="M44" s="11">
        <f t="shared" si="24"/>
        <v>0.75619400000000003</v>
      </c>
      <c r="N44" s="11">
        <f t="shared" si="24"/>
        <v>5.8327400000000003E-3</v>
      </c>
      <c r="O44" s="11">
        <f t="shared" si="24"/>
        <v>0.77132400000000001</v>
      </c>
      <c r="P44" s="11">
        <f t="shared" si="24"/>
        <v>6744</v>
      </c>
      <c r="Q44" s="11">
        <f t="shared" si="24"/>
        <v>8.0596000000000014</v>
      </c>
      <c r="R44" s="11">
        <f t="shared" si="24"/>
        <v>0.11950799999999999</v>
      </c>
      <c r="S44" s="22">
        <f t="shared" si="24"/>
        <v>1.7115800000000001E-12</v>
      </c>
      <c r="T44" s="11">
        <f t="shared" si="24"/>
        <v>2.89684E-14</v>
      </c>
      <c r="U44" s="11">
        <f t="shared" si="24"/>
        <v>1.6925399999999999</v>
      </c>
      <c r="V44" s="11">
        <f t="shared" si="24"/>
        <v>0.97118599999999999</v>
      </c>
      <c r="W44" s="11">
        <f t="shared" si="24"/>
        <v>9.8195800000000001E-4</v>
      </c>
      <c r="X44" s="11">
        <f t="shared" si="24"/>
        <v>0.10110800000000002</v>
      </c>
      <c r="Z44" s="11">
        <f>AVERAGE(Z39:Z43)</f>
        <v>1.8114400000000002E-7</v>
      </c>
      <c r="AA44" s="11">
        <f>AVERAGE(AA39:AA43)</f>
        <v>6708.6059999999998</v>
      </c>
      <c r="AB44" s="11">
        <f>AVERAGE(AB39:AB43)</f>
        <v>2.2664399999999997E-7</v>
      </c>
      <c r="AC44" s="11">
        <f>AVERAGE(AC39:AC43)</f>
        <v>1.7115800000000001E-12</v>
      </c>
    </row>
    <row r="46" spans="1:29" x14ac:dyDescent="0.35">
      <c r="A46" s="24">
        <v>0.06</v>
      </c>
    </row>
    <row r="47" spans="1:29" x14ac:dyDescent="0.35">
      <c r="A47" s="13" t="s">
        <v>19</v>
      </c>
      <c r="B47" s="13" t="s">
        <v>20</v>
      </c>
      <c r="C47" s="13" t="s">
        <v>21</v>
      </c>
      <c r="D47" s="13" t="s">
        <v>22</v>
      </c>
      <c r="E47" s="13" t="s">
        <v>23</v>
      </c>
      <c r="F47" s="13" t="s">
        <v>24</v>
      </c>
      <c r="G47" s="13" t="s">
        <v>25</v>
      </c>
      <c r="H47" s="13" t="s">
        <v>26</v>
      </c>
      <c r="I47" s="13" t="s">
        <v>27</v>
      </c>
      <c r="J47" s="13" t="s">
        <v>28</v>
      </c>
      <c r="K47" s="13" t="s">
        <v>29</v>
      </c>
      <c r="L47" s="13" t="s">
        <v>30</v>
      </c>
      <c r="M47" s="13" t="s">
        <v>31</v>
      </c>
      <c r="N47" s="13" t="s">
        <v>32</v>
      </c>
      <c r="O47" s="13" t="s">
        <v>33</v>
      </c>
      <c r="P47" s="13" t="s">
        <v>34</v>
      </c>
      <c r="Q47" s="13" t="s">
        <v>35</v>
      </c>
      <c r="R47" s="13" t="s">
        <v>36</v>
      </c>
      <c r="S47" s="13" t="s">
        <v>37</v>
      </c>
      <c r="T47" s="13" t="s">
        <v>38</v>
      </c>
      <c r="U47" s="13" t="s">
        <v>39</v>
      </c>
      <c r="V47" s="13" t="s">
        <v>40</v>
      </c>
      <c r="W47" s="13" t="s">
        <v>41</v>
      </c>
      <c r="X47" s="13" t="s">
        <v>42</v>
      </c>
      <c r="Z47" s="11" t="s">
        <v>43</v>
      </c>
      <c r="AA47" s="11" t="s">
        <v>44</v>
      </c>
      <c r="AB47" s="11" t="s">
        <v>45</v>
      </c>
      <c r="AC47" s="11" t="s">
        <v>46</v>
      </c>
    </row>
    <row r="48" spans="1:29" x14ac:dyDescent="0.35">
      <c r="A48" s="11" t="s">
        <v>73</v>
      </c>
      <c r="B48" s="17">
        <v>8.2097999999999999E-5</v>
      </c>
      <c r="C48" s="11">
        <v>1.6173E-2</v>
      </c>
      <c r="D48" s="17">
        <v>1.8160000000000001E-7</v>
      </c>
      <c r="E48" s="17">
        <v>7.8701999999999996E-9</v>
      </c>
      <c r="F48" s="17">
        <v>4.3338000000000001</v>
      </c>
      <c r="G48" s="11">
        <v>-34.97</v>
      </c>
      <c r="H48" s="11">
        <v>6.02</v>
      </c>
      <c r="I48" s="11">
        <v>17.215</v>
      </c>
      <c r="J48" s="17">
        <v>2.3486E-7</v>
      </c>
      <c r="K48" s="17">
        <v>1.5672E-8</v>
      </c>
      <c r="L48" s="17">
        <v>6.6729000000000003</v>
      </c>
      <c r="M48" s="11">
        <v>0.75385000000000002</v>
      </c>
      <c r="N48" s="17">
        <v>5.8056999999999996E-3</v>
      </c>
      <c r="O48" s="17">
        <v>0.77014000000000005</v>
      </c>
      <c r="P48" s="11">
        <v>6687</v>
      </c>
      <c r="Q48" s="17">
        <v>8.0304000000000002</v>
      </c>
      <c r="R48" s="17">
        <v>0.12009</v>
      </c>
      <c r="S48" s="18">
        <v>1.7127E-12</v>
      </c>
      <c r="T48" s="17">
        <v>2.8963E-14</v>
      </c>
      <c r="U48" s="17">
        <v>1.6911</v>
      </c>
      <c r="V48" s="11">
        <v>0.97118000000000004</v>
      </c>
      <c r="W48" s="17">
        <v>9.8166000000000008E-4</v>
      </c>
      <c r="X48" s="17">
        <v>0.10108</v>
      </c>
      <c r="Z48" s="15">
        <f>D48</f>
        <v>1.8160000000000001E-7</v>
      </c>
      <c r="AA48" s="14">
        <f>G48+P48</f>
        <v>6652.03</v>
      </c>
      <c r="AB48" s="15">
        <f>J48</f>
        <v>2.3486E-7</v>
      </c>
      <c r="AC48" s="15">
        <f>S48</f>
        <v>1.7127E-12</v>
      </c>
    </row>
    <row r="49" spans="1:29" x14ac:dyDescent="0.35">
      <c r="A49" s="11" t="s">
        <v>74</v>
      </c>
      <c r="B49" s="17">
        <v>8.0615E-5</v>
      </c>
      <c r="C49" s="11">
        <v>1.5880999999999999E-2</v>
      </c>
      <c r="D49" s="17">
        <v>1.8329E-7</v>
      </c>
      <c r="E49" s="17">
        <v>7.8004999999999993E-9</v>
      </c>
      <c r="F49" s="17">
        <v>4.2557999999999998</v>
      </c>
      <c r="G49" s="11">
        <v>-36.79</v>
      </c>
      <c r="H49" s="11">
        <v>5.9744999999999999</v>
      </c>
      <c r="I49" s="11">
        <v>16.239000000000001</v>
      </c>
      <c r="J49" s="17">
        <v>2.36E-7</v>
      </c>
      <c r="K49" s="17">
        <v>1.5635999999999999E-8</v>
      </c>
      <c r="L49" s="17">
        <v>6.6254</v>
      </c>
      <c r="M49" s="11">
        <v>0.75366</v>
      </c>
      <c r="N49" s="17">
        <v>5.7644000000000003E-3</v>
      </c>
      <c r="O49" s="17">
        <v>0.76485000000000003</v>
      </c>
      <c r="P49" s="11">
        <v>6684</v>
      </c>
      <c r="Q49" s="17">
        <v>7.9661999999999997</v>
      </c>
      <c r="R49" s="17">
        <v>0.11917999999999999</v>
      </c>
      <c r="S49" s="18">
        <v>1.7277E-12</v>
      </c>
      <c r="T49" s="17">
        <v>2.8966999999999999E-14</v>
      </c>
      <c r="U49" s="17">
        <v>1.6766000000000001</v>
      </c>
      <c r="V49" s="11">
        <v>0.97070999999999996</v>
      </c>
      <c r="W49" s="17">
        <v>9.7344E-4</v>
      </c>
      <c r="X49" s="17">
        <v>0.10027999999999999</v>
      </c>
      <c r="Z49" s="17">
        <f t="shared" ref="Z49:Z52" si="25">D49</f>
        <v>1.8329E-7</v>
      </c>
      <c r="AA49" s="11">
        <f t="shared" ref="AA49:AA52" si="26">G49+P49</f>
        <v>6647.21</v>
      </c>
      <c r="AB49" s="17">
        <f t="shared" ref="AB49:AB52" si="27">J49</f>
        <v>2.36E-7</v>
      </c>
      <c r="AC49" s="17">
        <f t="shared" ref="AC49:AC52" si="28">S49</f>
        <v>1.7277E-12</v>
      </c>
    </row>
    <row r="50" spans="1:29" x14ac:dyDescent="0.35">
      <c r="A50" s="11" t="s">
        <v>75</v>
      </c>
      <c r="B50" s="17">
        <v>8.0581000000000007E-5</v>
      </c>
      <c r="C50" s="11">
        <v>1.5873999999999999E-2</v>
      </c>
      <c r="D50" s="17">
        <v>1.8328000000000001E-7</v>
      </c>
      <c r="E50" s="17">
        <v>7.7970000000000003E-9</v>
      </c>
      <c r="F50" s="17">
        <v>4.2541000000000002</v>
      </c>
      <c r="G50" s="11">
        <v>-36.799999999999997</v>
      </c>
      <c r="H50" s="11">
        <v>5.9714</v>
      </c>
      <c r="I50" s="11">
        <v>16.227</v>
      </c>
      <c r="J50" s="17">
        <v>2.3566999999999999E-7</v>
      </c>
      <c r="K50" s="17">
        <v>1.5629000000000001E-8</v>
      </c>
      <c r="L50" s="17">
        <v>6.6317000000000004</v>
      </c>
      <c r="M50" s="11">
        <v>0.75385999999999997</v>
      </c>
      <c r="N50" s="17">
        <v>5.7697E-3</v>
      </c>
      <c r="O50" s="17">
        <v>0.76534999999999997</v>
      </c>
      <c r="P50" s="11">
        <v>6687</v>
      </c>
      <c r="Q50" s="17">
        <v>7.9634</v>
      </c>
      <c r="R50" s="17">
        <v>0.11909</v>
      </c>
      <c r="S50" s="18">
        <v>1.7305999999999999E-12</v>
      </c>
      <c r="T50" s="17">
        <v>2.9002000000000002E-14</v>
      </c>
      <c r="U50" s="17">
        <v>1.6758</v>
      </c>
      <c r="V50" s="11">
        <v>0.97062000000000004</v>
      </c>
      <c r="W50" s="17">
        <v>9.7293E-4</v>
      </c>
      <c r="X50" s="17">
        <v>0.10024</v>
      </c>
      <c r="Z50" s="17">
        <f t="shared" si="25"/>
        <v>1.8328000000000001E-7</v>
      </c>
      <c r="AA50" s="11">
        <f t="shared" si="26"/>
        <v>6650.2</v>
      </c>
      <c r="AB50" s="17">
        <f t="shared" si="27"/>
        <v>2.3566999999999999E-7</v>
      </c>
      <c r="AC50" s="17">
        <f t="shared" si="28"/>
        <v>1.7305999999999999E-12</v>
      </c>
    </row>
    <row r="51" spans="1:29" x14ac:dyDescent="0.35">
      <c r="A51" s="11" t="s">
        <v>76</v>
      </c>
      <c r="B51" s="17">
        <v>7.852E-5</v>
      </c>
      <c r="C51" s="11">
        <v>1.5468000000000001E-2</v>
      </c>
      <c r="D51" s="17">
        <v>1.8386000000000001E-7</v>
      </c>
      <c r="E51" s="17">
        <v>7.6970999999999998E-9</v>
      </c>
      <c r="F51" s="17">
        <v>4.1863999999999999</v>
      </c>
      <c r="G51" s="11">
        <v>-38.03</v>
      </c>
      <c r="H51" s="11">
        <v>5.8982000000000001</v>
      </c>
      <c r="I51" s="11">
        <v>15.509</v>
      </c>
      <c r="J51" s="17">
        <v>2.3610999999999999E-7</v>
      </c>
      <c r="K51" s="17">
        <v>1.5495999999999999E-8</v>
      </c>
      <c r="L51" s="17">
        <v>6.5629999999999997</v>
      </c>
      <c r="M51" s="11">
        <v>0.75397999999999998</v>
      </c>
      <c r="N51" s="17">
        <v>5.7102999999999998E-3</v>
      </c>
      <c r="O51" s="17">
        <v>0.75734999999999997</v>
      </c>
      <c r="P51" s="11">
        <v>6688</v>
      </c>
      <c r="Q51" s="17">
        <v>7.8628999999999998</v>
      </c>
      <c r="R51" s="17">
        <v>0.11756999999999999</v>
      </c>
      <c r="S51" s="18">
        <v>1.7343E-12</v>
      </c>
      <c r="T51" s="17">
        <v>2.8679000000000001E-14</v>
      </c>
      <c r="U51" s="17">
        <v>1.6536</v>
      </c>
      <c r="V51" s="11">
        <v>0.97047000000000005</v>
      </c>
      <c r="W51" s="17">
        <v>9.6011999999999996E-4</v>
      </c>
      <c r="X51" s="17">
        <v>9.8933999999999994E-2</v>
      </c>
      <c r="Z51" s="17">
        <f t="shared" si="25"/>
        <v>1.8386000000000001E-7</v>
      </c>
      <c r="AA51" s="11">
        <f t="shared" si="26"/>
        <v>6649.97</v>
      </c>
      <c r="AB51" s="17">
        <f t="shared" si="27"/>
        <v>2.3610999999999999E-7</v>
      </c>
      <c r="AC51" s="17">
        <f t="shared" si="28"/>
        <v>1.7343E-12</v>
      </c>
    </row>
    <row r="52" spans="1:29" x14ac:dyDescent="0.35">
      <c r="A52" s="12" t="s">
        <v>77</v>
      </c>
      <c r="B52" s="19">
        <v>8.0388000000000004E-5</v>
      </c>
      <c r="C52" s="12">
        <v>1.5837E-2</v>
      </c>
      <c r="D52" s="19">
        <v>1.8215E-7</v>
      </c>
      <c r="E52" s="19">
        <v>7.7833999999999994E-9</v>
      </c>
      <c r="F52" s="19">
        <v>4.2731000000000003</v>
      </c>
      <c r="G52" s="12">
        <v>-35.92</v>
      </c>
      <c r="H52" s="12">
        <v>5.9554</v>
      </c>
      <c r="I52" s="12">
        <v>16.579999999999998</v>
      </c>
      <c r="J52" s="19">
        <v>2.3540999999999999E-7</v>
      </c>
      <c r="K52" s="19">
        <v>1.5600000000000001E-8</v>
      </c>
      <c r="L52" s="19">
        <v>6.6266999999999996</v>
      </c>
      <c r="M52" s="12">
        <v>0.75402000000000002</v>
      </c>
      <c r="N52" s="19">
        <v>5.7654999999999998E-3</v>
      </c>
      <c r="O52" s="19">
        <v>0.76463000000000003</v>
      </c>
      <c r="P52" s="12">
        <v>6689</v>
      </c>
      <c r="Q52" s="19">
        <v>7.9432</v>
      </c>
      <c r="R52" s="19">
        <v>0.11874999999999999</v>
      </c>
      <c r="S52" s="25">
        <v>1.7158E-12</v>
      </c>
      <c r="T52" s="19">
        <v>2.8690000000000002E-14</v>
      </c>
      <c r="U52" s="19">
        <v>1.6720999999999999</v>
      </c>
      <c r="V52" s="12">
        <v>0.97106000000000003</v>
      </c>
      <c r="W52" s="19">
        <v>9.7066999999999997E-4</v>
      </c>
      <c r="X52" s="19">
        <v>9.9959999999999993E-2</v>
      </c>
      <c r="Z52" s="19">
        <f t="shared" si="25"/>
        <v>1.8215E-7</v>
      </c>
      <c r="AA52" s="12">
        <f t="shared" si="26"/>
        <v>6653.08</v>
      </c>
      <c r="AB52" s="19">
        <f t="shared" si="27"/>
        <v>2.3540999999999999E-7</v>
      </c>
      <c r="AC52" s="19">
        <f t="shared" si="28"/>
        <v>1.7158E-12</v>
      </c>
    </row>
    <row r="53" spans="1:29" x14ac:dyDescent="0.35">
      <c r="A53" s="11" t="s">
        <v>52</v>
      </c>
      <c r="B53" s="11">
        <f t="shared" ref="B53:X53" si="29">AVERAGE(B48:B52)</f>
        <v>8.044040000000001E-5</v>
      </c>
      <c r="C53" s="11">
        <f t="shared" si="29"/>
        <v>1.5846599999999999E-2</v>
      </c>
      <c r="D53" s="11">
        <f t="shared" si="29"/>
        <v>1.8283600000000001E-7</v>
      </c>
      <c r="E53" s="11">
        <f t="shared" si="29"/>
        <v>7.78964E-9</v>
      </c>
      <c r="F53" s="11">
        <f t="shared" si="29"/>
        <v>4.2606400000000004</v>
      </c>
      <c r="G53" s="11">
        <f t="shared" si="29"/>
        <v>-36.501999999999995</v>
      </c>
      <c r="H53" s="11">
        <f t="shared" si="29"/>
        <v>5.9638999999999998</v>
      </c>
      <c r="I53" s="11">
        <f t="shared" si="29"/>
        <v>16.353999999999999</v>
      </c>
      <c r="J53" s="11">
        <f t="shared" si="29"/>
        <v>2.3560999999999998E-7</v>
      </c>
      <c r="K53" s="11">
        <f t="shared" si="29"/>
        <v>1.56066E-8</v>
      </c>
      <c r="L53" s="11">
        <f t="shared" si="29"/>
        <v>6.6239399999999993</v>
      </c>
      <c r="M53" s="11">
        <f t="shared" si="29"/>
        <v>0.75387399999999993</v>
      </c>
      <c r="N53" s="11">
        <f t="shared" si="29"/>
        <v>5.7631199999999992E-3</v>
      </c>
      <c r="O53" s="11">
        <f t="shared" si="29"/>
        <v>0.76446400000000003</v>
      </c>
      <c r="P53" s="11">
        <f t="shared" si="29"/>
        <v>6687</v>
      </c>
      <c r="Q53" s="11">
        <f t="shared" si="29"/>
        <v>7.95322</v>
      </c>
      <c r="R53" s="11">
        <f t="shared" si="29"/>
        <v>0.118936</v>
      </c>
      <c r="S53" s="22">
        <f t="shared" si="29"/>
        <v>1.7242200000000001E-12</v>
      </c>
      <c r="T53" s="11">
        <f t="shared" si="29"/>
        <v>2.8860200000000005E-14</v>
      </c>
      <c r="U53" s="11">
        <f t="shared" si="29"/>
        <v>1.6738399999999998</v>
      </c>
      <c r="V53" s="11">
        <f t="shared" si="29"/>
        <v>0.97080800000000012</v>
      </c>
      <c r="W53" s="11">
        <f t="shared" si="29"/>
        <v>9.7176399999999996E-4</v>
      </c>
      <c r="X53" s="11">
        <f t="shared" si="29"/>
        <v>0.1000988</v>
      </c>
      <c r="Z53" s="11">
        <f>AVERAGE(Z48:Z52)</f>
        <v>1.8283600000000001E-7</v>
      </c>
      <c r="AA53" s="11">
        <f>AVERAGE(AA48:AA52)</f>
        <v>6650.4979999999996</v>
      </c>
      <c r="AB53" s="11">
        <f>AVERAGE(AB48:AB52)</f>
        <v>2.3560999999999998E-7</v>
      </c>
      <c r="AC53" s="11">
        <f>AVERAGE(AC48:AC52)</f>
        <v>1.7242200000000001E-12</v>
      </c>
    </row>
    <row r="55" spans="1:29" x14ac:dyDescent="0.35">
      <c r="A55" s="24">
        <v>7.0000000000000007E-2</v>
      </c>
    </row>
    <row r="56" spans="1:29" x14ac:dyDescent="0.35">
      <c r="A56" s="13" t="s">
        <v>19</v>
      </c>
      <c r="B56" s="13" t="s">
        <v>20</v>
      </c>
      <c r="C56" s="13" t="s">
        <v>21</v>
      </c>
      <c r="D56" s="13" t="s">
        <v>22</v>
      </c>
      <c r="E56" s="13" t="s">
        <v>23</v>
      </c>
      <c r="F56" s="13" t="s">
        <v>24</v>
      </c>
      <c r="G56" s="13" t="s">
        <v>25</v>
      </c>
      <c r="H56" s="13" t="s">
        <v>26</v>
      </c>
      <c r="I56" s="13" t="s">
        <v>27</v>
      </c>
      <c r="J56" s="13" t="s">
        <v>28</v>
      </c>
      <c r="K56" s="13" t="s">
        <v>29</v>
      </c>
      <c r="L56" s="13" t="s">
        <v>30</v>
      </c>
      <c r="M56" s="13" t="s">
        <v>31</v>
      </c>
      <c r="N56" s="13" t="s">
        <v>32</v>
      </c>
      <c r="O56" s="13" t="s">
        <v>33</v>
      </c>
      <c r="P56" s="13" t="s">
        <v>34</v>
      </c>
      <c r="Q56" s="13" t="s">
        <v>35</v>
      </c>
      <c r="R56" s="13" t="s">
        <v>36</v>
      </c>
      <c r="S56" s="13" t="s">
        <v>37</v>
      </c>
      <c r="T56" s="13" t="s">
        <v>38</v>
      </c>
      <c r="U56" s="13" t="s">
        <v>39</v>
      </c>
      <c r="V56" s="13" t="s">
        <v>40</v>
      </c>
      <c r="W56" s="13" t="s">
        <v>41</v>
      </c>
      <c r="X56" s="13" t="s">
        <v>42</v>
      </c>
      <c r="Z56" s="11" t="s">
        <v>43</v>
      </c>
      <c r="AA56" s="11" t="s">
        <v>44</v>
      </c>
      <c r="AB56" s="11" t="s">
        <v>45</v>
      </c>
      <c r="AC56" s="11" t="s">
        <v>46</v>
      </c>
    </row>
    <row r="57" spans="1:29" x14ac:dyDescent="0.35">
      <c r="A57" s="11" t="s">
        <v>78</v>
      </c>
      <c r="B57" s="17">
        <v>8.1712000000000006E-5</v>
      </c>
      <c r="C57" s="11">
        <v>1.6097E-2</v>
      </c>
      <c r="D57" s="17">
        <v>1.8096E-7</v>
      </c>
      <c r="E57" s="17">
        <v>7.7993999999999994E-9</v>
      </c>
      <c r="F57" s="17">
        <v>4.3099999999999996</v>
      </c>
      <c r="G57" s="11">
        <v>-35.799999999999997</v>
      </c>
      <c r="H57" s="11">
        <v>5.9412000000000003</v>
      </c>
      <c r="I57" s="11">
        <v>16.596</v>
      </c>
      <c r="J57" s="17">
        <v>2.4055999999999998E-7</v>
      </c>
      <c r="K57" s="17">
        <v>1.6525000000000001E-8</v>
      </c>
      <c r="L57" s="17">
        <v>6.8693999999999997</v>
      </c>
      <c r="M57" s="11">
        <v>0.75402999999999998</v>
      </c>
      <c r="N57" s="17">
        <v>5.9770999999999999E-3</v>
      </c>
      <c r="O57" s="17">
        <v>0.79269000000000001</v>
      </c>
      <c r="P57" s="11">
        <v>6759</v>
      </c>
      <c r="Q57" s="17">
        <v>7.9679000000000002</v>
      </c>
      <c r="R57" s="17">
        <v>0.11788999999999999</v>
      </c>
      <c r="S57" s="18">
        <v>1.7195000000000001E-12</v>
      </c>
      <c r="T57" s="17">
        <v>2.8730999999999998E-14</v>
      </c>
      <c r="U57" s="17">
        <v>1.6709000000000001</v>
      </c>
      <c r="V57" s="11">
        <v>0.97096000000000005</v>
      </c>
      <c r="W57" s="17">
        <v>9.6927000000000005E-4</v>
      </c>
      <c r="X57" s="17">
        <v>9.9825999999999998E-2</v>
      </c>
      <c r="Z57" s="15">
        <f>D57</f>
        <v>1.8096E-7</v>
      </c>
      <c r="AA57" s="14">
        <f>G57+P57</f>
        <v>6723.2</v>
      </c>
      <c r="AB57" s="15">
        <f>J57</f>
        <v>2.4055999999999998E-7</v>
      </c>
      <c r="AC57" s="15">
        <f>S57</f>
        <v>1.7195000000000001E-12</v>
      </c>
    </row>
    <row r="58" spans="1:29" x14ac:dyDescent="0.35">
      <c r="A58" s="11" t="s">
        <v>79</v>
      </c>
      <c r="B58" s="17">
        <v>8.1594000000000005E-5</v>
      </c>
      <c r="C58" s="11">
        <v>1.6074000000000001E-2</v>
      </c>
      <c r="D58" s="17">
        <v>1.8143E-7</v>
      </c>
      <c r="E58" s="17">
        <v>7.8005999999999997E-9</v>
      </c>
      <c r="F58" s="17">
        <v>4.2995000000000001</v>
      </c>
      <c r="G58" s="11">
        <v>-35.85</v>
      </c>
      <c r="H58" s="11">
        <v>5.9527000000000001</v>
      </c>
      <c r="I58" s="11">
        <v>16.603999999999999</v>
      </c>
      <c r="J58" s="17">
        <v>2.3998000000000001E-7</v>
      </c>
      <c r="K58" s="17">
        <v>1.6425E-8</v>
      </c>
      <c r="L58" s="17">
        <v>6.8442999999999996</v>
      </c>
      <c r="M58" s="11">
        <v>0.75441000000000003</v>
      </c>
      <c r="N58" s="17">
        <v>5.9550999999999996E-3</v>
      </c>
      <c r="O58" s="17">
        <v>0.78937000000000002</v>
      </c>
      <c r="P58" s="11">
        <v>6731</v>
      </c>
      <c r="Q58" s="17">
        <v>7.9630999999999998</v>
      </c>
      <c r="R58" s="17">
        <v>0.1183</v>
      </c>
      <c r="S58" s="18">
        <v>1.7154999999999999E-12</v>
      </c>
      <c r="T58" s="17">
        <v>2.8688999999999999E-14</v>
      </c>
      <c r="U58" s="17">
        <v>1.6722999999999999</v>
      </c>
      <c r="V58" s="11">
        <v>0.97106000000000003</v>
      </c>
      <c r="W58" s="17">
        <v>9.7039999999999995E-4</v>
      </c>
      <c r="X58" s="17">
        <v>9.9932000000000007E-2</v>
      </c>
      <c r="Z58" s="17">
        <f t="shared" ref="Z58:Z61" si="30">D58</f>
        <v>1.8143E-7</v>
      </c>
      <c r="AA58" s="11">
        <f t="shared" ref="AA58:AA61" si="31">G58+P58</f>
        <v>6695.15</v>
      </c>
      <c r="AB58" s="17">
        <f t="shared" ref="AB58:AB61" si="32">J58</f>
        <v>2.3998000000000001E-7</v>
      </c>
      <c r="AC58" s="17">
        <f t="shared" ref="AC58:AC61" si="33">S58</f>
        <v>1.7154999999999999E-12</v>
      </c>
    </row>
    <row r="59" spans="1:29" x14ac:dyDescent="0.35">
      <c r="A59" s="11" t="s">
        <v>80</v>
      </c>
      <c r="B59" s="17">
        <v>8.0570999999999998E-5</v>
      </c>
      <c r="C59" s="11">
        <v>1.5873000000000002E-2</v>
      </c>
      <c r="D59" s="17">
        <v>1.8306E-7</v>
      </c>
      <c r="E59" s="17">
        <v>7.7568000000000003E-9</v>
      </c>
      <c r="F59" s="17">
        <v>4.2373000000000003</v>
      </c>
      <c r="G59" s="11">
        <v>-37.799999999999997</v>
      </c>
      <c r="H59" s="11">
        <v>5.9222000000000001</v>
      </c>
      <c r="I59" s="11">
        <v>15.667</v>
      </c>
      <c r="J59" s="17">
        <v>2.4036999999999997E-7</v>
      </c>
      <c r="K59" s="17">
        <v>1.6359000000000001E-8</v>
      </c>
      <c r="L59" s="17">
        <v>6.8057999999999996</v>
      </c>
      <c r="M59" s="11">
        <v>0.75414999999999999</v>
      </c>
      <c r="N59" s="17">
        <v>5.9216E-3</v>
      </c>
      <c r="O59" s="17">
        <v>0.78520000000000001</v>
      </c>
      <c r="P59" s="11">
        <v>6742</v>
      </c>
      <c r="Q59" s="17">
        <v>7.9264000000000001</v>
      </c>
      <c r="R59" s="17">
        <v>0.11756999999999999</v>
      </c>
      <c r="S59" s="18">
        <v>1.7285E-12</v>
      </c>
      <c r="T59" s="17">
        <v>2.8730999999999998E-14</v>
      </c>
      <c r="U59" s="17">
        <v>1.6621999999999999</v>
      </c>
      <c r="V59" s="11">
        <v>0.97062999999999999</v>
      </c>
      <c r="W59" s="17">
        <v>9.6456000000000005E-4</v>
      </c>
      <c r="X59" s="17">
        <v>9.9375000000000005E-2</v>
      </c>
      <c r="Z59" s="17">
        <f t="shared" si="30"/>
        <v>1.8306E-7</v>
      </c>
      <c r="AA59" s="11">
        <f t="shared" si="31"/>
        <v>6704.2</v>
      </c>
      <c r="AB59" s="17">
        <f t="shared" si="32"/>
        <v>2.4036999999999997E-7</v>
      </c>
      <c r="AC59" s="17">
        <f t="shared" si="33"/>
        <v>1.7285E-12</v>
      </c>
    </row>
    <row r="60" spans="1:29" x14ac:dyDescent="0.35">
      <c r="A60" s="11" t="s">
        <v>81</v>
      </c>
      <c r="B60" s="17">
        <v>7.9362000000000004E-5</v>
      </c>
      <c r="C60" s="11">
        <v>1.5633999999999999E-2</v>
      </c>
      <c r="D60" s="17">
        <v>1.8328000000000001E-7</v>
      </c>
      <c r="E60" s="17">
        <v>7.7021000000000005E-9</v>
      </c>
      <c r="F60" s="17">
        <v>4.2023999999999999</v>
      </c>
      <c r="G60" s="11">
        <v>-36.630000000000003</v>
      </c>
      <c r="H60" s="11">
        <v>5.8860999999999999</v>
      </c>
      <c r="I60" s="11">
        <v>16.068999999999999</v>
      </c>
      <c r="J60" s="17">
        <v>2.4103999999999999E-7</v>
      </c>
      <c r="K60" s="17">
        <v>1.6254999999999999E-8</v>
      </c>
      <c r="L60" s="17">
        <v>6.7436999999999996</v>
      </c>
      <c r="M60" s="11">
        <v>0.75405999999999995</v>
      </c>
      <c r="N60" s="17">
        <v>5.8675999999999997E-3</v>
      </c>
      <c r="O60" s="17">
        <v>0.77812999999999999</v>
      </c>
      <c r="P60" s="11">
        <v>6722</v>
      </c>
      <c r="Q60" s="17">
        <v>7.8655999999999997</v>
      </c>
      <c r="R60" s="17">
        <v>0.11701</v>
      </c>
      <c r="S60" s="18">
        <v>1.7208000000000001E-12</v>
      </c>
      <c r="T60" s="17">
        <v>2.8418000000000001E-14</v>
      </c>
      <c r="U60" s="17">
        <v>1.6514</v>
      </c>
      <c r="V60" s="11">
        <v>0.97084999999999999</v>
      </c>
      <c r="W60" s="17">
        <v>9.5843000000000002E-4</v>
      </c>
      <c r="X60" s="17">
        <v>9.8721000000000003E-2</v>
      </c>
      <c r="Z60" s="17">
        <f t="shared" si="30"/>
        <v>1.8328000000000001E-7</v>
      </c>
      <c r="AA60" s="11">
        <f t="shared" si="31"/>
        <v>6685.37</v>
      </c>
      <c r="AB60" s="17">
        <f t="shared" si="32"/>
        <v>2.4103999999999999E-7</v>
      </c>
      <c r="AC60" s="17">
        <f t="shared" si="33"/>
        <v>1.7208000000000001E-12</v>
      </c>
    </row>
    <row r="61" spans="1:29" x14ac:dyDescent="0.35">
      <c r="A61" s="12" t="s">
        <v>82</v>
      </c>
      <c r="B61" s="19">
        <v>8.1889000000000002E-5</v>
      </c>
      <c r="C61" s="12">
        <v>1.6132000000000001E-2</v>
      </c>
      <c r="D61" s="19">
        <v>1.8304999999999999E-7</v>
      </c>
      <c r="E61" s="19">
        <v>7.8187999999999995E-9</v>
      </c>
      <c r="F61" s="19">
        <v>4.2713999999999999</v>
      </c>
      <c r="G61" s="12">
        <v>-37.35</v>
      </c>
      <c r="H61" s="12">
        <v>5.9698000000000002</v>
      </c>
      <c r="I61" s="12">
        <v>15.983000000000001</v>
      </c>
      <c r="J61" s="19">
        <v>2.3939999999999999E-7</v>
      </c>
      <c r="K61" s="19">
        <v>1.6428E-8</v>
      </c>
      <c r="L61" s="19">
        <v>6.8621999999999996</v>
      </c>
      <c r="M61" s="12">
        <v>0.75455000000000005</v>
      </c>
      <c r="N61" s="19">
        <v>5.9705000000000001E-3</v>
      </c>
      <c r="O61" s="19">
        <v>0.79127000000000003</v>
      </c>
      <c r="P61" s="12">
        <v>6739</v>
      </c>
      <c r="Q61" s="19">
        <v>7.9882999999999997</v>
      </c>
      <c r="R61" s="19">
        <v>0.11854000000000001</v>
      </c>
      <c r="S61" s="25">
        <v>1.7298999999999999E-12</v>
      </c>
      <c r="T61" s="19">
        <v>2.8987999999999999E-14</v>
      </c>
      <c r="U61" s="19">
        <v>1.6757</v>
      </c>
      <c r="V61" s="12">
        <v>0.97060000000000002</v>
      </c>
      <c r="W61" s="19">
        <v>9.7238999999999995E-4</v>
      </c>
      <c r="X61" s="19">
        <v>0.10018000000000001</v>
      </c>
      <c r="Z61" s="19">
        <f t="shared" si="30"/>
        <v>1.8304999999999999E-7</v>
      </c>
      <c r="AA61" s="12">
        <f t="shared" si="31"/>
        <v>6701.65</v>
      </c>
      <c r="AB61" s="19">
        <f t="shared" si="32"/>
        <v>2.3939999999999999E-7</v>
      </c>
      <c r="AC61" s="19">
        <f t="shared" si="33"/>
        <v>1.7298999999999999E-12</v>
      </c>
    </row>
    <row r="62" spans="1:29" x14ac:dyDescent="0.35">
      <c r="A62" s="11" t="s">
        <v>52</v>
      </c>
      <c r="B62" s="11">
        <f t="shared" ref="B62:X62" si="34">AVERAGE(B57:B61)</f>
        <v>8.1025600000000006E-5</v>
      </c>
      <c r="C62" s="11">
        <f t="shared" si="34"/>
        <v>1.5961999999999997E-2</v>
      </c>
      <c r="D62" s="11">
        <f t="shared" si="34"/>
        <v>1.82356E-7</v>
      </c>
      <c r="E62" s="11">
        <f t="shared" si="34"/>
        <v>7.7755400000000002E-9</v>
      </c>
      <c r="F62" s="11">
        <f t="shared" si="34"/>
        <v>4.2641200000000001</v>
      </c>
      <c r="G62" s="11">
        <f t="shared" si="34"/>
        <v>-36.686</v>
      </c>
      <c r="H62" s="11">
        <f t="shared" si="34"/>
        <v>5.9343999999999992</v>
      </c>
      <c r="I62" s="11">
        <f t="shared" si="34"/>
        <v>16.183800000000002</v>
      </c>
      <c r="J62" s="11">
        <f t="shared" si="34"/>
        <v>2.4026999999999997E-7</v>
      </c>
      <c r="K62" s="11">
        <f t="shared" si="34"/>
        <v>1.6398400000000001E-8</v>
      </c>
      <c r="L62" s="11">
        <f t="shared" si="34"/>
        <v>6.8250799999999998</v>
      </c>
      <c r="M62" s="11">
        <f t="shared" si="34"/>
        <v>0.75424000000000002</v>
      </c>
      <c r="N62" s="11">
        <f t="shared" si="34"/>
        <v>5.93838E-3</v>
      </c>
      <c r="O62" s="11">
        <f t="shared" si="34"/>
        <v>0.78733199999999992</v>
      </c>
      <c r="P62" s="11">
        <f t="shared" si="34"/>
        <v>6738.6</v>
      </c>
      <c r="Q62" s="11">
        <f t="shared" si="34"/>
        <v>7.9422600000000001</v>
      </c>
      <c r="R62" s="11">
        <f t="shared" si="34"/>
        <v>0.11786199999999999</v>
      </c>
      <c r="S62" s="22">
        <f t="shared" si="34"/>
        <v>1.7228400000000002E-12</v>
      </c>
      <c r="T62" s="11">
        <f t="shared" si="34"/>
        <v>2.8711399999999999E-14</v>
      </c>
      <c r="U62" s="11">
        <f t="shared" si="34"/>
        <v>1.6664999999999999</v>
      </c>
      <c r="V62" s="11">
        <f t="shared" si="34"/>
        <v>0.97082000000000002</v>
      </c>
      <c r="W62" s="11">
        <f t="shared" si="34"/>
        <v>9.6701000000000014E-4</v>
      </c>
      <c r="X62" s="11">
        <f t="shared" si="34"/>
        <v>9.9606799999999995E-2</v>
      </c>
      <c r="Z62" s="11">
        <f>AVERAGE(Z57:Z61)</f>
        <v>1.82356E-7</v>
      </c>
      <c r="AA62" s="11">
        <f>AVERAGE(AA57:AA61)</f>
        <v>6701.9139999999998</v>
      </c>
      <c r="AB62" s="11">
        <f>AVERAGE(AB57:AB61)</f>
        <v>2.4026999999999997E-7</v>
      </c>
      <c r="AC62" s="11">
        <f>AVERAGE(AC57:AC61)</f>
        <v>1.7228400000000002E-12</v>
      </c>
    </row>
    <row r="64" spans="1:29" x14ac:dyDescent="0.35">
      <c r="A64" s="24">
        <v>0.08</v>
      </c>
    </row>
    <row r="65" spans="1:29" x14ac:dyDescent="0.35">
      <c r="A65" s="13" t="s">
        <v>19</v>
      </c>
      <c r="B65" s="13" t="s">
        <v>20</v>
      </c>
      <c r="C65" s="13" t="s">
        <v>21</v>
      </c>
      <c r="D65" s="13" t="s">
        <v>22</v>
      </c>
      <c r="E65" s="13" t="s">
        <v>23</v>
      </c>
      <c r="F65" s="13" t="s">
        <v>24</v>
      </c>
      <c r="G65" s="13" t="s">
        <v>25</v>
      </c>
      <c r="H65" s="13" t="s">
        <v>26</v>
      </c>
      <c r="I65" s="13" t="s">
        <v>27</v>
      </c>
      <c r="J65" s="13" t="s">
        <v>28</v>
      </c>
      <c r="K65" s="13" t="s">
        <v>29</v>
      </c>
      <c r="L65" s="13" t="s">
        <v>30</v>
      </c>
      <c r="M65" s="13" t="s">
        <v>31</v>
      </c>
      <c r="N65" s="13" t="s">
        <v>32</v>
      </c>
      <c r="O65" s="13" t="s">
        <v>33</v>
      </c>
      <c r="P65" s="13" t="s">
        <v>34</v>
      </c>
      <c r="Q65" s="13" t="s">
        <v>35</v>
      </c>
      <c r="R65" s="13" t="s">
        <v>36</v>
      </c>
      <c r="S65" s="13" t="s">
        <v>37</v>
      </c>
      <c r="T65" s="13" t="s">
        <v>38</v>
      </c>
      <c r="U65" s="13" t="s">
        <v>39</v>
      </c>
      <c r="V65" s="13" t="s">
        <v>40</v>
      </c>
      <c r="W65" s="13" t="s">
        <v>41</v>
      </c>
      <c r="X65" s="13" t="s">
        <v>42</v>
      </c>
      <c r="Z65" s="11" t="s">
        <v>43</v>
      </c>
      <c r="AA65" s="11" t="s">
        <v>44</v>
      </c>
      <c r="AB65" s="11" t="s">
        <v>45</v>
      </c>
      <c r="AC65" s="11" t="s">
        <v>46</v>
      </c>
    </row>
    <row r="66" spans="1:29" x14ac:dyDescent="0.35">
      <c r="A66" s="11" t="s">
        <v>83</v>
      </c>
      <c r="B66" s="17">
        <v>8.4024999999999996E-5</v>
      </c>
      <c r="C66" s="11">
        <v>1.6552999999999998E-2</v>
      </c>
      <c r="D66" s="17">
        <v>1.7968999999999999E-7</v>
      </c>
      <c r="E66" s="17">
        <v>7.8806999999999999E-9</v>
      </c>
      <c r="F66" s="17">
        <v>4.3856999999999999</v>
      </c>
      <c r="G66" s="11">
        <v>-35.03</v>
      </c>
      <c r="H66" s="11">
        <v>6.0133000000000001</v>
      </c>
      <c r="I66" s="11">
        <v>17.166</v>
      </c>
      <c r="J66" s="17">
        <v>2.3994000000000002E-7</v>
      </c>
      <c r="K66" s="17">
        <v>1.7030000000000001E-8</v>
      </c>
      <c r="L66" s="17">
        <v>7.0975999999999999</v>
      </c>
      <c r="M66" s="11">
        <v>0.75688</v>
      </c>
      <c r="N66" s="17">
        <v>6.1744E-3</v>
      </c>
      <c r="O66" s="17">
        <v>0.81577</v>
      </c>
      <c r="P66" s="11">
        <v>6732</v>
      </c>
      <c r="Q66" s="17">
        <v>8.0351999999999997</v>
      </c>
      <c r="R66" s="17">
        <v>0.11935999999999999</v>
      </c>
      <c r="S66" s="18">
        <v>1.7171E-12</v>
      </c>
      <c r="T66" s="17">
        <v>2.8983999999999999E-14</v>
      </c>
      <c r="U66" s="17">
        <v>1.6879999999999999</v>
      </c>
      <c r="V66" s="11">
        <v>0.97099999999999997</v>
      </c>
      <c r="W66" s="17">
        <v>9.794999999999999E-4</v>
      </c>
      <c r="X66" s="17">
        <v>0.10088</v>
      </c>
      <c r="Z66" s="15">
        <f>D66</f>
        <v>1.7968999999999999E-7</v>
      </c>
      <c r="AA66" s="14">
        <f>G66+P66</f>
        <v>6696.97</v>
      </c>
      <c r="AB66" s="15">
        <f>J66</f>
        <v>2.3994000000000002E-7</v>
      </c>
      <c r="AC66" s="15">
        <f>S66</f>
        <v>1.7171E-12</v>
      </c>
    </row>
    <row r="67" spans="1:29" x14ac:dyDescent="0.35">
      <c r="A67" s="11" t="s">
        <v>84</v>
      </c>
      <c r="B67" s="17">
        <v>8.2828E-5</v>
      </c>
      <c r="C67" s="11">
        <v>1.6317000000000002E-2</v>
      </c>
      <c r="D67" s="17">
        <v>1.8169000000000001E-7</v>
      </c>
      <c r="E67" s="17">
        <v>7.8298000000000004E-9</v>
      </c>
      <c r="F67" s="17">
        <v>4.3094000000000001</v>
      </c>
      <c r="G67" s="11">
        <v>-37.340000000000003</v>
      </c>
      <c r="H67" s="11">
        <v>5.9778000000000002</v>
      </c>
      <c r="I67" s="11">
        <v>16.009</v>
      </c>
      <c r="J67" s="17">
        <v>2.4031000000000001E-7</v>
      </c>
      <c r="K67" s="17">
        <v>1.6954000000000001E-8</v>
      </c>
      <c r="L67" s="17">
        <v>7.0551000000000004</v>
      </c>
      <c r="M67" s="11">
        <v>0.75663999999999998</v>
      </c>
      <c r="N67" s="17">
        <v>6.1379E-3</v>
      </c>
      <c r="O67" s="17">
        <v>0.81120000000000003</v>
      </c>
      <c r="P67" s="11">
        <v>6745</v>
      </c>
      <c r="Q67" s="17">
        <v>7.9931000000000001</v>
      </c>
      <c r="R67" s="17">
        <v>0.11849999999999999</v>
      </c>
      <c r="S67" s="18">
        <v>1.7343E-12</v>
      </c>
      <c r="T67" s="17">
        <v>2.9070000000000003E-14</v>
      </c>
      <c r="U67" s="17">
        <v>1.6761999999999999</v>
      </c>
      <c r="V67" s="11">
        <v>0.97045000000000003</v>
      </c>
      <c r="W67" s="17">
        <v>9.7274000000000004E-4</v>
      </c>
      <c r="X67" s="17">
        <v>0.10024</v>
      </c>
      <c r="Z67" s="17">
        <f t="shared" ref="Z67:Z70" si="35">D67</f>
        <v>1.8169000000000001E-7</v>
      </c>
      <c r="AA67" s="11">
        <f t="shared" ref="AA67:AA70" si="36">G67+P67</f>
        <v>6707.66</v>
      </c>
      <c r="AB67" s="17">
        <f t="shared" ref="AB67:AB70" si="37">J67</f>
        <v>2.4031000000000001E-7</v>
      </c>
      <c r="AC67" s="17">
        <f t="shared" ref="AC67:AC70" si="38">S67</f>
        <v>1.7343E-12</v>
      </c>
    </row>
    <row r="68" spans="1:29" x14ac:dyDescent="0.35">
      <c r="A68" s="11" t="s">
        <v>85</v>
      </c>
      <c r="B68" s="17">
        <v>8.2664999999999995E-5</v>
      </c>
      <c r="C68" s="11">
        <v>1.6285000000000001E-2</v>
      </c>
      <c r="D68" s="17">
        <v>1.8106000000000001E-7</v>
      </c>
      <c r="E68" s="17">
        <v>7.823E-9</v>
      </c>
      <c r="F68" s="17">
        <v>4.3207000000000004</v>
      </c>
      <c r="G68" s="11">
        <v>-37.43</v>
      </c>
      <c r="H68" s="11">
        <v>5.9673999999999996</v>
      </c>
      <c r="I68" s="11">
        <v>15.943</v>
      </c>
      <c r="J68" s="17">
        <v>2.4095E-7</v>
      </c>
      <c r="K68" s="17">
        <v>1.6992999999999999E-8</v>
      </c>
      <c r="L68" s="17">
        <v>7.0525000000000002</v>
      </c>
      <c r="M68" s="11">
        <v>0.75626000000000004</v>
      </c>
      <c r="N68" s="17">
        <v>6.1358000000000003E-3</v>
      </c>
      <c r="O68" s="17">
        <v>0.81133</v>
      </c>
      <c r="P68" s="11">
        <v>6758</v>
      </c>
      <c r="Q68" s="17">
        <v>7.9871999999999996</v>
      </c>
      <c r="R68" s="17">
        <v>0.11819</v>
      </c>
      <c r="S68" s="18">
        <v>1.7304E-12</v>
      </c>
      <c r="T68" s="17">
        <v>2.8957999999999998E-14</v>
      </c>
      <c r="U68" s="17">
        <v>1.6735</v>
      </c>
      <c r="V68" s="11">
        <v>0.97055000000000002</v>
      </c>
      <c r="W68" s="17">
        <v>9.7099999999999997E-4</v>
      </c>
      <c r="X68" s="17">
        <v>0.10005</v>
      </c>
      <c r="Z68" s="17">
        <f t="shared" si="35"/>
        <v>1.8106000000000001E-7</v>
      </c>
      <c r="AA68" s="11">
        <f t="shared" si="36"/>
        <v>6720.57</v>
      </c>
      <c r="AB68" s="17">
        <f t="shared" si="37"/>
        <v>2.4095E-7</v>
      </c>
      <c r="AC68" s="17">
        <f t="shared" si="38"/>
        <v>1.7304E-12</v>
      </c>
    </row>
    <row r="69" spans="1:29" x14ac:dyDescent="0.35">
      <c r="A69" s="11" t="s">
        <v>86</v>
      </c>
      <c r="B69" s="17">
        <v>8.2318999999999996E-5</v>
      </c>
      <c r="C69" s="11">
        <v>1.6216999999999999E-2</v>
      </c>
      <c r="D69" s="17">
        <v>1.8315E-7</v>
      </c>
      <c r="E69" s="17">
        <v>7.8024999999999999E-9</v>
      </c>
      <c r="F69" s="17">
        <v>4.2602000000000002</v>
      </c>
      <c r="G69" s="11">
        <v>-38.880000000000003</v>
      </c>
      <c r="H69" s="11">
        <v>5.9549000000000003</v>
      </c>
      <c r="I69" s="11">
        <v>15.316000000000001</v>
      </c>
      <c r="J69" s="17">
        <v>2.4106999999999997E-7</v>
      </c>
      <c r="K69" s="17">
        <v>1.7003E-8</v>
      </c>
      <c r="L69" s="17">
        <v>7.0530999999999997</v>
      </c>
      <c r="M69" s="11">
        <v>0.75634000000000001</v>
      </c>
      <c r="N69" s="17">
        <v>6.1362999999999999E-3</v>
      </c>
      <c r="O69" s="17">
        <v>0.81132000000000004</v>
      </c>
      <c r="P69" s="11">
        <v>6762</v>
      </c>
      <c r="Q69" s="17">
        <v>7.9739000000000004</v>
      </c>
      <c r="R69" s="17">
        <v>0.11792</v>
      </c>
      <c r="S69" s="18">
        <v>1.7467E-12</v>
      </c>
      <c r="T69" s="17">
        <v>2.9167000000000001E-14</v>
      </c>
      <c r="U69" s="17">
        <v>1.6698</v>
      </c>
      <c r="V69" s="11">
        <v>0.97006999999999999</v>
      </c>
      <c r="W69" s="17">
        <v>9.6891999999999996E-4</v>
      </c>
      <c r="X69" s="17">
        <v>9.9880999999999998E-2</v>
      </c>
      <c r="Z69" s="17">
        <f t="shared" si="35"/>
        <v>1.8315E-7</v>
      </c>
      <c r="AA69" s="11">
        <f t="shared" si="36"/>
        <v>6723.12</v>
      </c>
      <c r="AB69" s="17">
        <f t="shared" si="37"/>
        <v>2.4106999999999997E-7</v>
      </c>
      <c r="AC69" s="17">
        <f t="shared" si="38"/>
        <v>1.7467E-12</v>
      </c>
    </row>
    <row r="70" spans="1:29" x14ac:dyDescent="0.35">
      <c r="A70" s="12" t="s">
        <v>87</v>
      </c>
      <c r="B70" s="19">
        <v>8.2318999999999996E-5</v>
      </c>
      <c r="C70" s="12">
        <v>1.6216999999999999E-2</v>
      </c>
      <c r="D70" s="19">
        <v>1.8315E-7</v>
      </c>
      <c r="E70" s="19">
        <v>7.8024999999999999E-9</v>
      </c>
      <c r="F70" s="19">
        <v>4.2602000000000002</v>
      </c>
      <c r="G70" s="12">
        <v>-38.880000000000003</v>
      </c>
      <c r="H70" s="12">
        <v>5.9549000000000003</v>
      </c>
      <c r="I70" s="12">
        <v>15.316000000000001</v>
      </c>
      <c r="J70" s="19">
        <v>2.4106999999999997E-7</v>
      </c>
      <c r="K70" s="19">
        <v>1.7003E-8</v>
      </c>
      <c r="L70" s="19">
        <v>7.0530999999999997</v>
      </c>
      <c r="M70" s="12">
        <v>0.75634000000000001</v>
      </c>
      <c r="N70" s="19">
        <v>6.1362999999999999E-3</v>
      </c>
      <c r="O70" s="19">
        <v>0.81132000000000004</v>
      </c>
      <c r="P70" s="12">
        <v>6762</v>
      </c>
      <c r="Q70" s="19">
        <v>7.9739000000000004</v>
      </c>
      <c r="R70" s="19">
        <v>0.11792</v>
      </c>
      <c r="S70" s="25">
        <v>1.7467E-12</v>
      </c>
      <c r="T70" s="19">
        <v>2.9167000000000001E-14</v>
      </c>
      <c r="U70" s="19">
        <v>1.6698</v>
      </c>
      <c r="V70" s="12">
        <v>0.97006999999999999</v>
      </c>
      <c r="W70" s="19">
        <v>9.6891999999999996E-4</v>
      </c>
      <c r="X70" s="19">
        <v>9.9880999999999998E-2</v>
      </c>
      <c r="Z70" s="19">
        <f t="shared" si="35"/>
        <v>1.8315E-7</v>
      </c>
      <c r="AA70" s="12">
        <f t="shared" si="36"/>
        <v>6723.12</v>
      </c>
      <c r="AB70" s="19">
        <f t="shared" si="37"/>
        <v>2.4106999999999997E-7</v>
      </c>
      <c r="AC70" s="19">
        <f t="shared" si="38"/>
        <v>1.7467E-12</v>
      </c>
    </row>
    <row r="71" spans="1:29" x14ac:dyDescent="0.35">
      <c r="A71" s="11" t="s">
        <v>52</v>
      </c>
      <c r="B71" s="11">
        <f t="shared" ref="B71:X71" si="39">AVERAGE(B66:B70)</f>
        <v>8.2831199999999994E-5</v>
      </c>
      <c r="C71" s="11">
        <f t="shared" si="39"/>
        <v>1.63178E-2</v>
      </c>
      <c r="D71" s="11">
        <f t="shared" si="39"/>
        <v>1.8174799999999999E-7</v>
      </c>
      <c r="E71" s="11">
        <f t="shared" si="39"/>
        <v>7.8276999999999993E-9</v>
      </c>
      <c r="F71" s="11">
        <f t="shared" si="39"/>
        <v>4.3072400000000002</v>
      </c>
      <c r="G71" s="11">
        <f t="shared" si="39"/>
        <v>-37.512</v>
      </c>
      <c r="H71" s="11">
        <f t="shared" si="39"/>
        <v>5.9736600000000006</v>
      </c>
      <c r="I71" s="11">
        <f t="shared" si="39"/>
        <v>15.95</v>
      </c>
      <c r="J71" s="11">
        <f t="shared" si="39"/>
        <v>2.4066799999999994E-7</v>
      </c>
      <c r="K71" s="11">
        <f t="shared" si="39"/>
        <v>1.6996600000000001E-8</v>
      </c>
      <c r="L71" s="11">
        <f t="shared" si="39"/>
        <v>7.0622799999999994</v>
      </c>
      <c r="M71" s="11">
        <f t="shared" si="39"/>
        <v>0.75649199999999994</v>
      </c>
      <c r="N71" s="11">
        <f t="shared" si="39"/>
        <v>6.1441400000000011E-3</v>
      </c>
      <c r="O71" s="11">
        <f t="shared" si="39"/>
        <v>0.81218800000000013</v>
      </c>
      <c r="P71" s="11">
        <f t="shared" si="39"/>
        <v>6751.8</v>
      </c>
      <c r="Q71" s="11">
        <f t="shared" si="39"/>
        <v>7.9926600000000008</v>
      </c>
      <c r="R71" s="11">
        <f t="shared" si="39"/>
        <v>0.11837800000000001</v>
      </c>
      <c r="S71" s="22">
        <f t="shared" si="39"/>
        <v>1.7350400000000002E-12</v>
      </c>
      <c r="T71" s="11">
        <f t="shared" si="39"/>
        <v>2.9069200000000001E-14</v>
      </c>
      <c r="U71" s="11">
        <f t="shared" si="39"/>
        <v>1.6754599999999999</v>
      </c>
      <c r="V71" s="11">
        <f t="shared" si="39"/>
        <v>0.97042799999999985</v>
      </c>
      <c r="W71" s="11">
        <f t="shared" si="39"/>
        <v>9.7221600000000003E-4</v>
      </c>
      <c r="X71" s="11">
        <f t="shared" si="39"/>
        <v>0.10018639999999998</v>
      </c>
      <c r="Z71" s="11">
        <f>AVERAGE(Z66:Z70)</f>
        <v>1.8174799999999999E-7</v>
      </c>
      <c r="AA71" s="11">
        <f>AVERAGE(AA66:AA70)</f>
        <v>6714.2880000000005</v>
      </c>
      <c r="AB71" s="11">
        <f>AVERAGE(AB66:AB70)</f>
        <v>2.4066799999999994E-7</v>
      </c>
      <c r="AC71" s="11">
        <f>AVERAGE(AC66:AC70)</f>
        <v>1.7350400000000002E-12</v>
      </c>
    </row>
    <row r="73" spans="1:29" x14ac:dyDescent="0.35">
      <c r="A73" s="24">
        <v>0.09</v>
      </c>
    </row>
    <row r="74" spans="1:29" x14ac:dyDescent="0.35">
      <c r="A74" s="13" t="s">
        <v>19</v>
      </c>
      <c r="B74" s="13" t="s">
        <v>20</v>
      </c>
      <c r="C74" s="13" t="s">
        <v>21</v>
      </c>
      <c r="D74" s="13" t="s">
        <v>22</v>
      </c>
      <c r="E74" s="13" t="s">
        <v>23</v>
      </c>
      <c r="F74" s="13" t="s">
        <v>24</v>
      </c>
      <c r="G74" s="13" t="s">
        <v>25</v>
      </c>
      <c r="H74" s="13" t="s">
        <v>26</v>
      </c>
      <c r="I74" s="13" t="s">
        <v>27</v>
      </c>
      <c r="J74" s="13" t="s">
        <v>28</v>
      </c>
      <c r="K74" s="13" t="s">
        <v>29</v>
      </c>
      <c r="L74" s="13" t="s">
        <v>30</v>
      </c>
      <c r="M74" s="13" t="s">
        <v>31</v>
      </c>
      <c r="N74" s="13" t="s">
        <v>32</v>
      </c>
      <c r="O74" s="13" t="s">
        <v>33</v>
      </c>
      <c r="P74" s="13" t="s">
        <v>34</v>
      </c>
      <c r="Q74" s="13" t="s">
        <v>35</v>
      </c>
      <c r="R74" s="13" t="s">
        <v>36</v>
      </c>
      <c r="S74" s="13" t="s">
        <v>37</v>
      </c>
      <c r="T74" s="13" t="s">
        <v>38</v>
      </c>
      <c r="U74" s="13" t="s">
        <v>39</v>
      </c>
      <c r="V74" s="13" t="s">
        <v>40</v>
      </c>
      <c r="W74" s="13" t="s">
        <v>41</v>
      </c>
      <c r="X74" s="13" t="s">
        <v>42</v>
      </c>
      <c r="Z74" s="11" t="s">
        <v>43</v>
      </c>
      <c r="AA74" s="11" t="s">
        <v>44</v>
      </c>
      <c r="AB74" s="11" t="s">
        <v>45</v>
      </c>
      <c r="AC74" s="11" t="s">
        <v>46</v>
      </c>
    </row>
    <row r="75" spans="1:29" x14ac:dyDescent="0.35">
      <c r="A75" s="11" t="s">
        <v>88</v>
      </c>
      <c r="B75" s="17">
        <v>8.5932000000000003E-5</v>
      </c>
      <c r="C75" s="11">
        <v>1.6929E-2</v>
      </c>
      <c r="D75" s="17">
        <v>1.7886E-7</v>
      </c>
      <c r="E75" s="17">
        <v>7.9247000000000001E-9</v>
      </c>
      <c r="F75" s="17">
        <v>4.4306999999999999</v>
      </c>
      <c r="G75" s="11">
        <v>-34.61</v>
      </c>
      <c r="H75" s="11">
        <v>5.9999000000000002</v>
      </c>
      <c r="I75" s="11">
        <v>17.335999999999999</v>
      </c>
      <c r="J75" s="17">
        <v>2.3991999999999999E-7</v>
      </c>
      <c r="K75" s="17">
        <v>1.7614000000000001E-8</v>
      </c>
      <c r="L75" s="17">
        <v>7.3415999999999997</v>
      </c>
      <c r="M75" s="11">
        <v>0.75744</v>
      </c>
      <c r="N75" s="17">
        <v>6.3870999999999997E-3</v>
      </c>
      <c r="O75" s="17">
        <v>0.84325000000000006</v>
      </c>
      <c r="P75" s="11">
        <v>6852</v>
      </c>
      <c r="Q75" s="17">
        <v>8.0929000000000002</v>
      </c>
      <c r="R75" s="17">
        <v>0.11811000000000001</v>
      </c>
      <c r="S75" s="18">
        <v>1.7164E-12</v>
      </c>
      <c r="T75" s="17">
        <v>2.8997E-14</v>
      </c>
      <c r="U75" s="17">
        <v>1.6894</v>
      </c>
      <c r="V75" s="11">
        <v>0.97102999999999995</v>
      </c>
      <c r="W75" s="17">
        <v>9.7911999999999999E-4</v>
      </c>
      <c r="X75" s="17">
        <v>0.10083</v>
      </c>
      <c r="Z75" s="15">
        <f>D75</f>
        <v>1.7886E-7</v>
      </c>
      <c r="AA75" s="14">
        <f>G75+P75</f>
        <v>6817.39</v>
      </c>
      <c r="AB75" s="15">
        <f>J75</f>
        <v>2.3991999999999999E-7</v>
      </c>
      <c r="AC75" s="15">
        <f>S75</f>
        <v>1.7164E-12</v>
      </c>
    </row>
    <row r="76" spans="1:29" x14ac:dyDescent="0.35">
      <c r="A76" s="11" t="s">
        <v>89</v>
      </c>
      <c r="B76" s="17">
        <v>8.4537999999999996E-5</v>
      </c>
      <c r="C76" s="11">
        <v>1.6653999999999999E-2</v>
      </c>
      <c r="D76" s="17">
        <v>1.8015999999999999E-7</v>
      </c>
      <c r="E76" s="17">
        <v>7.8656000000000006E-9</v>
      </c>
      <c r="F76" s="17">
        <v>4.3658999999999999</v>
      </c>
      <c r="G76" s="11">
        <v>-36.17</v>
      </c>
      <c r="H76" s="11">
        <v>5.9626999999999999</v>
      </c>
      <c r="I76" s="11">
        <v>16.484999999999999</v>
      </c>
      <c r="J76" s="17">
        <v>2.4166000000000001E-7</v>
      </c>
      <c r="K76" s="17">
        <v>1.7599000000000001E-8</v>
      </c>
      <c r="L76" s="17">
        <v>7.2824999999999998</v>
      </c>
      <c r="M76" s="11">
        <v>0.75690000000000002</v>
      </c>
      <c r="N76" s="17">
        <v>6.3362999999999996E-3</v>
      </c>
      <c r="O76" s="17">
        <v>0.83714</v>
      </c>
      <c r="P76" s="11">
        <v>6845</v>
      </c>
      <c r="Q76" s="17">
        <v>8.0378000000000007</v>
      </c>
      <c r="R76" s="17">
        <v>0.11743000000000001</v>
      </c>
      <c r="S76" s="18">
        <v>1.7261000000000001E-12</v>
      </c>
      <c r="T76" s="17">
        <v>2.8951000000000002E-14</v>
      </c>
      <c r="U76" s="17">
        <v>1.6772</v>
      </c>
      <c r="V76" s="11">
        <v>0.97070999999999996</v>
      </c>
      <c r="W76" s="17">
        <v>9.7227999999999995E-4</v>
      </c>
      <c r="X76" s="17">
        <v>0.10016</v>
      </c>
      <c r="Z76" s="17">
        <f t="shared" ref="Z76:Z79" si="40">D76</f>
        <v>1.8015999999999999E-7</v>
      </c>
      <c r="AA76" s="11">
        <f t="shared" ref="AA76:AA79" si="41">G76+P76</f>
        <v>6808.83</v>
      </c>
      <c r="AB76" s="17">
        <f t="shared" ref="AB76:AB79" si="42">J76</f>
        <v>2.4166000000000001E-7</v>
      </c>
      <c r="AC76" s="17">
        <f t="shared" ref="AC76:AC79" si="43">S76</f>
        <v>1.7261000000000001E-12</v>
      </c>
    </row>
    <row r="77" spans="1:29" x14ac:dyDescent="0.35">
      <c r="A77" s="11" t="s">
        <v>90</v>
      </c>
      <c r="B77" s="17">
        <v>8.5243999999999999E-5</v>
      </c>
      <c r="C77" s="11">
        <v>1.6792999999999999E-2</v>
      </c>
      <c r="D77" s="17">
        <v>1.8071000000000001E-7</v>
      </c>
      <c r="E77" s="17">
        <v>7.8990000000000001E-9</v>
      </c>
      <c r="F77" s="17">
        <v>4.3711000000000002</v>
      </c>
      <c r="G77" s="11">
        <v>-36.76</v>
      </c>
      <c r="H77" s="11">
        <v>5.9904999999999999</v>
      </c>
      <c r="I77" s="11">
        <v>16.295999999999999</v>
      </c>
      <c r="J77" s="17">
        <v>2.4144999999999998E-7</v>
      </c>
      <c r="K77" s="17">
        <v>1.7663000000000001E-8</v>
      </c>
      <c r="L77" s="17">
        <v>7.3154000000000003</v>
      </c>
      <c r="M77" s="11">
        <v>0.75702999999999998</v>
      </c>
      <c r="N77" s="17">
        <v>6.3648999999999997E-3</v>
      </c>
      <c r="O77" s="17">
        <v>0.84077000000000002</v>
      </c>
      <c r="P77" s="11">
        <v>6844</v>
      </c>
      <c r="Q77" s="17">
        <v>8.0734999999999992</v>
      </c>
      <c r="R77" s="17">
        <v>0.11796</v>
      </c>
      <c r="S77" s="18">
        <v>1.7311999999999999E-12</v>
      </c>
      <c r="T77" s="17">
        <v>2.9163000000000002E-14</v>
      </c>
      <c r="U77" s="17">
        <v>1.6846000000000001</v>
      </c>
      <c r="V77" s="11">
        <v>0.97055000000000002</v>
      </c>
      <c r="W77" s="17">
        <v>9.7654000000000003E-4</v>
      </c>
      <c r="X77" s="17">
        <v>0.10062</v>
      </c>
      <c r="Z77" s="17">
        <f t="shared" si="40"/>
        <v>1.8071000000000001E-7</v>
      </c>
      <c r="AA77" s="11">
        <f t="shared" si="41"/>
        <v>6807.24</v>
      </c>
      <c r="AB77" s="17">
        <f t="shared" si="42"/>
        <v>2.4144999999999998E-7</v>
      </c>
      <c r="AC77" s="17">
        <f t="shared" si="43"/>
        <v>1.7311999999999999E-12</v>
      </c>
    </row>
    <row r="78" spans="1:29" x14ac:dyDescent="0.35">
      <c r="A78" s="11" t="s">
        <v>91</v>
      </c>
      <c r="B78" s="17">
        <v>8.3320999999999997E-5</v>
      </c>
      <c r="C78" s="11">
        <v>1.6414000000000002E-2</v>
      </c>
      <c r="D78" s="17">
        <v>1.8021E-7</v>
      </c>
      <c r="E78" s="17">
        <v>7.8239000000000007E-9</v>
      </c>
      <c r="F78" s="17">
        <v>4.3414999999999999</v>
      </c>
      <c r="G78" s="11">
        <v>-38.049999999999997</v>
      </c>
      <c r="H78" s="11">
        <v>5.9614000000000003</v>
      </c>
      <c r="I78" s="11">
        <v>15.667</v>
      </c>
      <c r="J78" s="17">
        <v>2.4926E-7</v>
      </c>
      <c r="K78" s="17">
        <v>1.8086999999999998E-8</v>
      </c>
      <c r="L78" s="17">
        <v>7.2563000000000004</v>
      </c>
      <c r="M78" s="11">
        <v>0.75548999999999999</v>
      </c>
      <c r="N78" s="17">
        <v>6.3141999999999998E-3</v>
      </c>
      <c r="O78" s="17">
        <v>0.83577999999999997</v>
      </c>
      <c r="P78" s="11">
        <v>6786</v>
      </c>
      <c r="Q78" s="17">
        <v>7.9949000000000003</v>
      </c>
      <c r="R78" s="17">
        <v>0.11781</v>
      </c>
      <c r="S78" s="18">
        <v>1.7364999999999999E-12</v>
      </c>
      <c r="T78" s="17">
        <v>2.9015000000000003E-14</v>
      </c>
      <c r="U78" s="17">
        <v>1.6709000000000001</v>
      </c>
      <c r="V78" s="11">
        <v>0.97033000000000003</v>
      </c>
      <c r="W78" s="17">
        <v>9.6931999999999997E-4</v>
      </c>
      <c r="X78" s="17">
        <v>9.9895999999999999E-2</v>
      </c>
      <c r="Z78" s="17">
        <f t="shared" si="40"/>
        <v>1.8021E-7</v>
      </c>
      <c r="AA78" s="11">
        <f t="shared" si="41"/>
        <v>6747.95</v>
      </c>
      <c r="AB78" s="17">
        <f t="shared" si="42"/>
        <v>2.4926E-7</v>
      </c>
      <c r="AC78" s="17">
        <f t="shared" si="43"/>
        <v>1.7364999999999999E-12</v>
      </c>
    </row>
    <row r="79" spans="1:29" x14ac:dyDescent="0.35">
      <c r="A79" s="12" t="s">
        <v>92</v>
      </c>
      <c r="B79" s="19">
        <v>8.4807000000000003E-5</v>
      </c>
      <c r="C79" s="12">
        <v>1.6707E-2</v>
      </c>
      <c r="D79" s="19">
        <v>1.8078999999999999E-7</v>
      </c>
      <c r="E79" s="19">
        <v>7.8806999999999999E-9</v>
      </c>
      <c r="F79" s="19">
        <v>4.359</v>
      </c>
      <c r="G79" s="12">
        <v>-36.89</v>
      </c>
      <c r="H79" s="12">
        <v>5.9779999999999998</v>
      </c>
      <c r="I79" s="12">
        <v>16.204999999999998</v>
      </c>
      <c r="J79" s="19">
        <v>2.4187999999999999E-7</v>
      </c>
      <c r="K79" s="19">
        <v>1.7662E-8</v>
      </c>
      <c r="L79" s="19">
        <v>7.3019999999999996</v>
      </c>
      <c r="M79" s="12">
        <v>0.75695999999999997</v>
      </c>
      <c r="N79" s="19">
        <v>6.3533000000000001E-3</v>
      </c>
      <c r="O79" s="19">
        <v>0.83931999999999995</v>
      </c>
      <c r="P79" s="12">
        <v>6843</v>
      </c>
      <c r="Q79" s="19">
        <v>8.0548999999999999</v>
      </c>
      <c r="R79" s="19">
        <v>0.11771</v>
      </c>
      <c r="S79" s="25">
        <v>1.7316E-12</v>
      </c>
      <c r="T79" s="19">
        <v>2.9095999999999998E-14</v>
      </c>
      <c r="U79" s="19">
        <v>1.6802999999999999</v>
      </c>
      <c r="V79" s="12">
        <v>0.97052000000000005</v>
      </c>
      <c r="W79" s="19">
        <v>9.7411000000000004E-4</v>
      </c>
      <c r="X79" s="19">
        <v>0.10037</v>
      </c>
      <c r="Z79" s="19">
        <f t="shared" si="40"/>
        <v>1.8078999999999999E-7</v>
      </c>
      <c r="AA79" s="12">
        <f t="shared" si="41"/>
        <v>6806.11</v>
      </c>
      <c r="AB79" s="19">
        <f t="shared" si="42"/>
        <v>2.4187999999999999E-7</v>
      </c>
      <c r="AC79" s="19">
        <f t="shared" si="43"/>
        <v>1.7316E-12</v>
      </c>
    </row>
    <row r="80" spans="1:29" x14ac:dyDescent="0.35">
      <c r="A80" s="11" t="s">
        <v>52</v>
      </c>
      <c r="B80" s="11">
        <f t="shared" ref="B80:X80" si="44">AVERAGE(B75:B79)</f>
        <v>8.47684E-5</v>
      </c>
      <c r="C80" s="11">
        <f t="shared" si="44"/>
        <v>1.66994E-2</v>
      </c>
      <c r="D80" s="11">
        <f t="shared" si="44"/>
        <v>1.8014599999999998E-7</v>
      </c>
      <c r="E80" s="11">
        <f t="shared" si="44"/>
        <v>7.87878E-9</v>
      </c>
      <c r="F80" s="11">
        <f t="shared" si="44"/>
        <v>4.37364</v>
      </c>
      <c r="G80" s="11">
        <f t="shared" si="44"/>
        <v>-36.495999999999995</v>
      </c>
      <c r="H80" s="11">
        <f t="shared" si="44"/>
        <v>5.9784999999999995</v>
      </c>
      <c r="I80" s="11">
        <f t="shared" si="44"/>
        <v>16.397799999999997</v>
      </c>
      <c r="J80" s="11">
        <f t="shared" si="44"/>
        <v>2.4283400000000002E-7</v>
      </c>
      <c r="K80" s="11">
        <f t="shared" si="44"/>
        <v>1.7725000000000002E-8</v>
      </c>
      <c r="L80" s="11">
        <f t="shared" si="44"/>
        <v>7.2995599999999996</v>
      </c>
      <c r="M80" s="11">
        <f t="shared" si="44"/>
        <v>0.75676399999999999</v>
      </c>
      <c r="N80" s="11">
        <f t="shared" si="44"/>
        <v>6.3511599999999998E-3</v>
      </c>
      <c r="O80" s="11">
        <f t="shared" si="44"/>
        <v>0.83925199999999989</v>
      </c>
      <c r="P80" s="11">
        <f t="shared" si="44"/>
        <v>6834</v>
      </c>
      <c r="Q80" s="11">
        <f t="shared" si="44"/>
        <v>8.0508000000000006</v>
      </c>
      <c r="R80" s="11">
        <f t="shared" si="44"/>
        <v>0.11780399999999999</v>
      </c>
      <c r="S80" s="22">
        <f t="shared" si="44"/>
        <v>1.7283600000000001E-12</v>
      </c>
      <c r="T80" s="11">
        <f t="shared" si="44"/>
        <v>2.9044399999999998E-14</v>
      </c>
      <c r="U80" s="11">
        <f t="shared" si="44"/>
        <v>1.68048</v>
      </c>
      <c r="V80" s="11">
        <f t="shared" si="44"/>
        <v>0.97062799999999994</v>
      </c>
      <c r="W80" s="11">
        <f t="shared" si="44"/>
        <v>9.7427400000000002E-4</v>
      </c>
      <c r="X80" s="11">
        <f t="shared" si="44"/>
        <v>0.1003752</v>
      </c>
      <c r="Z80" s="11">
        <f>AVERAGE(Z75:Z79)</f>
        <v>1.8014599999999998E-7</v>
      </c>
      <c r="AA80" s="11">
        <f>AVERAGE(AA75:AA79)</f>
        <v>6797.503999999999</v>
      </c>
      <c r="AB80" s="11">
        <f>AVERAGE(AB75:AB79)</f>
        <v>2.4283400000000002E-7</v>
      </c>
      <c r="AC80" s="11">
        <f>AVERAGE(AC75:AC79)</f>
        <v>1.7283600000000001E-12</v>
      </c>
    </row>
    <row r="82" spans="1:29" x14ac:dyDescent="0.35">
      <c r="A82" s="24">
        <v>0.1</v>
      </c>
    </row>
    <row r="83" spans="1:29" x14ac:dyDescent="0.35">
      <c r="A83" s="13" t="s">
        <v>19</v>
      </c>
      <c r="B83" s="13" t="s">
        <v>20</v>
      </c>
      <c r="C83" s="13" t="s">
        <v>21</v>
      </c>
      <c r="D83" s="13" t="s">
        <v>22</v>
      </c>
      <c r="E83" s="13" t="s">
        <v>23</v>
      </c>
      <c r="F83" s="13" t="s">
        <v>24</v>
      </c>
      <c r="G83" s="13" t="s">
        <v>25</v>
      </c>
      <c r="H83" s="13" t="s">
        <v>26</v>
      </c>
      <c r="I83" s="13" t="s">
        <v>27</v>
      </c>
      <c r="J83" s="13" t="s">
        <v>28</v>
      </c>
      <c r="K83" s="13" t="s">
        <v>29</v>
      </c>
      <c r="L83" s="13" t="s">
        <v>30</v>
      </c>
      <c r="M83" s="13" t="s">
        <v>31</v>
      </c>
      <c r="N83" s="13" t="s">
        <v>32</v>
      </c>
      <c r="O83" s="13" t="s">
        <v>33</v>
      </c>
      <c r="P83" s="13" t="s">
        <v>34</v>
      </c>
      <c r="Q83" s="13" t="s">
        <v>35</v>
      </c>
      <c r="R83" s="13" t="s">
        <v>36</v>
      </c>
      <c r="S83" s="13" t="s">
        <v>37</v>
      </c>
      <c r="T83" s="13" t="s">
        <v>38</v>
      </c>
      <c r="U83" s="13" t="s">
        <v>39</v>
      </c>
      <c r="V83" s="13" t="s">
        <v>40</v>
      </c>
      <c r="W83" s="13" t="s">
        <v>41</v>
      </c>
      <c r="X83" s="13" t="s">
        <v>42</v>
      </c>
      <c r="Z83" s="11" t="s">
        <v>43</v>
      </c>
      <c r="AA83" s="11" t="s">
        <v>44</v>
      </c>
      <c r="AB83" s="11" t="s">
        <v>45</v>
      </c>
      <c r="AC83" s="11" t="s">
        <v>46</v>
      </c>
    </row>
    <row r="84" spans="1:29" x14ac:dyDescent="0.35">
      <c r="A84" s="11" t="s">
        <v>93</v>
      </c>
      <c r="B84" s="17">
        <v>8.5678000000000002E-5</v>
      </c>
      <c r="C84" s="11">
        <v>1.6878000000000001E-2</v>
      </c>
      <c r="D84" s="17">
        <v>1.7880000000000001E-7</v>
      </c>
      <c r="E84" s="17">
        <v>7.9204999999999997E-9</v>
      </c>
      <c r="F84" s="17">
        <v>4.4298000000000002</v>
      </c>
      <c r="G84" s="11">
        <v>-34.630000000000003</v>
      </c>
      <c r="H84" s="11">
        <v>6.0077999999999996</v>
      </c>
      <c r="I84" s="11">
        <v>17.349</v>
      </c>
      <c r="J84" s="17">
        <v>2.4322999999999999E-7</v>
      </c>
      <c r="K84" s="17">
        <v>1.7850999999999999E-8</v>
      </c>
      <c r="L84" s="17">
        <v>7.3391000000000002</v>
      </c>
      <c r="M84" s="11">
        <v>0.75671999999999995</v>
      </c>
      <c r="N84" s="17">
        <v>6.3854000000000003E-3</v>
      </c>
      <c r="O84" s="17">
        <v>0.84382999999999997</v>
      </c>
      <c r="P84" s="11">
        <v>6829</v>
      </c>
      <c r="Q84" s="17">
        <v>8.0874000000000006</v>
      </c>
      <c r="R84" s="17">
        <v>0.11842999999999999</v>
      </c>
      <c r="S84" s="18">
        <v>1.7169000000000001E-12</v>
      </c>
      <c r="T84" s="17">
        <v>2.9002000000000002E-14</v>
      </c>
      <c r="U84" s="17">
        <v>1.6892</v>
      </c>
      <c r="V84" s="11">
        <v>0.97097999999999995</v>
      </c>
      <c r="W84" s="17">
        <v>9.7933000000000004E-4</v>
      </c>
      <c r="X84" s="17">
        <v>0.10086000000000001</v>
      </c>
      <c r="Z84" s="15">
        <f>D84</f>
        <v>1.7880000000000001E-7</v>
      </c>
      <c r="AA84" s="14">
        <f>G84+P84</f>
        <v>6794.37</v>
      </c>
      <c r="AB84" s="15">
        <f>J84</f>
        <v>2.4322999999999999E-7</v>
      </c>
      <c r="AC84" s="15">
        <f>S84</f>
        <v>1.7169000000000001E-12</v>
      </c>
    </row>
    <row r="85" spans="1:29" x14ac:dyDescent="0.35">
      <c r="A85" s="11" t="s">
        <v>94</v>
      </c>
      <c r="B85" s="17">
        <v>8.2878000000000002E-5</v>
      </c>
      <c r="C85" s="11">
        <v>1.6327000000000001E-2</v>
      </c>
      <c r="D85" s="17">
        <v>1.8097000000000001E-7</v>
      </c>
      <c r="E85" s="17">
        <v>7.7997000000000007E-9</v>
      </c>
      <c r="F85" s="17">
        <v>4.3098999999999998</v>
      </c>
      <c r="G85" s="11">
        <v>-37.32</v>
      </c>
      <c r="H85" s="11">
        <v>5.9375</v>
      </c>
      <c r="I85" s="11">
        <v>15.91</v>
      </c>
      <c r="J85" s="17">
        <v>2.5016000000000001E-7</v>
      </c>
      <c r="K85" s="17">
        <v>1.8103E-8</v>
      </c>
      <c r="L85" s="17">
        <v>7.2366000000000001</v>
      </c>
      <c r="M85" s="11">
        <v>0.75480999999999998</v>
      </c>
      <c r="N85" s="17">
        <v>6.2972999999999996E-3</v>
      </c>
      <c r="O85" s="17">
        <v>0.83428999999999998</v>
      </c>
      <c r="P85" s="11">
        <v>6803</v>
      </c>
      <c r="Q85" s="17">
        <v>7.9790999999999999</v>
      </c>
      <c r="R85" s="17">
        <v>0.11729000000000001</v>
      </c>
      <c r="S85" s="18">
        <v>1.7468E-12</v>
      </c>
      <c r="T85" s="17">
        <v>2.9108000000000002E-14</v>
      </c>
      <c r="U85" s="17">
        <v>1.6664000000000001</v>
      </c>
      <c r="V85" s="11">
        <v>0.97006999999999999</v>
      </c>
      <c r="W85" s="17">
        <v>9.6652000000000001E-4</v>
      </c>
      <c r="X85" s="17">
        <v>9.9634E-2</v>
      </c>
      <c r="Z85" s="17">
        <f t="shared" ref="Z85:Z88" si="45">D85</f>
        <v>1.8097000000000001E-7</v>
      </c>
      <c r="AA85" s="11">
        <f t="shared" ref="AA85:AA88" si="46">G85+P85</f>
        <v>6765.68</v>
      </c>
      <c r="AB85" s="17">
        <f t="shared" ref="AB85:AB88" si="47">J85</f>
        <v>2.5016000000000001E-7</v>
      </c>
      <c r="AC85" s="17">
        <f t="shared" ref="AC85:AC88" si="48">S85</f>
        <v>1.7468E-12</v>
      </c>
    </row>
    <row r="86" spans="1:29" x14ac:dyDescent="0.35">
      <c r="A86" s="11" t="s">
        <v>95</v>
      </c>
      <c r="B86" s="17">
        <v>8.3176999999999993E-5</v>
      </c>
      <c r="C86" s="11">
        <v>1.6386000000000001E-2</v>
      </c>
      <c r="D86" s="17">
        <v>1.8138E-7</v>
      </c>
      <c r="E86" s="17">
        <v>7.8052000000000003E-9</v>
      </c>
      <c r="F86" s="17">
        <v>4.3032000000000004</v>
      </c>
      <c r="G86" s="11">
        <v>-37.450000000000003</v>
      </c>
      <c r="H86" s="11">
        <v>5.9424999999999999</v>
      </c>
      <c r="I86" s="11">
        <v>15.868</v>
      </c>
      <c r="J86" s="17">
        <v>2.5050999999999998E-7</v>
      </c>
      <c r="K86" s="17">
        <v>1.8206999999999999E-8</v>
      </c>
      <c r="L86" s="17">
        <v>7.2679999999999998</v>
      </c>
      <c r="M86" s="11">
        <v>0.75505999999999995</v>
      </c>
      <c r="N86" s="17">
        <v>6.3245999999999997E-3</v>
      </c>
      <c r="O86" s="17">
        <v>0.83762999999999999</v>
      </c>
      <c r="P86" s="11">
        <v>6798</v>
      </c>
      <c r="Q86" s="17">
        <v>7.9832000000000001</v>
      </c>
      <c r="R86" s="17">
        <v>0.11743000000000001</v>
      </c>
      <c r="S86" s="18">
        <v>1.7459000000000001E-12</v>
      </c>
      <c r="T86" s="17">
        <v>2.9125999999999999E-14</v>
      </c>
      <c r="U86" s="17">
        <v>1.6682999999999999</v>
      </c>
      <c r="V86" s="11">
        <v>0.97011000000000003</v>
      </c>
      <c r="W86" s="17">
        <v>9.6765999999999996E-4</v>
      </c>
      <c r="X86" s="17">
        <v>9.9747000000000002E-2</v>
      </c>
      <c r="Z86" s="17">
        <f t="shared" si="45"/>
        <v>1.8138E-7</v>
      </c>
      <c r="AA86" s="11">
        <f t="shared" si="46"/>
        <v>6760.55</v>
      </c>
      <c r="AB86" s="17">
        <f t="shared" si="47"/>
        <v>2.5050999999999998E-7</v>
      </c>
      <c r="AC86" s="17">
        <f t="shared" si="48"/>
        <v>1.7459000000000001E-12</v>
      </c>
    </row>
    <row r="87" spans="1:29" x14ac:dyDescent="0.35">
      <c r="A87" s="11" t="s">
        <v>96</v>
      </c>
      <c r="B87" s="17">
        <v>8.3832999999999995E-5</v>
      </c>
      <c r="C87" s="11">
        <v>1.6514999999999998E-2</v>
      </c>
      <c r="D87" s="17">
        <v>1.8202000000000001E-7</v>
      </c>
      <c r="E87" s="17">
        <v>7.8377000000000008E-9</v>
      </c>
      <c r="F87" s="17">
        <v>4.306</v>
      </c>
      <c r="G87" s="11">
        <v>-37.75</v>
      </c>
      <c r="H87" s="11">
        <v>5.9703999999999997</v>
      </c>
      <c r="I87" s="11">
        <v>15.816000000000001</v>
      </c>
      <c r="J87" s="17">
        <v>2.4946000000000001E-7</v>
      </c>
      <c r="K87" s="17">
        <v>1.8171000000000001E-8</v>
      </c>
      <c r="L87" s="17">
        <v>7.2840999999999996</v>
      </c>
      <c r="M87" s="11">
        <v>0.75541000000000003</v>
      </c>
      <c r="N87" s="17">
        <v>6.3384000000000001E-3</v>
      </c>
      <c r="O87" s="17">
        <v>0.83906999999999998</v>
      </c>
      <c r="P87" s="11">
        <v>6789</v>
      </c>
      <c r="Q87" s="17">
        <v>8.0140999999999991</v>
      </c>
      <c r="R87" s="17">
        <v>0.11805</v>
      </c>
      <c r="S87" s="18">
        <v>1.7446000000000001E-12</v>
      </c>
      <c r="T87" s="17">
        <v>2.9233000000000002E-14</v>
      </c>
      <c r="U87" s="17">
        <v>1.6756</v>
      </c>
      <c r="V87" s="11">
        <v>0.97014</v>
      </c>
      <c r="W87" s="17">
        <v>9.7199000000000005E-4</v>
      </c>
      <c r="X87" s="17">
        <v>0.10019</v>
      </c>
      <c r="Z87" s="17">
        <f t="shared" si="45"/>
        <v>1.8202000000000001E-7</v>
      </c>
      <c r="AA87" s="11">
        <f t="shared" si="46"/>
        <v>6751.25</v>
      </c>
      <c r="AB87" s="17">
        <f t="shared" si="47"/>
        <v>2.4946000000000001E-7</v>
      </c>
      <c r="AC87" s="17">
        <f t="shared" si="48"/>
        <v>1.7446000000000001E-12</v>
      </c>
    </row>
    <row r="88" spans="1:29" x14ac:dyDescent="0.35">
      <c r="A88" s="12" t="s">
        <v>97</v>
      </c>
      <c r="B88" s="19">
        <v>8.3320999999999997E-5</v>
      </c>
      <c r="C88" s="12">
        <v>1.6414000000000002E-2</v>
      </c>
      <c r="D88" s="19">
        <v>1.8021E-7</v>
      </c>
      <c r="E88" s="19">
        <v>7.8239000000000007E-9</v>
      </c>
      <c r="F88" s="19">
        <v>4.3414999999999999</v>
      </c>
      <c r="G88" s="12">
        <v>-38.049999999999997</v>
      </c>
      <c r="H88" s="12">
        <v>5.9614000000000003</v>
      </c>
      <c r="I88" s="12">
        <v>15.667</v>
      </c>
      <c r="J88" s="19">
        <v>2.4926E-7</v>
      </c>
      <c r="K88" s="19">
        <v>1.8086999999999998E-8</v>
      </c>
      <c r="L88" s="19">
        <v>7.2563000000000004</v>
      </c>
      <c r="M88" s="12">
        <v>0.75548999999999999</v>
      </c>
      <c r="N88" s="19">
        <v>6.3141999999999998E-3</v>
      </c>
      <c r="O88" s="19">
        <v>0.83577999999999997</v>
      </c>
      <c r="P88" s="12">
        <v>6786</v>
      </c>
      <c r="Q88" s="19">
        <v>7.9949000000000003</v>
      </c>
      <c r="R88" s="19">
        <v>0.11781</v>
      </c>
      <c r="S88" s="25">
        <v>1.7364999999999999E-12</v>
      </c>
      <c r="T88" s="19">
        <v>2.9015000000000003E-14</v>
      </c>
      <c r="U88" s="19">
        <v>1.6709000000000001</v>
      </c>
      <c r="V88" s="12">
        <v>0.97033000000000003</v>
      </c>
      <c r="W88" s="19">
        <v>9.6931999999999997E-4</v>
      </c>
      <c r="X88" s="19">
        <v>9.9895999999999999E-2</v>
      </c>
      <c r="Z88" s="19">
        <f t="shared" si="45"/>
        <v>1.8021E-7</v>
      </c>
      <c r="AA88" s="12">
        <f t="shared" si="46"/>
        <v>6747.95</v>
      </c>
      <c r="AB88" s="19">
        <f t="shared" si="47"/>
        <v>2.4926E-7</v>
      </c>
      <c r="AC88" s="19">
        <f t="shared" si="48"/>
        <v>1.7364999999999999E-12</v>
      </c>
    </row>
    <row r="89" spans="1:29" x14ac:dyDescent="0.35">
      <c r="A89" s="11" t="s">
        <v>52</v>
      </c>
      <c r="B89" s="11">
        <f t="shared" ref="B89:X89" si="49">AVERAGE(B84:B88)</f>
        <v>8.3777399999999995E-5</v>
      </c>
      <c r="C89" s="11">
        <f t="shared" si="49"/>
        <v>1.6503999999999998E-2</v>
      </c>
      <c r="D89" s="11">
        <f t="shared" si="49"/>
        <v>1.8067600000000005E-7</v>
      </c>
      <c r="E89" s="11">
        <f t="shared" si="49"/>
        <v>7.8374000000000011E-9</v>
      </c>
      <c r="F89" s="11">
        <f t="shared" si="49"/>
        <v>4.3380799999999997</v>
      </c>
      <c r="G89" s="11">
        <f t="shared" si="49"/>
        <v>-37.04</v>
      </c>
      <c r="H89" s="11">
        <f t="shared" si="49"/>
        <v>5.9639199999999999</v>
      </c>
      <c r="I89" s="11">
        <f t="shared" si="49"/>
        <v>16.122</v>
      </c>
      <c r="J89" s="11">
        <f t="shared" si="49"/>
        <v>2.4852400000000001E-7</v>
      </c>
      <c r="K89" s="11">
        <f t="shared" si="49"/>
        <v>1.8083800000000001E-8</v>
      </c>
      <c r="L89" s="11">
        <f t="shared" si="49"/>
        <v>7.2768200000000007</v>
      </c>
      <c r="M89" s="11">
        <f t="shared" si="49"/>
        <v>0.755498</v>
      </c>
      <c r="N89" s="11">
        <f t="shared" si="49"/>
        <v>6.3319799999999992E-3</v>
      </c>
      <c r="O89" s="11">
        <f t="shared" si="49"/>
        <v>0.83811999999999998</v>
      </c>
      <c r="P89" s="11">
        <f t="shared" si="49"/>
        <v>6801</v>
      </c>
      <c r="Q89" s="11">
        <f t="shared" si="49"/>
        <v>8.0117399999999996</v>
      </c>
      <c r="R89" s="11">
        <f t="shared" si="49"/>
        <v>0.11780199999999999</v>
      </c>
      <c r="S89" s="22">
        <f t="shared" si="49"/>
        <v>1.7381399999999999E-12</v>
      </c>
      <c r="T89" s="11">
        <f t="shared" si="49"/>
        <v>2.9096800000000005E-14</v>
      </c>
      <c r="U89" s="11">
        <f t="shared" si="49"/>
        <v>1.67408</v>
      </c>
      <c r="V89" s="11">
        <f t="shared" si="49"/>
        <v>0.9703259999999998</v>
      </c>
      <c r="W89" s="11">
        <f t="shared" si="49"/>
        <v>9.7096400000000005E-4</v>
      </c>
      <c r="X89" s="11">
        <f t="shared" si="49"/>
        <v>0.1000654</v>
      </c>
      <c r="Z89" s="11">
        <f>AVERAGE(Z84:Z88)</f>
        <v>1.8067600000000005E-7</v>
      </c>
      <c r="AA89" s="11">
        <f>AVERAGE(AA84:AA88)</f>
        <v>6763.9599999999991</v>
      </c>
      <c r="AB89" s="11">
        <f>AVERAGE(AB84:AB88)</f>
        <v>2.4852400000000001E-7</v>
      </c>
      <c r="AC89" s="11">
        <f>AVERAGE(AC84:AC88)</f>
        <v>1.7381399999999999E-12</v>
      </c>
    </row>
    <row r="91" spans="1:29" x14ac:dyDescent="0.35">
      <c r="A91" s="24">
        <v>0.11</v>
      </c>
    </row>
    <row r="92" spans="1:29" x14ac:dyDescent="0.35">
      <c r="A92" s="13" t="s">
        <v>19</v>
      </c>
      <c r="B92" s="13" t="s">
        <v>20</v>
      </c>
      <c r="C92" s="13" t="s">
        <v>21</v>
      </c>
      <c r="D92" s="13" t="s">
        <v>22</v>
      </c>
      <c r="E92" s="13" t="s">
        <v>23</v>
      </c>
      <c r="F92" s="13" t="s">
        <v>24</v>
      </c>
      <c r="G92" s="13" t="s">
        <v>25</v>
      </c>
      <c r="H92" s="13" t="s">
        <v>26</v>
      </c>
      <c r="I92" s="13" t="s">
        <v>27</v>
      </c>
      <c r="J92" s="13" t="s">
        <v>28</v>
      </c>
      <c r="K92" s="13" t="s">
        <v>29</v>
      </c>
      <c r="L92" s="13" t="s">
        <v>30</v>
      </c>
      <c r="M92" s="13" t="s">
        <v>31</v>
      </c>
      <c r="N92" s="13" t="s">
        <v>32</v>
      </c>
      <c r="O92" s="13" t="s">
        <v>33</v>
      </c>
      <c r="P92" s="13" t="s">
        <v>34</v>
      </c>
      <c r="Q92" s="13" t="s">
        <v>35</v>
      </c>
      <c r="R92" s="13" t="s">
        <v>36</v>
      </c>
      <c r="S92" s="13" t="s">
        <v>37</v>
      </c>
      <c r="T92" s="13" t="s">
        <v>38</v>
      </c>
      <c r="U92" s="13" t="s">
        <v>39</v>
      </c>
      <c r="V92" s="13" t="s">
        <v>40</v>
      </c>
      <c r="W92" s="13" t="s">
        <v>41</v>
      </c>
      <c r="X92" s="13" t="s">
        <v>42</v>
      </c>
      <c r="Z92" s="11" t="s">
        <v>43</v>
      </c>
      <c r="AA92" s="11" t="s">
        <v>44</v>
      </c>
      <c r="AB92" s="11" t="s">
        <v>45</v>
      </c>
      <c r="AC92" s="11" t="s">
        <v>46</v>
      </c>
    </row>
    <row r="93" spans="1:29" x14ac:dyDescent="0.35">
      <c r="A93" s="11" t="s">
        <v>98</v>
      </c>
      <c r="B93" s="17">
        <v>8.4965999999999999E-5</v>
      </c>
      <c r="C93" s="11">
        <v>1.6737999999999999E-2</v>
      </c>
      <c r="D93" s="17">
        <v>1.8045999999999999E-7</v>
      </c>
      <c r="E93" s="17">
        <v>7.9152999999999997E-9</v>
      </c>
      <c r="F93" s="17">
        <v>4.3861999999999997</v>
      </c>
      <c r="G93" s="11">
        <v>-36.369999999999997</v>
      </c>
      <c r="H93" s="11">
        <v>6.0286</v>
      </c>
      <c r="I93" s="11">
        <v>16.576000000000001</v>
      </c>
      <c r="J93" s="17">
        <v>2.4926E-7</v>
      </c>
      <c r="K93" s="17">
        <v>1.8369000000000001E-8</v>
      </c>
      <c r="L93" s="17">
        <v>7.3693999999999997</v>
      </c>
      <c r="M93" s="11">
        <v>0.75578999999999996</v>
      </c>
      <c r="N93" s="17">
        <v>6.4124999999999998E-3</v>
      </c>
      <c r="O93" s="17">
        <v>0.84845000000000004</v>
      </c>
      <c r="P93" s="11">
        <v>6810</v>
      </c>
      <c r="Q93" s="17">
        <v>8.0868000000000002</v>
      </c>
      <c r="R93" s="17">
        <v>0.11874999999999999</v>
      </c>
      <c r="S93" s="18">
        <v>1.7304E-12</v>
      </c>
      <c r="T93" s="17">
        <v>2.9157999999999999E-14</v>
      </c>
      <c r="U93" s="17">
        <v>1.6850000000000001</v>
      </c>
      <c r="V93" s="11">
        <v>0.97036</v>
      </c>
      <c r="W93" s="17">
        <v>9.7751999999999995E-4</v>
      </c>
      <c r="X93" s="17">
        <v>0.10074</v>
      </c>
      <c r="Z93" s="15">
        <f>D93</f>
        <v>1.8045999999999999E-7</v>
      </c>
      <c r="AA93" s="14">
        <f>G93+P93</f>
        <v>6773.63</v>
      </c>
      <c r="AB93" s="15">
        <f>J93</f>
        <v>2.4926E-7</v>
      </c>
      <c r="AC93" s="15">
        <f>S93</f>
        <v>1.7304E-12</v>
      </c>
    </row>
    <row r="94" spans="1:29" x14ac:dyDescent="0.35">
      <c r="A94" s="11" t="s">
        <v>99</v>
      </c>
      <c r="B94" s="17">
        <v>8.4277000000000006E-5</v>
      </c>
      <c r="C94" s="11">
        <v>1.6603E-2</v>
      </c>
      <c r="D94" s="17">
        <v>1.8045E-7</v>
      </c>
      <c r="E94" s="17">
        <v>7.8845000000000002E-9</v>
      </c>
      <c r="F94" s="17">
        <v>4.3693999999999997</v>
      </c>
      <c r="G94" s="11">
        <v>-36.32</v>
      </c>
      <c r="H94" s="11">
        <v>6.0092999999999996</v>
      </c>
      <c r="I94" s="11">
        <v>16.545000000000002</v>
      </c>
      <c r="J94" s="17">
        <v>2.4985999999999999E-7</v>
      </c>
      <c r="K94" s="17">
        <v>1.8343999999999999E-8</v>
      </c>
      <c r="L94" s="17">
        <v>7.3417000000000003</v>
      </c>
      <c r="M94" s="11">
        <v>0.75570000000000004</v>
      </c>
      <c r="N94" s="17">
        <v>6.3883999999999998E-3</v>
      </c>
      <c r="O94" s="17">
        <v>0.84536</v>
      </c>
      <c r="P94" s="11">
        <v>6803</v>
      </c>
      <c r="Q94" s="17">
        <v>8.0569000000000006</v>
      </c>
      <c r="R94" s="17">
        <v>0.11842999999999999</v>
      </c>
      <c r="S94" s="18">
        <v>1.7364999999999999E-12</v>
      </c>
      <c r="T94" s="17">
        <v>2.9161000000000002E-14</v>
      </c>
      <c r="U94" s="17">
        <v>1.6793</v>
      </c>
      <c r="V94" s="11">
        <v>0.97019</v>
      </c>
      <c r="W94" s="17">
        <v>9.7426999999999995E-4</v>
      </c>
      <c r="X94" s="17">
        <v>0.10042</v>
      </c>
      <c r="Z94" s="17">
        <f t="shared" ref="Z94:Z97" si="50">D94</f>
        <v>1.8045E-7</v>
      </c>
      <c r="AA94" s="11">
        <f t="shared" ref="AA94:AA97" si="51">G94+P94</f>
        <v>6766.68</v>
      </c>
      <c r="AB94" s="17">
        <f t="shared" ref="AB94:AB97" si="52">J94</f>
        <v>2.4985999999999999E-7</v>
      </c>
      <c r="AC94" s="17">
        <f t="shared" ref="AC94:AC97" si="53">S94</f>
        <v>1.7364999999999999E-12</v>
      </c>
    </row>
    <row r="95" spans="1:29" x14ac:dyDescent="0.35">
      <c r="A95" s="11" t="s">
        <v>100</v>
      </c>
      <c r="B95" s="17">
        <v>8.4332999999999994E-5</v>
      </c>
      <c r="C95" s="11">
        <v>1.6614E-2</v>
      </c>
      <c r="D95" s="17">
        <v>1.8185E-7</v>
      </c>
      <c r="E95" s="17">
        <v>7.8831000000000006E-9</v>
      </c>
      <c r="F95" s="17">
        <v>4.3349000000000002</v>
      </c>
      <c r="G95" s="11">
        <v>-37.4</v>
      </c>
      <c r="H95" s="11">
        <v>6.0106000000000002</v>
      </c>
      <c r="I95" s="11">
        <v>16.071000000000002</v>
      </c>
      <c r="J95" s="17">
        <v>2.4919999999999998E-7</v>
      </c>
      <c r="K95" s="17">
        <v>1.8342E-8</v>
      </c>
      <c r="L95" s="17">
        <v>7.3604000000000003</v>
      </c>
      <c r="M95" s="11">
        <v>0.75614999999999999</v>
      </c>
      <c r="N95" s="17">
        <v>6.4047000000000001E-3</v>
      </c>
      <c r="O95" s="17">
        <v>0.84701000000000004</v>
      </c>
      <c r="P95" s="11">
        <v>6805</v>
      </c>
      <c r="Q95" s="17">
        <v>8.0580999999999996</v>
      </c>
      <c r="R95" s="17">
        <v>0.11841</v>
      </c>
      <c r="S95" s="18">
        <v>1.7449999999999999E-12</v>
      </c>
      <c r="T95" s="17">
        <v>2.9301000000000002E-14</v>
      </c>
      <c r="U95" s="17">
        <v>1.6791</v>
      </c>
      <c r="V95" s="11">
        <v>0.96992999999999996</v>
      </c>
      <c r="W95" s="17">
        <v>9.7422000000000003E-4</v>
      </c>
      <c r="X95" s="17">
        <v>0.10044</v>
      </c>
      <c r="Z95" s="17">
        <f t="shared" si="50"/>
        <v>1.8185E-7</v>
      </c>
      <c r="AA95" s="11">
        <f t="shared" si="51"/>
        <v>6767.6</v>
      </c>
      <c r="AB95" s="17">
        <f t="shared" si="52"/>
        <v>2.4919999999999998E-7</v>
      </c>
      <c r="AC95" s="17">
        <f t="shared" si="53"/>
        <v>1.7449999999999999E-12</v>
      </c>
    </row>
    <row r="96" spans="1:29" x14ac:dyDescent="0.35">
      <c r="A96" s="11" t="s">
        <v>101</v>
      </c>
      <c r="B96" s="17">
        <v>8.3613000000000001E-5</v>
      </c>
      <c r="C96" s="11">
        <v>1.6472000000000001E-2</v>
      </c>
      <c r="D96" s="17">
        <v>1.8262999999999999E-7</v>
      </c>
      <c r="E96" s="17">
        <v>7.8625000000000001E-9</v>
      </c>
      <c r="F96" s="17">
        <v>4.3052000000000001</v>
      </c>
      <c r="G96" s="11">
        <v>-38.47</v>
      </c>
      <c r="H96" s="11">
        <v>6.0091999999999999</v>
      </c>
      <c r="I96" s="11">
        <v>15.62</v>
      </c>
      <c r="J96" s="17">
        <v>2.5012000000000002E-7</v>
      </c>
      <c r="K96" s="17">
        <v>1.8291999999999999E-8</v>
      </c>
      <c r="L96" s="17">
        <v>7.3132999999999999</v>
      </c>
      <c r="M96" s="11">
        <v>0.75600000000000001</v>
      </c>
      <c r="N96" s="17">
        <v>6.3636999999999999E-3</v>
      </c>
      <c r="O96" s="17">
        <v>0.84175999999999995</v>
      </c>
      <c r="P96" s="11">
        <v>6780</v>
      </c>
      <c r="Q96" s="17">
        <v>8.0363000000000007</v>
      </c>
      <c r="R96" s="17">
        <v>0.11853</v>
      </c>
      <c r="S96" s="18">
        <v>1.7494E-12</v>
      </c>
      <c r="T96" s="17">
        <v>2.9309999999999997E-14</v>
      </c>
      <c r="U96" s="17">
        <v>1.6754</v>
      </c>
      <c r="V96" s="11">
        <v>0.96975999999999996</v>
      </c>
      <c r="W96" s="17">
        <v>9.7245000000000003E-4</v>
      </c>
      <c r="X96" s="17">
        <v>0.10027999999999999</v>
      </c>
      <c r="Z96" s="17">
        <f t="shared" si="50"/>
        <v>1.8262999999999999E-7</v>
      </c>
      <c r="AA96" s="11">
        <f t="shared" si="51"/>
        <v>6741.53</v>
      </c>
      <c r="AB96" s="17">
        <f t="shared" si="52"/>
        <v>2.5012000000000002E-7</v>
      </c>
      <c r="AC96" s="17">
        <f t="shared" si="53"/>
        <v>1.7494E-12</v>
      </c>
    </row>
    <row r="97" spans="1:29" x14ac:dyDescent="0.35">
      <c r="A97" s="12" t="s">
        <v>102</v>
      </c>
      <c r="B97" s="19">
        <v>8.1872999999999994E-5</v>
      </c>
      <c r="C97" s="12">
        <v>1.6129000000000001E-2</v>
      </c>
      <c r="D97" s="19">
        <v>1.814E-7</v>
      </c>
      <c r="E97" s="19">
        <v>7.7777999999999993E-9</v>
      </c>
      <c r="F97" s="19">
        <v>4.2877000000000001</v>
      </c>
      <c r="G97" s="12">
        <v>-37.619999999999997</v>
      </c>
      <c r="H97" s="12">
        <v>5.9414999999999996</v>
      </c>
      <c r="I97" s="12">
        <v>15.792999999999999</v>
      </c>
      <c r="J97" s="19">
        <v>2.4978E-7</v>
      </c>
      <c r="K97" s="19">
        <v>1.8065E-8</v>
      </c>
      <c r="L97" s="19">
        <v>7.2324000000000002</v>
      </c>
      <c r="M97" s="12">
        <v>0.75619999999999998</v>
      </c>
      <c r="N97" s="19">
        <v>6.2928999999999997E-3</v>
      </c>
      <c r="O97" s="19">
        <v>0.83216999999999997</v>
      </c>
      <c r="P97" s="12">
        <v>6774</v>
      </c>
      <c r="Q97" s="19">
        <v>7.9419000000000004</v>
      </c>
      <c r="R97" s="19">
        <v>0.11724</v>
      </c>
      <c r="S97" s="25">
        <v>1.733E-12</v>
      </c>
      <c r="T97" s="19">
        <v>2.8715999999999997E-14</v>
      </c>
      <c r="U97" s="19">
        <v>1.657</v>
      </c>
      <c r="V97" s="12">
        <v>0.97023999999999999</v>
      </c>
      <c r="W97" s="19">
        <v>9.6172E-4</v>
      </c>
      <c r="X97" s="19">
        <v>9.9122000000000002E-2</v>
      </c>
      <c r="Z97" s="19">
        <f t="shared" si="50"/>
        <v>1.814E-7</v>
      </c>
      <c r="AA97" s="12">
        <f t="shared" si="51"/>
        <v>6736.38</v>
      </c>
      <c r="AB97" s="19">
        <f t="shared" si="52"/>
        <v>2.4978E-7</v>
      </c>
      <c r="AC97" s="19">
        <f t="shared" si="53"/>
        <v>1.733E-12</v>
      </c>
    </row>
    <row r="98" spans="1:29" x14ac:dyDescent="0.35">
      <c r="A98" s="11" t="s">
        <v>52</v>
      </c>
      <c r="B98" s="11">
        <f t="shared" ref="B98:X98" si="54">AVERAGE(B93:B97)</f>
        <v>8.3812400000000004E-5</v>
      </c>
      <c r="C98" s="11">
        <f t="shared" si="54"/>
        <v>1.65112E-2</v>
      </c>
      <c r="D98" s="11">
        <f t="shared" si="54"/>
        <v>1.81358E-7</v>
      </c>
      <c r="E98" s="11">
        <f t="shared" si="54"/>
        <v>7.864639999999999E-9</v>
      </c>
      <c r="F98" s="11">
        <f t="shared" si="54"/>
        <v>4.3366799999999994</v>
      </c>
      <c r="G98" s="11">
        <f t="shared" si="54"/>
        <v>-37.236000000000004</v>
      </c>
      <c r="H98" s="11">
        <f t="shared" si="54"/>
        <v>5.9998400000000007</v>
      </c>
      <c r="I98" s="11">
        <f t="shared" si="54"/>
        <v>16.121000000000002</v>
      </c>
      <c r="J98" s="11">
        <f t="shared" si="54"/>
        <v>2.4964399999999996E-7</v>
      </c>
      <c r="K98" s="11">
        <f t="shared" si="54"/>
        <v>1.82824E-8</v>
      </c>
      <c r="L98" s="11">
        <f t="shared" si="54"/>
        <v>7.3234399999999997</v>
      </c>
      <c r="M98" s="11">
        <f t="shared" si="54"/>
        <v>0.75596799999999997</v>
      </c>
      <c r="N98" s="11">
        <f t="shared" si="54"/>
        <v>6.37244E-3</v>
      </c>
      <c r="O98" s="11">
        <f t="shared" si="54"/>
        <v>0.84294999999999987</v>
      </c>
      <c r="P98" s="11">
        <f t="shared" si="54"/>
        <v>6794.4</v>
      </c>
      <c r="Q98" s="11">
        <f t="shared" si="54"/>
        <v>8.0360000000000014</v>
      </c>
      <c r="R98" s="11">
        <f t="shared" si="54"/>
        <v>0.118272</v>
      </c>
      <c r="S98" s="22">
        <f t="shared" si="54"/>
        <v>1.7388600000000001E-12</v>
      </c>
      <c r="T98" s="11">
        <f t="shared" si="54"/>
        <v>2.9129200000000003E-14</v>
      </c>
      <c r="U98" s="11">
        <f t="shared" si="54"/>
        <v>1.67516</v>
      </c>
      <c r="V98" s="11">
        <f t="shared" si="54"/>
        <v>0.97009599999999985</v>
      </c>
      <c r="W98" s="11">
        <f t="shared" si="54"/>
        <v>9.7203599999999991E-4</v>
      </c>
      <c r="X98" s="11">
        <f t="shared" si="54"/>
        <v>0.1002004</v>
      </c>
      <c r="Z98" s="11">
        <f>AVERAGE(Z93:Z97)</f>
        <v>1.81358E-7</v>
      </c>
      <c r="AA98" s="11">
        <f>AVERAGE(AA93:AA97)</f>
        <v>6757.1639999999998</v>
      </c>
      <c r="AB98" s="11">
        <f>AVERAGE(AB93:AB97)</f>
        <v>2.4964399999999996E-7</v>
      </c>
      <c r="AC98" s="11">
        <f>AVERAGE(AC93:AC97)</f>
        <v>1.7388600000000001E-12</v>
      </c>
    </row>
    <row r="103" spans="1:29" x14ac:dyDescent="0.35">
      <c r="A103" s="43" t="s">
        <v>103</v>
      </c>
      <c r="B103" s="43"/>
      <c r="C103" s="43"/>
      <c r="D103" s="43"/>
    </row>
    <row r="104" spans="1:29" x14ac:dyDescent="0.35">
      <c r="A104" s="1" t="s">
        <v>104</v>
      </c>
      <c r="B104" s="27">
        <v>1</v>
      </c>
      <c r="C104" s="27">
        <v>2</v>
      </c>
      <c r="D104" s="27">
        <v>3</v>
      </c>
      <c r="E104" s="27">
        <v>4</v>
      </c>
      <c r="F104" s="27">
        <v>5</v>
      </c>
      <c r="G104" s="27">
        <v>6</v>
      </c>
      <c r="H104" s="27">
        <v>7</v>
      </c>
      <c r="I104" s="27">
        <v>8</v>
      </c>
      <c r="J104" s="27">
        <v>9</v>
      </c>
      <c r="K104" s="27">
        <v>10</v>
      </c>
      <c r="L104" s="27">
        <v>11</v>
      </c>
      <c r="M104" s="26"/>
      <c r="N104" s="26"/>
    </row>
    <row r="105" spans="1:29" x14ac:dyDescent="0.35">
      <c r="A105" s="1" t="s">
        <v>105</v>
      </c>
      <c r="B105" s="36">
        <f>(B104-1)*40/60</f>
        <v>0</v>
      </c>
      <c r="C105" s="36">
        <f>(C104-1)*7/60</f>
        <v>0.11666666666666667</v>
      </c>
      <c r="D105" s="36">
        <f>(D104-2)*40/60</f>
        <v>0.66666666666666663</v>
      </c>
      <c r="E105" s="36">
        <f t="shared" ref="E105:L105" si="55">(E104-2)*40/60</f>
        <v>1.3333333333333333</v>
      </c>
      <c r="F105" s="36">
        <f t="shared" si="55"/>
        <v>2</v>
      </c>
      <c r="G105" s="36">
        <f t="shared" si="55"/>
        <v>2.6666666666666665</v>
      </c>
      <c r="H105" s="36">
        <f t="shared" si="55"/>
        <v>3.3333333333333335</v>
      </c>
      <c r="I105" s="36">
        <f t="shared" si="55"/>
        <v>4</v>
      </c>
      <c r="J105" s="36">
        <f t="shared" si="55"/>
        <v>4.666666666666667</v>
      </c>
      <c r="K105" s="36">
        <f t="shared" si="55"/>
        <v>5.333333333333333</v>
      </c>
      <c r="L105" s="36">
        <f t="shared" si="55"/>
        <v>6</v>
      </c>
      <c r="M105" s="26"/>
      <c r="N105" s="26"/>
    </row>
    <row r="106" spans="1:29" x14ac:dyDescent="0.35">
      <c r="A106" s="1" t="s">
        <v>106</v>
      </c>
      <c r="B106" s="27"/>
      <c r="C106" s="27"/>
      <c r="D106" s="27"/>
      <c r="E106" s="27"/>
      <c r="F106" s="27"/>
      <c r="G106" s="27"/>
      <c r="H106" s="27"/>
      <c r="I106" s="27"/>
      <c r="J106" s="28"/>
      <c r="K106" s="27"/>
      <c r="L106" s="27"/>
      <c r="M106" s="26"/>
      <c r="N106" s="26"/>
    </row>
    <row r="107" spans="1:29" x14ac:dyDescent="0.35">
      <c r="A107" s="1" t="s">
        <v>107</v>
      </c>
      <c r="B107" s="27"/>
      <c r="C107" s="27"/>
      <c r="D107" s="27"/>
      <c r="E107" s="27"/>
      <c r="F107" s="27"/>
      <c r="G107" s="27"/>
      <c r="H107" s="27"/>
      <c r="I107" s="27"/>
      <c r="J107" s="28"/>
      <c r="K107" s="27"/>
      <c r="L107" s="27"/>
      <c r="M107" s="26"/>
      <c r="N107" s="26"/>
    </row>
    <row r="108" spans="1:29" x14ac:dyDescent="0.35">
      <c r="A108" s="1" t="s">
        <v>108</v>
      </c>
      <c r="B108" s="27"/>
      <c r="C108" s="27"/>
      <c r="D108" s="27"/>
      <c r="E108" s="27"/>
      <c r="F108" s="27"/>
      <c r="G108" s="27"/>
      <c r="H108" s="27"/>
      <c r="I108" s="27"/>
      <c r="J108" s="28"/>
      <c r="K108" s="27"/>
      <c r="L108" s="27"/>
      <c r="M108" s="26"/>
      <c r="N108" s="26"/>
    </row>
    <row r="109" spans="1:29" x14ac:dyDescent="0.35">
      <c r="A109" s="1" t="s">
        <v>109</v>
      </c>
      <c r="B109" s="27"/>
      <c r="C109" s="27"/>
      <c r="D109" s="27"/>
      <c r="E109" s="27"/>
      <c r="F109" s="27"/>
      <c r="G109" s="27"/>
      <c r="H109" s="27"/>
      <c r="I109" s="27"/>
      <c r="J109" s="28"/>
      <c r="K109" s="27"/>
      <c r="L109" s="27"/>
      <c r="M109" s="26"/>
      <c r="N109" s="26"/>
    </row>
    <row r="110" spans="1:29" x14ac:dyDescent="0.35">
      <c r="A110" s="1" t="s">
        <v>110</v>
      </c>
      <c r="B110" s="27"/>
      <c r="C110" s="27"/>
      <c r="D110" s="27"/>
      <c r="E110" s="27"/>
      <c r="F110" s="27"/>
      <c r="G110" s="27"/>
      <c r="H110" s="27"/>
      <c r="I110" s="27"/>
      <c r="J110" s="28"/>
      <c r="K110" s="27"/>
      <c r="L110" s="27"/>
      <c r="M110" s="26"/>
      <c r="N110" s="26"/>
    </row>
    <row r="111" spans="1:29" x14ac:dyDescent="0.35">
      <c r="A111" s="26" t="s">
        <v>111</v>
      </c>
      <c r="B111" s="29"/>
      <c r="C111" s="29"/>
      <c r="D111" s="29"/>
      <c r="E111" s="29"/>
      <c r="F111" s="29"/>
      <c r="G111" s="29"/>
      <c r="H111" s="29"/>
      <c r="I111" s="29"/>
      <c r="J111" s="29"/>
      <c r="K111" s="26"/>
      <c r="L111" s="26"/>
      <c r="M111" s="26"/>
      <c r="N111" s="26"/>
    </row>
    <row r="112" spans="1:29" x14ac:dyDescent="0.35">
      <c r="B112" s="17"/>
      <c r="C112" s="17"/>
      <c r="D112" s="17"/>
      <c r="E112" s="17"/>
      <c r="F112" s="17"/>
    </row>
    <row r="113" spans="1:14" x14ac:dyDescent="0.35">
      <c r="B113" s="17"/>
      <c r="C113" s="17"/>
      <c r="D113" s="17"/>
      <c r="E113" s="17"/>
      <c r="F113" s="17"/>
    </row>
    <row r="115" spans="1:14" x14ac:dyDescent="0.35">
      <c r="A115" s="30" t="s">
        <v>112</v>
      </c>
    </row>
    <row r="116" spans="1:14" x14ac:dyDescent="0.35">
      <c r="A116" s="31"/>
      <c r="B116" s="44" t="s">
        <v>113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6"/>
    </row>
    <row r="117" spans="1:14" x14ac:dyDescent="0.35">
      <c r="A117" s="37" t="s">
        <v>104</v>
      </c>
      <c r="B117" s="27">
        <v>1</v>
      </c>
      <c r="C117" s="27">
        <v>2</v>
      </c>
      <c r="D117" s="27">
        <v>3</v>
      </c>
      <c r="E117" s="27">
        <v>4</v>
      </c>
      <c r="F117" s="27">
        <v>5</v>
      </c>
      <c r="G117" s="27">
        <v>6</v>
      </c>
      <c r="H117" s="27">
        <v>7</v>
      </c>
      <c r="I117" s="27">
        <v>8</v>
      </c>
      <c r="J117" s="27">
        <v>9</v>
      </c>
      <c r="K117" s="27">
        <v>10</v>
      </c>
      <c r="L117" s="27">
        <v>11</v>
      </c>
      <c r="M117" s="33"/>
      <c r="N117" s="34"/>
    </row>
    <row r="118" spans="1:14" x14ac:dyDescent="0.35">
      <c r="A118" s="1" t="s">
        <v>105</v>
      </c>
      <c r="B118" s="36">
        <f>(B117-1)*40/60</f>
        <v>0</v>
      </c>
      <c r="C118" s="36">
        <f>(C117-1)*7/60</f>
        <v>0.11666666666666667</v>
      </c>
      <c r="D118" s="36">
        <f>(D117-2)*40/60</f>
        <v>0.66666666666666663</v>
      </c>
      <c r="E118" s="36">
        <f t="shared" ref="E118:L118" si="56">(E117-2)*40/60</f>
        <v>1.3333333333333333</v>
      </c>
      <c r="F118" s="36">
        <f t="shared" si="56"/>
        <v>2</v>
      </c>
      <c r="G118" s="36">
        <f t="shared" si="56"/>
        <v>2.6666666666666665</v>
      </c>
      <c r="H118" s="36">
        <f t="shared" si="56"/>
        <v>3.3333333333333335</v>
      </c>
      <c r="I118" s="36">
        <f t="shared" si="56"/>
        <v>4</v>
      </c>
      <c r="J118" s="36">
        <f t="shared" si="56"/>
        <v>4.666666666666667</v>
      </c>
      <c r="K118" s="36">
        <f t="shared" si="56"/>
        <v>5.333333333333333</v>
      </c>
      <c r="L118" s="36">
        <f t="shared" si="56"/>
        <v>6</v>
      </c>
      <c r="M118" s="26"/>
      <c r="N118" s="26"/>
    </row>
    <row r="119" spans="1:14" x14ac:dyDescent="0.35">
      <c r="A119" s="27">
        <v>1</v>
      </c>
      <c r="B119" s="38">
        <f>S3</f>
        <v>1.6490999999999999E-12</v>
      </c>
      <c r="C119" s="38">
        <f>S12</f>
        <v>1.6904999999999999E-12</v>
      </c>
      <c r="D119" s="38">
        <f>S21</f>
        <v>1.6812999999999999E-12</v>
      </c>
      <c r="E119" s="38">
        <f>S30</f>
        <v>1.6923E-12</v>
      </c>
      <c r="F119" s="38">
        <f>S39</f>
        <v>1.6968E-12</v>
      </c>
      <c r="G119" s="38">
        <f>S48</f>
        <v>1.7127E-12</v>
      </c>
      <c r="H119" s="38">
        <f>S57</f>
        <v>1.7195000000000001E-12</v>
      </c>
      <c r="I119" s="38">
        <f>S66</f>
        <v>1.7171E-12</v>
      </c>
      <c r="J119" s="39">
        <f>S75</f>
        <v>1.7164E-12</v>
      </c>
      <c r="K119" s="38">
        <f>S84</f>
        <v>1.7169000000000001E-12</v>
      </c>
      <c r="L119" s="38">
        <f>S93</f>
        <v>1.7304E-12</v>
      </c>
      <c r="M119" s="26"/>
      <c r="N119" s="26"/>
    </row>
    <row r="120" spans="1:14" x14ac:dyDescent="0.35">
      <c r="A120" s="27">
        <v>2</v>
      </c>
      <c r="B120" s="38">
        <f>S4</f>
        <v>1.6617000000000001E-12</v>
      </c>
      <c r="C120" s="38">
        <f>S13</f>
        <v>1.6867000000000001E-12</v>
      </c>
      <c r="D120" s="38">
        <f>S22</f>
        <v>1.6937999999999999E-12</v>
      </c>
      <c r="E120" s="38">
        <f>S31</f>
        <v>1.6979000000000001E-12</v>
      </c>
      <c r="F120" s="38">
        <f>S40</f>
        <v>1.7114999999999999E-12</v>
      </c>
      <c r="G120" s="38">
        <f t="shared" ref="G120:G123" si="57">S49</f>
        <v>1.7277E-12</v>
      </c>
      <c r="H120" s="38">
        <f t="shared" ref="H120:H123" si="58">S58</f>
        <v>1.7154999999999999E-12</v>
      </c>
      <c r="I120" s="38">
        <f t="shared" ref="I120:I123" si="59">S67</f>
        <v>1.7343E-12</v>
      </c>
      <c r="J120" s="39">
        <f t="shared" ref="J120:J123" si="60">S76</f>
        <v>1.7261000000000001E-12</v>
      </c>
      <c r="K120" s="38">
        <f t="shared" ref="K120:K123" si="61">S85</f>
        <v>1.7468E-12</v>
      </c>
      <c r="L120" s="38">
        <f t="shared" ref="L120:L123" si="62">S94</f>
        <v>1.7364999999999999E-12</v>
      </c>
      <c r="M120" s="26"/>
      <c r="N120" s="26"/>
    </row>
    <row r="121" spans="1:14" x14ac:dyDescent="0.35">
      <c r="A121" s="27">
        <v>3</v>
      </c>
      <c r="B121" s="38">
        <f>S5</f>
        <v>1.673E-12</v>
      </c>
      <c r="C121" s="38">
        <f>S14</f>
        <v>1.6967E-12</v>
      </c>
      <c r="D121" s="38">
        <f>S23</f>
        <v>1.6979000000000001E-12</v>
      </c>
      <c r="E121" s="38">
        <f>S32</f>
        <v>1.7047E-12</v>
      </c>
      <c r="F121" s="38">
        <f>S41</f>
        <v>1.7223E-12</v>
      </c>
      <c r="G121" s="38">
        <f t="shared" si="57"/>
        <v>1.7305999999999999E-12</v>
      </c>
      <c r="H121" s="38">
        <f t="shared" si="58"/>
        <v>1.7285E-12</v>
      </c>
      <c r="I121" s="38">
        <f t="shared" si="59"/>
        <v>1.7304E-12</v>
      </c>
      <c r="J121" s="39">
        <f t="shared" si="60"/>
        <v>1.7311999999999999E-12</v>
      </c>
      <c r="K121" s="38">
        <f t="shared" si="61"/>
        <v>1.7459000000000001E-12</v>
      </c>
      <c r="L121" s="38">
        <f t="shared" si="62"/>
        <v>1.7449999999999999E-12</v>
      </c>
      <c r="M121" s="26"/>
      <c r="N121" s="26"/>
    </row>
    <row r="122" spans="1:14" x14ac:dyDescent="0.35">
      <c r="A122" s="27">
        <v>4</v>
      </c>
      <c r="B122" s="38">
        <f>S6</f>
        <v>1.6325999999999999E-12</v>
      </c>
      <c r="C122" s="38">
        <f>S15</f>
        <v>1.6875E-12</v>
      </c>
      <c r="D122" s="38">
        <f>S24</f>
        <v>1.6915E-12</v>
      </c>
      <c r="E122" s="38">
        <f>S33</f>
        <v>1.7016999999999999E-12</v>
      </c>
      <c r="F122" s="38">
        <f>S42</f>
        <v>1.7184E-12</v>
      </c>
      <c r="G122" s="38">
        <f t="shared" si="57"/>
        <v>1.7343E-12</v>
      </c>
      <c r="H122" s="38">
        <f t="shared" si="58"/>
        <v>1.7208000000000001E-12</v>
      </c>
      <c r="I122" s="38">
        <f t="shared" si="59"/>
        <v>1.7467E-12</v>
      </c>
      <c r="J122" s="39">
        <f t="shared" si="60"/>
        <v>1.7364999999999999E-12</v>
      </c>
      <c r="K122" s="38">
        <f t="shared" si="61"/>
        <v>1.7446000000000001E-12</v>
      </c>
      <c r="L122" s="38">
        <f t="shared" si="62"/>
        <v>1.7494E-12</v>
      </c>
      <c r="M122" s="26"/>
      <c r="N122" s="26"/>
    </row>
    <row r="123" spans="1:14" x14ac:dyDescent="0.35">
      <c r="A123" s="27">
        <v>5</v>
      </c>
      <c r="B123" s="38">
        <f>S7</f>
        <v>1.668E-12</v>
      </c>
      <c r="C123" s="38">
        <f>S16</f>
        <v>1.6677000000000001E-12</v>
      </c>
      <c r="D123" s="38">
        <f>S25</f>
        <v>1.6939000000000001E-12</v>
      </c>
      <c r="E123" s="38">
        <f>S34</f>
        <v>1.6962E-12</v>
      </c>
      <c r="F123" s="38">
        <f>S43</f>
        <v>1.7088999999999999E-12</v>
      </c>
      <c r="G123" s="38">
        <f t="shared" si="57"/>
        <v>1.7158E-12</v>
      </c>
      <c r="H123" s="38">
        <f t="shared" si="58"/>
        <v>1.7298999999999999E-12</v>
      </c>
      <c r="I123" s="38">
        <f t="shared" si="59"/>
        <v>1.7467E-12</v>
      </c>
      <c r="J123" s="39">
        <f t="shared" si="60"/>
        <v>1.7316E-12</v>
      </c>
      <c r="K123" s="38">
        <f t="shared" si="61"/>
        <v>1.7364999999999999E-12</v>
      </c>
      <c r="L123" s="38">
        <f t="shared" si="62"/>
        <v>1.733E-12</v>
      </c>
      <c r="M123" s="26"/>
      <c r="N123" s="26"/>
    </row>
    <row r="124" spans="1:14" x14ac:dyDescent="0.35">
      <c r="A124" s="27" t="s">
        <v>114</v>
      </c>
      <c r="B124" s="29">
        <f t="shared" ref="B124:J124" si="63">AVERAGE(B119:B123)</f>
        <v>1.6568799999999999E-12</v>
      </c>
      <c r="C124" s="29">
        <f t="shared" si="63"/>
        <v>1.6858199999999998E-12</v>
      </c>
      <c r="D124" s="29">
        <f t="shared" si="63"/>
        <v>1.6916799999999999E-12</v>
      </c>
      <c r="E124" s="29">
        <f t="shared" si="63"/>
        <v>1.69856E-12</v>
      </c>
      <c r="F124" s="29">
        <f t="shared" si="63"/>
        <v>1.7115800000000001E-12</v>
      </c>
      <c r="G124" s="29">
        <f t="shared" si="63"/>
        <v>1.7242200000000001E-12</v>
      </c>
      <c r="H124" s="29">
        <f t="shared" si="63"/>
        <v>1.7228400000000002E-12</v>
      </c>
      <c r="I124" s="29">
        <f t="shared" si="63"/>
        <v>1.7350400000000002E-12</v>
      </c>
      <c r="J124" s="29">
        <f t="shared" si="63"/>
        <v>1.7283600000000001E-12</v>
      </c>
      <c r="K124" s="29">
        <f t="shared" ref="K124:L124" si="64">AVERAGE(K119:K123)</f>
        <v>1.7381399999999999E-12</v>
      </c>
      <c r="L124" s="29">
        <f t="shared" si="64"/>
        <v>1.7388600000000001E-12</v>
      </c>
      <c r="M124" s="26"/>
      <c r="N124" s="26"/>
    </row>
    <row r="125" spans="1:14" x14ac:dyDescent="0.35">
      <c r="A125" s="27" t="s">
        <v>115</v>
      </c>
      <c r="B125" s="29">
        <f t="shared" ref="B125:J125" si="65">STDEV(B119:B123)</f>
        <v>1.6254137934692244E-14</v>
      </c>
      <c r="C125" s="29">
        <f t="shared" si="65"/>
        <v>1.0865173721574798E-14</v>
      </c>
      <c r="D125" s="29">
        <f t="shared" si="65"/>
        <v>6.2427558017273629E-15</v>
      </c>
      <c r="E125" s="29">
        <f t="shared" si="65"/>
        <v>4.8153919881978401E-15</v>
      </c>
      <c r="F125" s="29">
        <f t="shared" si="65"/>
        <v>9.8370219070611227E-15</v>
      </c>
      <c r="G125" s="29">
        <f t="shared" si="65"/>
        <v>9.4608139184744472E-15</v>
      </c>
      <c r="H125" s="29">
        <f t="shared" si="65"/>
        <v>6.1455675083754221E-15</v>
      </c>
      <c r="I125" s="29">
        <f t="shared" si="65"/>
        <v>1.2407981302371472E-14</v>
      </c>
      <c r="J125" s="29">
        <f t="shared" si="65"/>
        <v>7.6317101622113044E-15</v>
      </c>
      <c r="K125" s="29">
        <f t="shared" ref="K125:L125" si="66">STDEV(K119:K123)</f>
        <v>1.2557587347894481E-14</v>
      </c>
      <c r="L125" s="29">
        <f t="shared" si="66"/>
        <v>8.0664738268961128E-15</v>
      </c>
      <c r="M125" s="26"/>
      <c r="N125" s="26"/>
    </row>
    <row r="126" spans="1:14" x14ac:dyDescent="0.35">
      <c r="A126" s="27" t="s">
        <v>116</v>
      </c>
      <c r="B126" s="32">
        <f>(B124-$B124)/B124</f>
        <v>0</v>
      </c>
      <c r="C126" s="32">
        <f t="shared" ref="C126:L126" si="67">(C124-$B124)/C124</f>
        <v>1.7166720053149138E-2</v>
      </c>
      <c r="D126" s="32">
        <f>(D124-$B124)/D124</f>
        <v>2.0571266433368023E-2</v>
      </c>
      <c r="E126" s="32">
        <f t="shared" si="67"/>
        <v>2.4538432554634563E-2</v>
      </c>
      <c r="F126" s="32">
        <f t="shared" si="67"/>
        <v>3.195877493310284E-2</v>
      </c>
      <c r="G126" s="32">
        <f t="shared" si="67"/>
        <v>3.9055340965770138E-2</v>
      </c>
      <c r="H126" s="32">
        <f t="shared" si="67"/>
        <v>3.8285621415801961E-2</v>
      </c>
      <c r="I126" s="32">
        <f t="shared" si="67"/>
        <v>4.5047952784950399E-2</v>
      </c>
      <c r="J126" s="32">
        <f t="shared" si="67"/>
        <v>4.1357124673100633E-2</v>
      </c>
      <c r="K126" s="32">
        <f t="shared" si="67"/>
        <v>4.6751124765553986E-2</v>
      </c>
      <c r="L126" s="32">
        <f t="shared" si="67"/>
        <v>4.7145831176748108E-2</v>
      </c>
      <c r="M126" s="26"/>
      <c r="N126" s="26"/>
    </row>
    <row r="127" spans="1:14" x14ac:dyDescent="0.35">
      <c r="D127" s="40">
        <f>(D124-$C124)/D124</f>
        <v>3.4640121063086037E-3</v>
      </c>
      <c r="E127" s="40">
        <f t="shared" ref="E127:L127" si="68">(E124-$C124)/E124</f>
        <v>7.50047098718927E-3</v>
      </c>
      <c r="F127" s="40">
        <f t="shared" si="68"/>
        <v>1.5050421248203581E-2</v>
      </c>
      <c r="G127" s="40">
        <f t="shared" si="68"/>
        <v>2.2270939903260789E-2</v>
      </c>
      <c r="H127" s="40">
        <f t="shared" si="68"/>
        <v>2.1487775997771342E-2</v>
      </c>
      <c r="I127" s="40">
        <f t="shared" si="68"/>
        <v>2.8368222058281344E-2</v>
      </c>
      <c r="J127" s="40">
        <f t="shared" si="68"/>
        <v>2.4612927862251117E-2</v>
      </c>
      <c r="K127" s="40">
        <f t="shared" si="68"/>
        <v>3.010114260071118E-2</v>
      </c>
      <c r="L127" s="40">
        <f t="shared" si="68"/>
        <v>3.0502743176564154E-2</v>
      </c>
    </row>
  </sheetData>
  <mergeCells count="2">
    <mergeCell ref="A103:D103"/>
    <mergeCell ref="B116:N1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9EE7-FD41-43E2-99BF-04F0CBD0FB8A}">
  <dimension ref="A1:AC127"/>
  <sheetViews>
    <sheetView topLeftCell="A121" workbookViewId="0">
      <selection activeCell="R149" sqref="R149"/>
    </sheetView>
  </sheetViews>
  <sheetFormatPr defaultColWidth="9.1796875" defaultRowHeight="14.5" x14ac:dyDescent="0.35"/>
  <cols>
    <col min="1" max="1" width="21" style="11" customWidth="1"/>
    <col min="2" max="5" width="9.1796875" style="11"/>
    <col min="6" max="6" width="9.453125" style="11" customWidth="1"/>
    <col min="7" max="22" width="9.1796875" style="11"/>
    <col min="23" max="23" width="9.453125" style="11" customWidth="1"/>
    <col min="24" max="24" width="14.7265625" style="11" bestFit="1" customWidth="1"/>
    <col min="25" max="16384" width="9.1796875" style="11"/>
  </cols>
  <sheetData>
    <row r="1" spans="1:29" x14ac:dyDescent="0.35">
      <c r="A1" s="35">
        <v>1</v>
      </c>
    </row>
    <row r="2" spans="1:29" x14ac:dyDescent="0.35">
      <c r="A2" s="12" t="s">
        <v>19</v>
      </c>
      <c r="B2" s="12" t="s">
        <v>20</v>
      </c>
      <c r="C2" s="12" t="s">
        <v>21</v>
      </c>
      <c r="D2" s="12" t="s">
        <v>22</v>
      </c>
      <c r="E2" s="12" t="s">
        <v>23</v>
      </c>
      <c r="F2" s="12" t="s">
        <v>24</v>
      </c>
      <c r="G2" s="12" t="s">
        <v>25</v>
      </c>
      <c r="H2" s="12" t="s">
        <v>26</v>
      </c>
      <c r="I2" s="12" t="s">
        <v>27</v>
      </c>
      <c r="J2" s="12" t="s">
        <v>28</v>
      </c>
      <c r="K2" s="12" t="s">
        <v>29</v>
      </c>
      <c r="L2" s="12" t="s">
        <v>30</v>
      </c>
      <c r="M2" s="12" t="s">
        <v>31</v>
      </c>
      <c r="N2" s="12" t="s">
        <v>32</v>
      </c>
      <c r="O2" s="12" t="s">
        <v>33</v>
      </c>
      <c r="P2" s="12" t="s">
        <v>34</v>
      </c>
      <c r="Q2" s="12" t="s">
        <v>35</v>
      </c>
      <c r="R2" s="12" t="s">
        <v>36</v>
      </c>
      <c r="S2" s="13" t="s">
        <v>37</v>
      </c>
      <c r="T2" s="12" t="s">
        <v>38</v>
      </c>
      <c r="U2" s="12" t="s">
        <v>39</v>
      </c>
      <c r="V2" s="12" t="s">
        <v>40</v>
      </c>
      <c r="W2" s="12" t="s">
        <v>41</v>
      </c>
      <c r="X2" s="12" t="s">
        <v>42</v>
      </c>
      <c r="Z2" s="11" t="s">
        <v>43</v>
      </c>
      <c r="AA2" s="11" t="s">
        <v>44</v>
      </c>
      <c r="AB2" s="11" t="s">
        <v>45</v>
      </c>
      <c r="AC2" s="11" t="s">
        <v>46</v>
      </c>
    </row>
    <row r="3" spans="1:29" x14ac:dyDescent="0.35">
      <c r="A3" s="14" t="s">
        <v>117</v>
      </c>
      <c r="B3" s="14">
        <v>1.4163000000000001E-4</v>
      </c>
      <c r="C3" s="14">
        <v>2.2803E-2</v>
      </c>
      <c r="D3" s="15">
        <v>1.201E-7</v>
      </c>
      <c r="E3" s="15">
        <v>1.5396000000000001E-8</v>
      </c>
      <c r="F3" s="15">
        <v>12.819000000000001</v>
      </c>
      <c r="G3" s="14">
        <v>-34.53</v>
      </c>
      <c r="H3" s="14">
        <v>12.185</v>
      </c>
      <c r="I3" s="14">
        <v>35.287999999999997</v>
      </c>
      <c r="J3" s="15">
        <v>2.9986000000000001E-8</v>
      </c>
      <c r="K3" s="15">
        <v>9.0866999999999992E-9</v>
      </c>
      <c r="L3" s="15">
        <v>30.303000000000001</v>
      </c>
      <c r="M3" s="14">
        <v>0.87009000000000003</v>
      </c>
      <c r="N3" s="15">
        <v>2.3178000000000001E-2</v>
      </c>
      <c r="O3" s="15">
        <v>2.6638999999999999</v>
      </c>
      <c r="P3" s="14">
        <v>8737</v>
      </c>
      <c r="Q3" s="15">
        <v>17.221</v>
      </c>
      <c r="R3" s="15">
        <v>0.1971</v>
      </c>
      <c r="S3" s="16">
        <v>1.5642999999999999E-12</v>
      </c>
      <c r="T3" s="15">
        <v>4.0675000000000001E-14</v>
      </c>
      <c r="U3" s="15">
        <v>2.6002000000000001</v>
      </c>
      <c r="V3" s="14">
        <v>0.96142000000000005</v>
      </c>
      <c r="W3" s="15">
        <v>1.5125E-3</v>
      </c>
      <c r="X3" s="15">
        <v>0.15731999999999999</v>
      </c>
      <c r="Z3" s="15">
        <f t="shared" ref="Z3:Z7" si="0">D3</f>
        <v>1.201E-7</v>
      </c>
      <c r="AA3" s="14">
        <f t="shared" ref="AA3:AA7" si="1">G3+P3</f>
        <v>8702.4699999999993</v>
      </c>
      <c r="AB3" s="15">
        <f t="shared" ref="AB3:AB7" si="2">J3</f>
        <v>2.9986000000000001E-8</v>
      </c>
      <c r="AC3" s="15">
        <f t="shared" ref="AC3:AC7" si="3">S3</f>
        <v>1.5642999999999999E-12</v>
      </c>
    </row>
    <row r="4" spans="1:29" x14ac:dyDescent="0.35">
      <c r="A4" s="11" t="s">
        <v>118</v>
      </c>
      <c r="B4" s="11">
        <v>1.3826999999999999E-4</v>
      </c>
      <c r="C4" s="11">
        <v>2.2262000000000001E-2</v>
      </c>
      <c r="D4" s="17">
        <v>1.2279E-7</v>
      </c>
      <c r="E4" s="17">
        <v>1.5262999999999999E-8</v>
      </c>
      <c r="F4" s="17">
        <v>12.43</v>
      </c>
      <c r="G4" s="11">
        <v>-37.840000000000003</v>
      </c>
      <c r="H4" s="11">
        <v>12.115</v>
      </c>
      <c r="I4" s="11">
        <v>32.015999999999998</v>
      </c>
      <c r="J4" s="17">
        <v>3.1278999999999998E-8</v>
      </c>
      <c r="K4" s="17">
        <v>9.3604999999999997E-9</v>
      </c>
      <c r="L4" s="17">
        <v>29.925999999999998</v>
      </c>
      <c r="M4" s="11">
        <v>0.86661999999999995</v>
      </c>
      <c r="N4" s="17">
        <v>2.2896E-2</v>
      </c>
      <c r="O4" s="17">
        <v>2.6419999999999999</v>
      </c>
      <c r="P4" s="11">
        <v>8735</v>
      </c>
      <c r="Q4" s="17">
        <v>17.126000000000001</v>
      </c>
      <c r="R4" s="17">
        <v>0.19606000000000001</v>
      </c>
      <c r="S4" s="18">
        <v>1.5936E-12</v>
      </c>
      <c r="T4" s="17">
        <v>4.1102999999999999E-14</v>
      </c>
      <c r="U4" s="17">
        <v>2.5792999999999999</v>
      </c>
      <c r="V4" s="11">
        <v>0.96038999999999997</v>
      </c>
      <c r="W4" s="17">
        <v>1.5008000000000001E-3</v>
      </c>
      <c r="X4" s="17">
        <v>0.15626999999999999</v>
      </c>
      <c r="Z4" s="17">
        <f t="shared" si="0"/>
        <v>1.2279E-7</v>
      </c>
      <c r="AA4" s="11">
        <f t="shared" si="1"/>
        <v>8697.16</v>
      </c>
      <c r="AB4" s="17">
        <f t="shared" si="2"/>
        <v>3.1278999999999998E-8</v>
      </c>
      <c r="AC4" s="17">
        <f t="shared" si="3"/>
        <v>1.5936E-12</v>
      </c>
    </row>
    <row r="5" spans="1:29" x14ac:dyDescent="0.35">
      <c r="A5" s="11" t="s">
        <v>119</v>
      </c>
      <c r="B5" s="11">
        <v>1.3828000000000001E-4</v>
      </c>
      <c r="C5" s="11">
        <v>2.2263000000000002E-2</v>
      </c>
      <c r="D5" s="17">
        <v>1.2226000000000001E-7</v>
      </c>
      <c r="E5" s="17">
        <v>1.5233999999999999E-8</v>
      </c>
      <c r="F5" s="17">
        <v>12.46</v>
      </c>
      <c r="G5" s="11">
        <v>-36.64</v>
      </c>
      <c r="H5" s="11">
        <v>12.086</v>
      </c>
      <c r="I5" s="11">
        <v>32.985999999999997</v>
      </c>
      <c r="J5" s="17">
        <v>3.0542999999999998E-8</v>
      </c>
      <c r="K5" s="17">
        <v>9.1425000000000006E-9</v>
      </c>
      <c r="L5" s="17">
        <v>29.933</v>
      </c>
      <c r="M5" s="11">
        <v>0.86875000000000002</v>
      </c>
      <c r="N5" s="17">
        <v>2.2898000000000002E-2</v>
      </c>
      <c r="O5" s="17">
        <v>2.6356999999999999</v>
      </c>
      <c r="P5" s="11">
        <v>8720</v>
      </c>
      <c r="Q5" s="17">
        <v>17.062000000000001</v>
      </c>
      <c r="R5" s="17">
        <v>0.19567000000000001</v>
      </c>
      <c r="S5" s="18">
        <v>1.5823E-12</v>
      </c>
      <c r="T5" s="17">
        <v>4.0752999999999999E-14</v>
      </c>
      <c r="U5" s="17">
        <v>2.5756000000000001</v>
      </c>
      <c r="V5" s="11">
        <v>0.96079999999999999</v>
      </c>
      <c r="W5" s="17">
        <v>1.4986000000000001E-3</v>
      </c>
      <c r="X5" s="17">
        <v>0.15597</v>
      </c>
      <c r="Z5" s="17">
        <f t="shared" si="0"/>
        <v>1.2226000000000001E-7</v>
      </c>
      <c r="AA5" s="11">
        <f t="shared" si="1"/>
        <v>8683.36</v>
      </c>
      <c r="AB5" s="17">
        <f t="shared" si="2"/>
        <v>3.0542999999999998E-8</v>
      </c>
      <c r="AC5" s="17">
        <f t="shared" si="3"/>
        <v>1.5823E-12</v>
      </c>
    </row>
    <row r="6" spans="1:29" x14ac:dyDescent="0.35">
      <c r="A6" s="11" t="s">
        <v>120</v>
      </c>
      <c r="B6" s="11">
        <v>1.3955E-4</v>
      </c>
      <c r="C6" s="11">
        <v>2.2467000000000001E-2</v>
      </c>
      <c r="D6" s="17">
        <v>1.2171E-7</v>
      </c>
      <c r="E6" s="17">
        <v>1.5296E-8</v>
      </c>
      <c r="F6" s="17">
        <v>12.568</v>
      </c>
      <c r="G6" s="11">
        <v>-35.78</v>
      </c>
      <c r="H6" s="11">
        <v>12.132</v>
      </c>
      <c r="I6" s="11">
        <v>33.906999999999996</v>
      </c>
      <c r="J6" s="17">
        <v>3.0142E-8</v>
      </c>
      <c r="K6" s="17">
        <v>9.0554999999999996E-9</v>
      </c>
      <c r="L6" s="17">
        <v>30.042999999999999</v>
      </c>
      <c r="M6" s="11">
        <v>0.86985000000000001</v>
      </c>
      <c r="N6" s="17">
        <v>2.2978999999999999E-2</v>
      </c>
      <c r="O6" s="17">
        <v>2.6417000000000002</v>
      </c>
      <c r="P6" s="11">
        <v>8711</v>
      </c>
      <c r="Q6" s="17">
        <v>17.113</v>
      </c>
      <c r="R6" s="17">
        <v>0.19645000000000001</v>
      </c>
      <c r="S6" s="18">
        <v>1.5753E-12</v>
      </c>
      <c r="T6" s="17">
        <v>4.0735999999999999E-14</v>
      </c>
      <c r="U6" s="17">
        <v>2.5859000000000001</v>
      </c>
      <c r="V6" s="11">
        <v>0.96104000000000001</v>
      </c>
      <c r="W6" s="17">
        <v>1.5046E-3</v>
      </c>
      <c r="X6" s="17">
        <v>0.15656</v>
      </c>
      <c r="Z6" s="17">
        <f t="shared" si="0"/>
        <v>1.2171E-7</v>
      </c>
      <c r="AA6" s="11">
        <f t="shared" si="1"/>
        <v>8675.2199999999993</v>
      </c>
      <c r="AB6" s="17">
        <f t="shared" si="2"/>
        <v>3.0142E-8</v>
      </c>
      <c r="AC6" s="17">
        <f t="shared" si="3"/>
        <v>1.5753E-12</v>
      </c>
    </row>
    <row r="7" spans="1:29" x14ac:dyDescent="0.35">
      <c r="A7" s="11" t="s">
        <v>121</v>
      </c>
      <c r="B7" s="17">
        <v>1.3878999999999999E-4</v>
      </c>
      <c r="C7" s="11">
        <v>2.2345E-2</v>
      </c>
      <c r="D7" s="17">
        <v>1.2473000000000001E-7</v>
      </c>
      <c r="E7" s="17">
        <v>1.5253999999999999E-8</v>
      </c>
      <c r="F7" s="17">
        <v>12.23</v>
      </c>
      <c r="G7" s="11">
        <v>-38.93</v>
      </c>
      <c r="H7" s="11">
        <v>12.116</v>
      </c>
      <c r="I7" s="11">
        <v>31.123000000000001</v>
      </c>
      <c r="J7" s="17">
        <v>3.1054000000000001E-8</v>
      </c>
      <c r="K7" s="17">
        <v>9.3477000000000007E-9</v>
      </c>
      <c r="L7" s="17">
        <v>30.100999999999999</v>
      </c>
      <c r="M7" s="11">
        <v>0.86789000000000005</v>
      </c>
      <c r="N7" s="17">
        <v>2.3028E-2</v>
      </c>
      <c r="O7" s="17">
        <v>2.6533000000000002</v>
      </c>
      <c r="P7" s="11">
        <v>8708</v>
      </c>
      <c r="Q7" s="17">
        <v>17.097999999999999</v>
      </c>
      <c r="R7" s="17">
        <v>0.19635</v>
      </c>
      <c r="S7" s="18">
        <v>1.5909E-12</v>
      </c>
      <c r="T7" s="17">
        <v>4.1070999999999999E-14</v>
      </c>
      <c r="U7" s="17">
        <v>2.5815999999999999</v>
      </c>
      <c r="V7" s="11">
        <v>0.96052000000000004</v>
      </c>
      <c r="W7" s="17">
        <v>1.5023E-3</v>
      </c>
      <c r="X7" s="17">
        <v>0.15640000000000001</v>
      </c>
      <c r="Z7" s="19">
        <f t="shared" si="0"/>
        <v>1.2473000000000001E-7</v>
      </c>
      <c r="AA7" s="12">
        <f t="shared" si="1"/>
        <v>8669.07</v>
      </c>
      <c r="AB7" s="19">
        <f t="shared" si="2"/>
        <v>3.1054000000000001E-8</v>
      </c>
      <c r="AC7" s="19">
        <f t="shared" si="3"/>
        <v>1.5909E-12</v>
      </c>
    </row>
    <row r="8" spans="1:29" x14ac:dyDescent="0.35">
      <c r="A8" s="14" t="s">
        <v>52</v>
      </c>
      <c r="B8" s="14">
        <f t="shared" ref="B8:X8" si="4">AVERAGE(B3:B7)</f>
        <v>1.3930399999999998E-4</v>
      </c>
      <c r="C8" s="14">
        <f t="shared" si="4"/>
        <v>2.2428E-2</v>
      </c>
      <c r="D8" s="14">
        <f t="shared" si="4"/>
        <v>1.22318E-7</v>
      </c>
      <c r="E8" s="14">
        <f t="shared" si="4"/>
        <v>1.52886E-8</v>
      </c>
      <c r="F8" s="14">
        <f t="shared" si="4"/>
        <v>12.5014</v>
      </c>
      <c r="G8" s="14">
        <f t="shared" si="4"/>
        <v>-36.744000000000007</v>
      </c>
      <c r="H8" s="14">
        <f t="shared" si="4"/>
        <v>12.126799999999999</v>
      </c>
      <c r="I8" s="14">
        <f t="shared" si="4"/>
        <v>33.064</v>
      </c>
      <c r="J8" s="14">
        <f t="shared" si="4"/>
        <v>3.06008E-8</v>
      </c>
      <c r="K8" s="14">
        <f t="shared" si="4"/>
        <v>9.1985800000000003E-9</v>
      </c>
      <c r="L8" s="14">
        <f t="shared" si="4"/>
        <v>30.061200000000003</v>
      </c>
      <c r="M8" s="14">
        <f t="shared" si="4"/>
        <v>0.86863999999999986</v>
      </c>
      <c r="N8" s="14">
        <f t="shared" si="4"/>
        <v>2.29958E-2</v>
      </c>
      <c r="O8" s="14">
        <f t="shared" si="4"/>
        <v>2.6473199999999997</v>
      </c>
      <c r="P8" s="14">
        <f t="shared" si="4"/>
        <v>8722.2000000000007</v>
      </c>
      <c r="Q8" s="14">
        <f t="shared" si="4"/>
        <v>17.124000000000002</v>
      </c>
      <c r="R8" s="14">
        <f t="shared" si="4"/>
        <v>0.196326</v>
      </c>
      <c r="S8" s="20">
        <f t="shared" si="4"/>
        <v>1.5812799999999999E-12</v>
      </c>
      <c r="T8" s="14">
        <f t="shared" si="4"/>
        <v>4.0867599999999997E-14</v>
      </c>
      <c r="U8" s="14">
        <f t="shared" si="4"/>
        <v>2.5845200000000004</v>
      </c>
      <c r="V8" s="14">
        <f t="shared" si="4"/>
        <v>0.96083399999999997</v>
      </c>
      <c r="W8" s="14">
        <f t="shared" si="4"/>
        <v>1.50376E-3</v>
      </c>
      <c r="X8" s="14">
        <f t="shared" si="4"/>
        <v>0.156504</v>
      </c>
      <c r="Z8" s="11">
        <f>AVERAGE(Z3:Z7)</f>
        <v>1.22318E-7</v>
      </c>
      <c r="AA8" s="11">
        <f>AVERAGE(AA3:AA7)</f>
        <v>8685.4560000000001</v>
      </c>
      <c r="AB8" s="11">
        <f>AVERAGE(AB3:AB7)</f>
        <v>3.06008E-8</v>
      </c>
      <c r="AC8" s="11">
        <f>AVERAGE(AC3:AC7)</f>
        <v>1.5812799999999999E-12</v>
      </c>
    </row>
    <row r="10" spans="1:29" x14ac:dyDescent="0.35">
      <c r="A10" s="10">
        <v>2</v>
      </c>
    </row>
    <row r="11" spans="1:29" x14ac:dyDescent="0.35">
      <c r="A11" s="22" t="s">
        <v>19</v>
      </c>
      <c r="B11" s="22" t="s">
        <v>20</v>
      </c>
      <c r="C11" s="22" t="s">
        <v>21</v>
      </c>
      <c r="D11" s="22" t="s">
        <v>22</v>
      </c>
      <c r="E11" s="22" t="s">
        <v>23</v>
      </c>
      <c r="F11" s="22" t="s">
        <v>24</v>
      </c>
      <c r="G11" s="22" t="s">
        <v>25</v>
      </c>
      <c r="H11" s="22" t="s">
        <v>26</v>
      </c>
      <c r="I11" s="22" t="s">
        <v>27</v>
      </c>
      <c r="J11" s="22" t="s">
        <v>28</v>
      </c>
      <c r="K11" s="22" t="s">
        <v>29</v>
      </c>
      <c r="L11" s="22" t="s">
        <v>30</v>
      </c>
      <c r="M11" s="22" t="s">
        <v>31</v>
      </c>
      <c r="N11" s="22" t="s">
        <v>32</v>
      </c>
      <c r="O11" s="22" t="s">
        <v>33</v>
      </c>
      <c r="P11" s="22" t="s">
        <v>34</v>
      </c>
      <c r="Q11" s="22" t="s">
        <v>35</v>
      </c>
      <c r="R11" s="22" t="s">
        <v>36</v>
      </c>
      <c r="S11" s="22" t="s">
        <v>37</v>
      </c>
      <c r="T11" s="22" t="s">
        <v>38</v>
      </c>
      <c r="U11" s="22" t="s">
        <v>39</v>
      </c>
      <c r="V11" s="22" t="s">
        <v>40</v>
      </c>
      <c r="W11" s="22" t="s">
        <v>41</v>
      </c>
      <c r="X11" s="22" t="s">
        <v>42</v>
      </c>
      <c r="Z11" s="11" t="s">
        <v>43</v>
      </c>
      <c r="AA11" s="11" t="s">
        <v>44</v>
      </c>
      <c r="AB11" s="11" t="s">
        <v>45</v>
      </c>
      <c r="AC11" s="11" t="s">
        <v>46</v>
      </c>
    </row>
    <row r="12" spans="1:29" x14ac:dyDescent="0.35">
      <c r="A12" s="14" t="s">
        <v>122</v>
      </c>
      <c r="B12" s="14">
        <v>1.3859000000000001E-4</v>
      </c>
      <c r="C12" s="14">
        <v>2.2313E-2</v>
      </c>
      <c r="D12" s="15">
        <v>1.2328E-7</v>
      </c>
      <c r="E12" s="15">
        <v>1.5206000000000001E-8</v>
      </c>
      <c r="F12" s="15">
        <v>12.335000000000001</v>
      </c>
      <c r="G12" s="14">
        <v>-37.53</v>
      </c>
      <c r="H12" s="14">
        <v>12.036</v>
      </c>
      <c r="I12" s="14">
        <v>32.07</v>
      </c>
      <c r="J12" s="15">
        <v>3.1270000000000001E-8</v>
      </c>
      <c r="K12" s="15">
        <v>9.4545000000000004E-9</v>
      </c>
      <c r="L12" s="15">
        <v>30.234999999999999</v>
      </c>
      <c r="M12" s="14">
        <v>0.86722999999999995</v>
      </c>
      <c r="N12" s="15">
        <v>2.3132E-2</v>
      </c>
      <c r="O12" s="15">
        <v>2.6673</v>
      </c>
      <c r="P12" s="14">
        <v>8755</v>
      </c>
      <c r="Q12" s="15">
        <v>17.062999999999999</v>
      </c>
      <c r="R12" s="15">
        <v>0.19489000000000001</v>
      </c>
      <c r="S12" s="16">
        <v>1.5863E-12</v>
      </c>
      <c r="T12" s="15">
        <v>4.0811000000000001E-14</v>
      </c>
      <c r="U12" s="15">
        <v>2.5727000000000002</v>
      </c>
      <c r="V12" s="14">
        <v>0.96075999999999995</v>
      </c>
      <c r="W12" s="15">
        <v>1.4963000000000001E-3</v>
      </c>
      <c r="X12" s="15">
        <v>0.15573999999999999</v>
      </c>
      <c r="Z12" s="15">
        <f>D12</f>
        <v>1.2328E-7</v>
      </c>
      <c r="AA12" s="14">
        <f>G12+P12</f>
        <v>8717.4699999999993</v>
      </c>
      <c r="AB12" s="15">
        <f>J12</f>
        <v>3.1270000000000001E-8</v>
      </c>
      <c r="AC12" s="15">
        <f>S12</f>
        <v>1.5863E-12</v>
      </c>
    </row>
    <row r="13" spans="1:29" x14ac:dyDescent="0.35">
      <c r="A13" s="11" t="s">
        <v>123</v>
      </c>
      <c r="B13" s="11">
        <v>1.3270999999999999E-4</v>
      </c>
      <c r="C13" s="11">
        <v>2.1367000000000001E-2</v>
      </c>
      <c r="D13" s="17">
        <v>1.3239000000000001E-7</v>
      </c>
      <c r="E13" s="17">
        <v>1.4938999999999999E-8</v>
      </c>
      <c r="F13" s="17">
        <v>11.284000000000001</v>
      </c>
      <c r="G13" s="11">
        <v>-48.54</v>
      </c>
      <c r="H13" s="11">
        <v>11.879</v>
      </c>
      <c r="I13" s="11">
        <v>24.472999999999999</v>
      </c>
      <c r="J13" s="17">
        <v>3.3915999999999997E-8</v>
      </c>
      <c r="K13" s="17">
        <v>1.0069000000000001E-8</v>
      </c>
      <c r="L13" s="17">
        <v>29.687999999999999</v>
      </c>
      <c r="M13" s="11">
        <v>0.86075000000000002</v>
      </c>
      <c r="N13" s="17">
        <v>2.2728999999999999E-2</v>
      </c>
      <c r="O13" s="17">
        <v>2.6406000000000001</v>
      </c>
      <c r="P13" s="11">
        <v>8772</v>
      </c>
      <c r="Q13" s="17">
        <v>16.879000000000001</v>
      </c>
      <c r="R13" s="17">
        <v>0.19242000000000001</v>
      </c>
      <c r="S13" s="18">
        <v>1.6426000000000001E-12</v>
      </c>
      <c r="T13" s="17">
        <v>4.157E-14</v>
      </c>
      <c r="U13" s="17">
        <v>2.5306999999999999</v>
      </c>
      <c r="V13" s="11">
        <v>0.95882000000000001</v>
      </c>
      <c r="W13" s="17">
        <v>1.4724E-3</v>
      </c>
      <c r="X13" s="17">
        <v>0.15356</v>
      </c>
      <c r="Z13" s="17">
        <f t="shared" ref="Z13:Z16" si="5">D13</f>
        <v>1.3239000000000001E-7</v>
      </c>
      <c r="AA13" s="11">
        <f t="shared" ref="AA13:AA16" si="6">G13+P13</f>
        <v>8723.4599999999991</v>
      </c>
      <c r="AB13" s="17">
        <f t="shared" ref="AB13:AB16" si="7">J13</f>
        <v>3.3915999999999997E-8</v>
      </c>
      <c r="AC13" s="17">
        <f t="shared" ref="AC13:AC16" si="8">S13</f>
        <v>1.6426000000000001E-12</v>
      </c>
    </row>
    <row r="14" spans="1:29" x14ac:dyDescent="0.35">
      <c r="A14" s="11" t="s">
        <v>124</v>
      </c>
      <c r="B14" s="11">
        <v>1.3664999999999999E-4</v>
      </c>
      <c r="C14" s="11">
        <v>2.2001E-2</v>
      </c>
      <c r="D14" s="17">
        <v>1.2631E-7</v>
      </c>
      <c r="E14" s="17">
        <v>1.5124E-8</v>
      </c>
      <c r="F14" s="17">
        <v>11.974</v>
      </c>
      <c r="G14" s="11">
        <v>-41.07</v>
      </c>
      <c r="H14" s="11">
        <v>11.994</v>
      </c>
      <c r="I14" s="11">
        <v>29.204000000000001</v>
      </c>
      <c r="J14" s="17">
        <v>3.3366999999999997E-8</v>
      </c>
      <c r="K14" s="17">
        <v>1.0018000000000001E-8</v>
      </c>
      <c r="L14" s="17">
        <v>30.024000000000001</v>
      </c>
      <c r="M14" s="11">
        <v>0.86197999999999997</v>
      </c>
      <c r="N14" s="17">
        <v>2.2981000000000001E-2</v>
      </c>
      <c r="O14" s="17">
        <v>2.6661000000000001</v>
      </c>
      <c r="P14" s="11">
        <v>8755</v>
      </c>
      <c r="Q14" s="17">
        <v>17.036999999999999</v>
      </c>
      <c r="R14" s="17">
        <v>0.1946</v>
      </c>
      <c r="S14" s="18">
        <v>1.6088E-12</v>
      </c>
      <c r="T14" s="17">
        <v>4.1239E-14</v>
      </c>
      <c r="U14" s="17">
        <v>2.5632999999999999</v>
      </c>
      <c r="V14" s="11">
        <v>0.96001000000000003</v>
      </c>
      <c r="W14" s="17">
        <v>1.4909999999999999E-3</v>
      </c>
      <c r="X14" s="17">
        <v>0.15531</v>
      </c>
      <c r="Z14" s="17">
        <f t="shared" si="5"/>
        <v>1.2631E-7</v>
      </c>
      <c r="AA14" s="11">
        <f t="shared" si="6"/>
        <v>8713.93</v>
      </c>
      <c r="AB14" s="17">
        <f t="shared" si="7"/>
        <v>3.3366999999999997E-8</v>
      </c>
      <c r="AC14" s="17">
        <f t="shared" si="8"/>
        <v>1.6088E-12</v>
      </c>
    </row>
    <row r="15" spans="1:29" x14ac:dyDescent="0.35">
      <c r="A15" s="11" t="s">
        <v>125</v>
      </c>
      <c r="B15" s="11">
        <v>1.3829000000000001E-4</v>
      </c>
      <c r="C15" s="11">
        <v>2.2265E-2</v>
      </c>
      <c r="D15" s="17">
        <v>1.2554E-7</v>
      </c>
      <c r="E15" s="17">
        <v>1.5201000000000002E-8</v>
      </c>
      <c r="F15" s="17">
        <v>12.108000000000001</v>
      </c>
      <c r="G15" s="11">
        <v>-40.28</v>
      </c>
      <c r="H15" s="11">
        <v>12.047000000000001</v>
      </c>
      <c r="I15" s="11">
        <v>29.908000000000001</v>
      </c>
      <c r="J15" s="17">
        <v>3.2058000000000002E-8</v>
      </c>
      <c r="K15" s="17">
        <v>9.6869000000000005E-9</v>
      </c>
      <c r="L15" s="17">
        <v>30.216999999999999</v>
      </c>
      <c r="M15" s="11">
        <v>0.86523000000000005</v>
      </c>
      <c r="N15" s="17">
        <v>2.3123000000000001E-2</v>
      </c>
      <c r="O15" s="17">
        <v>2.6724999999999999</v>
      </c>
      <c r="P15" s="11">
        <v>8755</v>
      </c>
      <c r="Q15" s="17">
        <v>17.093</v>
      </c>
      <c r="R15" s="17">
        <v>0.19524</v>
      </c>
      <c r="S15" s="18">
        <v>1.6048E-12</v>
      </c>
      <c r="T15" s="17">
        <v>4.1312999999999999E-14</v>
      </c>
      <c r="U15" s="17">
        <v>2.5743</v>
      </c>
      <c r="V15" s="11">
        <v>0.96016000000000001</v>
      </c>
      <c r="W15" s="17">
        <v>1.4974000000000001E-3</v>
      </c>
      <c r="X15" s="17">
        <v>0.15595000000000001</v>
      </c>
      <c r="Z15" s="17">
        <f t="shared" si="5"/>
        <v>1.2554E-7</v>
      </c>
      <c r="AA15" s="11">
        <f t="shared" si="6"/>
        <v>8714.7199999999993</v>
      </c>
      <c r="AB15" s="17">
        <f t="shared" si="7"/>
        <v>3.2058000000000002E-8</v>
      </c>
      <c r="AC15" s="17">
        <f t="shared" si="8"/>
        <v>1.6048E-12</v>
      </c>
    </row>
    <row r="16" spans="1:29" x14ac:dyDescent="0.35">
      <c r="A16" s="11" t="s">
        <v>126</v>
      </c>
      <c r="B16" s="17">
        <v>1.3469E-4</v>
      </c>
      <c r="C16" s="11">
        <v>2.1686E-2</v>
      </c>
      <c r="D16" s="17">
        <v>1.3178999999999999E-7</v>
      </c>
      <c r="E16" s="17">
        <v>1.5020999999999999E-8</v>
      </c>
      <c r="F16" s="17">
        <v>11.398</v>
      </c>
      <c r="G16" s="11">
        <v>-45.9</v>
      </c>
      <c r="H16" s="11">
        <v>11.919</v>
      </c>
      <c r="I16" s="11">
        <v>25.966999999999999</v>
      </c>
      <c r="J16" s="17">
        <v>3.3708E-8</v>
      </c>
      <c r="K16" s="17">
        <v>1.0034000000000001E-8</v>
      </c>
      <c r="L16" s="17">
        <v>29.766999999999999</v>
      </c>
      <c r="M16" s="11">
        <v>0.86114999999999997</v>
      </c>
      <c r="N16" s="17">
        <v>2.2787000000000002E-2</v>
      </c>
      <c r="O16" s="17">
        <v>2.6461000000000001</v>
      </c>
      <c r="P16" s="11">
        <v>8757</v>
      </c>
      <c r="Q16" s="17">
        <v>16.922999999999998</v>
      </c>
      <c r="R16" s="17">
        <v>0.19325000000000001</v>
      </c>
      <c r="S16" s="18">
        <v>1.5977999999999999E-12</v>
      </c>
      <c r="T16" s="17">
        <v>4.0641999999999997E-14</v>
      </c>
      <c r="U16" s="17">
        <v>2.5436000000000001</v>
      </c>
      <c r="V16" s="11">
        <v>0.96026</v>
      </c>
      <c r="W16" s="17">
        <v>1.4796E-3</v>
      </c>
      <c r="X16" s="17">
        <v>0.15407999999999999</v>
      </c>
      <c r="Z16" s="19">
        <f t="shared" si="5"/>
        <v>1.3178999999999999E-7</v>
      </c>
      <c r="AA16" s="12">
        <f t="shared" si="6"/>
        <v>8711.1</v>
      </c>
      <c r="AB16" s="19">
        <f t="shared" si="7"/>
        <v>3.3708E-8</v>
      </c>
      <c r="AC16" s="19">
        <f t="shared" si="8"/>
        <v>1.5977999999999999E-12</v>
      </c>
    </row>
    <row r="17" spans="1:29" x14ac:dyDescent="0.35">
      <c r="A17" s="14" t="s">
        <v>52</v>
      </c>
      <c r="B17" s="14">
        <f t="shared" ref="B17:X17" si="9">AVERAGE(B12:B16)</f>
        <v>1.36186E-4</v>
      </c>
      <c r="C17" s="14">
        <f t="shared" si="9"/>
        <v>2.1926399999999999E-2</v>
      </c>
      <c r="D17" s="14">
        <f t="shared" si="9"/>
        <v>1.2786199999999998E-7</v>
      </c>
      <c r="E17" s="14">
        <f t="shared" si="9"/>
        <v>1.5098199999999998E-8</v>
      </c>
      <c r="F17" s="14">
        <f t="shared" si="9"/>
        <v>11.819800000000001</v>
      </c>
      <c r="G17" s="14">
        <f t="shared" si="9"/>
        <v>-42.664000000000001</v>
      </c>
      <c r="H17" s="14">
        <f t="shared" si="9"/>
        <v>11.975</v>
      </c>
      <c r="I17" s="14">
        <f t="shared" si="9"/>
        <v>28.324400000000004</v>
      </c>
      <c r="J17" s="14">
        <f t="shared" si="9"/>
        <v>3.2863799999999998E-8</v>
      </c>
      <c r="K17" s="14">
        <f t="shared" si="9"/>
        <v>9.8524800000000019E-9</v>
      </c>
      <c r="L17" s="14">
        <f t="shared" si="9"/>
        <v>29.986200000000004</v>
      </c>
      <c r="M17" s="14">
        <f t="shared" si="9"/>
        <v>0.86326800000000004</v>
      </c>
      <c r="N17" s="14">
        <f t="shared" si="9"/>
        <v>2.2950400000000003E-2</v>
      </c>
      <c r="O17" s="14">
        <f t="shared" si="9"/>
        <v>2.6585200000000002</v>
      </c>
      <c r="P17" s="14">
        <f t="shared" si="9"/>
        <v>8758.7999999999993</v>
      </c>
      <c r="Q17" s="14">
        <f t="shared" si="9"/>
        <v>16.999000000000002</v>
      </c>
      <c r="R17" s="14">
        <f t="shared" si="9"/>
        <v>0.19408</v>
      </c>
      <c r="S17" s="20">
        <f t="shared" si="9"/>
        <v>1.6080599999999999E-12</v>
      </c>
      <c r="T17" s="14">
        <f t="shared" si="9"/>
        <v>4.1114999999999991E-14</v>
      </c>
      <c r="U17" s="14">
        <f t="shared" si="9"/>
        <v>2.5569199999999999</v>
      </c>
      <c r="V17" s="14">
        <f t="shared" si="9"/>
        <v>0.96000200000000002</v>
      </c>
      <c r="W17" s="14">
        <f t="shared" si="9"/>
        <v>1.4873400000000002E-3</v>
      </c>
      <c r="X17" s="14">
        <f t="shared" si="9"/>
        <v>0.15492800000000001</v>
      </c>
      <c r="Z17" s="11">
        <f>AVERAGE(Z12:Z16)</f>
        <v>1.2786199999999998E-7</v>
      </c>
      <c r="AA17" s="11">
        <f>AVERAGE(AA12:AA16)</f>
        <v>8716.1360000000004</v>
      </c>
      <c r="AB17" s="11">
        <f>AVERAGE(AB12:AB16)</f>
        <v>3.2863799999999998E-8</v>
      </c>
      <c r="AC17" s="11">
        <f>AVERAGE(AC12:AC16)</f>
        <v>1.6080599999999999E-12</v>
      </c>
    </row>
    <row r="19" spans="1:29" x14ac:dyDescent="0.35">
      <c r="A19" s="21">
        <v>0.03</v>
      </c>
    </row>
    <row r="20" spans="1:29" x14ac:dyDescent="0.35">
      <c r="A20" s="12" t="s">
        <v>19</v>
      </c>
      <c r="B20" s="12" t="s">
        <v>20</v>
      </c>
      <c r="C20" s="12" t="s">
        <v>21</v>
      </c>
      <c r="D20" s="12" t="s">
        <v>22</v>
      </c>
      <c r="E20" s="12" t="s">
        <v>23</v>
      </c>
      <c r="F20" s="12" t="s">
        <v>24</v>
      </c>
      <c r="G20" s="12" t="s">
        <v>25</v>
      </c>
      <c r="H20" s="12" t="s">
        <v>26</v>
      </c>
      <c r="I20" s="12" t="s">
        <v>27</v>
      </c>
      <c r="J20" s="12" t="s">
        <v>28</v>
      </c>
      <c r="K20" s="12" t="s">
        <v>29</v>
      </c>
      <c r="L20" s="12" t="s">
        <v>30</v>
      </c>
      <c r="M20" s="12" t="s">
        <v>31</v>
      </c>
      <c r="N20" s="12" t="s">
        <v>32</v>
      </c>
      <c r="O20" s="12" t="s">
        <v>33</v>
      </c>
      <c r="P20" s="12" t="s">
        <v>34</v>
      </c>
      <c r="Q20" s="12" t="s">
        <v>35</v>
      </c>
      <c r="R20" s="12" t="s">
        <v>36</v>
      </c>
      <c r="S20" s="13" t="s">
        <v>37</v>
      </c>
      <c r="T20" s="12" t="s">
        <v>38</v>
      </c>
      <c r="U20" s="12" t="s">
        <v>39</v>
      </c>
      <c r="V20" s="12" t="s">
        <v>40</v>
      </c>
      <c r="W20" s="12" t="s">
        <v>41</v>
      </c>
      <c r="X20" s="12" t="s">
        <v>42</v>
      </c>
      <c r="Z20" s="11" t="s">
        <v>43</v>
      </c>
      <c r="AA20" s="11" t="s">
        <v>44</v>
      </c>
      <c r="AB20" s="11" t="s">
        <v>45</v>
      </c>
      <c r="AC20" s="11" t="s">
        <v>46</v>
      </c>
    </row>
    <row r="21" spans="1:29" x14ac:dyDescent="0.35">
      <c r="A21" s="11" t="s">
        <v>127</v>
      </c>
      <c r="B21" s="17">
        <v>1.3689999999999999E-4</v>
      </c>
      <c r="C21" s="11">
        <v>2.2041000000000002E-2</v>
      </c>
      <c r="D21" s="17">
        <v>1.2046999999999999E-7</v>
      </c>
      <c r="E21" s="17">
        <v>1.5119999999999999E-8</v>
      </c>
      <c r="F21" s="11">
        <v>12.551</v>
      </c>
      <c r="G21" s="11">
        <v>-32.340000000000003</v>
      </c>
      <c r="H21" s="11">
        <v>12.028</v>
      </c>
      <c r="I21" s="11">
        <v>37.192</v>
      </c>
      <c r="J21" s="17">
        <v>3.1765E-8</v>
      </c>
      <c r="K21" s="17">
        <v>9.3684E-9</v>
      </c>
      <c r="L21" s="11">
        <v>29.492999999999999</v>
      </c>
      <c r="M21" s="11">
        <v>0.86592000000000002</v>
      </c>
      <c r="N21" s="11">
        <v>2.2565000000000002E-2</v>
      </c>
      <c r="O21" s="11">
        <v>2.6059000000000001</v>
      </c>
      <c r="P21" s="11">
        <v>8613</v>
      </c>
      <c r="Q21" s="11">
        <v>16.917999999999999</v>
      </c>
      <c r="R21" s="11">
        <v>0.19642000000000001</v>
      </c>
      <c r="S21" s="18">
        <v>1.5753E-12</v>
      </c>
      <c r="T21" s="17">
        <v>4.0533000000000001E-14</v>
      </c>
      <c r="U21" s="11">
        <v>2.573</v>
      </c>
      <c r="V21" s="11">
        <v>0.96126</v>
      </c>
      <c r="W21" s="11">
        <v>1.4978999999999999E-3</v>
      </c>
      <c r="X21" s="11">
        <v>0.15583</v>
      </c>
      <c r="Z21" s="15">
        <f>D21</f>
        <v>1.2046999999999999E-7</v>
      </c>
      <c r="AA21" s="14">
        <f>G21+P21</f>
        <v>8580.66</v>
      </c>
      <c r="AB21" s="15">
        <f>J21</f>
        <v>3.1765E-8</v>
      </c>
      <c r="AC21" s="15">
        <f>S21</f>
        <v>1.5753E-12</v>
      </c>
    </row>
    <row r="22" spans="1:29" x14ac:dyDescent="0.35">
      <c r="A22" s="11" t="s">
        <v>128</v>
      </c>
      <c r="B22" s="17">
        <v>1.3427E-4</v>
      </c>
      <c r="C22" s="11">
        <v>2.1617000000000001E-2</v>
      </c>
      <c r="D22" s="17">
        <v>1.2545E-7</v>
      </c>
      <c r="E22" s="17">
        <v>1.5017999999999999E-8</v>
      </c>
      <c r="F22" s="11">
        <v>11.971</v>
      </c>
      <c r="G22" s="11">
        <v>-39.01</v>
      </c>
      <c r="H22" s="11">
        <v>11.98</v>
      </c>
      <c r="I22" s="11">
        <v>30.71</v>
      </c>
      <c r="J22" s="17">
        <v>3.2999999999999998E-8</v>
      </c>
      <c r="K22" s="17">
        <v>9.6457999999999999E-9</v>
      </c>
      <c r="L22" s="11">
        <v>29.23</v>
      </c>
      <c r="M22" s="11">
        <v>0.86277999999999999</v>
      </c>
      <c r="N22" s="11">
        <v>2.2370999999999999E-2</v>
      </c>
      <c r="O22" s="11">
        <v>2.5929000000000002</v>
      </c>
      <c r="P22" s="11">
        <v>8623</v>
      </c>
      <c r="Q22" s="11">
        <v>16.861999999999998</v>
      </c>
      <c r="R22" s="11">
        <v>0.19555</v>
      </c>
      <c r="S22" s="18">
        <v>1.6059000000000001E-12</v>
      </c>
      <c r="T22" s="17">
        <v>4.1046E-14</v>
      </c>
      <c r="U22" s="11">
        <v>2.5558999999999998</v>
      </c>
      <c r="V22" s="11">
        <v>0.96016000000000001</v>
      </c>
      <c r="W22" s="11">
        <v>1.4882999999999999E-3</v>
      </c>
      <c r="X22" s="11">
        <v>0.15501000000000001</v>
      </c>
      <c r="Z22" s="17">
        <f t="shared" ref="Z22:Z25" si="10">D22</f>
        <v>1.2545E-7</v>
      </c>
      <c r="AA22" s="11">
        <f t="shared" ref="AA22:AA25" si="11">G22+P22</f>
        <v>8583.99</v>
      </c>
      <c r="AB22" s="17">
        <f t="shared" ref="AB22:AB25" si="12">J22</f>
        <v>3.2999999999999998E-8</v>
      </c>
      <c r="AC22" s="17">
        <f t="shared" ref="AC22:AC25" si="13">S22</f>
        <v>1.6059000000000001E-12</v>
      </c>
    </row>
    <row r="23" spans="1:29" x14ac:dyDescent="0.35">
      <c r="A23" s="11" t="s">
        <v>129</v>
      </c>
      <c r="B23" s="17">
        <v>1.3459E-4</v>
      </c>
      <c r="C23" s="11">
        <v>2.1669000000000001E-2</v>
      </c>
      <c r="D23" s="17">
        <v>1.2478999999999999E-7</v>
      </c>
      <c r="E23" s="17">
        <v>1.5022E-8</v>
      </c>
      <c r="F23" s="11">
        <v>12.038</v>
      </c>
      <c r="G23" s="11">
        <v>-37.43</v>
      </c>
      <c r="H23" s="11">
        <v>11.973000000000001</v>
      </c>
      <c r="I23" s="11">
        <v>31.988</v>
      </c>
      <c r="J23" s="17">
        <v>3.2688000000000001E-8</v>
      </c>
      <c r="K23" s="17">
        <v>9.5566000000000007E-9</v>
      </c>
      <c r="L23" s="11">
        <v>29.236000000000001</v>
      </c>
      <c r="M23" s="11">
        <v>0.86346999999999996</v>
      </c>
      <c r="N23" s="11">
        <v>2.2374000000000002E-2</v>
      </c>
      <c r="O23" s="11">
        <v>2.5912000000000002</v>
      </c>
      <c r="P23" s="11">
        <v>8622</v>
      </c>
      <c r="Q23" s="11">
        <v>16.853000000000002</v>
      </c>
      <c r="R23" s="11">
        <v>0.19547</v>
      </c>
      <c r="S23" s="18">
        <v>1.5980000000000001E-12</v>
      </c>
      <c r="T23" s="17">
        <v>4.0860999999999999E-14</v>
      </c>
      <c r="U23" s="11">
        <v>2.5569999999999999</v>
      </c>
      <c r="V23" s="11">
        <v>0.96045000000000003</v>
      </c>
      <c r="W23" s="11">
        <v>1.4886999999999999E-3</v>
      </c>
      <c r="X23" s="11">
        <v>0.155</v>
      </c>
      <c r="Z23" s="17">
        <f t="shared" si="10"/>
        <v>1.2478999999999999E-7</v>
      </c>
      <c r="AA23" s="11">
        <f t="shared" si="11"/>
        <v>8584.57</v>
      </c>
      <c r="AB23" s="17">
        <f t="shared" si="12"/>
        <v>3.2688000000000001E-8</v>
      </c>
      <c r="AC23" s="17">
        <f t="shared" si="13"/>
        <v>1.5980000000000001E-12</v>
      </c>
    </row>
    <row r="24" spans="1:29" x14ac:dyDescent="0.35">
      <c r="A24" s="11" t="s">
        <v>130</v>
      </c>
      <c r="B24" s="17">
        <v>1.3410000000000001E-4</v>
      </c>
      <c r="C24" s="11">
        <v>2.1590000000000002E-2</v>
      </c>
      <c r="D24" s="17">
        <v>1.2560000000000001E-7</v>
      </c>
      <c r="E24" s="17">
        <v>1.5001E-8</v>
      </c>
      <c r="F24" s="11">
        <v>11.943</v>
      </c>
      <c r="G24" s="11">
        <v>-38.61</v>
      </c>
      <c r="H24" s="11">
        <v>11.956</v>
      </c>
      <c r="I24" s="11">
        <v>30.966000000000001</v>
      </c>
      <c r="J24" s="17">
        <v>3.257E-8</v>
      </c>
      <c r="K24" s="17">
        <v>9.5257999999999995E-9</v>
      </c>
      <c r="L24" s="11">
        <v>29.247</v>
      </c>
      <c r="M24" s="11">
        <v>0.86373</v>
      </c>
      <c r="N24" s="11">
        <v>2.2383E-2</v>
      </c>
      <c r="O24" s="11">
        <v>2.5914000000000001</v>
      </c>
      <c r="P24" s="11">
        <v>8639</v>
      </c>
      <c r="Q24" s="11">
        <v>16.844000000000001</v>
      </c>
      <c r="R24" s="11">
        <v>0.19497999999999999</v>
      </c>
      <c r="S24" s="18">
        <v>1.6088999999999999E-12</v>
      </c>
      <c r="T24" s="17">
        <v>4.1057999999999998E-14</v>
      </c>
      <c r="U24" s="11">
        <v>2.5518999999999998</v>
      </c>
      <c r="V24" s="11">
        <v>0.96008000000000004</v>
      </c>
      <c r="W24" s="11">
        <v>1.4857E-3</v>
      </c>
      <c r="X24" s="11">
        <v>0.15475</v>
      </c>
      <c r="Z24" s="17">
        <f t="shared" si="10"/>
        <v>1.2560000000000001E-7</v>
      </c>
      <c r="AA24" s="11">
        <f t="shared" si="11"/>
        <v>8600.39</v>
      </c>
      <c r="AB24" s="17">
        <f t="shared" si="12"/>
        <v>3.257E-8</v>
      </c>
      <c r="AC24" s="17">
        <f t="shared" si="13"/>
        <v>1.6088999999999999E-12</v>
      </c>
    </row>
    <row r="25" spans="1:29" x14ac:dyDescent="0.35">
      <c r="A25" s="11" t="s">
        <v>131</v>
      </c>
      <c r="B25" s="17">
        <v>1.3415000000000001E-4</v>
      </c>
      <c r="C25" s="11">
        <v>2.1597999999999999E-2</v>
      </c>
      <c r="D25" s="17">
        <v>1.2653000000000001E-7</v>
      </c>
      <c r="E25" s="17">
        <v>1.4996000000000001E-8</v>
      </c>
      <c r="F25" s="11">
        <v>11.852</v>
      </c>
      <c r="G25" s="11">
        <v>-39.53</v>
      </c>
      <c r="H25" s="11">
        <v>11.959</v>
      </c>
      <c r="I25" s="11">
        <v>30.253</v>
      </c>
      <c r="J25" s="17">
        <v>3.3003000000000001E-8</v>
      </c>
      <c r="K25" s="17">
        <v>9.6854999999999993E-9</v>
      </c>
      <c r="L25" s="11">
        <v>29.347000000000001</v>
      </c>
      <c r="M25" s="11">
        <v>0.86309000000000002</v>
      </c>
      <c r="N25" s="11">
        <v>2.2460000000000001E-2</v>
      </c>
      <c r="O25" s="11">
        <v>2.6023000000000001</v>
      </c>
      <c r="P25" s="11">
        <v>8629</v>
      </c>
      <c r="Q25" s="11">
        <v>16.841000000000001</v>
      </c>
      <c r="R25" s="11">
        <v>0.19517000000000001</v>
      </c>
      <c r="S25" s="18">
        <v>1.6088E-12</v>
      </c>
      <c r="T25" s="17">
        <v>4.1066000000000003E-14</v>
      </c>
      <c r="U25" s="11">
        <v>2.5526</v>
      </c>
      <c r="V25" s="11">
        <v>0.96008000000000004</v>
      </c>
      <c r="W25" s="11">
        <v>1.4861E-3</v>
      </c>
      <c r="X25" s="11">
        <v>0.15479000000000001</v>
      </c>
      <c r="Z25" s="19">
        <f t="shared" si="10"/>
        <v>1.2653000000000001E-7</v>
      </c>
      <c r="AA25" s="12">
        <f t="shared" si="11"/>
        <v>8589.4699999999993</v>
      </c>
      <c r="AB25" s="19">
        <f t="shared" si="12"/>
        <v>3.3003000000000001E-8</v>
      </c>
      <c r="AC25" s="19">
        <f t="shared" si="13"/>
        <v>1.6088E-12</v>
      </c>
    </row>
    <row r="26" spans="1:29" x14ac:dyDescent="0.35">
      <c r="A26" s="14" t="s">
        <v>52</v>
      </c>
      <c r="B26" s="14">
        <f t="shared" ref="B26:X26" si="14">AVERAGE(B21:B25)</f>
        <v>1.34802E-4</v>
      </c>
      <c r="C26" s="14">
        <f t="shared" si="14"/>
        <v>2.1703E-2</v>
      </c>
      <c r="D26" s="14">
        <f t="shared" si="14"/>
        <v>1.2456800000000001E-7</v>
      </c>
      <c r="E26" s="14">
        <f t="shared" si="14"/>
        <v>1.5031399999999999E-8</v>
      </c>
      <c r="F26" s="14">
        <f t="shared" si="14"/>
        <v>12.071000000000002</v>
      </c>
      <c r="G26" s="14">
        <f t="shared" si="14"/>
        <v>-37.384</v>
      </c>
      <c r="H26" s="14">
        <f t="shared" si="14"/>
        <v>11.979200000000001</v>
      </c>
      <c r="I26" s="14">
        <f t="shared" si="14"/>
        <v>32.221799999999995</v>
      </c>
      <c r="J26" s="14">
        <f t="shared" si="14"/>
        <v>3.2605199999999997E-8</v>
      </c>
      <c r="K26" s="14">
        <f t="shared" si="14"/>
        <v>9.5564199999999996E-9</v>
      </c>
      <c r="L26" s="14">
        <f t="shared" si="14"/>
        <v>29.310600000000001</v>
      </c>
      <c r="M26" s="14">
        <f t="shared" si="14"/>
        <v>0.86379799999999984</v>
      </c>
      <c r="N26" s="14">
        <f t="shared" si="14"/>
        <v>2.2430600000000002E-2</v>
      </c>
      <c r="O26" s="14">
        <f t="shared" si="14"/>
        <v>2.59674</v>
      </c>
      <c r="P26" s="14">
        <f t="shared" si="14"/>
        <v>8625.2000000000007</v>
      </c>
      <c r="Q26" s="14">
        <f t="shared" si="14"/>
        <v>16.863600000000002</v>
      </c>
      <c r="R26" s="14">
        <f t="shared" si="14"/>
        <v>0.19551800000000003</v>
      </c>
      <c r="S26" s="20">
        <f t="shared" si="14"/>
        <v>1.59938E-12</v>
      </c>
      <c r="T26" s="14">
        <f t="shared" si="14"/>
        <v>4.0912799999999994E-14</v>
      </c>
      <c r="U26" s="14">
        <f t="shared" si="14"/>
        <v>2.5580799999999999</v>
      </c>
      <c r="V26" s="14">
        <f t="shared" si="14"/>
        <v>0.96040600000000009</v>
      </c>
      <c r="W26" s="14">
        <f t="shared" si="14"/>
        <v>1.48934E-3</v>
      </c>
      <c r="X26" s="14">
        <f t="shared" si="14"/>
        <v>0.15507599999999999</v>
      </c>
      <c r="Z26" s="11">
        <f>AVERAGE(Z21:Z25)</f>
        <v>1.2456800000000001E-7</v>
      </c>
      <c r="AA26" s="11">
        <f>AVERAGE(AA21:AA25)</f>
        <v>8587.8160000000007</v>
      </c>
      <c r="AB26" s="11">
        <f>AVERAGE(AB21:AB25)</f>
        <v>3.2605199999999997E-8</v>
      </c>
      <c r="AC26" s="11">
        <f>AVERAGE(AC21:AC25)</f>
        <v>1.59938E-12</v>
      </c>
    </row>
    <row r="28" spans="1:29" x14ac:dyDescent="0.35">
      <c r="A28" s="23">
        <v>4</v>
      </c>
    </row>
    <row r="29" spans="1:29" x14ac:dyDescent="0.35">
      <c r="A29" s="13" t="s">
        <v>19</v>
      </c>
      <c r="B29" s="13" t="s">
        <v>20</v>
      </c>
      <c r="C29" s="13" t="s">
        <v>21</v>
      </c>
      <c r="D29" s="13" t="s">
        <v>22</v>
      </c>
      <c r="E29" s="13" t="s">
        <v>23</v>
      </c>
      <c r="F29" s="13" t="s">
        <v>24</v>
      </c>
      <c r="G29" s="13" t="s">
        <v>25</v>
      </c>
      <c r="H29" s="13" t="s">
        <v>26</v>
      </c>
      <c r="I29" s="13" t="s">
        <v>27</v>
      </c>
      <c r="J29" s="13" t="s">
        <v>28</v>
      </c>
      <c r="K29" s="13" t="s">
        <v>29</v>
      </c>
      <c r="L29" s="13" t="s">
        <v>30</v>
      </c>
      <c r="M29" s="13" t="s">
        <v>31</v>
      </c>
      <c r="N29" s="13" t="s">
        <v>32</v>
      </c>
      <c r="O29" s="13" t="s">
        <v>33</v>
      </c>
      <c r="P29" s="13" t="s">
        <v>34</v>
      </c>
      <c r="Q29" s="13" t="s">
        <v>35</v>
      </c>
      <c r="R29" s="13" t="s">
        <v>36</v>
      </c>
      <c r="S29" s="13" t="s">
        <v>37</v>
      </c>
      <c r="T29" s="13" t="s">
        <v>38</v>
      </c>
      <c r="U29" s="13" t="s">
        <v>39</v>
      </c>
      <c r="V29" s="13" t="s">
        <v>40</v>
      </c>
      <c r="W29" s="13" t="s">
        <v>41</v>
      </c>
      <c r="X29" s="13" t="s">
        <v>42</v>
      </c>
      <c r="Z29" s="11" t="s">
        <v>43</v>
      </c>
      <c r="AA29" s="11" t="s">
        <v>44</v>
      </c>
      <c r="AB29" s="11" t="s">
        <v>45</v>
      </c>
      <c r="AC29" s="11" t="s">
        <v>46</v>
      </c>
    </row>
    <row r="30" spans="1:29" x14ac:dyDescent="0.35">
      <c r="A30" s="11" t="s">
        <v>132</v>
      </c>
      <c r="B30" s="17">
        <v>1.3315000000000001E-4</v>
      </c>
      <c r="C30" s="11">
        <v>2.1437000000000001E-2</v>
      </c>
      <c r="D30" s="17">
        <v>1.2270999999999999E-7</v>
      </c>
      <c r="E30" s="17">
        <v>1.4937E-8</v>
      </c>
      <c r="F30" s="17">
        <v>12.173</v>
      </c>
      <c r="G30" s="11">
        <v>-31.61</v>
      </c>
      <c r="H30" s="11">
        <v>11.951000000000001</v>
      </c>
      <c r="I30" s="11">
        <v>37.808</v>
      </c>
      <c r="J30" s="17">
        <v>3.3039999999999997E-8</v>
      </c>
      <c r="K30" s="17">
        <v>9.4598000000000008E-9</v>
      </c>
      <c r="L30" s="17">
        <v>28.631</v>
      </c>
      <c r="M30" s="11">
        <v>0.86275999999999997</v>
      </c>
      <c r="N30" s="17">
        <v>2.1911E-2</v>
      </c>
      <c r="O30" s="17">
        <v>2.5396000000000001</v>
      </c>
      <c r="P30" s="11">
        <v>8495</v>
      </c>
      <c r="Q30" s="17">
        <v>16.696999999999999</v>
      </c>
      <c r="R30" s="17">
        <v>0.19655</v>
      </c>
      <c r="S30" s="18">
        <v>1.5713E-12</v>
      </c>
      <c r="T30" s="17">
        <v>4.0138E-14</v>
      </c>
      <c r="U30" s="17">
        <v>2.5543999999999998</v>
      </c>
      <c r="V30" s="11">
        <v>0.96143000000000001</v>
      </c>
      <c r="W30" s="17">
        <v>1.4882999999999999E-3</v>
      </c>
      <c r="X30" s="17">
        <v>0.15479999999999999</v>
      </c>
      <c r="Z30" s="15">
        <f>D30</f>
        <v>1.2270999999999999E-7</v>
      </c>
      <c r="AA30" s="14">
        <f>G30+P30</f>
        <v>8463.39</v>
      </c>
      <c r="AB30" s="15">
        <f>J30</f>
        <v>3.3039999999999997E-8</v>
      </c>
      <c r="AC30" s="15">
        <f>S30</f>
        <v>1.5713E-12</v>
      </c>
    </row>
    <row r="31" spans="1:29" x14ac:dyDescent="0.35">
      <c r="A31" s="11" t="s">
        <v>133</v>
      </c>
      <c r="B31" s="17">
        <v>1.2771000000000001E-4</v>
      </c>
      <c r="C31" s="11">
        <v>2.0560999999999999E-2</v>
      </c>
      <c r="D31" s="17">
        <v>1.3037E-7</v>
      </c>
      <c r="E31" s="17">
        <v>1.4686E-8</v>
      </c>
      <c r="F31" s="17">
        <v>11.265000000000001</v>
      </c>
      <c r="G31" s="11">
        <v>-41.56</v>
      </c>
      <c r="H31" s="11">
        <v>11.801</v>
      </c>
      <c r="I31" s="11">
        <v>28.395</v>
      </c>
      <c r="J31" s="17">
        <v>3.5135999999999998E-8</v>
      </c>
      <c r="K31" s="17">
        <v>9.8746999999999994E-9</v>
      </c>
      <c r="L31" s="17">
        <v>28.103999999999999</v>
      </c>
      <c r="M31" s="11">
        <v>0.85777000000000003</v>
      </c>
      <c r="N31" s="17">
        <v>2.1517999999999999E-2</v>
      </c>
      <c r="O31" s="17">
        <v>2.5085999999999999</v>
      </c>
      <c r="P31" s="11">
        <v>8509</v>
      </c>
      <c r="Q31" s="17">
        <v>16.515000000000001</v>
      </c>
      <c r="R31" s="17">
        <v>0.19409000000000001</v>
      </c>
      <c r="S31" s="18">
        <v>1.6278E-12</v>
      </c>
      <c r="T31" s="17">
        <v>4.0924000000000003E-14</v>
      </c>
      <c r="U31" s="17">
        <v>2.5141</v>
      </c>
      <c r="V31" s="11">
        <v>0.95948999999999995</v>
      </c>
      <c r="W31" s="17">
        <v>1.4653999999999999E-3</v>
      </c>
      <c r="X31" s="17">
        <v>0.15273</v>
      </c>
      <c r="Z31" s="17">
        <f t="shared" ref="Z31:Z34" si="15">D31</f>
        <v>1.3037E-7</v>
      </c>
      <c r="AA31" s="11">
        <f t="shared" ref="AA31:AA34" si="16">G31+P31</f>
        <v>8467.44</v>
      </c>
      <c r="AB31" s="17">
        <f t="shared" ref="AB31:AB34" si="17">J31</f>
        <v>3.5135999999999998E-8</v>
      </c>
      <c r="AC31" s="17">
        <f t="shared" ref="AC31:AC34" si="18">S31</f>
        <v>1.6278E-12</v>
      </c>
    </row>
    <row r="32" spans="1:29" x14ac:dyDescent="0.35">
      <c r="A32" s="11" t="s">
        <v>134</v>
      </c>
      <c r="B32" s="17">
        <v>1.3004E-4</v>
      </c>
      <c r="C32" s="11">
        <v>2.0937000000000001E-2</v>
      </c>
      <c r="D32" s="17">
        <v>1.2856999999999999E-7</v>
      </c>
      <c r="E32" s="17">
        <v>1.479E-8</v>
      </c>
      <c r="F32" s="17">
        <v>11.503</v>
      </c>
      <c r="G32" s="11">
        <v>-38.950000000000003</v>
      </c>
      <c r="H32" s="11">
        <v>11.864000000000001</v>
      </c>
      <c r="I32" s="11">
        <v>30.46</v>
      </c>
      <c r="J32" s="17">
        <v>3.4353000000000003E-8</v>
      </c>
      <c r="K32" s="17">
        <v>9.7968999999999995E-9</v>
      </c>
      <c r="L32" s="17">
        <v>28.518000000000001</v>
      </c>
      <c r="M32" s="11">
        <v>0.86007</v>
      </c>
      <c r="N32" s="17">
        <v>2.1831E-2</v>
      </c>
      <c r="O32" s="17">
        <v>2.5383</v>
      </c>
      <c r="P32" s="11">
        <v>8514</v>
      </c>
      <c r="Q32" s="17">
        <v>16.597000000000001</v>
      </c>
      <c r="R32" s="17">
        <v>0.19494</v>
      </c>
      <c r="S32" s="18">
        <v>1.6078000000000001E-12</v>
      </c>
      <c r="T32" s="17">
        <v>4.0665000000000003E-14</v>
      </c>
      <c r="U32" s="17">
        <v>2.5291999999999999</v>
      </c>
      <c r="V32" s="11">
        <v>0.96013999999999999</v>
      </c>
      <c r="W32" s="17">
        <v>1.4739E-3</v>
      </c>
      <c r="X32" s="17">
        <v>0.15351000000000001</v>
      </c>
      <c r="Z32" s="17">
        <f t="shared" si="15"/>
        <v>1.2856999999999999E-7</v>
      </c>
      <c r="AA32" s="11">
        <f t="shared" si="16"/>
        <v>8475.0499999999993</v>
      </c>
      <c r="AB32" s="17">
        <f t="shared" si="17"/>
        <v>3.4353000000000003E-8</v>
      </c>
      <c r="AC32" s="17">
        <f t="shared" si="18"/>
        <v>1.6078000000000001E-12</v>
      </c>
    </row>
    <row r="33" spans="1:29" x14ac:dyDescent="0.35">
      <c r="A33" s="11" t="s">
        <v>135</v>
      </c>
      <c r="B33" s="17">
        <v>1.3030999999999999E-4</v>
      </c>
      <c r="C33" s="11">
        <v>2.0981E-2</v>
      </c>
      <c r="D33" s="17">
        <v>1.2858999999999999E-7</v>
      </c>
      <c r="E33" s="17">
        <v>1.4812000000000001E-8</v>
      </c>
      <c r="F33" s="17">
        <v>11.519</v>
      </c>
      <c r="G33" s="11">
        <v>-38.83</v>
      </c>
      <c r="H33" s="11">
        <v>11.882</v>
      </c>
      <c r="I33" s="11">
        <v>30.6</v>
      </c>
      <c r="J33" s="17">
        <v>3.4201999999999997E-8</v>
      </c>
      <c r="K33" s="17">
        <v>9.7428000000000007E-9</v>
      </c>
      <c r="L33" s="17">
        <v>28.486000000000001</v>
      </c>
      <c r="M33" s="11">
        <v>0.86017999999999994</v>
      </c>
      <c r="N33" s="17">
        <v>2.1805000000000001E-2</v>
      </c>
      <c r="O33" s="17">
        <v>2.5348999999999999</v>
      </c>
      <c r="P33" s="11">
        <v>8517</v>
      </c>
      <c r="Q33" s="17">
        <v>16.625</v>
      </c>
      <c r="R33" s="17">
        <v>0.19520000000000001</v>
      </c>
      <c r="S33" s="18">
        <v>1.6114999999999999E-12</v>
      </c>
      <c r="T33" s="17">
        <v>4.0819E-14</v>
      </c>
      <c r="U33" s="17">
        <v>2.5329999999999999</v>
      </c>
      <c r="V33" s="11">
        <v>0.96003000000000005</v>
      </c>
      <c r="W33" s="17">
        <v>1.4760999999999999E-3</v>
      </c>
      <c r="X33" s="17">
        <v>0.15376000000000001</v>
      </c>
      <c r="Z33" s="17">
        <f t="shared" si="15"/>
        <v>1.2858999999999999E-7</v>
      </c>
      <c r="AA33" s="11">
        <f t="shared" si="16"/>
        <v>8478.17</v>
      </c>
      <c r="AB33" s="17">
        <f t="shared" si="17"/>
        <v>3.4201999999999997E-8</v>
      </c>
      <c r="AC33" s="17">
        <f t="shared" si="18"/>
        <v>1.6114999999999999E-12</v>
      </c>
    </row>
    <row r="34" spans="1:29" x14ac:dyDescent="0.35">
      <c r="A34" s="11" t="s">
        <v>136</v>
      </c>
      <c r="B34" s="11">
        <v>1.3268000000000001E-4</v>
      </c>
      <c r="C34" s="11">
        <v>2.1361000000000002E-2</v>
      </c>
      <c r="D34" s="17">
        <v>1.2564000000000001E-7</v>
      </c>
      <c r="E34" s="17">
        <v>1.4917E-8</v>
      </c>
      <c r="F34" s="11">
        <v>11.872999999999999</v>
      </c>
      <c r="G34" s="11">
        <v>-35.200000000000003</v>
      </c>
      <c r="H34" s="11">
        <v>11.944000000000001</v>
      </c>
      <c r="I34" s="11">
        <v>33.932000000000002</v>
      </c>
      <c r="J34" s="17">
        <v>3.3321999999999999E-8</v>
      </c>
      <c r="K34" s="17">
        <v>9.5714000000000003E-9</v>
      </c>
      <c r="L34" s="11">
        <v>28.724</v>
      </c>
      <c r="M34" s="11">
        <v>0.86236999999999997</v>
      </c>
      <c r="N34" s="11">
        <v>2.1982999999999999E-2</v>
      </c>
      <c r="O34" s="11">
        <v>2.5491000000000001</v>
      </c>
      <c r="P34" s="11">
        <v>8508</v>
      </c>
      <c r="Q34" s="11">
        <v>16.696000000000002</v>
      </c>
      <c r="R34" s="11">
        <v>0.19624</v>
      </c>
      <c r="S34" s="18">
        <v>1.5844E-12</v>
      </c>
      <c r="T34" s="17">
        <v>4.0399E-14</v>
      </c>
      <c r="U34" s="11">
        <v>2.5497999999999998</v>
      </c>
      <c r="V34" s="11">
        <v>0.96094999999999997</v>
      </c>
      <c r="W34" s="11">
        <v>1.4857E-3</v>
      </c>
      <c r="X34" s="11">
        <v>0.15461</v>
      </c>
      <c r="Z34" s="19">
        <f t="shared" si="15"/>
        <v>1.2564000000000001E-7</v>
      </c>
      <c r="AA34" s="12">
        <f t="shared" si="16"/>
        <v>8472.7999999999993</v>
      </c>
      <c r="AB34" s="19">
        <f t="shared" si="17"/>
        <v>3.3321999999999999E-8</v>
      </c>
      <c r="AC34" s="19">
        <f t="shared" si="18"/>
        <v>1.5844E-12</v>
      </c>
    </row>
    <row r="35" spans="1:29" x14ac:dyDescent="0.35">
      <c r="A35" s="14" t="s">
        <v>52</v>
      </c>
      <c r="B35" s="14">
        <f t="shared" ref="B35:X35" si="19">AVERAGE(B30:B34)</f>
        <v>1.3077800000000001E-4</v>
      </c>
      <c r="C35" s="14">
        <f t="shared" si="19"/>
        <v>2.1055400000000002E-2</v>
      </c>
      <c r="D35" s="14">
        <f t="shared" si="19"/>
        <v>1.27176E-7</v>
      </c>
      <c r="E35" s="14">
        <f t="shared" si="19"/>
        <v>1.4828400000000001E-8</v>
      </c>
      <c r="F35" s="14">
        <f t="shared" si="19"/>
        <v>11.666599999999999</v>
      </c>
      <c r="G35" s="14">
        <f t="shared" si="19"/>
        <v>-37.229999999999997</v>
      </c>
      <c r="H35" s="14">
        <f t="shared" si="19"/>
        <v>11.888400000000001</v>
      </c>
      <c r="I35" s="14">
        <f t="shared" si="19"/>
        <v>32.238999999999997</v>
      </c>
      <c r="J35" s="14">
        <f t="shared" si="19"/>
        <v>3.4010599999999998E-8</v>
      </c>
      <c r="K35" s="14">
        <f t="shared" si="19"/>
        <v>9.6891200000000001E-9</v>
      </c>
      <c r="L35" s="14">
        <f t="shared" si="19"/>
        <v>28.492599999999999</v>
      </c>
      <c r="M35" s="14">
        <f t="shared" si="19"/>
        <v>0.86063000000000012</v>
      </c>
      <c r="N35" s="14">
        <f t="shared" si="19"/>
        <v>2.1809600000000002E-2</v>
      </c>
      <c r="O35" s="14">
        <f t="shared" si="19"/>
        <v>2.5341</v>
      </c>
      <c r="P35" s="14">
        <f t="shared" si="19"/>
        <v>8508.6</v>
      </c>
      <c r="Q35" s="14">
        <f t="shared" si="19"/>
        <v>16.625999999999998</v>
      </c>
      <c r="R35" s="14">
        <f t="shared" si="19"/>
        <v>0.19540399999999999</v>
      </c>
      <c r="S35" s="20">
        <f t="shared" si="19"/>
        <v>1.6005599999999998E-12</v>
      </c>
      <c r="T35" s="14">
        <f t="shared" si="19"/>
        <v>4.0588999999999997E-14</v>
      </c>
      <c r="U35" s="14">
        <f t="shared" si="19"/>
        <v>2.5360999999999998</v>
      </c>
      <c r="V35" s="14">
        <f t="shared" si="19"/>
        <v>0.96040799999999993</v>
      </c>
      <c r="W35" s="14">
        <f t="shared" si="19"/>
        <v>1.4778800000000002E-3</v>
      </c>
      <c r="X35" s="14">
        <f t="shared" si="19"/>
        <v>0.15388200000000002</v>
      </c>
      <c r="Z35" s="11">
        <f>AVERAGE(Z30:Z34)</f>
        <v>1.27176E-7</v>
      </c>
      <c r="AA35" s="11">
        <f>AVERAGE(AA30:AA34)</f>
        <v>8471.3700000000008</v>
      </c>
      <c r="AB35" s="11">
        <f>AVERAGE(AB30:AB34)</f>
        <v>3.4010599999999998E-8</v>
      </c>
      <c r="AC35" s="11">
        <f>AVERAGE(AC30:AC34)</f>
        <v>1.6005599999999998E-12</v>
      </c>
    </row>
    <row r="37" spans="1:29" x14ac:dyDescent="0.35">
      <c r="A37" s="24">
        <v>0.05</v>
      </c>
    </row>
    <row r="38" spans="1:29" x14ac:dyDescent="0.35">
      <c r="A38" s="13" t="s">
        <v>19</v>
      </c>
      <c r="B38" s="13" t="s">
        <v>20</v>
      </c>
      <c r="C38" s="13" t="s">
        <v>21</v>
      </c>
      <c r="D38" s="13" t="s">
        <v>22</v>
      </c>
      <c r="E38" s="13" t="s">
        <v>23</v>
      </c>
      <c r="F38" s="13" t="s">
        <v>24</v>
      </c>
      <c r="G38" s="13" t="s">
        <v>25</v>
      </c>
      <c r="H38" s="13" t="s">
        <v>26</v>
      </c>
      <c r="I38" s="13" t="s">
        <v>27</v>
      </c>
      <c r="J38" s="13" t="s">
        <v>28</v>
      </c>
      <c r="K38" s="13" t="s">
        <v>29</v>
      </c>
      <c r="L38" s="13" t="s">
        <v>30</v>
      </c>
      <c r="M38" s="13" t="s">
        <v>31</v>
      </c>
      <c r="N38" s="13" t="s">
        <v>32</v>
      </c>
      <c r="O38" s="13" t="s">
        <v>33</v>
      </c>
      <c r="P38" s="13" t="s">
        <v>34</v>
      </c>
      <c r="Q38" s="13" t="s">
        <v>35</v>
      </c>
      <c r="R38" s="13" t="s">
        <v>36</v>
      </c>
      <c r="S38" s="13" t="s">
        <v>37</v>
      </c>
      <c r="T38" s="13" t="s">
        <v>38</v>
      </c>
      <c r="U38" s="13" t="s">
        <v>39</v>
      </c>
      <c r="V38" s="13" t="s">
        <v>40</v>
      </c>
      <c r="W38" s="13" t="s">
        <v>41</v>
      </c>
      <c r="X38" s="13" t="s">
        <v>42</v>
      </c>
      <c r="Z38" s="11" t="s">
        <v>43</v>
      </c>
      <c r="AA38" s="11" t="s">
        <v>44</v>
      </c>
      <c r="AB38" s="11" t="s">
        <v>45</v>
      </c>
      <c r="AC38" s="11" t="s">
        <v>46</v>
      </c>
    </row>
    <row r="39" spans="1:29" x14ac:dyDescent="0.35">
      <c r="A39" s="11" t="s">
        <v>137</v>
      </c>
      <c r="B39" s="17">
        <v>1.2871000000000001E-4</v>
      </c>
      <c r="C39" s="11">
        <v>2.0722999999999998E-2</v>
      </c>
      <c r="D39" s="17">
        <v>1.2424999999999999E-7</v>
      </c>
      <c r="E39" s="17">
        <v>1.4701E-8</v>
      </c>
      <c r="F39" s="17">
        <v>11.832000000000001</v>
      </c>
      <c r="G39" s="11">
        <v>-30.94</v>
      </c>
      <c r="H39" s="11">
        <v>11.836</v>
      </c>
      <c r="I39" s="11">
        <v>38.255000000000003</v>
      </c>
      <c r="J39" s="17">
        <v>3.4573000000000001E-8</v>
      </c>
      <c r="K39" s="17">
        <v>9.654E-9</v>
      </c>
      <c r="L39" s="17">
        <v>27.923999999999999</v>
      </c>
      <c r="M39" s="11">
        <v>0.85985</v>
      </c>
      <c r="N39" s="17">
        <v>2.1373E-2</v>
      </c>
      <c r="O39" s="17">
        <v>2.4857</v>
      </c>
      <c r="P39" s="11">
        <v>8373</v>
      </c>
      <c r="Q39" s="17">
        <v>16.422999999999998</v>
      </c>
      <c r="R39" s="17">
        <v>0.19614000000000001</v>
      </c>
      <c r="S39" s="18">
        <v>1.5751E-12</v>
      </c>
      <c r="T39" s="17">
        <v>3.9803999999999998E-14</v>
      </c>
      <c r="U39" s="17">
        <v>2.5270999999999999</v>
      </c>
      <c r="V39" s="11">
        <v>0.96135999999999999</v>
      </c>
      <c r="W39" s="17">
        <v>1.4739E-3</v>
      </c>
      <c r="X39" s="17">
        <v>0.15331</v>
      </c>
      <c r="Z39" s="15">
        <f>D39</f>
        <v>1.2424999999999999E-7</v>
      </c>
      <c r="AA39" s="14">
        <f>G39+P39</f>
        <v>8342.06</v>
      </c>
      <c r="AB39" s="15">
        <f>J39</f>
        <v>3.4573000000000001E-8</v>
      </c>
      <c r="AC39" s="15">
        <f>S39</f>
        <v>1.5751E-12</v>
      </c>
    </row>
    <row r="40" spans="1:29" x14ac:dyDescent="0.35">
      <c r="A40" s="11" t="s">
        <v>138</v>
      </c>
      <c r="B40" s="17">
        <v>1.2341000000000001E-4</v>
      </c>
      <c r="C40" s="11">
        <v>1.9869000000000001E-2</v>
      </c>
      <c r="D40" s="17">
        <v>1.3260999999999999E-7</v>
      </c>
      <c r="E40" s="17">
        <v>1.446E-8</v>
      </c>
      <c r="F40" s="17">
        <v>10.904</v>
      </c>
      <c r="G40" s="11">
        <v>-41.89</v>
      </c>
      <c r="H40" s="11">
        <v>11.702</v>
      </c>
      <c r="I40" s="11">
        <v>27.934999999999999</v>
      </c>
      <c r="J40" s="17">
        <v>3.7696000000000002E-8</v>
      </c>
      <c r="K40" s="17">
        <v>1.0351E-8</v>
      </c>
      <c r="L40" s="17">
        <v>27.459</v>
      </c>
      <c r="M40" s="11">
        <v>0.85294999999999999</v>
      </c>
      <c r="N40" s="17">
        <v>2.1031999999999999E-2</v>
      </c>
      <c r="O40" s="17">
        <v>2.4658000000000002</v>
      </c>
      <c r="P40" s="11">
        <v>8392</v>
      </c>
      <c r="Q40" s="17">
        <v>16.277999999999999</v>
      </c>
      <c r="R40" s="17">
        <v>0.19397</v>
      </c>
      <c r="S40" s="18">
        <v>1.6441E-12</v>
      </c>
      <c r="T40" s="17">
        <v>4.0934999999999998E-14</v>
      </c>
      <c r="U40" s="17">
        <v>2.4897999999999998</v>
      </c>
      <c r="V40" s="11">
        <v>0.95903000000000005</v>
      </c>
      <c r="W40" s="17">
        <v>1.4526999999999999E-3</v>
      </c>
      <c r="X40" s="17">
        <v>0.15148</v>
      </c>
      <c r="Z40" s="17">
        <f t="shared" ref="Z40:Z43" si="20">D40</f>
        <v>1.3260999999999999E-7</v>
      </c>
      <c r="AA40" s="11">
        <f t="shared" ref="AA40:AA43" si="21">G40+P40</f>
        <v>8350.11</v>
      </c>
      <c r="AB40" s="17">
        <f t="shared" ref="AB40:AB43" si="22">J40</f>
        <v>3.7696000000000002E-8</v>
      </c>
      <c r="AC40" s="17">
        <f t="shared" ref="AC40:AC43" si="23">S40</f>
        <v>1.6441E-12</v>
      </c>
    </row>
    <row r="41" spans="1:29" x14ac:dyDescent="0.35">
      <c r="A41" s="11" t="s">
        <v>139</v>
      </c>
      <c r="B41" s="17">
        <v>1.2663999999999999E-4</v>
      </c>
      <c r="C41" s="11">
        <v>2.0388E-2</v>
      </c>
      <c r="D41" s="17">
        <v>1.2798000000000001E-7</v>
      </c>
      <c r="E41" s="17">
        <v>1.4607E-8</v>
      </c>
      <c r="F41" s="17">
        <v>11.414</v>
      </c>
      <c r="G41" s="11">
        <v>-35.049999999999997</v>
      </c>
      <c r="H41" s="11">
        <v>11.784000000000001</v>
      </c>
      <c r="I41" s="11">
        <v>33.621000000000002</v>
      </c>
      <c r="J41" s="17">
        <v>3.5463999999999999E-8</v>
      </c>
      <c r="K41" s="17">
        <v>9.8150000000000005E-9</v>
      </c>
      <c r="L41" s="17">
        <v>27.675999999999998</v>
      </c>
      <c r="M41" s="11">
        <v>0.85767000000000004</v>
      </c>
      <c r="N41" s="17">
        <v>2.1189E-2</v>
      </c>
      <c r="O41" s="17">
        <v>2.4704999999999999</v>
      </c>
      <c r="P41" s="11">
        <v>8376</v>
      </c>
      <c r="Q41" s="17">
        <v>16.359000000000002</v>
      </c>
      <c r="R41" s="17">
        <v>0.19531000000000001</v>
      </c>
      <c r="S41" s="18">
        <v>1.5984999999999999E-12</v>
      </c>
      <c r="T41" s="17">
        <v>4.0162999999999999E-14</v>
      </c>
      <c r="U41" s="17">
        <v>2.5125000000000002</v>
      </c>
      <c r="V41" s="11">
        <v>0.96055999999999997</v>
      </c>
      <c r="W41" s="17">
        <v>1.4656999999999999E-3</v>
      </c>
      <c r="X41" s="17">
        <v>0.15259</v>
      </c>
      <c r="Z41" s="17">
        <f t="shared" si="20"/>
        <v>1.2798000000000001E-7</v>
      </c>
      <c r="AA41" s="11">
        <f t="shared" si="21"/>
        <v>8340.9500000000007</v>
      </c>
      <c r="AB41" s="17">
        <f t="shared" si="22"/>
        <v>3.5463999999999999E-8</v>
      </c>
      <c r="AC41" s="17">
        <f t="shared" si="23"/>
        <v>1.5984999999999999E-12</v>
      </c>
    </row>
    <row r="42" spans="1:29" x14ac:dyDescent="0.35">
      <c r="A42" s="11" t="s">
        <v>140</v>
      </c>
      <c r="B42" s="17">
        <v>1.2726E-4</v>
      </c>
      <c r="C42" s="11">
        <v>2.0487999999999999E-2</v>
      </c>
      <c r="D42" s="17">
        <v>1.2841E-7</v>
      </c>
      <c r="E42" s="17">
        <v>1.4639E-8</v>
      </c>
      <c r="F42" s="17">
        <v>11.4</v>
      </c>
      <c r="G42" s="11">
        <v>-35.11</v>
      </c>
      <c r="H42" s="11">
        <v>11.805999999999999</v>
      </c>
      <c r="I42" s="11">
        <v>33.625999999999998</v>
      </c>
      <c r="J42" s="17">
        <v>3.5062E-8</v>
      </c>
      <c r="K42" s="17">
        <v>9.7264999999999994E-9</v>
      </c>
      <c r="L42" s="17">
        <v>27.741</v>
      </c>
      <c r="M42" s="11">
        <v>0.85860000000000003</v>
      </c>
      <c r="N42" s="17">
        <v>2.1236000000000001E-2</v>
      </c>
      <c r="O42" s="17">
        <v>2.4733000000000001</v>
      </c>
      <c r="P42" s="11">
        <v>8377</v>
      </c>
      <c r="Q42" s="17">
        <v>16.382000000000001</v>
      </c>
      <c r="R42" s="17">
        <v>0.19556000000000001</v>
      </c>
      <c r="S42" s="18">
        <v>1.5903E-12</v>
      </c>
      <c r="T42" s="17">
        <v>4.0019E-14</v>
      </c>
      <c r="U42" s="17">
        <v>2.5164</v>
      </c>
      <c r="V42" s="11">
        <v>0.96079999999999999</v>
      </c>
      <c r="W42" s="17">
        <v>1.4679000000000001E-3</v>
      </c>
      <c r="X42" s="17">
        <v>0.15278</v>
      </c>
      <c r="Z42" s="17">
        <f t="shared" si="20"/>
        <v>1.2841E-7</v>
      </c>
      <c r="AA42" s="11">
        <f t="shared" si="21"/>
        <v>8341.89</v>
      </c>
      <c r="AB42" s="17">
        <f t="shared" si="22"/>
        <v>3.5062E-8</v>
      </c>
      <c r="AC42" s="17">
        <f t="shared" si="23"/>
        <v>1.5903E-12</v>
      </c>
    </row>
    <row r="43" spans="1:29" x14ac:dyDescent="0.35">
      <c r="A43" s="12" t="s">
        <v>141</v>
      </c>
      <c r="B43" s="19">
        <v>1.2836999999999999E-4</v>
      </c>
      <c r="C43" s="12">
        <v>2.0667999999999999E-2</v>
      </c>
      <c r="D43" s="19">
        <v>1.2637000000000001E-7</v>
      </c>
      <c r="E43" s="19">
        <v>1.4694000000000001E-8</v>
      </c>
      <c r="F43" s="19">
        <v>11.628</v>
      </c>
      <c r="G43" s="12">
        <v>-32.659999999999997</v>
      </c>
      <c r="H43" s="12">
        <v>11.840999999999999</v>
      </c>
      <c r="I43" s="12">
        <v>36.255000000000003</v>
      </c>
      <c r="J43" s="19">
        <v>3.5000999999999997E-8</v>
      </c>
      <c r="K43" s="19">
        <v>9.7331000000000006E-9</v>
      </c>
      <c r="L43" s="19">
        <v>27.808</v>
      </c>
      <c r="M43" s="12">
        <v>0.85868</v>
      </c>
      <c r="N43" s="19">
        <v>2.1287E-2</v>
      </c>
      <c r="O43" s="19">
        <v>2.4790000000000001</v>
      </c>
      <c r="P43" s="12">
        <v>8369</v>
      </c>
      <c r="Q43" s="19">
        <v>16.427</v>
      </c>
      <c r="R43" s="19">
        <v>0.19628000000000001</v>
      </c>
      <c r="S43" s="25">
        <v>1.5783000000000001E-12</v>
      </c>
      <c r="T43" s="19">
        <v>3.9879E-14</v>
      </c>
      <c r="U43" s="19">
        <v>2.5266999999999999</v>
      </c>
      <c r="V43" s="12">
        <v>0.96123000000000003</v>
      </c>
      <c r="W43" s="19">
        <v>1.4737999999999999E-3</v>
      </c>
      <c r="X43" s="19">
        <v>0.15332000000000001</v>
      </c>
      <c r="Z43" s="19">
        <f t="shared" si="20"/>
        <v>1.2637000000000001E-7</v>
      </c>
      <c r="AA43" s="12">
        <f t="shared" si="21"/>
        <v>8336.34</v>
      </c>
      <c r="AB43" s="19">
        <f t="shared" si="22"/>
        <v>3.5000999999999997E-8</v>
      </c>
      <c r="AC43" s="19">
        <f t="shared" si="23"/>
        <v>1.5783000000000001E-12</v>
      </c>
    </row>
    <row r="44" spans="1:29" x14ac:dyDescent="0.35">
      <c r="A44" s="11" t="s">
        <v>52</v>
      </c>
      <c r="B44" s="11">
        <f t="shared" ref="B44:X44" si="24">AVERAGE(B39:B43)</f>
        <v>1.2687800000000003E-4</v>
      </c>
      <c r="C44" s="11">
        <f t="shared" si="24"/>
        <v>2.04272E-2</v>
      </c>
      <c r="D44" s="11">
        <f t="shared" si="24"/>
        <v>1.27924E-7</v>
      </c>
      <c r="E44" s="11">
        <f t="shared" si="24"/>
        <v>1.46202E-8</v>
      </c>
      <c r="F44" s="11">
        <f t="shared" si="24"/>
        <v>11.435599999999999</v>
      </c>
      <c r="G44" s="11">
        <f t="shared" si="24"/>
        <v>-35.130000000000003</v>
      </c>
      <c r="H44" s="11">
        <f t="shared" si="24"/>
        <v>11.793800000000001</v>
      </c>
      <c r="I44" s="11">
        <f t="shared" si="24"/>
        <v>33.938400000000001</v>
      </c>
      <c r="J44" s="11">
        <f t="shared" si="24"/>
        <v>3.5559200000000005E-8</v>
      </c>
      <c r="K44" s="11">
        <f t="shared" si="24"/>
        <v>9.8559199999999984E-9</v>
      </c>
      <c r="L44" s="11">
        <f t="shared" si="24"/>
        <v>27.721600000000002</v>
      </c>
      <c r="M44" s="11">
        <f t="shared" si="24"/>
        <v>0.85755000000000003</v>
      </c>
      <c r="N44" s="11">
        <f t="shared" si="24"/>
        <v>2.12234E-2</v>
      </c>
      <c r="O44" s="11">
        <f t="shared" si="24"/>
        <v>2.4748600000000005</v>
      </c>
      <c r="P44" s="11">
        <f t="shared" si="24"/>
        <v>8377.4</v>
      </c>
      <c r="Q44" s="11">
        <f t="shared" si="24"/>
        <v>16.373799999999999</v>
      </c>
      <c r="R44" s="11">
        <f t="shared" si="24"/>
        <v>0.19545200000000001</v>
      </c>
      <c r="S44" s="22">
        <f t="shared" si="24"/>
        <v>1.59726E-12</v>
      </c>
      <c r="T44" s="11">
        <f t="shared" si="24"/>
        <v>4.0159999999999996E-14</v>
      </c>
      <c r="U44" s="11">
        <f t="shared" si="24"/>
        <v>2.5145</v>
      </c>
      <c r="V44" s="11">
        <f t="shared" si="24"/>
        <v>0.96059600000000001</v>
      </c>
      <c r="W44" s="11">
        <f t="shared" si="24"/>
        <v>1.4668000000000001E-3</v>
      </c>
      <c r="X44" s="11">
        <f t="shared" si="24"/>
        <v>0.152696</v>
      </c>
      <c r="Z44" s="11">
        <f>AVERAGE(Z39:Z43)</f>
        <v>1.27924E-7</v>
      </c>
      <c r="AA44" s="11">
        <f>AVERAGE(AA39:AA43)</f>
        <v>8342.2699999999986</v>
      </c>
      <c r="AB44" s="11">
        <f>AVERAGE(AB39:AB43)</f>
        <v>3.5559200000000005E-8</v>
      </c>
      <c r="AC44" s="11">
        <f>AVERAGE(AC39:AC43)</f>
        <v>1.59726E-12</v>
      </c>
    </row>
    <row r="46" spans="1:29" x14ac:dyDescent="0.35">
      <c r="A46" s="24">
        <v>0.06</v>
      </c>
    </row>
    <row r="47" spans="1:29" x14ac:dyDescent="0.35">
      <c r="A47" s="13" t="s">
        <v>19</v>
      </c>
      <c r="B47" s="13" t="s">
        <v>20</v>
      </c>
      <c r="C47" s="13" t="s">
        <v>21</v>
      </c>
      <c r="D47" s="13" t="s">
        <v>22</v>
      </c>
      <c r="E47" s="13" t="s">
        <v>23</v>
      </c>
      <c r="F47" s="13" t="s">
        <v>24</v>
      </c>
      <c r="G47" s="13" t="s">
        <v>25</v>
      </c>
      <c r="H47" s="13" t="s">
        <v>26</v>
      </c>
      <c r="I47" s="13" t="s">
        <v>27</v>
      </c>
      <c r="J47" s="13" t="s">
        <v>28</v>
      </c>
      <c r="K47" s="13" t="s">
        <v>29</v>
      </c>
      <c r="L47" s="13" t="s">
        <v>30</v>
      </c>
      <c r="M47" s="13" t="s">
        <v>31</v>
      </c>
      <c r="N47" s="13" t="s">
        <v>32</v>
      </c>
      <c r="O47" s="13" t="s">
        <v>33</v>
      </c>
      <c r="P47" s="13" t="s">
        <v>34</v>
      </c>
      <c r="Q47" s="13" t="s">
        <v>35</v>
      </c>
      <c r="R47" s="13" t="s">
        <v>36</v>
      </c>
      <c r="S47" s="13" t="s">
        <v>37</v>
      </c>
      <c r="T47" s="13" t="s">
        <v>38</v>
      </c>
      <c r="U47" s="13" t="s">
        <v>39</v>
      </c>
      <c r="V47" s="13" t="s">
        <v>40</v>
      </c>
      <c r="W47" s="13" t="s">
        <v>41</v>
      </c>
      <c r="X47" s="13" t="s">
        <v>42</v>
      </c>
      <c r="Z47" s="11" t="s">
        <v>43</v>
      </c>
      <c r="AA47" s="11" t="s">
        <v>44</v>
      </c>
      <c r="AB47" s="11" t="s">
        <v>45</v>
      </c>
      <c r="AC47" s="11" t="s">
        <v>46</v>
      </c>
    </row>
    <row r="48" spans="1:29" x14ac:dyDescent="0.35">
      <c r="A48" s="11" t="s">
        <v>142</v>
      </c>
      <c r="B48" s="17">
        <v>1.2626E-4</v>
      </c>
      <c r="C48" s="11">
        <v>2.0327000000000001E-2</v>
      </c>
      <c r="D48" s="17">
        <v>1.2422999999999999E-7</v>
      </c>
      <c r="E48" s="17">
        <v>1.4589000000000001E-8</v>
      </c>
      <c r="F48" s="17">
        <v>11.744</v>
      </c>
      <c r="G48" s="11">
        <v>-29.49</v>
      </c>
      <c r="H48" s="11">
        <v>11.805999999999999</v>
      </c>
      <c r="I48" s="11">
        <v>40.033999999999999</v>
      </c>
      <c r="J48" s="17">
        <v>3.4870000000000001E-8</v>
      </c>
      <c r="K48" s="17">
        <v>9.4855000000000008E-9</v>
      </c>
      <c r="L48" s="17">
        <v>27.202000000000002</v>
      </c>
      <c r="M48" s="11">
        <v>0.85902000000000001</v>
      </c>
      <c r="N48" s="17">
        <v>2.0820999999999999E-2</v>
      </c>
      <c r="O48" s="17">
        <v>2.4238</v>
      </c>
      <c r="P48" s="11">
        <v>8265</v>
      </c>
      <c r="Q48" s="17">
        <v>16.265999999999998</v>
      </c>
      <c r="R48" s="17">
        <v>0.19681000000000001</v>
      </c>
      <c r="S48" s="18">
        <v>1.5674E-12</v>
      </c>
      <c r="T48" s="17">
        <v>3.9447999999999999E-14</v>
      </c>
      <c r="U48" s="17">
        <v>2.5167999999999999</v>
      </c>
      <c r="V48" s="11">
        <v>0.96164000000000005</v>
      </c>
      <c r="W48" s="17">
        <v>1.4691999999999999E-3</v>
      </c>
      <c r="X48" s="17">
        <v>0.15278</v>
      </c>
      <c r="Z48" s="15">
        <f>D48</f>
        <v>1.2422999999999999E-7</v>
      </c>
      <c r="AA48" s="14">
        <f>G48+P48</f>
        <v>8235.51</v>
      </c>
      <c r="AB48" s="15">
        <f>J48</f>
        <v>3.4870000000000001E-8</v>
      </c>
      <c r="AC48" s="15">
        <f>S48</f>
        <v>1.5674E-12</v>
      </c>
    </row>
    <row r="49" spans="1:29" x14ac:dyDescent="0.35">
      <c r="A49" s="11" t="s">
        <v>143</v>
      </c>
      <c r="B49" s="17">
        <v>1.2648999999999999E-4</v>
      </c>
      <c r="C49" s="11">
        <v>2.0365000000000001E-2</v>
      </c>
      <c r="D49" s="17">
        <v>1.272E-7</v>
      </c>
      <c r="E49" s="17">
        <v>1.4616999999999999E-8</v>
      </c>
      <c r="F49" s="17">
        <v>11.491</v>
      </c>
      <c r="G49" s="11">
        <v>-32.799999999999997</v>
      </c>
      <c r="H49" s="11">
        <v>11.837</v>
      </c>
      <c r="I49" s="11">
        <v>36.088000000000001</v>
      </c>
      <c r="J49" s="17">
        <v>3.5816000000000001E-8</v>
      </c>
      <c r="K49" s="17">
        <v>9.7667999999999998E-9</v>
      </c>
      <c r="L49" s="17">
        <v>27.268999999999998</v>
      </c>
      <c r="M49" s="11">
        <v>0.85685</v>
      </c>
      <c r="N49" s="17">
        <v>2.0877E-2</v>
      </c>
      <c r="O49" s="17">
        <v>2.4365000000000001</v>
      </c>
      <c r="P49" s="11">
        <v>8279</v>
      </c>
      <c r="Q49" s="17">
        <v>16.329000000000001</v>
      </c>
      <c r="R49" s="17">
        <v>0.19722999999999999</v>
      </c>
      <c r="S49" s="18">
        <v>1.5785E-12</v>
      </c>
      <c r="T49" s="17">
        <v>3.9801000000000001E-14</v>
      </c>
      <c r="U49" s="17">
        <v>2.5213999999999999</v>
      </c>
      <c r="V49" s="11">
        <v>0.96123000000000003</v>
      </c>
      <c r="W49" s="17">
        <v>1.472E-3</v>
      </c>
      <c r="X49" s="17">
        <v>0.15314</v>
      </c>
      <c r="Z49" s="17">
        <f t="shared" ref="Z49:Z52" si="25">D49</f>
        <v>1.272E-7</v>
      </c>
      <c r="AA49" s="11">
        <f t="shared" ref="AA49:AA52" si="26">G49+P49</f>
        <v>8246.2000000000007</v>
      </c>
      <c r="AB49" s="17">
        <f t="shared" ref="AB49:AB52" si="27">J49</f>
        <v>3.5816000000000001E-8</v>
      </c>
      <c r="AC49" s="17">
        <f t="shared" ref="AC49:AC52" si="28">S49</f>
        <v>1.5785E-12</v>
      </c>
    </row>
    <row r="50" spans="1:29" x14ac:dyDescent="0.35">
      <c r="A50" s="11" t="s">
        <v>144</v>
      </c>
      <c r="B50" s="17">
        <v>1.2504000000000001E-4</v>
      </c>
      <c r="C50" s="11">
        <v>2.0131E-2</v>
      </c>
      <c r="D50" s="17">
        <v>1.2863999999999999E-7</v>
      </c>
      <c r="E50" s="17">
        <v>1.4543E-8</v>
      </c>
      <c r="F50" s="17">
        <v>11.305</v>
      </c>
      <c r="G50" s="11">
        <v>-33.979999999999997</v>
      </c>
      <c r="H50" s="11">
        <v>11.785</v>
      </c>
      <c r="I50" s="11">
        <v>34.682000000000002</v>
      </c>
      <c r="J50" s="17">
        <v>3.5970999999999998E-8</v>
      </c>
      <c r="K50" s="17">
        <v>9.7529999999999997E-9</v>
      </c>
      <c r="L50" s="17">
        <v>27.114000000000001</v>
      </c>
      <c r="M50" s="11">
        <v>0.85638999999999998</v>
      </c>
      <c r="N50" s="17">
        <v>2.0759E-2</v>
      </c>
      <c r="O50" s="17">
        <v>2.4239999999999999</v>
      </c>
      <c r="P50" s="11">
        <v>8285</v>
      </c>
      <c r="Q50" s="17">
        <v>16.265000000000001</v>
      </c>
      <c r="R50" s="17">
        <v>0.19631999999999999</v>
      </c>
      <c r="S50" s="18">
        <v>1.591E-12</v>
      </c>
      <c r="T50" s="17">
        <v>3.9920000000000002E-14</v>
      </c>
      <c r="U50" s="17">
        <v>2.5091000000000001</v>
      </c>
      <c r="V50" s="11">
        <v>0.96081000000000005</v>
      </c>
      <c r="W50" s="17">
        <v>1.4648E-3</v>
      </c>
      <c r="X50" s="17">
        <v>0.15245</v>
      </c>
      <c r="Z50" s="17">
        <f t="shared" si="25"/>
        <v>1.2863999999999999E-7</v>
      </c>
      <c r="AA50" s="11">
        <f t="shared" si="26"/>
        <v>8251.02</v>
      </c>
      <c r="AB50" s="17">
        <f t="shared" si="27"/>
        <v>3.5970999999999998E-8</v>
      </c>
      <c r="AC50" s="17">
        <f t="shared" si="28"/>
        <v>1.591E-12</v>
      </c>
    </row>
    <row r="51" spans="1:29" x14ac:dyDescent="0.35">
      <c r="A51" s="11" t="s">
        <v>145</v>
      </c>
      <c r="B51" s="17">
        <v>1.2462000000000001E-4</v>
      </c>
      <c r="C51" s="11">
        <v>2.0063999999999999E-2</v>
      </c>
      <c r="D51" s="17">
        <v>1.2872999999999999E-7</v>
      </c>
      <c r="E51" s="17">
        <v>1.4514E-8</v>
      </c>
      <c r="F51" s="17">
        <v>11.275</v>
      </c>
      <c r="G51" s="11">
        <v>-33.979999999999997</v>
      </c>
      <c r="H51" s="11">
        <v>11.757</v>
      </c>
      <c r="I51" s="11">
        <v>34.6</v>
      </c>
      <c r="J51" s="17">
        <v>3.5752000000000001E-8</v>
      </c>
      <c r="K51" s="17">
        <v>9.6772000000000005E-9</v>
      </c>
      <c r="L51" s="17">
        <v>27.068000000000001</v>
      </c>
      <c r="M51" s="11">
        <v>0.85689000000000004</v>
      </c>
      <c r="N51" s="17">
        <v>2.0722999999999998E-2</v>
      </c>
      <c r="O51" s="17">
        <v>2.4184000000000001</v>
      </c>
      <c r="P51" s="11">
        <v>8286</v>
      </c>
      <c r="Q51" s="17">
        <v>16.224</v>
      </c>
      <c r="R51" s="17">
        <v>0.1958</v>
      </c>
      <c r="S51" s="18">
        <v>1.5861000000000001E-12</v>
      </c>
      <c r="T51" s="17">
        <v>3.9708000000000002E-14</v>
      </c>
      <c r="U51" s="17">
        <v>2.5034999999999998</v>
      </c>
      <c r="V51" s="11">
        <v>0.96096000000000004</v>
      </c>
      <c r="W51" s="17">
        <v>1.4614000000000001E-3</v>
      </c>
      <c r="X51" s="17">
        <v>0.15207999999999999</v>
      </c>
      <c r="Z51" s="17">
        <f t="shared" si="25"/>
        <v>1.2872999999999999E-7</v>
      </c>
      <c r="AA51" s="11">
        <f t="shared" si="26"/>
        <v>8252.02</v>
      </c>
      <c r="AB51" s="17">
        <f t="shared" si="27"/>
        <v>3.5752000000000001E-8</v>
      </c>
      <c r="AC51" s="17">
        <f t="shared" si="28"/>
        <v>1.5861000000000001E-12</v>
      </c>
    </row>
    <row r="52" spans="1:29" x14ac:dyDescent="0.35">
      <c r="A52" s="12" t="s">
        <v>146</v>
      </c>
      <c r="B52" s="19">
        <v>1.2509000000000001E-4</v>
      </c>
      <c r="C52" s="12">
        <v>2.0139000000000001E-2</v>
      </c>
      <c r="D52" s="19">
        <v>1.2932E-7</v>
      </c>
      <c r="E52" s="19">
        <v>1.4546E-8</v>
      </c>
      <c r="F52" s="19">
        <v>11.247999999999999</v>
      </c>
      <c r="G52" s="12">
        <v>-34.57</v>
      </c>
      <c r="H52" s="12">
        <v>11.785</v>
      </c>
      <c r="I52" s="12">
        <v>34.090000000000003</v>
      </c>
      <c r="J52" s="19">
        <v>3.5887999999999997E-8</v>
      </c>
      <c r="K52" s="19">
        <v>9.7364000000000004E-9</v>
      </c>
      <c r="L52" s="19">
        <v>27.13</v>
      </c>
      <c r="M52" s="12">
        <v>0.85658000000000001</v>
      </c>
      <c r="N52" s="19">
        <v>2.0771000000000001E-2</v>
      </c>
      <c r="O52" s="19">
        <v>2.4249000000000001</v>
      </c>
      <c r="P52" s="12">
        <v>8291</v>
      </c>
      <c r="Q52" s="19">
        <v>16.265999999999998</v>
      </c>
      <c r="R52" s="19">
        <v>0.19619</v>
      </c>
      <c r="S52" s="25">
        <v>1.587E-12</v>
      </c>
      <c r="T52" s="19">
        <v>3.9807E-14</v>
      </c>
      <c r="U52" s="19">
        <v>2.5083000000000002</v>
      </c>
      <c r="V52" s="12">
        <v>0.96091000000000004</v>
      </c>
      <c r="W52" s="19">
        <v>1.4643E-3</v>
      </c>
      <c r="X52" s="19">
        <v>0.15239</v>
      </c>
      <c r="Z52" s="19">
        <f t="shared" si="25"/>
        <v>1.2932E-7</v>
      </c>
      <c r="AA52" s="12">
        <f t="shared" si="26"/>
        <v>8256.43</v>
      </c>
      <c r="AB52" s="19">
        <f t="shared" si="27"/>
        <v>3.5887999999999997E-8</v>
      </c>
      <c r="AC52" s="19">
        <f t="shared" si="28"/>
        <v>1.587E-12</v>
      </c>
    </row>
    <row r="53" spans="1:29" x14ac:dyDescent="0.35">
      <c r="A53" s="11" t="s">
        <v>52</v>
      </c>
      <c r="B53" s="11">
        <f t="shared" ref="B53:X53" si="29">AVERAGE(B48:B52)</f>
        <v>1.2550000000000001E-4</v>
      </c>
      <c r="C53" s="11">
        <f t="shared" si="29"/>
        <v>2.02052E-2</v>
      </c>
      <c r="D53" s="11">
        <f t="shared" si="29"/>
        <v>1.2762400000000001E-7</v>
      </c>
      <c r="E53" s="11">
        <f t="shared" si="29"/>
        <v>1.4561800000000001E-8</v>
      </c>
      <c r="F53" s="11">
        <f t="shared" si="29"/>
        <v>11.412599999999999</v>
      </c>
      <c r="G53" s="11">
        <f t="shared" si="29"/>
        <v>-32.963999999999992</v>
      </c>
      <c r="H53" s="11">
        <f t="shared" si="29"/>
        <v>11.794</v>
      </c>
      <c r="I53" s="11">
        <f t="shared" si="29"/>
        <v>35.898800000000001</v>
      </c>
      <c r="J53" s="11">
        <f t="shared" si="29"/>
        <v>3.5659399999999997E-8</v>
      </c>
      <c r="K53" s="11">
        <f t="shared" si="29"/>
        <v>9.6837800000000002E-9</v>
      </c>
      <c r="L53" s="11">
        <f t="shared" si="29"/>
        <v>27.156600000000005</v>
      </c>
      <c r="M53" s="11">
        <f t="shared" si="29"/>
        <v>0.85714599999999996</v>
      </c>
      <c r="N53" s="11">
        <f t="shared" si="29"/>
        <v>2.0790200000000002E-2</v>
      </c>
      <c r="O53" s="11">
        <f t="shared" si="29"/>
        <v>2.4255200000000001</v>
      </c>
      <c r="P53" s="11">
        <f t="shared" si="29"/>
        <v>8281.2000000000007</v>
      </c>
      <c r="Q53" s="11">
        <f t="shared" si="29"/>
        <v>16.27</v>
      </c>
      <c r="R53" s="11">
        <f t="shared" si="29"/>
        <v>0.19646999999999998</v>
      </c>
      <c r="S53" s="22">
        <f t="shared" si="29"/>
        <v>1.5819999999999999E-12</v>
      </c>
      <c r="T53" s="11">
        <f t="shared" si="29"/>
        <v>3.9736799999999998E-14</v>
      </c>
      <c r="U53" s="11">
        <f t="shared" si="29"/>
        <v>2.5118199999999997</v>
      </c>
      <c r="V53" s="11">
        <f t="shared" si="29"/>
        <v>0.96111000000000002</v>
      </c>
      <c r="W53" s="11">
        <f t="shared" si="29"/>
        <v>1.46634E-3</v>
      </c>
      <c r="X53" s="11">
        <f t="shared" si="29"/>
        <v>0.15256799999999998</v>
      </c>
      <c r="Z53" s="11">
        <f>AVERAGE(Z48:Z52)</f>
        <v>1.2762400000000001E-7</v>
      </c>
      <c r="AA53" s="11">
        <f>AVERAGE(AA48:AA52)</f>
        <v>8248.2360000000008</v>
      </c>
      <c r="AB53" s="11">
        <f>AVERAGE(AB48:AB52)</f>
        <v>3.5659399999999997E-8</v>
      </c>
      <c r="AC53" s="11">
        <f>AVERAGE(AC48:AC52)</f>
        <v>1.5819999999999999E-12</v>
      </c>
    </row>
    <row r="55" spans="1:29" x14ac:dyDescent="0.35">
      <c r="A55" s="24">
        <v>7.0000000000000007E-2</v>
      </c>
    </row>
    <row r="56" spans="1:29" x14ac:dyDescent="0.35">
      <c r="A56" s="13" t="s">
        <v>19</v>
      </c>
      <c r="B56" s="13" t="s">
        <v>20</v>
      </c>
      <c r="C56" s="13" t="s">
        <v>21</v>
      </c>
      <c r="D56" s="13" t="s">
        <v>22</v>
      </c>
      <c r="E56" s="13" t="s">
        <v>23</v>
      </c>
      <c r="F56" s="13" t="s">
        <v>24</v>
      </c>
      <c r="G56" s="13" t="s">
        <v>25</v>
      </c>
      <c r="H56" s="13" t="s">
        <v>26</v>
      </c>
      <c r="I56" s="13" t="s">
        <v>27</v>
      </c>
      <c r="J56" s="13" t="s">
        <v>28</v>
      </c>
      <c r="K56" s="13" t="s">
        <v>29</v>
      </c>
      <c r="L56" s="13" t="s">
        <v>30</v>
      </c>
      <c r="M56" s="13" t="s">
        <v>31</v>
      </c>
      <c r="N56" s="13" t="s">
        <v>32</v>
      </c>
      <c r="O56" s="13" t="s">
        <v>33</v>
      </c>
      <c r="P56" s="13" t="s">
        <v>34</v>
      </c>
      <c r="Q56" s="13" t="s">
        <v>35</v>
      </c>
      <c r="R56" s="13" t="s">
        <v>36</v>
      </c>
      <c r="S56" s="13" t="s">
        <v>37</v>
      </c>
      <c r="T56" s="13" t="s">
        <v>38</v>
      </c>
      <c r="U56" s="13" t="s">
        <v>39</v>
      </c>
      <c r="V56" s="13" t="s">
        <v>40</v>
      </c>
      <c r="W56" s="13" t="s">
        <v>41</v>
      </c>
      <c r="X56" s="13" t="s">
        <v>42</v>
      </c>
      <c r="Z56" s="11" t="s">
        <v>43</v>
      </c>
      <c r="AA56" s="11" t="s">
        <v>44</v>
      </c>
      <c r="AB56" s="11" t="s">
        <v>45</v>
      </c>
      <c r="AC56" s="11" t="s">
        <v>46</v>
      </c>
    </row>
    <row r="57" spans="1:29" x14ac:dyDescent="0.35">
      <c r="A57" s="11" t="s">
        <v>147</v>
      </c>
      <c r="B57" s="17">
        <v>1.2899999999999999E-4</v>
      </c>
      <c r="C57" s="11">
        <v>2.0768999999999999E-2</v>
      </c>
      <c r="D57" s="17">
        <v>1.2436000000000001E-7</v>
      </c>
      <c r="E57" s="17">
        <v>1.4725E-8</v>
      </c>
      <c r="F57" s="17">
        <v>11.840999999999999</v>
      </c>
      <c r="G57" s="11">
        <v>-31.86</v>
      </c>
      <c r="H57" s="11">
        <v>11.856999999999999</v>
      </c>
      <c r="I57" s="11">
        <v>37.216000000000001</v>
      </c>
      <c r="J57" s="17">
        <v>3.6054E-8</v>
      </c>
      <c r="K57" s="17">
        <v>1.0179999999999999E-8</v>
      </c>
      <c r="L57" s="17">
        <v>28.234999999999999</v>
      </c>
      <c r="M57" s="11">
        <v>0.85723000000000005</v>
      </c>
      <c r="N57" s="17">
        <v>2.1617000000000001E-2</v>
      </c>
      <c r="O57" s="17">
        <v>2.5217000000000001</v>
      </c>
      <c r="P57" s="11">
        <v>8390</v>
      </c>
      <c r="Q57" s="17">
        <v>16.475000000000001</v>
      </c>
      <c r="R57" s="17">
        <v>0.19636000000000001</v>
      </c>
      <c r="S57" s="18">
        <v>1.5772E-12</v>
      </c>
      <c r="T57" s="17">
        <v>3.9890999999999998E-14</v>
      </c>
      <c r="U57" s="17">
        <v>2.5291999999999999</v>
      </c>
      <c r="V57" s="11">
        <v>0.96123000000000003</v>
      </c>
      <c r="W57" s="17">
        <v>1.4751E-3</v>
      </c>
      <c r="X57" s="17">
        <v>0.15346000000000001</v>
      </c>
      <c r="Z57" s="15">
        <f>D57</f>
        <v>1.2436000000000001E-7</v>
      </c>
      <c r="AA57" s="14">
        <f>G57+P57</f>
        <v>8358.14</v>
      </c>
      <c r="AB57" s="15">
        <f>J57</f>
        <v>3.6054E-8</v>
      </c>
      <c r="AC57" s="15">
        <f>S57</f>
        <v>1.5772E-12</v>
      </c>
    </row>
    <row r="58" spans="1:29" x14ac:dyDescent="0.35">
      <c r="A58" s="11" t="s">
        <v>148</v>
      </c>
      <c r="B58" s="17">
        <v>1.2705E-4</v>
      </c>
      <c r="C58" s="11">
        <v>2.0455999999999998E-2</v>
      </c>
      <c r="D58" s="17">
        <v>1.2744999999999999E-7</v>
      </c>
      <c r="E58" s="17">
        <v>1.4635E-8</v>
      </c>
      <c r="F58" s="17">
        <v>11.483000000000001</v>
      </c>
      <c r="G58" s="11">
        <v>-35.21</v>
      </c>
      <c r="H58" s="11">
        <v>11.795</v>
      </c>
      <c r="I58" s="11">
        <v>33.499000000000002</v>
      </c>
      <c r="J58" s="17">
        <v>3.6061000000000001E-8</v>
      </c>
      <c r="K58" s="17">
        <v>1.0053000000000001E-8</v>
      </c>
      <c r="L58" s="17">
        <v>27.878</v>
      </c>
      <c r="M58" s="11">
        <v>0.85660000000000003</v>
      </c>
      <c r="N58" s="17">
        <v>2.1344999999999999E-2</v>
      </c>
      <c r="O58" s="17">
        <v>2.4918</v>
      </c>
      <c r="P58" s="11">
        <v>8400</v>
      </c>
      <c r="Q58" s="17">
        <v>16.399000000000001</v>
      </c>
      <c r="R58" s="17">
        <v>0.19522999999999999</v>
      </c>
      <c r="S58" s="18">
        <v>1.5923E-12</v>
      </c>
      <c r="T58" s="17">
        <v>4.0028999999999998E-14</v>
      </c>
      <c r="U58" s="17">
        <v>2.5139</v>
      </c>
      <c r="V58" s="11">
        <v>0.9607</v>
      </c>
      <c r="W58" s="17">
        <v>1.4662E-3</v>
      </c>
      <c r="X58" s="17">
        <v>0.15262000000000001</v>
      </c>
      <c r="Z58" s="17">
        <f t="shared" ref="Z58:Z61" si="30">D58</f>
        <v>1.2744999999999999E-7</v>
      </c>
      <c r="AA58" s="11">
        <f t="shared" ref="AA58:AA61" si="31">G58+P58</f>
        <v>8364.7900000000009</v>
      </c>
      <c r="AB58" s="17">
        <f t="shared" ref="AB58:AB61" si="32">J58</f>
        <v>3.6061000000000001E-8</v>
      </c>
      <c r="AC58" s="17">
        <f t="shared" ref="AC58:AC61" si="33">S58</f>
        <v>1.5923E-12</v>
      </c>
    </row>
    <row r="59" spans="1:29" x14ac:dyDescent="0.35">
      <c r="A59" s="11" t="s">
        <v>149</v>
      </c>
      <c r="B59" s="17">
        <v>1.2634000000000001E-4</v>
      </c>
      <c r="C59" s="11">
        <v>2.034E-2</v>
      </c>
      <c r="D59" s="17">
        <v>1.3378E-7</v>
      </c>
      <c r="E59" s="17">
        <v>1.461E-8</v>
      </c>
      <c r="F59" s="17">
        <v>10.920999999999999</v>
      </c>
      <c r="G59" s="11">
        <v>-41.09</v>
      </c>
      <c r="H59" s="11">
        <v>11.79</v>
      </c>
      <c r="I59" s="11">
        <v>28.693000000000001</v>
      </c>
      <c r="J59" s="17">
        <v>3.5860999999999999E-8</v>
      </c>
      <c r="K59" s="17">
        <v>9.9642E-9</v>
      </c>
      <c r="L59" s="17">
        <v>27.786000000000001</v>
      </c>
      <c r="M59" s="11">
        <v>0.85706000000000004</v>
      </c>
      <c r="N59" s="17">
        <v>2.1273E-2</v>
      </c>
      <c r="O59" s="17">
        <v>2.4821</v>
      </c>
      <c r="P59" s="11">
        <v>8404</v>
      </c>
      <c r="Q59" s="17">
        <v>16.372</v>
      </c>
      <c r="R59" s="17">
        <v>0.19481000000000001</v>
      </c>
      <c r="S59" s="18">
        <v>1.5904E-12</v>
      </c>
      <c r="T59" s="17">
        <v>3.9856999999999997E-14</v>
      </c>
      <c r="U59" s="17">
        <v>2.5061</v>
      </c>
      <c r="V59" s="11">
        <v>0.96062000000000003</v>
      </c>
      <c r="W59" s="17">
        <v>1.4618000000000001E-3</v>
      </c>
      <c r="X59" s="17">
        <v>0.15217</v>
      </c>
      <c r="Z59" s="17">
        <f t="shared" si="30"/>
        <v>1.3378E-7</v>
      </c>
      <c r="AA59" s="11">
        <f t="shared" si="31"/>
        <v>8362.91</v>
      </c>
      <c r="AB59" s="17">
        <f t="shared" si="32"/>
        <v>3.5860999999999999E-8</v>
      </c>
      <c r="AC59" s="17">
        <f t="shared" si="33"/>
        <v>1.5904E-12</v>
      </c>
    </row>
    <row r="60" spans="1:29" x14ac:dyDescent="0.35">
      <c r="A60" s="11" t="s">
        <v>150</v>
      </c>
      <c r="B60" s="17">
        <v>1.2652E-4</v>
      </c>
      <c r="C60" s="11">
        <v>2.0369000000000002E-2</v>
      </c>
      <c r="D60" s="17">
        <v>1.2828000000000001E-7</v>
      </c>
      <c r="E60" s="17">
        <v>1.462E-8</v>
      </c>
      <c r="F60" s="17">
        <v>11.397</v>
      </c>
      <c r="G60" s="11">
        <v>-36.979999999999997</v>
      </c>
      <c r="H60" s="11">
        <v>11.795999999999999</v>
      </c>
      <c r="I60" s="11">
        <v>31.898</v>
      </c>
      <c r="J60" s="17">
        <v>3.6446000000000001E-8</v>
      </c>
      <c r="K60" s="17">
        <v>1.0128999999999999E-8</v>
      </c>
      <c r="L60" s="17">
        <v>27.792000000000002</v>
      </c>
      <c r="M60" s="11">
        <v>0.85562000000000005</v>
      </c>
      <c r="N60" s="17">
        <v>2.1281000000000001E-2</v>
      </c>
      <c r="O60" s="17">
        <v>2.4872000000000001</v>
      </c>
      <c r="P60" s="11">
        <v>8399</v>
      </c>
      <c r="Q60" s="17">
        <v>16.402999999999999</v>
      </c>
      <c r="R60" s="17">
        <v>0.1953</v>
      </c>
      <c r="S60" s="18">
        <v>1.6082E-12</v>
      </c>
      <c r="T60" s="17">
        <v>4.0406999999999999E-14</v>
      </c>
      <c r="U60" s="17">
        <v>2.5125999999999999</v>
      </c>
      <c r="V60" s="11">
        <v>0.96018000000000003</v>
      </c>
      <c r="W60" s="17">
        <v>1.4656000000000001E-3</v>
      </c>
      <c r="X60" s="17">
        <v>0.15264</v>
      </c>
      <c r="Z60" s="17">
        <f t="shared" si="30"/>
        <v>1.2828000000000001E-7</v>
      </c>
      <c r="AA60" s="11">
        <f t="shared" si="31"/>
        <v>8362.02</v>
      </c>
      <c r="AB60" s="17">
        <f t="shared" si="32"/>
        <v>3.6446000000000001E-8</v>
      </c>
      <c r="AC60" s="17">
        <f t="shared" si="33"/>
        <v>1.6082E-12</v>
      </c>
    </row>
    <row r="61" spans="1:29" x14ac:dyDescent="0.35">
      <c r="A61" s="12" t="s">
        <v>151</v>
      </c>
      <c r="B61" s="19">
        <v>1.2798E-4</v>
      </c>
      <c r="C61" s="12">
        <v>2.0604000000000001E-2</v>
      </c>
      <c r="D61" s="19">
        <v>1.2702999999999999E-7</v>
      </c>
      <c r="E61" s="19">
        <v>1.4686E-8</v>
      </c>
      <c r="F61" s="19">
        <v>11.561</v>
      </c>
      <c r="G61" s="12">
        <v>-35.229999999999997</v>
      </c>
      <c r="H61" s="12">
        <v>11.835000000000001</v>
      </c>
      <c r="I61" s="12">
        <v>33.594000000000001</v>
      </c>
      <c r="J61" s="19">
        <v>3.6004000000000003E-8</v>
      </c>
      <c r="K61" s="19">
        <v>1.0051E-8</v>
      </c>
      <c r="L61" s="19">
        <v>27.916</v>
      </c>
      <c r="M61" s="12">
        <v>0.85658000000000001</v>
      </c>
      <c r="N61" s="19">
        <v>2.1373E-2</v>
      </c>
      <c r="O61" s="19">
        <v>2.4952000000000001</v>
      </c>
      <c r="P61" s="12">
        <v>8395</v>
      </c>
      <c r="Q61" s="19">
        <v>16.452999999999999</v>
      </c>
      <c r="R61" s="19">
        <v>0.19599</v>
      </c>
      <c r="S61" s="25">
        <v>1.591E-12</v>
      </c>
      <c r="T61" s="19">
        <v>4.0149999999999998E-14</v>
      </c>
      <c r="U61" s="19">
        <v>2.5236000000000001</v>
      </c>
      <c r="V61" s="12">
        <v>0.96075999999999995</v>
      </c>
      <c r="W61" s="19">
        <v>1.4718000000000001E-3</v>
      </c>
      <c r="X61" s="19">
        <v>0.15318999999999999</v>
      </c>
      <c r="Z61" s="19">
        <f t="shared" si="30"/>
        <v>1.2702999999999999E-7</v>
      </c>
      <c r="AA61" s="12">
        <f t="shared" si="31"/>
        <v>8359.77</v>
      </c>
      <c r="AB61" s="19">
        <f t="shared" si="32"/>
        <v>3.6004000000000003E-8</v>
      </c>
      <c r="AC61" s="19">
        <f t="shared" si="33"/>
        <v>1.591E-12</v>
      </c>
    </row>
    <row r="62" spans="1:29" x14ac:dyDescent="0.35">
      <c r="A62" s="11" t="s">
        <v>52</v>
      </c>
      <c r="B62" s="11">
        <f t="shared" ref="B62:X62" si="34">AVERAGE(B57:B61)</f>
        <v>1.2737799999999999E-4</v>
      </c>
      <c r="C62" s="11">
        <f t="shared" si="34"/>
        <v>2.0507599999999997E-2</v>
      </c>
      <c r="D62" s="11">
        <f t="shared" si="34"/>
        <v>1.2818E-7</v>
      </c>
      <c r="E62" s="11">
        <f t="shared" si="34"/>
        <v>1.46552E-8</v>
      </c>
      <c r="F62" s="11">
        <f t="shared" si="34"/>
        <v>11.4406</v>
      </c>
      <c r="G62" s="11">
        <f t="shared" si="34"/>
        <v>-36.073999999999998</v>
      </c>
      <c r="H62" s="11">
        <f t="shared" si="34"/>
        <v>11.8146</v>
      </c>
      <c r="I62" s="11">
        <f t="shared" si="34"/>
        <v>32.980000000000004</v>
      </c>
      <c r="J62" s="11">
        <f t="shared" si="34"/>
        <v>3.6085200000000006E-8</v>
      </c>
      <c r="K62" s="11">
        <f t="shared" si="34"/>
        <v>1.0075440000000001E-8</v>
      </c>
      <c r="L62" s="11">
        <f t="shared" si="34"/>
        <v>27.921399999999998</v>
      </c>
      <c r="M62" s="11">
        <f t="shared" si="34"/>
        <v>0.8566180000000001</v>
      </c>
      <c r="N62" s="11">
        <f t="shared" si="34"/>
        <v>2.1377800000000002E-2</v>
      </c>
      <c r="O62" s="11">
        <f t="shared" si="34"/>
        <v>2.4956000000000005</v>
      </c>
      <c r="P62" s="11">
        <f t="shared" si="34"/>
        <v>8397.6</v>
      </c>
      <c r="Q62" s="11">
        <f t="shared" si="34"/>
        <v>16.420400000000001</v>
      </c>
      <c r="R62" s="11">
        <f t="shared" si="34"/>
        <v>0.19553800000000002</v>
      </c>
      <c r="S62" s="22">
        <f t="shared" si="34"/>
        <v>1.59182E-12</v>
      </c>
      <c r="T62" s="11">
        <f t="shared" si="34"/>
        <v>4.0066800000000002E-14</v>
      </c>
      <c r="U62" s="11">
        <f t="shared" si="34"/>
        <v>2.51708</v>
      </c>
      <c r="V62" s="11">
        <f t="shared" si="34"/>
        <v>0.96069800000000005</v>
      </c>
      <c r="W62" s="11">
        <f t="shared" si="34"/>
        <v>1.4681E-3</v>
      </c>
      <c r="X62" s="11">
        <f t="shared" si="34"/>
        <v>0.15281600000000001</v>
      </c>
      <c r="Z62" s="11">
        <f>AVERAGE(Z57:Z61)</f>
        <v>1.2818E-7</v>
      </c>
      <c r="AA62" s="11">
        <f>AVERAGE(AA57:AA61)</f>
        <v>8361.5260000000017</v>
      </c>
      <c r="AB62" s="11">
        <f>AVERAGE(AB57:AB61)</f>
        <v>3.6085200000000006E-8</v>
      </c>
      <c r="AC62" s="11">
        <f>AVERAGE(AC57:AC61)</f>
        <v>1.59182E-12</v>
      </c>
    </row>
    <row r="64" spans="1:29" x14ac:dyDescent="0.35">
      <c r="A64" s="24">
        <v>0.08</v>
      </c>
    </row>
    <row r="65" spans="1:29" x14ac:dyDescent="0.35">
      <c r="A65" s="13" t="s">
        <v>19</v>
      </c>
      <c r="B65" s="13" t="s">
        <v>20</v>
      </c>
      <c r="C65" s="13" t="s">
        <v>21</v>
      </c>
      <c r="D65" s="13" t="s">
        <v>22</v>
      </c>
      <c r="E65" s="13" t="s">
        <v>23</v>
      </c>
      <c r="F65" s="13" t="s">
        <v>24</v>
      </c>
      <c r="G65" s="13" t="s">
        <v>25</v>
      </c>
      <c r="H65" s="13" t="s">
        <v>26</v>
      </c>
      <c r="I65" s="13" t="s">
        <v>27</v>
      </c>
      <c r="J65" s="13" t="s">
        <v>28</v>
      </c>
      <c r="K65" s="13" t="s">
        <v>29</v>
      </c>
      <c r="L65" s="13" t="s">
        <v>30</v>
      </c>
      <c r="M65" s="13" t="s">
        <v>31</v>
      </c>
      <c r="N65" s="13" t="s">
        <v>32</v>
      </c>
      <c r="O65" s="13" t="s">
        <v>33</v>
      </c>
      <c r="P65" s="13" t="s">
        <v>34</v>
      </c>
      <c r="Q65" s="13" t="s">
        <v>35</v>
      </c>
      <c r="R65" s="13" t="s">
        <v>36</v>
      </c>
      <c r="S65" s="13" t="s">
        <v>37</v>
      </c>
      <c r="T65" s="13" t="s">
        <v>38</v>
      </c>
      <c r="U65" s="13" t="s">
        <v>39</v>
      </c>
      <c r="V65" s="13" t="s">
        <v>40</v>
      </c>
      <c r="W65" s="13" t="s">
        <v>41</v>
      </c>
      <c r="X65" s="13" t="s">
        <v>42</v>
      </c>
      <c r="Z65" s="11" t="s">
        <v>43</v>
      </c>
      <c r="AA65" s="11" t="s">
        <v>44</v>
      </c>
      <c r="AB65" s="11" t="s">
        <v>45</v>
      </c>
      <c r="AC65" s="11" t="s">
        <v>46</v>
      </c>
    </row>
    <row r="66" spans="1:29" x14ac:dyDescent="0.35">
      <c r="A66" s="11" t="s">
        <v>152</v>
      </c>
      <c r="B66" s="17">
        <v>1.3071E-4</v>
      </c>
      <c r="C66" s="11">
        <v>2.1045000000000001E-2</v>
      </c>
      <c r="D66" s="17">
        <v>1.2151000000000001E-7</v>
      </c>
      <c r="E66" s="17">
        <v>1.4845999999999999E-8</v>
      </c>
      <c r="F66" s="17">
        <v>12.218</v>
      </c>
      <c r="G66" s="11">
        <v>-28.97</v>
      </c>
      <c r="H66" s="11">
        <v>11.968999999999999</v>
      </c>
      <c r="I66" s="11">
        <v>41.314999999999998</v>
      </c>
      <c r="J66" s="17">
        <v>3.3802000000000001E-8</v>
      </c>
      <c r="K66" s="17">
        <v>9.4181000000000008E-9</v>
      </c>
      <c r="L66" s="17">
        <v>27.863</v>
      </c>
      <c r="M66" s="11">
        <v>0.86114999999999997</v>
      </c>
      <c r="N66" s="17">
        <v>2.1323000000000002E-2</v>
      </c>
      <c r="O66" s="17">
        <v>2.4761000000000002</v>
      </c>
      <c r="P66" s="11">
        <v>8342</v>
      </c>
      <c r="Q66" s="17">
        <v>16.556000000000001</v>
      </c>
      <c r="R66" s="17">
        <v>0.19847000000000001</v>
      </c>
      <c r="S66" s="18">
        <v>1.5683000000000001E-12</v>
      </c>
      <c r="T66" s="17">
        <v>4.0015E-14</v>
      </c>
      <c r="U66" s="17">
        <v>2.5514999999999999</v>
      </c>
      <c r="V66" s="11">
        <v>0.96155999999999997</v>
      </c>
      <c r="W66" s="17">
        <v>1.4886000000000001E-3</v>
      </c>
      <c r="X66" s="17">
        <v>0.15481</v>
      </c>
      <c r="Z66" s="15">
        <f>D66</f>
        <v>1.2151000000000001E-7</v>
      </c>
      <c r="AA66" s="14">
        <f>G66+P66</f>
        <v>8313.0300000000007</v>
      </c>
      <c r="AB66" s="15">
        <f>J66</f>
        <v>3.3802000000000001E-8</v>
      </c>
      <c r="AC66" s="15">
        <f>S66</f>
        <v>1.5683000000000001E-12</v>
      </c>
    </row>
    <row r="67" spans="1:29" x14ac:dyDescent="0.35">
      <c r="A67" s="11" t="s">
        <v>153</v>
      </c>
      <c r="B67" s="17">
        <v>1.2975000000000001E-4</v>
      </c>
      <c r="C67" s="11">
        <v>2.0889999999999999E-2</v>
      </c>
      <c r="D67" s="17">
        <v>1.2349E-7</v>
      </c>
      <c r="E67" s="17">
        <v>1.4818000000000001E-8</v>
      </c>
      <c r="F67" s="17">
        <v>11.999000000000001</v>
      </c>
      <c r="G67" s="11">
        <v>-32.74</v>
      </c>
      <c r="H67" s="11">
        <v>11.957000000000001</v>
      </c>
      <c r="I67" s="11">
        <v>36.521000000000001</v>
      </c>
      <c r="J67" s="17">
        <v>3.5078999999999999E-8</v>
      </c>
      <c r="K67" s="17">
        <v>9.7610000000000005E-9</v>
      </c>
      <c r="L67" s="17">
        <v>27.826000000000001</v>
      </c>
      <c r="M67" s="11">
        <v>0.85814999999999997</v>
      </c>
      <c r="N67" s="17">
        <v>2.1301E-2</v>
      </c>
      <c r="O67" s="17">
        <v>2.4822000000000002</v>
      </c>
      <c r="P67" s="11">
        <v>8362</v>
      </c>
      <c r="Q67" s="17">
        <v>16.568999999999999</v>
      </c>
      <c r="R67" s="17">
        <v>0.19814999999999999</v>
      </c>
      <c r="S67" s="18">
        <v>1.5852999999999999E-12</v>
      </c>
      <c r="T67" s="17">
        <v>4.0359000000000001E-14</v>
      </c>
      <c r="U67" s="17">
        <v>2.5457999999999998</v>
      </c>
      <c r="V67" s="11">
        <v>0.96094000000000002</v>
      </c>
      <c r="W67" s="17">
        <v>1.4854E-3</v>
      </c>
      <c r="X67" s="17">
        <v>0.15458</v>
      </c>
      <c r="Z67" s="17">
        <f t="shared" ref="Z67:Z70" si="35">D67</f>
        <v>1.2349E-7</v>
      </c>
      <c r="AA67" s="11">
        <f t="shared" ref="AA67:AA70" si="36">G67+P67</f>
        <v>8329.26</v>
      </c>
      <c r="AB67" s="17">
        <f t="shared" ref="AB67:AB70" si="37">J67</f>
        <v>3.5078999999999999E-8</v>
      </c>
      <c r="AC67" s="17">
        <f t="shared" ref="AC67:AC70" si="38">S67</f>
        <v>1.5852999999999999E-12</v>
      </c>
    </row>
    <row r="68" spans="1:29" x14ac:dyDescent="0.35">
      <c r="A68" s="11" t="s">
        <v>154</v>
      </c>
      <c r="B68" s="17">
        <v>1.2845000000000001E-4</v>
      </c>
      <c r="C68" s="11">
        <v>2.068E-2</v>
      </c>
      <c r="D68" s="17">
        <v>1.2520000000000001E-7</v>
      </c>
      <c r="E68" s="17">
        <v>1.4742000000000001E-8</v>
      </c>
      <c r="F68" s="17">
        <v>11.775</v>
      </c>
      <c r="G68" s="11">
        <v>-33.54</v>
      </c>
      <c r="H68" s="11">
        <v>11.9</v>
      </c>
      <c r="I68" s="11">
        <v>35.479999999999997</v>
      </c>
      <c r="J68" s="17">
        <v>3.5484000000000002E-8</v>
      </c>
      <c r="K68" s="17">
        <v>9.8411000000000007E-9</v>
      </c>
      <c r="L68" s="17">
        <v>27.734000000000002</v>
      </c>
      <c r="M68" s="11">
        <v>0.85729999999999995</v>
      </c>
      <c r="N68" s="17">
        <v>2.1232999999999998E-2</v>
      </c>
      <c r="O68" s="17">
        <v>2.4767000000000001</v>
      </c>
      <c r="P68" s="11">
        <v>8367</v>
      </c>
      <c r="Q68" s="17">
        <v>16.501999999999999</v>
      </c>
      <c r="R68" s="17">
        <v>0.19722999999999999</v>
      </c>
      <c r="S68" s="18">
        <v>1.5937E-12</v>
      </c>
      <c r="T68" s="17">
        <v>4.0385000000000003E-14</v>
      </c>
      <c r="U68" s="17">
        <v>2.5339999999999998</v>
      </c>
      <c r="V68" s="11">
        <v>0.96067000000000002</v>
      </c>
      <c r="W68" s="17">
        <v>1.4785E-3</v>
      </c>
      <c r="X68" s="17">
        <v>0.15390000000000001</v>
      </c>
      <c r="Z68" s="17">
        <f t="shared" si="35"/>
        <v>1.2520000000000001E-7</v>
      </c>
      <c r="AA68" s="11">
        <f t="shared" si="36"/>
        <v>8333.4599999999991</v>
      </c>
      <c r="AB68" s="17">
        <f t="shared" si="37"/>
        <v>3.5484000000000002E-8</v>
      </c>
      <c r="AC68" s="17">
        <f t="shared" si="38"/>
        <v>1.5937E-12</v>
      </c>
    </row>
    <row r="69" spans="1:29" x14ac:dyDescent="0.35">
      <c r="A69" s="11" t="s">
        <v>155</v>
      </c>
      <c r="B69" s="17">
        <v>1.2836999999999999E-4</v>
      </c>
      <c r="C69" s="11">
        <v>2.0667999999999999E-2</v>
      </c>
      <c r="D69" s="17">
        <v>1.2380000000000001E-7</v>
      </c>
      <c r="E69" s="17">
        <v>1.4727E-8</v>
      </c>
      <c r="F69" s="17">
        <v>11.896000000000001</v>
      </c>
      <c r="G69" s="11">
        <v>-31.48</v>
      </c>
      <c r="H69" s="11">
        <v>11.882999999999999</v>
      </c>
      <c r="I69" s="11">
        <v>37.747999999999998</v>
      </c>
      <c r="J69" s="17">
        <v>3.5263999999999997E-8</v>
      </c>
      <c r="K69" s="17">
        <v>9.7630999999999999E-9</v>
      </c>
      <c r="L69" s="17">
        <v>27.686</v>
      </c>
      <c r="M69" s="11">
        <v>0.85780000000000001</v>
      </c>
      <c r="N69" s="17">
        <v>2.1194999999999999E-2</v>
      </c>
      <c r="O69" s="17">
        <v>2.4708999999999999</v>
      </c>
      <c r="P69" s="11">
        <v>8356</v>
      </c>
      <c r="Q69" s="17">
        <v>16.47</v>
      </c>
      <c r="R69" s="17">
        <v>0.1971</v>
      </c>
      <c r="S69" s="18">
        <v>1.5854000000000001E-12</v>
      </c>
      <c r="T69" s="17">
        <v>4.0151999999999998E-14</v>
      </c>
      <c r="U69" s="17">
        <v>2.5326</v>
      </c>
      <c r="V69" s="11">
        <v>0.96097999999999995</v>
      </c>
      <c r="W69" s="17">
        <v>1.4775999999999999E-3</v>
      </c>
      <c r="X69" s="17">
        <v>0.15376000000000001</v>
      </c>
      <c r="Z69" s="17">
        <f t="shared" si="35"/>
        <v>1.2380000000000001E-7</v>
      </c>
      <c r="AA69" s="11">
        <f t="shared" si="36"/>
        <v>8324.52</v>
      </c>
      <c r="AB69" s="17">
        <f t="shared" si="37"/>
        <v>3.5263999999999997E-8</v>
      </c>
      <c r="AC69" s="17">
        <f t="shared" si="38"/>
        <v>1.5854000000000001E-12</v>
      </c>
    </row>
    <row r="70" spans="1:29" x14ac:dyDescent="0.35">
      <c r="A70" s="12" t="s">
        <v>156</v>
      </c>
      <c r="B70" s="19">
        <v>1.2761000000000001E-4</v>
      </c>
      <c r="C70" s="12">
        <v>2.0545000000000001E-2</v>
      </c>
      <c r="D70" s="19">
        <v>1.2515999999999999E-7</v>
      </c>
      <c r="E70" s="19">
        <v>1.469E-8</v>
      </c>
      <c r="F70" s="19">
        <v>11.737</v>
      </c>
      <c r="G70" s="12">
        <v>-33.69</v>
      </c>
      <c r="H70" s="12">
        <v>11.86</v>
      </c>
      <c r="I70" s="12">
        <v>35.203000000000003</v>
      </c>
      <c r="J70" s="19">
        <v>3.5613000000000003E-8</v>
      </c>
      <c r="K70" s="19">
        <v>9.8340999999999994E-9</v>
      </c>
      <c r="L70" s="19">
        <v>27.614000000000001</v>
      </c>
      <c r="M70" s="12">
        <v>0.85697999999999996</v>
      </c>
      <c r="N70" s="19">
        <v>2.1142000000000001E-2</v>
      </c>
      <c r="O70" s="19">
        <v>2.4670000000000001</v>
      </c>
      <c r="P70" s="12">
        <v>8361</v>
      </c>
      <c r="Q70" s="19">
        <v>16.445</v>
      </c>
      <c r="R70" s="19">
        <v>0.19669</v>
      </c>
      <c r="S70" s="25">
        <v>1.5933000000000001E-12</v>
      </c>
      <c r="T70" s="19">
        <v>4.0255999999999998E-14</v>
      </c>
      <c r="U70" s="19">
        <v>2.5266000000000002</v>
      </c>
      <c r="V70" s="12">
        <v>0.9607</v>
      </c>
      <c r="W70" s="19">
        <v>1.4741000000000001E-3</v>
      </c>
      <c r="X70" s="19">
        <v>0.15343999999999999</v>
      </c>
      <c r="Z70" s="19">
        <f t="shared" si="35"/>
        <v>1.2515999999999999E-7</v>
      </c>
      <c r="AA70" s="12">
        <f t="shared" si="36"/>
        <v>8327.31</v>
      </c>
      <c r="AB70" s="19">
        <f t="shared" si="37"/>
        <v>3.5613000000000003E-8</v>
      </c>
      <c r="AC70" s="19">
        <f t="shared" si="38"/>
        <v>1.5933000000000001E-12</v>
      </c>
    </row>
    <row r="71" spans="1:29" x14ac:dyDescent="0.35">
      <c r="A71" s="11" t="s">
        <v>52</v>
      </c>
      <c r="B71" s="11">
        <f t="shared" ref="B71:X71" si="39">AVERAGE(B66:B70)</f>
        <v>1.28978E-4</v>
      </c>
      <c r="C71" s="11">
        <f t="shared" si="39"/>
        <v>2.0765600000000002E-2</v>
      </c>
      <c r="D71" s="11">
        <f t="shared" si="39"/>
        <v>1.2383199999999997E-7</v>
      </c>
      <c r="E71" s="11">
        <f t="shared" si="39"/>
        <v>1.47646E-8</v>
      </c>
      <c r="F71" s="11">
        <f t="shared" si="39"/>
        <v>11.925000000000001</v>
      </c>
      <c r="G71" s="11">
        <f t="shared" si="39"/>
        <v>-32.084000000000003</v>
      </c>
      <c r="H71" s="11">
        <f t="shared" si="39"/>
        <v>11.9138</v>
      </c>
      <c r="I71" s="11">
        <f t="shared" si="39"/>
        <v>37.253399999999999</v>
      </c>
      <c r="J71" s="11">
        <f t="shared" si="39"/>
        <v>3.5048399999999992E-8</v>
      </c>
      <c r="K71" s="11">
        <f t="shared" si="39"/>
        <v>9.7234799999999996E-9</v>
      </c>
      <c r="L71" s="11">
        <f t="shared" si="39"/>
        <v>27.744600000000002</v>
      </c>
      <c r="M71" s="11">
        <f t="shared" si="39"/>
        <v>0.85827600000000004</v>
      </c>
      <c r="N71" s="11">
        <f t="shared" si="39"/>
        <v>2.1238799999999995E-2</v>
      </c>
      <c r="O71" s="11">
        <f t="shared" si="39"/>
        <v>2.4745800000000004</v>
      </c>
      <c r="P71" s="11">
        <f t="shared" si="39"/>
        <v>8357.6</v>
      </c>
      <c r="Q71" s="11">
        <f t="shared" si="39"/>
        <v>16.508400000000002</v>
      </c>
      <c r="R71" s="11">
        <f t="shared" si="39"/>
        <v>0.19752800000000001</v>
      </c>
      <c r="S71" s="22">
        <f t="shared" si="39"/>
        <v>1.5852E-12</v>
      </c>
      <c r="T71" s="11">
        <f t="shared" si="39"/>
        <v>4.0233400000000003E-14</v>
      </c>
      <c r="U71" s="11">
        <f t="shared" si="39"/>
        <v>2.5381</v>
      </c>
      <c r="V71" s="11">
        <f t="shared" si="39"/>
        <v>0.96096999999999999</v>
      </c>
      <c r="W71" s="11">
        <f t="shared" si="39"/>
        <v>1.48084E-3</v>
      </c>
      <c r="X71" s="11">
        <f t="shared" si="39"/>
        <v>0.15409800000000001</v>
      </c>
      <c r="Z71" s="11">
        <f>AVERAGE(Z66:Z70)</f>
        <v>1.2383199999999997E-7</v>
      </c>
      <c r="AA71" s="11">
        <f>AVERAGE(AA66:AA70)</f>
        <v>8325.5159999999996</v>
      </c>
      <c r="AB71" s="11">
        <f>AVERAGE(AB66:AB70)</f>
        <v>3.5048399999999992E-8</v>
      </c>
      <c r="AC71" s="11">
        <f>AVERAGE(AC66:AC70)</f>
        <v>1.5852E-12</v>
      </c>
    </row>
    <row r="73" spans="1:29" x14ac:dyDescent="0.35">
      <c r="A73" s="24">
        <v>0.09</v>
      </c>
    </row>
    <row r="74" spans="1:29" x14ac:dyDescent="0.35">
      <c r="A74" s="13" t="s">
        <v>19</v>
      </c>
      <c r="B74" s="13" t="s">
        <v>20</v>
      </c>
      <c r="C74" s="13" t="s">
        <v>21</v>
      </c>
      <c r="D74" s="13" t="s">
        <v>22</v>
      </c>
      <c r="E74" s="13" t="s">
        <v>23</v>
      </c>
      <c r="F74" s="13" t="s">
        <v>24</v>
      </c>
      <c r="G74" s="13" t="s">
        <v>25</v>
      </c>
      <c r="H74" s="13" t="s">
        <v>26</v>
      </c>
      <c r="I74" s="13" t="s">
        <v>27</v>
      </c>
      <c r="J74" s="13" t="s">
        <v>28</v>
      </c>
      <c r="K74" s="13" t="s">
        <v>29</v>
      </c>
      <c r="L74" s="13" t="s">
        <v>30</v>
      </c>
      <c r="M74" s="13" t="s">
        <v>31</v>
      </c>
      <c r="N74" s="13" t="s">
        <v>32</v>
      </c>
      <c r="O74" s="13" t="s">
        <v>33</v>
      </c>
      <c r="P74" s="13" t="s">
        <v>34</v>
      </c>
      <c r="Q74" s="13" t="s">
        <v>35</v>
      </c>
      <c r="R74" s="13" t="s">
        <v>36</v>
      </c>
      <c r="S74" s="13" t="s">
        <v>37</v>
      </c>
      <c r="T74" s="13" t="s">
        <v>38</v>
      </c>
      <c r="U74" s="13" t="s">
        <v>39</v>
      </c>
      <c r="V74" s="13" t="s">
        <v>40</v>
      </c>
      <c r="W74" s="13" t="s">
        <v>41</v>
      </c>
      <c r="X74" s="13" t="s">
        <v>42</v>
      </c>
      <c r="Z74" s="11" t="s">
        <v>43</v>
      </c>
      <c r="AA74" s="11" t="s">
        <v>44</v>
      </c>
      <c r="AB74" s="11" t="s">
        <v>45</v>
      </c>
      <c r="AC74" s="11" t="s">
        <v>46</v>
      </c>
    </row>
    <row r="75" spans="1:29" x14ac:dyDescent="0.35">
      <c r="A75" s="11" t="s">
        <v>157</v>
      </c>
      <c r="B75" s="17">
        <v>1.2988E-4</v>
      </c>
      <c r="C75" s="11">
        <v>2.0910999999999999E-2</v>
      </c>
      <c r="D75" s="17">
        <v>1.2414E-7</v>
      </c>
      <c r="E75" s="17">
        <v>1.4797E-8</v>
      </c>
      <c r="F75" s="17">
        <v>11.92</v>
      </c>
      <c r="G75" s="11">
        <v>-32.72</v>
      </c>
      <c r="H75" s="11">
        <v>11.926</v>
      </c>
      <c r="I75" s="11">
        <v>36.448999999999998</v>
      </c>
      <c r="J75" s="17">
        <v>3.5197000000000001E-8</v>
      </c>
      <c r="K75" s="17">
        <v>9.8773999999999998E-9</v>
      </c>
      <c r="L75" s="17">
        <v>28.062999999999999</v>
      </c>
      <c r="M75" s="11">
        <v>0.85831999999999997</v>
      </c>
      <c r="N75" s="17">
        <v>2.1482999999999999E-2</v>
      </c>
      <c r="O75" s="17">
        <v>2.5028999999999999</v>
      </c>
      <c r="P75" s="11">
        <v>8382</v>
      </c>
      <c r="Q75" s="17">
        <v>16.558</v>
      </c>
      <c r="R75" s="17">
        <v>0.19753999999999999</v>
      </c>
      <c r="S75" s="18">
        <v>1.5916E-12</v>
      </c>
      <c r="T75" s="17">
        <v>4.0471E-14</v>
      </c>
      <c r="U75" s="17">
        <v>2.5428000000000002</v>
      </c>
      <c r="V75" s="11">
        <v>0.96077999999999997</v>
      </c>
      <c r="W75" s="17">
        <v>1.4832000000000001E-3</v>
      </c>
      <c r="X75" s="17">
        <v>0.15437000000000001</v>
      </c>
      <c r="Z75" s="15">
        <f>D75</f>
        <v>1.2414E-7</v>
      </c>
      <c r="AA75" s="14">
        <f>G75+P75</f>
        <v>8349.2800000000007</v>
      </c>
      <c r="AB75" s="15">
        <f>J75</f>
        <v>3.5197000000000001E-8</v>
      </c>
      <c r="AC75" s="15">
        <f>S75</f>
        <v>1.5916E-12</v>
      </c>
    </row>
    <row r="76" spans="1:29" x14ac:dyDescent="0.35">
      <c r="A76" s="11" t="s">
        <v>158</v>
      </c>
      <c r="B76" s="17">
        <v>1.2647E-4</v>
      </c>
      <c r="C76" s="11">
        <v>2.0362000000000002E-2</v>
      </c>
      <c r="D76" s="17">
        <v>1.3049E-7</v>
      </c>
      <c r="E76" s="17">
        <v>1.4639E-8</v>
      </c>
      <c r="F76" s="17">
        <v>11.218</v>
      </c>
      <c r="G76" s="11">
        <v>-40.5</v>
      </c>
      <c r="H76" s="11">
        <v>11.832000000000001</v>
      </c>
      <c r="I76" s="11">
        <v>29.215</v>
      </c>
      <c r="J76" s="17">
        <v>3.7089000000000002E-8</v>
      </c>
      <c r="K76" s="17">
        <v>1.027E-8</v>
      </c>
      <c r="L76" s="17">
        <v>27.69</v>
      </c>
      <c r="M76" s="11">
        <v>0.85377000000000003</v>
      </c>
      <c r="N76" s="17">
        <v>2.1208999999999999E-2</v>
      </c>
      <c r="O76" s="17">
        <v>2.4842</v>
      </c>
      <c r="P76" s="11">
        <v>8402</v>
      </c>
      <c r="Q76" s="17">
        <v>16.47</v>
      </c>
      <c r="R76" s="17">
        <v>0.19602</v>
      </c>
      <c r="S76" s="18">
        <v>1.639E-12</v>
      </c>
      <c r="T76" s="17">
        <v>4.129E-14</v>
      </c>
      <c r="U76" s="17">
        <v>2.5192000000000001</v>
      </c>
      <c r="V76" s="11">
        <v>0.95921999999999996</v>
      </c>
      <c r="W76" s="17">
        <v>1.4697E-3</v>
      </c>
      <c r="X76" s="17">
        <v>0.15322</v>
      </c>
      <c r="Z76" s="17">
        <f t="shared" ref="Z76:Z79" si="40">D76</f>
        <v>1.3049E-7</v>
      </c>
      <c r="AA76" s="11">
        <f t="shared" ref="AA76:AA79" si="41">G76+P76</f>
        <v>8361.5</v>
      </c>
      <c r="AB76" s="17">
        <f t="shared" ref="AB76:AB79" si="42">J76</f>
        <v>3.7089000000000002E-8</v>
      </c>
      <c r="AC76" s="17">
        <f t="shared" ref="AC76:AC79" si="43">S76</f>
        <v>1.639E-12</v>
      </c>
    </row>
    <row r="77" spans="1:29" x14ac:dyDescent="0.35">
      <c r="A77" s="11" t="s">
        <v>159</v>
      </c>
      <c r="B77" s="17">
        <v>1.2585999999999999E-4</v>
      </c>
      <c r="C77" s="11">
        <v>2.0263E-2</v>
      </c>
      <c r="D77" s="17">
        <v>1.3028E-7</v>
      </c>
      <c r="E77" s="17">
        <v>1.4613999999999999E-8</v>
      </c>
      <c r="F77" s="17">
        <v>11.217000000000001</v>
      </c>
      <c r="G77" s="11">
        <v>-40.4</v>
      </c>
      <c r="H77" s="11">
        <v>11.814</v>
      </c>
      <c r="I77" s="11">
        <v>29.242999999999999</v>
      </c>
      <c r="J77" s="17">
        <v>3.6885999999999997E-8</v>
      </c>
      <c r="K77" s="17">
        <v>1.0175E-8</v>
      </c>
      <c r="L77" s="17">
        <v>27.585000000000001</v>
      </c>
      <c r="M77" s="11">
        <v>0.85409999999999997</v>
      </c>
      <c r="N77" s="17">
        <v>2.1127E-2</v>
      </c>
      <c r="O77" s="17">
        <v>2.4735999999999998</v>
      </c>
      <c r="P77" s="11">
        <v>8401</v>
      </c>
      <c r="Q77" s="17">
        <v>16.437000000000001</v>
      </c>
      <c r="R77" s="17">
        <v>0.19566</v>
      </c>
      <c r="S77" s="18">
        <v>1.6384999999999999E-12</v>
      </c>
      <c r="T77" s="17">
        <v>4.1187000000000003E-14</v>
      </c>
      <c r="U77" s="17">
        <v>2.5137</v>
      </c>
      <c r="V77" s="11">
        <v>0.95921000000000001</v>
      </c>
      <c r="W77" s="17">
        <v>1.4666E-3</v>
      </c>
      <c r="X77" s="17">
        <v>0.15290000000000001</v>
      </c>
      <c r="Z77" s="17">
        <f t="shared" si="40"/>
        <v>1.3028E-7</v>
      </c>
      <c r="AA77" s="11">
        <f t="shared" si="41"/>
        <v>8360.6</v>
      </c>
      <c r="AB77" s="17">
        <f t="shared" si="42"/>
        <v>3.6885999999999997E-8</v>
      </c>
      <c r="AC77" s="17">
        <f t="shared" si="43"/>
        <v>1.6384999999999999E-12</v>
      </c>
    </row>
    <row r="78" spans="1:29" x14ac:dyDescent="0.35">
      <c r="A78" s="11" t="s">
        <v>160</v>
      </c>
      <c r="B78" s="17">
        <v>1.2808000000000001E-4</v>
      </c>
      <c r="C78" s="11">
        <v>2.0621E-2</v>
      </c>
      <c r="D78" s="17">
        <v>1.2658000000000001E-7</v>
      </c>
      <c r="E78" s="17">
        <v>1.4713000000000001E-8</v>
      </c>
      <c r="F78" s="17">
        <v>11.622999999999999</v>
      </c>
      <c r="G78" s="11">
        <v>-35.17</v>
      </c>
      <c r="H78" s="11">
        <v>11.869</v>
      </c>
      <c r="I78" s="11">
        <v>33.747999999999998</v>
      </c>
      <c r="J78" s="17">
        <v>3.5580999999999999E-8</v>
      </c>
      <c r="K78" s="17">
        <v>9.8849000000000001E-9</v>
      </c>
      <c r="L78" s="17">
        <v>27.780999999999999</v>
      </c>
      <c r="M78" s="11">
        <v>0.85702999999999996</v>
      </c>
      <c r="N78" s="17">
        <v>2.1270000000000001E-2</v>
      </c>
      <c r="O78" s="17">
        <v>2.4817999999999998</v>
      </c>
      <c r="P78" s="11">
        <v>8390</v>
      </c>
      <c r="Q78" s="17">
        <v>16.492000000000001</v>
      </c>
      <c r="R78" s="17">
        <v>0.19656999999999999</v>
      </c>
      <c r="S78" s="18">
        <v>1.6074E-12</v>
      </c>
      <c r="T78" s="17">
        <v>4.0656000000000001E-14</v>
      </c>
      <c r="U78" s="17">
        <v>2.5293000000000001</v>
      </c>
      <c r="V78" s="11">
        <v>0.96025000000000005</v>
      </c>
      <c r="W78" s="17">
        <v>1.4754E-3</v>
      </c>
      <c r="X78" s="17">
        <v>0.15365000000000001</v>
      </c>
      <c r="Z78" s="17">
        <f t="shared" si="40"/>
        <v>1.2658000000000001E-7</v>
      </c>
      <c r="AA78" s="11">
        <f t="shared" si="41"/>
        <v>8354.83</v>
      </c>
      <c r="AB78" s="17">
        <f t="shared" si="42"/>
        <v>3.5580999999999999E-8</v>
      </c>
      <c r="AC78" s="17">
        <f t="shared" si="43"/>
        <v>1.6074E-12</v>
      </c>
    </row>
    <row r="79" spans="1:29" x14ac:dyDescent="0.35">
      <c r="A79" s="12" t="s">
        <v>161</v>
      </c>
      <c r="B79" s="19">
        <v>1.2904999999999999E-4</v>
      </c>
      <c r="C79" s="12">
        <v>2.0777E-2</v>
      </c>
      <c r="D79" s="19">
        <v>1.2436999999999999E-7</v>
      </c>
      <c r="E79" s="19">
        <v>1.4753999999999999E-8</v>
      </c>
      <c r="F79" s="19">
        <v>11.863</v>
      </c>
      <c r="G79" s="12">
        <v>-33.22</v>
      </c>
      <c r="H79" s="12">
        <v>11.888999999999999</v>
      </c>
      <c r="I79" s="12">
        <v>35.789000000000001</v>
      </c>
      <c r="J79" s="19">
        <v>3.5678999999999998E-8</v>
      </c>
      <c r="K79" s="19">
        <v>9.9368000000000007E-9</v>
      </c>
      <c r="L79" s="19">
        <v>27.850999999999999</v>
      </c>
      <c r="M79" s="12">
        <v>0.85677000000000003</v>
      </c>
      <c r="N79" s="19">
        <v>2.1323999999999999E-2</v>
      </c>
      <c r="O79" s="19">
        <v>2.4889000000000001</v>
      </c>
      <c r="P79" s="12">
        <v>8386</v>
      </c>
      <c r="Q79" s="19">
        <v>16.524999999999999</v>
      </c>
      <c r="R79" s="19">
        <v>0.19705</v>
      </c>
      <c r="S79" s="25">
        <v>1.5937999999999999E-12</v>
      </c>
      <c r="T79" s="19">
        <v>4.0436000000000003E-14</v>
      </c>
      <c r="U79" s="19">
        <v>2.5371000000000001</v>
      </c>
      <c r="V79" s="12">
        <v>0.96072999999999997</v>
      </c>
      <c r="W79" s="19">
        <v>1.4798000000000001E-3</v>
      </c>
      <c r="X79" s="19">
        <v>0.15403</v>
      </c>
      <c r="Z79" s="19">
        <f t="shared" si="40"/>
        <v>1.2436999999999999E-7</v>
      </c>
      <c r="AA79" s="12">
        <f t="shared" si="41"/>
        <v>8352.7800000000007</v>
      </c>
      <c r="AB79" s="19">
        <f t="shared" si="42"/>
        <v>3.5678999999999998E-8</v>
      </c>
      <c r="AC79" s="19">
        <f t="shared" si="43"/>
        <v>1.5937999999999999E-12</v>
      </c>
    </row>
    <row r="80" spans="1:29" x14ac:dyDescent="0.35">
      <c r="A80" s="11" t="s">
        <v>52</v>
      </c>
      <c r="B80" s="11">
        <f t="shared" ref="B80:X80" si="44">AVERAGE(B75:B79)</f>
        <v>1.27868E-4</v>
      </c>
      <c r="C80" s="11">
        <f t="shared" si="44"/>
        <v>2.0586800000000002E-2</v>
      </c>
      <c r="D80" s="11">
        <f t="shared" si="44"/>
        <v>1.2717200000000002E-7</v>
      </c>
      <c r="E80" s="11">
        <f t="shared" si="44"/>
        <v>1.4703399999999999E-8</v>
      </c>
      <c r="F80" s="11">
        <f t="shared" si="44"/>
        <v>11.568199999999999</v>
      </c>
      <c r="G80" s="11">
        <f t="shared" si="44"/>
        <v>-36.402000000000001</v>
      </c>
      <c r="H80" s="11">
        <f t="shared" si="44"/>
        <v>11.866</v>
      </c>
      <c r="I80" s="11">
        <f t="shared" si="44"/>
        <v>32.888800000000003</v>
      </c>
      <c r="J80" s="11">
        <f t="shared" si="44"/>
        <v>3.6086399999999998E-8</v>
      </c>
      <c r="K80" s="11">
        <f t="shared" si="44"/>
        <v>1.0028820000000001E-8</v>
      </c>
      <c r="L80" s="11">
        <f t="shared" si="44"/>
        <v>27.794</v>
      </c>
      <c r="M80" s="11">
        <f t="shared" si="44"/>
        <v>0.85599799999999993</v>
      </c>
      <c r="N80" s="11">
        <f t="shared" si="44"/>
        <v>2.1282599999999995E-2</v>
      </c>
      <c r="O80" s="11">
        <f t="shared" si="44"/>
        <v>2.4862799999999998</v>
      </c>
      <c r="P80" s="11">
        <f t="shared" si="44"/>
        <v>8392.2000000000007</v>
      </c>
      <c r="Q80" s="11">
        <f t="shared" si="44"/>
        <v>16.496400000000001</v>
      </c>
      <c r="R80" s="11">
        <f t="shared" si="44"/>
        <v>0.19656800000000002</v>
      </c>
      <c r="S80" s="22">
        <f t="shared" si="44"/>
        <v>1.6140599999999999E-12</v>
      </c>
      <c r="T80" s="11">
        <f t="shared" si="44"/>
        <v>4.0807999999999999E-14</v>
      </c>
      <c r="U80" s="11">
        <f t="shared" si="44"/>
        <v>2.5284200000000001</v>
      </c>
      <c r="V80" s="11">
        <f t="shared" si="44"/>
        <v>0.96003799999999995</v>
      </c>
      <c r="W80" s="11">
        <f t="shared" si="44"/>
        <v>1.4749399999999999E-3</v>
      </c>
      <c r="X80" s="11">
        <f t="shared" si="44"/>
        <v>0.15363400000000002</v>
      </c>
      <c r="Z80" s="11">
        <f>AVERAGE(Z75:Z79)</f>
        <v>1.2717200000000002E-7</v>
      </c>
      <c r="AA80" s="11">
        <f>AVERAGE(AA75:AA79)</f>
        <v>8355.7979999999989</v>
      </c>
      <c r="AB80" s="11">
        <f>AVERAGE(AB75:AB79)</f>
        <v>3.6086399999999998E-8</v>
      </c>
      <c r="AC80" s="11">
        <f>AVERAGE(AC75:AC79)</f>
        <v>1.6140599999999999E-12</v>
      </c>
    </row>
    <row r="82" spans="1:29" x14ac:dyDescent="0.35">
      <c r="A82" s="24">
        <v>0.1</v>
      </c>
    </row>
    <row r="83" spans="1:29" x14ac:dyDescent="0.35">
      <c r="A83" s="13" t="s">
        <v>19</v>
      </c>
      <c r="B83" s="13" t="s">
        <v>20</v>
      </c>
      <c r="C83" s="13" t="s">
        <v>21</v>
      </c>
      <c r="D83" s="13" t="s">
        <v>22</v>
      </c>
      <c r="E83" s="13" t="s">
        <v>23</v>
      </c>
      <c r="F83" s="13" t="s">
        <v>24</v>
      </c>
      <c r="G83" s="13" t="s">
        <v>25</v>
      </c>
      <c r="H83" s="13" t="s">
        <v>26</v>
      </c>
      <c r="I83" s="13" t="s">
        <v>27</v>
      </c>
      <c r="J83" s="13" t="s">
        <v>28</v>
      </c>
      <c r="K83" s="13" t="s">
        <v>29</v>
      </c>
      <c r="L83" s="13" t="s">
        <v>30</v>
      </c>
      <c r="M83" s="13" t="s">
        <v>31</v>
      </c>
      <c r="N83" s="13" t="s">
        <v>32</v>
      </c>
      <c r="O83" s="13" t="s">
        <v>33</v>
      </c>
      <c r="P83" s="13" t="s">
        <v>34</v>
      </c>
      <c r="Q83" s="13" t="s">
        <v>35</v>
      </c>
      <c r="R83" s="13" t="s">
        <v>36</v>
      </c>
      <c r="S83" s="13" t="s">
        <v>37</v>
      </c>
      <c r="T83" s="13" t="s">
        <v>38</v>
      </c>
      <c r="U83" s="13" t="s">
        <v>39</v>
      </c>
      <c r="V83" s="13" t="s">
        <v>40</v>
      </c>
      <c r="W83" s="13" t="s">
        <v>41</v>
      </c>
      <c r="X83" s="13" t="s">
        <v>42</v>
      </c>
      <c r="Z83" s="11" t="s">
        <v>43</v>
      </c>
      <c r="AA83" s="11" t="s">
        <v>44</v>
      </c>
      <c r="AB83" s="11" t="s">
        <v>45</v>
      </c>
      <c r="AC83" s="11" t="s">
        <v>46</v>
      </c>
    </row>
    <row r="84" spans="1:29" x14ac:dyDescent="0.35">
      <c r="A84" s="11" t="s">
        <v>162</v>
      </c>
      <c r="B84" s="17">
        <v>1.2621E-4</v>
      </c>
      <c r="C84" s="11">
        <v>2.0320000000000001E-2</v>
      </c>
      <c r="D84" s="17">
        <v>1.2634999999999999E-7</v>
      </c>
      <c r="E84" s="17">
        <v>1.4634000000000001E-8</v>
      </c>
      <c r="F84" s="17">
        <v>11.582000000000001</v>
      </c>
      <c r="G84" s="11">
        <v>-35.67</v>
      </c>
      <c r="H84" s="11">
        <v>11.834</v>
      </c>
      <c r="I84" s="11">
        <v>33.176000000000002</v>
      </c>
      <c r="J84" s="17">
        <v>3.6804999999999998E-8</v>
      </c>
      <c r="K84" s="17">
        <v>1.0096999999999999E-8</v>
      </c>
      <c r="L84" s="17">
        <v>27.434000000000001</v>
      </c>
      <c r="M84" s="11">
        <v>0.85414000000000001</v>
      </c>
      <c r="N84" s="17">
        <v>2.1009E-2</v>
      </c>
      <c r="O84" s="17">
        <v>2.4597000000000002</v>
      </c>
      <c r="P84" s="11">
        <v>8363</v>
      </c>
      <c r="Q84" s="17">
        <v>16.428000000000001</v>
      </c>
      <c r="R84" s="17">
        <v>0.19644</v>
      </c>
      <c r="S84" s="18">
        <v>1.6187999999999999E-12</v>
      </c>
      <c r="T84" s="17">
        <v>4.0794000000000001E-14</v>
      </c>
      <c r="U84" s="17">
        <v>2.52</v>
      </c>
      <c r="V84" s="11">
        <v>0.95987999999999996</v>
      </c>
      <c r="W84" s="17">
        <v>1.4704E-3</v>
      </c>
      <c r="X84" s="17">
        <v>0.15318999999999999</v>
      </c>
      <c r="Z84" s="15">
        <f>D84</f>
        <v>1.2634999999999999E-7</v>
      </c>
      <c r="AA84" s="14">
        <f>G84+P84</f>
        <v>8327.33</v>
      </c>
      <c r="AB84" s="15">
        <f>J84</f>
        <v>3.6804999999999998E-8</v>
      </c>
      <c r="AC84" s="15">
        <f>S84</f>
        <v>1.6187999999999999E-12</v>
      </c>
    </row>
    <row r="85" spans="1:29" x14ac:dyDescent="0.35">
      <c r="A85" s="11" t="s">
        <v>163</v>
      </c>
      <c r="B85" s="17">
        <v>1.2854000000000001E-4</v>
      </c>
      <c r="C85" s="11">
        <v>2.0695000000000002E-2</v>
      </c>
      <c r="D85" s="17">
        <v>1.2408999999999999E-7</v>
      </c>
      <c r="E85" s="17">
        <v>1.4762E-8</v>
      </c>
      <c r="F85" s="17">
        <v>11.896000000000001</v>
      </c>
      <c r="G85" s="11">
        <v>-33.619999999999997</v>
      </c>
      <c r="H85" s="11">
        <v>11.914999999999999</v>
      </c>
      <c r="I85" s="11">
        <v>35.44</v>
      </c>
      <c r="J85" s="17">
        <v>3.5739E-8</v>
      </c>
      <c r="K85" s="17">
        <v>9.8523999999999996E-9</v>
      </c>
      <c r="L85" s="17">
        <v>27.568000000000001</v>
      </c>
      <c r="M85" s="11">
        <v>0.85611999999999999</v>
      </c>
      <c r="N85" s="17">
        <v>2.1107999999999998E-2</v>
      </c>
      <c r="O85" s="17">
        <v>2.4655</v>
      </c>
      <c r="P85" s="11">
        <v>8368</v>
      </c>
      <c r="Q85" s="17">
        <v>16.533999999999999</v>
      </c>
      <c r="R85" s="17">
        <v>0.19758999999999999</v>
      </c>
      <c r="S85" s="18">
        <v>1.5959000000000001E-12</v>
      </c>
      <c r="T85" s="17">
        <v>4.0510999999999999E-14</v>
      </c>
      <c r="U85" s="17">
        <v>2.5384000000000002</v>
      </c>
      <c r="V85" s="11">
        <v>0.96062000000000003</v>
      </c>
      <c r="W85" s="17">
        <v>1.4809999999999999E-3</v>
      </c>
      <c r="X85" s="17">
        <v>0.15417</v>
      </c>
      <c r="Z85" s="17">
        <f t="shared" ref="Z85:Z88" si="45">D85</f>
        <v>1.2408999999999999E-7</v>
      </c>
      <c r="AA85" s="11">
        <f t="shared" ref="AA85:AA88" si="46">G85+P85</f>
        <v>8334.3799999999992</v>
      </c>
      <c r="AB85" s="17">
        <f t="shared" ref="AB85:AB88" si="47">J85</f>
        <v>3.5739E-8</v>
      </c>
      <c r="AC85" s="17">
        <f t="shared" ref="AC85:AC88" si="48">S85</f>
        <v>1.5959000000000001E-12</v>
      </c>
    </row>
    <row r="86" spans="1:29" x14ac:dyDescent="0.35">
      <c r="A86" s="11" t="s">
        <v>164</v>
      </c>
      <c r="B86" s="17">
        <v>1.2678E-4</v>
      </c>
      <c r="C86" s="11">
        <v>2.0410999999999999E-2</v>
      </c>
      <c r="D86" s="17">
        <v>1.2624E-7</v>
      </c>
      <c r="E86" s="17">
        <v>1.4663E-8</v>
      </c>
      <c r="F86" s="17">
        <v>11.615</v>
      </c>
      <c r="G86" s="11">
        <v>-35.479999999999997</v>
      </c>
      <c r="H86" s="11">
        <v>11.849</v>
      </c>
      <c r="I86" s="11">
        <v>33.396000000000001</v>
      </c>
      <c r="J86" s="17">
        <v>3.6762000000000002E-8</v>
      </c>
      <c r="K86" s="17">
        <v>1.0101000000000001E-8</v>
      </c>
      <c r="L86" s="17">
        <v>27.477</v>
      </c>
      <c r="M86" s="11">
        <v>0.85411999999999999</v>
      </c>
      <c r="N86" s="17">
        <v>2.1042000000000002E-2</v>
      </c>
      <c r="O86" s="17">
        <v>2.4636</v>
      </c>
      <c r="P86" s="11">
        <v>8368</v>
      </c>
      <c r="Q86" s="17">
        <v>16.457999999999998</v>
      </c>
      <c r="R86" s="17">
        <v>0.19667999999999999</v>
      </c>
      <c r="S86" s="18">
        <v>1.6148999999999999E-12</v>
      </c>
      <c r="T86" s="17">
        <v>4.0769000000000003E-14</v>
      </c>
      <c r="U86" s="17">
        <v>2.5246</v>
      </c>
      <c r="V86" s="11">
        <v>0.96001999999999998</v>
      </c>
      <c r="W86" s="17">
        <v>1.4729999999999999E-3</v>
      </c>
      <c r="X86" s="17">
        <v>0.15343000000000001</v>
      </c>
      <c r="Z86" s="17">
        <f t="shared" si="45"/>
        <v>1.2624E-7</v>
      </c>
      <c r="AA86" s="11">
        <f t="shared" si="46"/>
        <v>8332.52</v>
      </c>
      <c r="AB86" s="17">
        <f t="shared" si="47"/>
        <v>3.6762000000000002E-8</v>
      </c>
      <c r="AC86" s="17">
        <f t="shared" si="48"/>
        <v>1.6148999999999999E-12</v>
      </c>
    </row>
    <row r="87" spans="1:29" x14ac:dyDescent="0.35">
      <c r="A87" s="11" t="s">
        <v>165</v>
      </c>
      <c r="B87" s="17">
        <v>1.2672000000000001E-4</v>
      </c>
      <c r="C87" s="11">
        <v>2.0402E-2</v>
      </c>
      <c r="D87" s="17">
        <v>1.2690999999999999E-7</v>
      </c>
      <c r="E87" s="17">
        <v>1.4669000000000001E-8</v>
      </c>
      <c r="F87" s="17">
        <v>11.558999999999999</v>
      </c>
      <c r="G87" s="11">
        <v>-35.78</v>
      </c>
      <c r="H87" s="11">
        <v>11.87</v>
      </c>
      <c r="I87" s="11">
        <v>33.174999999999997</v>
      </c>
      <c r="J87" s="17">
        <v>3.6642999999999999E-8</v>
      </c>
      <c r="K87" s="17">
        <v>1.0039999999999999E-8</v>
      </c>
      <c r="L87" s="17">
        <v>27.4</v>
      </c>
      <c r="M87" s="11">
        <v>0.85438999999999998</v>
      </c>
      <c r="N87" s="17">
        <v>2.0983000000000002E-2</v>
      </c>
      <c r="O87" s="17">
        <v>2.4559000000000002</v>
      </c>
      <c r="P87" s="11">
        <v>8348</v>
      </c>
      <c r="Q87" s="17">
        <v>16.459</v>
      </c>
      <c r="R87" s="17">
        <v>0.19716</v>
      </c>
      <c r="S87" s="18">
        <v>1.6174E-12</v>
      </c>
      <c r="T87" s="17">
        <v>4.087E-14</v>
      </c>
      <c r="U87" s="17">
        <v>2.5268999999999999</v>
      </c>
      <c r="V87" s="11">
        <v>0.95992999999999995</v>
      </c>
      <c r="W87" s="17">
        <v>1.4746E-3</v>
      </c>
      <c r="X87" s="17">
        <v>0.15362000000000001</v>
      </c>
      <c r="Z87" s="17">
        <f t="shared" ref="Z87" si="49">D87</f>
        <v>1.2690999999999999E-7</v>
      </c>
      <c r="AA87" s="11">
        <f t="shared" ref="AA87" si="50">G87+P87</f>
        <v>8312.2199999999993</v>
      </c>
      <c r="AB87" s="17">
        <f t="shared" ref="AB87" si="51">J87</f>
        <v>3.6642999999999999E-8</v>
      </c>
      <c r="AC87" s="17">
        <f t="shared" ref="AC87" si="52">S87</f>
        <v>1.6174E-12</v>
      </c>
    </row>
    <row r="88" spans="1:29" x14ac:dyDescent="0.35">
      <c r="A88" s="12" t="s">
        <v>166</v>
      </c>
      <c r="B88" s="19">
        <v>1.2705E-4</v>
      </c>
      <c r="C88" s="12">
        <v>2.0455000000000001E-2</v>
      </c>
      <c r="D88" s="19">
        <v>1.2736E-7</v>
      </c>
      <c r="E88" s="19">
        <v>1.4705999999999999E-8</v>
      </c>
      <c r="F88" s="19">
        <v>11.547000000000001</v>
      </c>
      <c r="G88" s="12">
        <v>-36.49</v>
      </c>
      <c r="H88" s="12">
        <v>11.914999999999999</v>
      </c>
      <c r="I88" s="12">
        <v>32.652999999999999</v>
      </c>
      <c r="J88" s="19">
        <v>3.7012000000000001E-8</v>
      </c>
      <c r="K88" s="19">
        <v>1.0112999999999999E-8</v>
      </c>
      <c r="L88" s="19">
        <v>27.324000000000002</v>
      </c>
      <c r="M88" s="12">
        <v>0.85358999999999996</v>
      </c>
      <c r="N88" s="19">
        <v>2.0924999999999999E-2</v>
      </c>
      <c r="O88" s="19">
        <v>2.4514</v>
      </c>
      <c r="P88" s="12">
        <v>8324</v>
      </c>
      <c r="Q88" s="19">
        <v>16.488</v>
      </c>
      <c r="R88" s="19">
        <v>0.19808000000000001</v>
      </c>
      <c r="S88" s="25">
        <v>1.6051000000000001E-12</v>
      </c>
      <c r="T88" s="19">
        <v>4.0654000000000002E-14</v>
      </c>
      <c r="U88" s="19">
        <v>2.5327999999999999</v>
      </c>
      <c r="V88" s="12">
        <v>0.96026</v>
      </c>
      <c r="W88" s="19">
        <v>1.4785E-3</v>
      </c>
      <c r="X88" s="19">
        <v>0.15397</v>
      </c>
      <c r="Z88" s="19">
        <f t="shared" si="45"/>
        <v>1.2736E-7</v>
      </c>
      <c r="AA88" s="12">
        <f t="shared" si="46"/>
        <v>8287.51</v>
      </c>
      <c r="AB88" s="19">
        <f t="shared" si="47"/>
        <v>3.7012000000000001E-8</v>
      </c>
      <c r="AC88" s="19">
        <f t="shared" si="48"/>
        <v>1.6051000000000001E-12</v>
      </c>
    </row>
    <row r="89" spans="1:29" x14ac:dyDescent="0.35">
      <c r="A89" s="11" t="s">
        <v>52</v>
      </c>
      <c r="B89" s="11">
        <f t="shared" ref="B89:X89" si="53">AVERAGE(B84:B88)</f>
        <v>1.2705999999999999E-4</v>
      </c>
      <c r="C89" s="11">
        <f t="shared" si="53"/>
        <v>2.0456599999999998E-2</v>
      </c>
      <c r="D89" s="11">
        <f t="shared" si="53"/>
        <v>1.2618999999999999E-7</v>
      </c>
      <c r="E89" s="11">
        <f t="shared" si="53"/>
        <v>1.4686799999999999E-8</v>
      </c>
      <c r="F89" s="11">
        <f t="shared" si="53"/>
        <v>11.639799999999999</v>
      </c>
      <c r="G89" s="11">
        <f t="shared" si="53"/>
        <v>-35.408000000000001</v>
      </c>
      <c r="H89" s="11">
        <f t="shared" si="53"/>
        <v>11.8766</v>
      </c>
      <c r="I89" s="11">
        <f t="shared" si="53"/>
        <v>33.567999999999998</v>
      </c>
      <c r="J89" s="11">
        <f t="shared" si="53"/>
        <v>3.6592199999999992E-8</v>
      </c>
      <c r="K89" s="11">
        <f t="shared" si="53"/>
        <v>1.0040679999999998E-8</v>
      </c>
      <c r="L89" s="11">
        <f t="shared" si="53"/>
        <v>27.4406</v>
      </c>
      <c r="M89" s="11">
        <f t="shared" si="53"/>
        <v>0.85447200000000001</v>
      </c>
      <c r="N89" s="11">
        <f t="shared" si="53"/>
        <v>2.1013400000000002E-2</v>
      </c>
      <c r="O89" s="11">
        <f t="shared" si="53"/>
        <v>2.4592199999999997</v>
      </c>
      <c r="P89" s="11">
        <f t="shared" si="53"/>
        <v>8354.2000000000007</v>
      </c>
      <c r="Q89" s="11">
        <f t="shared" si="53"/>
        <v>16.473400000000002</v>
      </c>
      <c r="R89" s="11">
        <f t="shared" si="53"/>
        <v>0.19719</v>
      </c>
      <c r="S89" s="22">
        <f t="shared" si="53"/>
        <v>1.6104199999999999E-12</v>
      </c>
      <c r="T89" s="11">
        <f t="shared" si="53"/>
        <v>4.0719599999999998E-14</v>
      </c>
      <c r="U89" s="11">
        <f t="shared" si="53"/>
        <v>2.52854</v>
      </c>
      <c r="V89" s="11">
        <f t="shared" si="53"/>
        <v>0.96014200000000005</v>
      </c>
      <c r="W89" s="11">
        <f t="shared" si="53"/>
        <v>1.4754999999999998E-3</v>
      </c>
      <c r="X89" s="11">
        <f t="shared" si="53"/>
        <v>0.15367600000000001</v>
      </c>
      <c r="Z89" s="11">
        <f>AVERAGE(Z84:Z88)</f>
        <v>1.2618999999999999E-7</v>
      </c>
      <c r="AA89" s="11">
        <f>AVERAGE(AA84:AA88)</f>
        <v>8318.7919999999995</v>
      </c>
      <c r="AB89" s="11">
        <f>AVERAGE(AB84:AB88)</f>
        <v>3.6592199999999992E-8</v>
      </c>
      <c r="AC89" s="11">
        <f>AVERAGE(AC84:AC88)</f>
        <v>1.6104199999999999E-12</v>
      </c>
    </row>
    <row r="91" spans="1:29" x14ac:dyDescent="0.35">
      <c r="A91" s="24">
        <v>0.11</v>
      </c>
    </row>
    <row r="92" spans="1:29" x14ac:dyDescent="0.35">
      <c r="A92" s="13" t="s">
        <v>19</v>
      </c>
      <c r="B92" s="13" t="s">
        <v>20</v>
      </c>
      <c r="C92" s="13" t="s">
        <v>21</v>
      </c>
      <c r="D92" s="13" t="s">
        <v>22</v>
      </c>
      <c r="E92" s="13" t="s">
        <v>23</v>
      </c>
      <c r="F92" s="13" t="s">
        <v>24</v>
      </c>
      <c r="G92" s="13" t="s">
        <v>25</v>
      </c>
      <c r="H92" s="13" t="s">
        <v>26</v>
      </c>
      <c r="I92" s="13" t="s">
        <v>27</v>
      </c>
      <c r="J92" s="13" t="s">
        <v>28</v>
      </c>
      <c r="K92" s="13" t="s">
        <v>29</v>
      </c>
      <c r="L92" s="13" t="s">
        <v>30</v>
      </c>
      <c r="M92" s="13" t="s">
        <v>31</v>
      </c>
      <c r="N92" s="13" t="s">
        <v>32</v>
      </c>
      <c r="O92" s="13" t="s">
        <v>33</v>
      </c>
      <c r="P92" s="13" t="s">
        <v>34</v>
      </c>
      <c r="Q92" s="13" t="s">
        <v>35</v>
      </c>
      <c r="R92" s="13" t="s">
        <v>36</v>
      </c>
      <c r="S92" s="13" t="s">
        <v>37</v>
      </c>
      <c r="T92" s="13" t="s">
        <v>38</v>
      </c>
      <c r="U92" s="13" t="s">
        <v>39</v>
      </c>
      <c r="V92" s="13" t="s">
        <v>40</v>
      </c>
      <c r="W92" s="13" t="s">
        <v>41</v>
      </c>
      <c r="X92" s="13" t="s">
        <v>42</v>
      </c>
      <c r="Z92" s="11" t="s">
        <v>43</v>
      </c>
      <c r="AA92" s="11" t="s">
        <v>44</v>
      </c>
      <c r="AB92" s="11" t="s">
        <v>45</v>
      </c>
      <c r="AC92" s="11" t="s">
        <v>46</v>
      </c>
    </row>
    <row r="93" spans="1:29" x14ac:dyDescent="0.35">
      <c r="A93" s="11" t="s">
        <v>167</v>
      </c>
      <c r="B93" s="17">
        <v>1.2773E-4</v>
      </c>
      <c r="C93" s="11">
        <v>2.0565E-2</v>
      </c>
      <c r="D93" s="17">
        <v>1.2533E-7</v>
      </c>
      <c r="E93" s="17">
        <v>1.4807E-8</v>
      </c>
      <c r="F93" s="17">
        <v>11.814</v>
      </c>
      <c r="G93" s="11">
        <v>-32.94</v>
      </c>
      <c r="H93" s="11">
        <v>12.035</v>
      </c>
      <c r="I93" s="11">
        <v>36.536000000000001</v>
      </c>
      <c r="J93" s="17">
        <v>3.6808000000000001E-8</v>
      </c>
      <c r="K93" s="17">
        <v>1.0029E-8</v>
      </c>
      <c r="L93" s="17">
        <v>27.247</v>
      </c>
      <c r="M93" s="11">
        <v>0.85423000000000004</v>
      </c>
      <c r="N93" s="17">
        <v>2.0864000000000001E-2</v>
      </c>
      <c r="O93" s="17">
        <v>2.4424000000000001</v>
      </c>
      <c r="P93" s="11">
        <v>8274</v>
      </c>
      <c r="Q93" s="17">
        <v>16.562000000000001</v>
      </c>
      <c r="R93" s="17">
        <v>0.20016999999999999</v>
      </c>
      <c r="S93" s="18">
        <v>1.5892999999999999E-12</v>
      </c>
      <c r="T93" s="17">
        <v>4.0471E-14</v>
      </c>
      <c r="U93" s="17">
        <v>2.5465</v>
      </c>
      <c r="V93" s="11">
        <v>0.96062000000000003</v>
      </c>
      <c r="W93" s="17">
        <v>1.4874000000000001E-3</v>
      </c>
      <c r="X93" s="17">
        <v>0.15484000000000001</v>
      </c>
      <c r="Z93" s="15">
        <f>D93</f>
        <v>1.2533E-7</v>
      </c>
      <c r="AA93" s="14">
        <f>G93+P93</f>
        <v>8241.06</v>
      </c>
      <c r="AB93" s="15">
        <f>J93</f>
        <v>3.6808000000000001E-8</v>
      </c>
      <c r="AC93" s="15">
        <f>S93</f>
        <v>1.5892999999999999E-12</v>
      </c>
    </row>
    <row r="94" spans="1:29" x14ac:dyDescent="0.35">
      <c r="A94" s="11" t="s">
        <v>168</v>
      </c>
      <c r="B94" s="17">
        <v>1.3066E-4</v>
      </c>
      <c r="C94" s="11">
        <v>2.1035999999999999E-2</v>
      </c>
      <c r="D94" s="17">
        <v>1.1885E-7</v>
      </c>
      <c r="E94" s="17">
        <v>1.4922E-8</v>
      </c>
      <c r="F94" s="17">
        <v>12.555</v>
      </c>
      <c r="G94" s="11">
        <v>-26.31</v>
      </c>
      <c r="H94" s="11">
        <v>12.081</v>
      </c>
      <c r="I94" s="11">
        <v>45.917999999999999</v>
      </c>
      <c r="J94" s="17">
        <v>3.4684000000000001E-8</v>
      </c>
      <c r="K94" s="17">
        <v>9.5018999999999992E-9</v>
      </c>
      <c r="L94" s="17">
        <v>27.396000000000001</v>
      </c>
      <c r="M94" s="11">
        <v>0.85846999999999996</v>
      </c>
      <c r="N94" s="17">
        <v>2.0969999999999999E-2</v>
      </c>
      <c r="O94" s="17">
        <v>2.4426999999999999</v>
      </c>
      <c r="P94" s="11">
        <v>8273</v>
      </c>
      <c r="Q94" s="17">
        <v>16.628</v>
      </c>
      <c r="R94" s="17">
        <v>0.20099</v>
      </c>
      <c r="S94" s="18">
        <v>1.5602E-12</v>
      </c>
      <c r="T94" s="17">
        <v>4.0045999999999998E-14</v>
      </c>
      <c r="U94" s="17">
        <v>2.5667</v>
      </c>
      <c r="V94" s="11">
        <v>0.96174000000000004</v>
      </c>
      <c r="W94" s="17">
        <v>1.4986000000000001E-3</v>
      </c>
      <c r="X94" s="17">
        <v>0.15581999999999999</v>
      </c>
      <c r="Z94" s="17">
        <f t="shared" ref="Z94:Z97" si="54">D94</f>
        <v>1.1885E-7</v>
      </c>
      <c r="AA94" s="11">
        <f t="shared" ref="AA94:AA97" si="55">G94+P94</f>
        <v>8246.69</v>
      </c>
      <c r="AB94" s="17">
        <f t="shared" ref="AB94:AB97" si="56">J94</f>
        <v>3.4684000000000001E-8</v>
      </c>
      <c r="AC94" s="17">
        <f t="shared" ref="AC94:AC97" si="57">S94</f>
        <v>1.5602E-12</v>
      </c>
    </row>
    <row r="95" spans="1:29" x14ac:dyDescent="0.35">
      <c r="A95" s="11" t="s">
        <v>169</v>
      </c>
      <c r="B95" s="17">
        <v>1.2386E-4</v>
      </c>
      <c r="C95" s="11">
        <v>1.9942000000000001E-2</v>
      </c>
      <c r="D95" s="17">
        <v>1.2861000000000001E-7</v>
      </c>
      <c r="E95" s="17">
        <v>1.4629999999999999E-8</v>
      </c>
      <c r="F95" s="17">
        <v>11.375</v>
      </c>
      <c r="G95" s="11">
        <v>-38.24</v>
      </c>
      <c r="H95" s="11">
        <v>11.917999999999999</v>
      </c>
      <c r="I95" s="11">
        <v>31.166</v>
      </c>
      <c r="J95" s="17">
        <v>3.7976000000000002E-8</v>
      </c>
      <c r="K95" s="17">
        <v>1.0216E-8</v>
      </c>
      <c r="L95" s="17">
        <v>26.901</v>
      </c>
      <c r="M95" s="11">
        <v>0.85141999999999995</v>
      </c>
      <c r="N95" s="17">
        <v>2.0607E-2</v>
      </c>
      <c r="O95" s="17">
        <v>2.4203000000000001</v>
      </c>
      <c r="P95" s="11">
        <v>8309</v>
      </c>
      <c r="Q95" s="17">
        <v>16.440999999999999</v>
      </c>
      <c r="R95" s="17">
        <v>0.19786999999999999</v>
      </c>
      <c r="S95" s="18">
        <v>1.6377E-12</v>
      </c>
      <c r="T95" s="17">
        <v>4.1199000000000001E-14</v>
      </c>
      <c r="U95" s="17">
        <v>2.5156999999999998</v>
      </c>
      <c r="V95" s="11">
        <v>0.95899999999999996</v>
      </c>
      <c r="W95" s="17">
        <v>1.4695999999999999E-3</v>
      </c>
      <c r="X95" s="17">
        <v>0.15323999999999999</v>
      </c>
      <c r="Z95" s="17">
        <f t="shared" si="54"/>
        <v>1.2861000000000001E-7</v>
      </c>
      <c r="AA95" s="11">
        <f t="shared" si="55"/>
        <v>8270.76</v>
      </c>
      <c r="AB95" s="17">
        <f t="shared" si="56"/>
        <v>3.7976000000000002E-8</v>
      </c>
      <c r="AC95" s="17">
        <f t="shared" si="57"/>
        <v>1.6377E-12</v>
      </c>
    </row>
    <row r="96" spans="1:29" x14ac:dyDescent="0.35">
      <c r="A96" s="11" t="s">
        <v>170</v>
      </c>
      <c r="B96" s="17">
        <v>1.2689E-4</v>
      </c>
      <c r="C96" s="11">
        <v>2.043E-2</v>
      </c>
      <c r="D96" s="17">
        <v>1.2569999999999999E-7</v>
      </c>
      <c r="E96" s="17">
        <v>1.4782E-8</v>
      </c>
      <c r="F96" s="17">
        <v>11.76</v>
      </c>
      <c r="G96" s="11">
        <v>-34.590000000000003</v>
      </c>
      <c r="H96" s="11">
        <v>12.023999999999999</v>
      </c>
      <c r="I96" s="11">
        <v>34.761000000000003</v>
      </c>
      <c r="J96" s="17">
        <v>3.6903999999999997E-8</v>
      </c>
      <c r="K96" s="17">
        <v>1.0019E-8</v>
      </c>
      <c r="L96" s="17">
        <v>27.149000000000001</v>
      </c>
      <c r="M96" s="11">
        <v>0.85374000000000005</v>
      </c>
      <c r="N96" s="17">
        <v>2.0791E-2</v>
      </c>
      <c r="O96" s="17">
        <v>2.4352999999999998</v>
      </c>
      <c r="P96" s="11">
        <v>8290</v>
      </c>
      <c r="Q96" s="17">
        <v>16.559999999999999</v>
      </c>
      <c r="R96" s="17">
        <v>0.19975999999999999</v>
      </c>
      <c r="S96" s="18">
        <v>1.6092E-12</v>
      </c>
      <c r="T96" s="17">
        <v>4.0896000000000002E-14</v>
      </c>
      <c r="U96" s="17">
        <v>2.5413999999999999</v>
      </c>
      <c r="V96" s="11">
        <v>0.95994999999999997</v>
      </c>
      <c r="W96" s="17">
        <v>1.4844999999999999E-3</v>
      </c>
      <c r="X96" s="17">
        <v>0.15464</v>
      </c>
      <c r="Z96" s="17">
        <f t="shared" si="54"/>
        <v>1.2569999999999999E-7</v>
      </c>
      <c r="AA96" s="11">
        <f t="shared" si="55"/>
        <v>8255.41</v>
      </c>
      <c r="AB96" s="17">
        <f t="shared" si="56"/>
        <v>3.6903999999999997E-8</v>
      </c>
      <c r="AC96" s="17">
        <f t="shared" si="57"/>
        <v>1.6092E-12</v>
      </c>
    </row>
    <row r="97" spans="1:29" x14ac:dyDescent="0.35">
      <c r="A97" s="12" t="s">
        <v>171</v>
      </c>
      <c r="B97" s="19">
        <v>1.2640000000000001E-4</v>
      </c>
      <c r="C97" s="12">
        <v>2.0351000000000001E-2</v>
      </c>
      <c r="D97" s="19">
        <v>1.2464000000000001E-7</v>
      </c>
      <c r="E97" s="19">
        <v>1.4732000000000001E-8</v>
      </c>
      <c r="F97" s="19">
        <v>11.82</v>
      </c>
      <c r="G97" s="12">
        <v>-32.79</v>
      </c>
      <c r="H97" s="12">
        <v>11.972</v>
      </c>
      <c r="I97" s="12">
        <v>36.511000000000003</v>
      </c>
      <c r="J97" s="19">
        <v>3.6955999999999997E-8</v>
      </c>
      <c r="K97" s="19">
        <v>9.9961999999999999E-9</v>
      </c>
      <c r="L97" s="19">
        <v>27.048999999999999</v>
      </c>
      <c r="M97" s="12">
        <v>0.85360000000000003</v>
      </c>
      <c r="N97" s="19">
        <v>2.0714E-2</v>
      </c>
      <c r="O97" s="19">
        <v>2.4266999999999999</v>
      </c>
      <c r="P97" s="12">
        <v>8281</v>
      </c>
      <c r="Q97" s="19">
        <v>16.492000000000001</v>
      </c>
      <c r="R97" s="19">
        <v>0.19914999999999999</v>
      </c>
      <c r="S97" s="25">
        <v>1.5970999999999999E-12</v>
      </c>
      <c r="T97" s="19">
        <v>4.0486999999999997E-14</v>
      </c>
      <c r="U97" s="19">
        <v>2.5350000000000001</v>
      </c>
      <c r="V97" s="12">
        <v>0.96040000000000003</v>
      </c>
      <c r="W97" s="19">
        <v>1.4806000000000001E-3</v>
      </c>
      <c r="X97" s="19">
        <v>0.15415999999999999</v>
      </c>
      <c r="Z97" s="19">
        <f t="shared" si="54"/>
        <v>1.2464000000000001E-7</v>
      </c>
      <c r="AA97" s="12">
        <f t="shared" si="55"/>
        <v>8248.2099999999991</v>
      </c>
      <c r="AB97" s="19">
        <f t="shared" si="56"/>
        <v>3.6955999999999997E-8</v>
      </c>
      <c r="AC97" s="19">
        <f t="shared" si="57"/>
        <v>1.5970999999999999E-12</v>
      </c>
    </row>
    <row r="98" spans="1:29" x14ac:dyDescent="0.35">
      <c r="A98" s="11" t="s">
        <v>52</v>
      </c>
      <c r="B98" s="11">
        <f t="shared" ref="B98:X98" si="58">AVERAGE(B93:B97)</f>
        <v>1.2710799999999999E-4</v>
      </c>
      <c r="C98" s="11">
        <f t="shared" si="58"/>
        <v>2.0464799999999998E-2</v>
      </c>
      <c r="D98" s="11">
        <f t="shared" si="58"/>
        <v>1.2462599999999999E-7</v>
      </c>
      <c r="E98" s="11">
        <f t="shared" si="58"/>
        <v>1.47746E-8</v>
      </c>
      <c r="F98" s="11">
        <f t="shared" si="58"/>
        <v>11.864799999999999</v>
      </c>
      <c r="G98" s="11">
        <f t="shared" si="58"/>
        <v>-32.974000000000004</v>
      </c>
      <c r="H98" s="11">
        <f t="shared" si="58"/>
        <v>12.006</v>
      </c>
      <c r="I98" s="11">
        <f t="shared" si="58"/>
        <v>36.978400000000001</v>
      </c>
      <c r="J98" s="11">
        <f t="shared" si="58"/>
        <v>3.6665600000000004E-8</v>
      </c>
      <c r="K98" s="11">
        <f t="shared" si="58"/>
        <v>9.9524200000000003E-9</v>
      </c>
      <c r="L98" s="11">
        <f t="shared" si="58"/>
        <v>27.148399999999999</v>
      </c>
      <c r="M98" s="11">
        <f t="shared" si="58"/>
        <v>0.85429200000000005</v>
      </c>
      <c r="N98" s="11">
        <f t="shared" si="58"/>
        <v>2.0789200000000001E-2</v>
      </c>
      <c r="O98" s="11">
        <f t="shared" si="58"/>
        <v>2.4334800000000003</v>
      </c>
      <c r="P98" s="11">
        <f t="shared" si="58"/>
        <v>8285.4</v>
      </c>
      <c r="Q98" s="11">
        <f t="shared" si="58"/>
        <v>16.5366</v>
      </c>
      <c r="R98" s="11">
        <f t="shared" si="58"/>
        <v>0.19958799999999996</v>
      </c>
      <c r="S98" s="22">
        <f t="shared" si="58"/>
        <v>1.5986999999999998E-12</v>
      </c>
      <c r="T98" s="11">
        <f t="shared" si="58"/>
        <v>4.0619799999999999E-14</v>
      </c>
      <c r="U98" s="11">
        <f t="shared" si="58"/>
        <v>2.5410599999999999</v>
      </c>
      <c r="V98" s="11">
        <f t="shared" si="58"/>
        <v>0.96034200000000003</v>
      </c>
      <c r="W98" s="11">
        <f t="shared" si="58"/>
        <v>1.4841399999999999E-3</v>
      </c>
      <c r="X98" s="11">
        <f t="shared" si="58"/>
        <v>0.15453999999999998</v>
      </c>
      <c r="Z98" s="11">
        <f>AVERAGE(Z93:Z97)</f>
        <v>1.2462599999999999E-7</v>
      </c>
      <c r="AA98" s="11">
        <f>AVERAGE(AA93:AA97)</f>
        <v>8252.4259999999995</v>
      </c>
      <c r="AB98" s="11">
        <f>AVERAGE(AB93:AB97)</f>
        <v>3.6665600000000004E-8</v>
      </c>
      <c r="AC98" s="11">
        <f>AVERAGE(AC93:AC97)</f>
        <v>1.5986999999999998E-12</v>
      </c>
    </row>
    <row r="103" spans="1:29" x14ac:dyDescent="0.35">
      <c r="A103" s="43" t="s">
        <v>103</v>
      </c>
      <c r="B103" s="43"/>
      <c r="C103" s="43"/>
      <c r="D103" s="43"/>
    </row>
    <row r="104" spans="1:29" x14ac:dyDescent="0.35">
      <c r="A104" s="1" t="s">
        <v>104</v>
      </c>
      <c r="B104" s="27">
        <v>1</v>
      </c>
      <c r="C104" s="27">
        <v>2</v>
      </c>
      <c r="D104" s="27">
        <v>3</v>
      </c>
      <c r="E104" s="27">
        <v>4</v>
      </c>
      <c r="F104" s="27">
        <v>5</v>
      </c>
      <c r="G104" s="27">
        <v>6</v>
      </c>
      <c r="H104" s="27">
        <v>7</v>
      </c>
      <c r="I104" s="27">
        <v>8</v>
      </c>
      <c r="J104" s="27">
        <v>9</v>
      </c>
      <c r="K104" s="27">
        <v>10</v>
      </c>
      <c r="L104" s="27">
        <v>11</v>
      </c>
      <c r="M104" s="26"/>
      <c r="N104" s="26"/>
    </row>
    <row r="105" spans="1:29" x14ac:dyDescent="0.35">
      <c r="A105" s="1" t="s">
        <v>105</v>
      </c>
      <c r="B105" s="36">
        <f>(B104-1)*40/60</f>
        <v>0</v>
      </c>
      <c r="C105" s="36">
        <f>(C104-1)*7/60</f>
        <v>0.11666666666666667</v>
      </c>
      <c r="D105" s="36">
        <f>(D104-2)*40/60</f>
        <v>0.66666666666666663</v>
      </c>
      <c r="E105" s="36">
        <f t="shared" ref="E105:L105" si="59">(E104-2)*40/60</f>
        <v>1.3333333333333333</v>
      </c>
      <c r="F105" s="36">
        <f t="shared" si="59"/>
        <v>2</v>
      </c>
      <c r="G105" s="36">
        <f t="shared" si="59"/>
        <v>2.6666666666666665</v>
      </c>
      <c r="H105" s="36">
        <f t="shared" si="59"/>
        <v>3.3333333333333335</v>
      </c>
      <c r="I105" s="36">
        <f t="shared" si="59"/>
        <v>4</v>
      </c>
      <c r="J105" s="36">
        <f t="shared" si="59"/>
        <v>4.666666666666667</v>
      </c>
      <c r="K105" s="36">
        <f t="shared" si="59"/>
        <v>5.333333333333333</v>
      </c>
      <c r="L105" s="36">
        <f t="shared" si="59"/>
        <v>6</v>
      </c>
      <c r="M105" s="26"/>
      <c r="N105" s="26"/>
    </row>
    <row r="106" spans="1:29" x14ac:dyDescent="0.35">
      <c r="A106" s="1" t="s">
        <v>106</v>
      </c>
      <c r="B106" s="27"/>
      <c r="C106" s="27"/>
      <c r="D106" s="27"/>
      <c r="E106" s="27"/>
      <c r="F106" s="27"/>
      <c r="G106" s="27"/>
      <c r="H106" s="27"/>
      <c r="I106" s="27"/>
      <c r="J106" s="28"/>
      <c r="K106" s="27"/>
      <c r="L106" s="27"/>
      <c r="M106" s="26"/>
      <c r="N106" s="26"/>
    </row>
    <row r="107" spans="1:29" x14ac:dyDescent="0.35">
      <c r="A107" s="1" t="s">
        <v>107</v>
      </c>
      <c r="B107" s="27"/>
      <c r="C107" s="27"/>
      <c r="D107" s="27"/>
      <c r="E107" s="27"/>
      <c r="F107" s="27"/>
      <c r="G107" s="27"/>
      <c r="H107" s="27"/>
      <c r="I107" s="27"/>
      <c r="J107" s="28"/>
      <c r="K107" s="27"/>
      <c r="L107" s="27"/>
      <c r="M107" s="26"/>
      <c r="N107" s="26"/>
    </row>
    <row r="108" spans="1:29" x14ac:dyDescent="0.35">
      <c r="A108" s="1" t="s">
        <v>108</v>
      </c>
      <c r="B108" s="27"/>
      <c r="C108" s="27"/>
      <c r="D108" s="27"/>
      <c r="E108" s="27"/>
      <c r="F108" s="27"/>
      <c r="G108" s="27"/>
      <c r="H108" s="27"/>
      <c r="I108" s="27"/>
      <c r="J108" s="28"/>
      <c r="K108" s="27"/>
      <c r="L108" s="27"/>
      <c r="M108" s="26"/>
      <c r="N108" s="26"/>
    </row>
    <row r="109" spans="1:29" x14ac:dyDescent="0.35">
      <c r="A109" s="1" t="s">
        <v>109</v>
      </c>
      <c r="B109" s="27"/>
      <c r="C109" s="27"/>
      <c r="D109" s="27"/>
      <c r="E109" s="27"/>
      <c r="F109" s="27"/>
      <c r="G109" s="27"/>
      <c r="H109" s="27"/>
      <c r="I109" s="27"/>
      <c r="J109" s="28"/>
      <c r="K109" s="27"/>
      <c r="L109" s="27"/>
      <c r="M109" s="26"/>
      <c r="N109" s="26"/>
    </row>
    <row r="110" spans="1:29" x14ac:dyDescent="0.35">
      <c r="A110" s="1" t="s">
        <v>110</v>
      </c>
      <c r="B110" s="27"/>
      <c r="C110" s="27"/>
      <c r="D110" s="27"/>
      <c r="E110" s="27"/>
      <c r="F110" s="27"/>
      <c r="G110" s="27"/>
      <c r="H110" s="27"/>
      <c r="I110" s="27"/>
      <c r="J110" s="28"/>
      <c r="K110" s="27"/>
      <c r="L110" s="27"/>
      <c r="M110" s="26"/>
      <c r="N110" s="26"/>
    </row>
    <row r="111" spans="1:29" x14ac:dyDescent="0.35">
      <c r="A111" s="26" t="s">
        <v>111</v>
      </c>
      <c r="B111" s="29"/>
      <c r="C111" s="29"/>
      <c r="D111" s="29"/>
      <c r="E111" s="29"/>
      <c r="F111" s="29"/>
      <c r="G111" s="29"/>
      <c r="H111" s="29"/>
      <c r="I111" s="29"/>
      <c r="J111" s="29"/>
      <c r="K111" s="26"/>
      <c r="L111" s="26"/>
      <c r="M111" s="26"/>
      <c r="N111" s="26"/>
    </row>
    <row r="112" spans="1:29" x14ac:dyDescent="0.35">
      <c r="B112" s="17"/>
      <c r="C112" s="17"/>
      <c r="D112" s="17"/>
      <c r="E112" s="17"/>
      <c r="F112" s="17"/>
    </row>
    <row r="113" spans="1:14" x14ac:dyDescent="0.35">
      <c r="B113" s="17"/>
      <c r="C113" s="17"/>
      <c r="D113" s="17"/>
      <c r="E113" s="17"/>
      <c r="F113" s="17"/>
    </row>
    <row r="115" spans="1:14" x14ac:dyDescent="0.35">
      <c r="A115" s="30" t="s">
        <v>112</v>
      </c>
    </row>
    <row r="116" spans="1:14" x14ac:dyDescent="0.35">
      <c r="A116" s="31"/>
      <c r="B116" s="45" t="s">
        <v>172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6"/>
    </row>
    <row r="117" spans="1:14" x14ac:dyDescent="0.35">
      <c r="A117" s="37" t="s">
        <v>104</v>
      </c>
      <c r="B117" s="27">
        <v>1</v>
      </c>
      <c r="C117" s="27">
        <v>2</v>
      </c>
      <c r="D117" s="27">
        <v>3</v>
      </c>
      <c r="E117" s="27">
        <v>4</v>
      </c>
      <c r="F117" s="27">
        <v>5</v>
      </c>
      <c r="G117" s="27">
        <v>6</v>
      </c>
      <c r="H117" s="27">
        <v>7</v>
      </c>
      <c r="I117" s="27">
        <v>8</v>
      </c>
      <c r="J117" s="27">
        <v>9</v>
      </c>
      <c r="K117" s="27">
        <v>10</v>
      </c>
      <c r="L117" s="27">
        <v>11</v>
      </c>
      <c r="M117" s="33"/>
      <c r="N117" s="34"/>
    </row>
    <row r="118" spans="1:14" x14ac:dyDescent="0.35">
      <c r="A118" s="1" t="s">
        <v>105</v>
      </c>
      <c r="B118" s="36">
        <f>(B117-1)*40/60</f>
        <v>0</v>
      </c>
      <c r="C118" s="36">
        <f>(C117-1)*7/60</f>
        <v>0.11666666666666667</v>
      </c>
      <c r="D118" s="36">
        <f>(D117-2)*40/60</f>
        <v>0.66666666666666663</v>
      </c>
      <c r="E118" s="36">
        <f t="shared" ref="E118:L118" si="60">(E117-2)*40/60</f>
        <v>1.3333333333333333</v>
      </c>
      <c r="F118" s="36">
        <f t="shared" si="60"/>
        <v>2</v>
      </c>
      <c r="G118" s="36">
        <f t="shared" si="60"/>
        <v>2.6666666666666665</v>
      </c>
      <c r="H118" s="36">
        <f t="shared" si="60"/>
        <v>3.3333333333333335</v>
      </c>
      <c r="I118" s="36">
        <f t="shared" si="60"/>
        <v>4</v>
      </c>
      <c r="J118" s="36">
        <f t="shared" si="60"/>
        <v>4.666666666666667</v>
      </c>
      <c r="K118" s="36">
        <f t="shared" si="60"/>
        <v>5.333333333333333</v>
      </c>
      <c r="L118" s="36">
        <f t="shared" si="60"/>
        <v>6</v>
      </c>
      <c r="M118" s="26"/>
      <c r="N118" s="26"/>
    </row>
    <row r="119" spans="1:14" x14ac:dyDescent="0.35">
      <c r="A119" s="27">
        <v>1</v>
      </c>
      <c r="B119" s="38">
        <f>S3</f>
        <v>1.5642999999999999E-12</v>
      </c>
      <c r="C119" s="38">
        <f>S12</f>
        <v>1.5863E-12</v>
      </c>
      <c r="D119" s="38">
        <f>S21</f>
        <v>1.5753E-12</v>
      </c>
      <c r="E119" s="38">
        <f>S30</f>
        <v>1.5713E-12</v>
      </c>
      <c r="F119" s="38">
        <f>S39</f>
        <v>1.5751E-12</v>
      </c>
      <c r="G119" s="38">
        <f>S48</f>
        <v>1.5674E-12</v>
      </c>
      <c r="H119" s="38">
        <f>S57</f>
        <v>1.5772E-12</v>
      </c>
      <c r="I119" s="38">
        <f>S66</f>
        <v>1.5683000000000001E-12</v>
      </c>
      <c r="J119" s="39">
        <f>S75</f>
        <v>1.5916E-12</v>
      </c>
      <c r="K119" s="38">
        <f>S84</f>
        <v>1.6187999999999999E-12</v>
      </c>
      <c r="L119" s="38">
        <f>S93</f>
        <v>1.5892999999999999E-12</v>
      </c>
      <c r="M119" s="26"/>
      <c r="N119" s="26"/>
    </row>
    <row r="120" spans="1:14" x14ac:dyDescent="0.35">
      <c r="A120" s="27">
        <v>2</v>
      </c>
      <c r="B120" s="38">
        <f>S4</f>
        <v>1.5936E-12</v>
      </c>
      <c r="C120" s="38">
        <f>S13</f>
        <v>1.6426000000000001E-12</v>
      </c>
      <c r="D120" s="38">
        <f>S22</f>
        <v>1.6059000000000001E-12</v>
      </c>
      <c r="E120" s="38">
        <f>S31</f>
        <v>1.6278E-12</v>
      </c>
      <c r="F120" s="38">
        <f>S40</f>
        <v>1.6441E-12</v>
      </c>
      <c r="G120" s="38">
        <f t="shared" ref="G120:G123" si="61">S49</f>
        <v>1.5785E-12</v>
      </c>
      <c r="H120" s="38">
        <f t="shared" ref="H120:H123" si="62">S58</f>
        <v>1.5923E-12</v>
      </c>
      <c r="I120" s="38">
        <f t="shared" ref="I120:I123" si="63">S67</f>
        <v>1.5852999999999999E-12</v>
      </c>
      <c r="J120" s="39">
        <f t="shared" ref="J120:J123" si="64">S76</f>
        <v>1.639E-12</v>
      </c>
      <c r="K120" s="38">
        <f t="shared" ref="K120:K123" si="65">S85</f>
        <v>1.5959000000000001E-12</v>
      </c>
      <c r="L120" s="38">
        <f t="shared" ref="L120:L123" si="66">S94</f>
        <v>1.5602E-12</v>
      </c>
      <c r="M120" s="26"/>
      <c r="N120" s="26"/>
    </row>
    <row r="121" spans="1:14" x14ac:dyDescent="0.35">
      <c r="A121" s="27">
        <v>3</v>
      </c>
      <c r="B121" s="38">
        <f>S5</f>
        <v>1.5823E-12</v>
      </c>
      <c r="C121" s="38">
        <f>S14</f>
        <v>1.6088E-12</v>
      </c>
      <c r="D121" s="38">
        <f>S23</f>
        <v>1.5980000000000001E-12</v>
      </c>
      <c r="E121" s="38">
        <f>S32</f>
        <v>1.6078000000000001E-12</v>
      </c>
      <c r="F121" s="38">
        <f>S41</f>
        <v>1.5984999999999999E-12</v>
      </c>
      <c r="G121" s="38">
        <f t="shared" si="61"/>
        <v>1.591E-12</v>
      </c>
      <c r="H121" s="38">
        <f t="shared" si="62"/>
        <v>1.5904E-12</v>
      </c>
      <c r="I121" s="38">
        <f t="shared" si="63"/>
        <v>1.5937E-12</v>
      </c>
      <c r="J121" s="39">
        <f t="shared" si="64"/>
        <v>1.6384999999999999E-12</v>
      </c>
      <c r="K121" s="38">
        <f t="shared" si="65"/>
        <v>1.6148999999999999E-12</v>
      </c>
      <c r="L121" s="38">
        <f t="shared" si="66"/>
        <v>1.6377E-12</v>
      </c>
      <c r="M121" s="26"/>
      <c r="N121" s="26"/>
    </row>
    <row r="122" spans="1:14" x14ac:dyDescent="0.35">
      <c r="A122" s="27">
        <v>4</v>
      </c>
      <c r="B122" s="38">
        <f>S6</f>
        <v>1.5753E-12</v>
      </c>
      <c r="C122" s="38">
        <f>S15</f>
        <v>1.6048E-12</v>
      </c>
      <c r="D122" s="38">
        <f>S24</f>
        <v>1.6088999999999999E-12</v>
      </c>
      <c r="E122" s="38">
        <f>S33</f>
        <v>1.6114999999999999E-12</v>
      </c>
      <c r="F122" s="38">
        <f>S42</f>
        <v>1.5903E-12</v>
      </c>
      <c r="G122" s="38">
        <f t="shared" si="61"/>
        <v>1.5861000000000001E-12</v>
      </c>
      <c r="H122" s="38">
        <f t="shared" si="62"/>
        <v>1.6082E-12</v>
      </c>
      <c r="I122" s="38">
        <f t="shared" si="63"/>
        <v>1.5854000000000001E-12</v>
      </c>
      <c r="J122" s="39">
        <f t="shared" si="64"/>
        <v>1.6074E-12</v>
      </c>
      <c r="K122" s="38">
        <f t="shared" si="65"/>
        <v>1.6174E-12</v>
      </c>
      <c r="L122" s="38">
        <f t="shared" si="66"/>
        <v>1.6092E-12</v>
      </c>
      <c r="M122" s="26"/>
      <c r="N122" s="26"/>
    </row>
    <row r="123" spans="1:14" x14ac:dyDescent="0.35">
      <c r="A123" s="27">
        <v>5</v>
      </c>
      <c r="B123" s="38">
        <f>S7</f>
        <v>1.5909E-12</v>
      </c>
      <c r="C123" s="38">
        <f>S16</f>
        <v>1.5977999999999999E-12</v>
      </c>
      <c r="D123" s="38">
        <f>S25</f>
        <v>1.6088E-12</v>
      </c>
      <c r="E123" s="38">
        <f>S34</f>
        <v>1.5844E-12</v>
      </c>
      <c r="F123" s="38">
        <f>S43</f>
        <v>1.5783000000000001E-12</v>
      </c>
      <c r="G123" s="38">
        <f t="shared" si="61"/>
        <v>1.587E-12</v>
      </c>
      <c r="H123" s="38">
        <f t="shared" si="62"/>
        <v>1.591E-12</v>
      </c>
      <c r="I123" s="38">
        <f t="shared" si="63"/>
        <v>1.5933000000000001E-12</v>
      </c>
      <c r="J123" s="39">
        <f t="shared" si="64"/>
        <v>1.5937999999999999E-12</v>
      </c>
      <c r="K123" s="38">
        <f t="shared" si="65"/>
        <v>1.6051000000000001E-12</v>
      </c>
      <c r="L123" s="38">
        <f t="shared" si="66"/>
        <v>1.5970999999999999E-12</v>
      </c>
      <c r="M123" s="26"/>
      <c r="N123" s="26"/>
    </row>
    <row r="124" spans="1:14" x14ac:dyDescent="0.35">
      <c r="A124" s="27" t="s">
        <v>114</v>
      </c>
      <c r="B124" s="29">
        <f t="shared" ref="B124:J124" si="67">AVERAGE(B119:B123)</f>
        <v>1.5812799999999999E-12</v>
      </c>
      <c r="C124" s="29">
        <f t="shared" si="67"/>
        <v>1.6080599999999999E-12</v>
      </c>
      <c r="D124" s="29">
        <f t="shared" si="67"/>
        <v>1.59938E-12</v>
      </c>
      <c r="E124" s="29">
        <f t="shared" si="67"/>
        <v>1.6005599999999998E-12</v>
      </c>
      <c r="F124" s="29">
        <f t="shared" si="67"/>
        <v>1.59726E-12</v>
      </c>
      <c r="G124" s="29">
        <f t="shared" si="67"/>
        <v>1.5819999999999999E-12</v>
      </c>
      <c r="H124" s="29">
        <f t="shared" si="67"/>
        <v>1.59182E-12</v>
      </c>
      <c r="I124" s="29">
        <f t="shared" si="67"/>
        <v>1.5852E-12</v>
      </c>
      <c r="J124" s="29">
        <f t="shared" si="67"/>
        <v>1.6140599999999999E-12</v>
      </c>
      <c r="K124" s="29">
        <f t="shared" ref="K124:L124" si="68">AVERAGE(K119:K123)</f>
        <v>1.6104199999999999E-12</v>
      </c>
      <c r="L124" s="29">
        <f t="shared" si="68"/>
        <v>1.5986999999999998E-12</v>
      </c>
      <c r="M124" s="26"/>
      <c r="N124" s="26"/>
    </row>
    <row r="125" spans="1:14" x14ac:dyDescent="0.35">
      <c r="A125" s="27" t="s">
        <v>115</v>
      </c>
      <c r="B125" s="29">
        <f t="shared" ref="B125:J125" si="69">STDEV(B119:B123)</f>
        <v>1.1931554802287964E-14</v>
      </c>
      <c r="C125" s="29">
        <f t="shared" si="69"/>
        <v>2.1112508140910255E-14</v>
      </c>
      <c r="D125" s="29">
        <f t="shared" si="69"/>
        <v>1.4174166642169838E-14</v>
      </c>
      <c r="E125" s="29">
        <f t="shared" si="69"/>
        <v>2.2535594068051552E-14</v>
      </c>
      <c r="F125" s="29">
        <f t="shared" si="69"/>
        <v>2.7814169051043031E-14</v>
      </c>
      <c r="G125" s="29">
        <f t="shared" si="69"/>
        <v>9.3303268967384191E-15</v>
      </c>
      <c r="H125" s="29">
        <f t="shared" si="69"/>
        <v>1.1010994505493125E-14</v>
      </c>
      <c r="I125" s="29">
        <f t="shared" si="69"/>
        <v>1.028980077552522E-14</v>
      </c>
      <c r="J125" s="29">
        <f t="shared" si="69"/>
        <v>2.3337694830466859E-14</v>
      </c>
      <c r="K125" s="29">
        <f t="shared" ref="K125:L125" si="70">STDEV(K119:K123)</f>
        <v>9.7230139360179046E-15</v>
      </c>
      <c r="L125" s="29">
        <f t="shared" si="70"/>
        <v>2.830379833167275E-14</v>
      </c>
      <c r="M125" s="26"/>
      <c r="N125" s="26"/>
    </row>
    <row r="126" spans="1:14" x14ac:dyDescent="0.35">
      <c r="A126" s="27" t="s">
        <v>116</v>
      </c>
      <c r="B126" s="32">
        <f>(B124-$B124)/B124</f>
        <v>0</v>
      </c>
      <c r="C126" s="32">
        <f t="shared" ref="C126:L126" si="71">(C124-$B124)/C124</f>
        <v>1.6653607452458252E-2</v>
      </c>
      <c r="D126" s="32">
        <f>(D124-$B124)/D124</f>
        <v>1.1316885293051117E-2</v>
      </c>
      <c r="E126" s="32">
        <f t="shared" si="71"/>
        <v>1.2045783975608472E-2</v>
      </c>
      <c r="F126" s="32">
        <f t="shared" si="71"/>
        <v>1.0004632933899365E-2</v>
      </c>
      <c r="G126" s="32">
        <f t="shared" si="71"/>
        <v>4.5512010113781367E-4</v>
      </c>
      <c r="H126" s="32">
        <f t="shared" si="71"/>
        <v>6.6213516603636554E-3</v>
      </c>
      <c r="I126" s="32">
        <f t="shared" si="71"/>
        <v>2.4728740852889529E-3</v>
      </c>
      <c r="J126" s="32">
        <f t="shared" si="71"/>
        <v>2.0309034360556602E-2</v>
      </c>
      <c r="K126" s="32">
        <f t="shared" si="71"/>
        <v>1.8094658536282469E-2</v>
      </c>
      <c r="L126" s="32">
        <f t="shared" si="71"/>
        <v>1.0896353287045689E-2</v>
      </c>
      <c r="M126" s="26"/>
      <c r="N126" s="26"/>
    </row>
    <row r="127" spans="1:14" x14ac:dyDescent="0.35">
      <c r="D127" s="40">
        <f>(D124-$C124)/D124</f>
        <v>-5.4271030024133846E-3</v>
      </c>
      <c r="E127" s="40">
        <f t="shared" ref="E127:L127" si="72">(E124-$C124)/E124</f>
        <v>-4.6858599490179186E-3</v>
      </c>
      <c r="F127" s="40">
        <f t="shared" si="72"/>
        <v>-6.7615792043874594E-3</v>
      </c>
      <c r="G127" s="40">
        <f t="shared" si="72"/>
        <v>-1.6472819216182044E-2</v>
      </c>
      <c r="H127" s="40">
        <f t="shared" si="72"/>
        <v>-1.0202158535512771E-2</v>
      </c>
      <c r="I127" s="40">
        <f t="shared" si="72"/>
        <v>-1.4420893262679766E-2</v>
      </c>
      <c r="J127" s="40">
        <f t="shared" si="72"/>
        <v>3.7173339281067462E-3</v>
      </c>
      <c r="K127" s="40">
        <f t="shared" si="72"/>
        <v>1.4654562163907566E-3</v>
      </c>
      <c r="L127" s="40">
        <f t="shared" si="72"/>
        <v>-5.8547569900544655E-3</v>
      </c>
    </row>
  </sheetData>
  <mergeCells count="2">
    <mergeCell ref="A103:D103"/>
    <mergeCell ref="B116:N1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23F7-C288-4004-AA69-1DD700D137A6}">
  <dimension ref="A1:AC127"/>
  <sheetViews>
    <sheetView tabSelected="1" workbookViewId="0">
      <selection activeCell="C128" sqref="C128"/>
    </sheetView>
  </sheetViews>
  <sheetFormatPr defaultColWidth="9.1796875" defaultRowHeight="14.5" x14ac:dyDescent="0.35"/>
  <cols>
    <col min="1" max="1" width="78.7265625" style="11" bestFit="1" customWidth="1"/>
    <col min="2" max="5" width="9.1796875" style="11"/>
    <col min="6" max="6" width="9.453125" style="11" customWidth="1"/>
    <col min="7" max="22" width="9.1796875" style="11"/>
    <col min="23" max="23" width="9.453125" style="11" customWidth="1"/>
    <col min="24" max="24" width="14.7265625" style="11" bestFit="1" customWidth="1"/>
    <col min="25" max="16384" width="9.1796875" style="11"/>
  </cols>
  <sheetData>
    <row r="1" spans="1:29" x14ac:dyDescent="0.35">
      <c r="A1" s="35">
        <v>1</v>
      </c>
    </row>
    <row r="2" spans="1:29" x14ac:dyDescent="0.35">
      <c r="A2" s="12" t="s">
        <v>19</v>
      </c>
      <c r="B2" s="12" t="s">
        <v>20</v>
      </c>
      <c r="C2" s="12" t="s">
        <v>21</v>
      </c>
      <c r="D2" s="12" t="s">
        <v>22</v>
      </c>
      <c r="E2" s="12" t="s">
        <v>23</v>
      </c>
      <c r="F2" s="12" t="s">
        <v>24</v>
      </c>
      <c r="G2" s="12" t="s">
        <v>25</v>
      </c>
      <c r="H2" s="12" t="s">
        <v>26</v>
      </c>
      <c r="I2" s="12" t="s">
        <v>27</v>
      </c>
      <c r="J2" s="12" t="s">
        <v>28</v>
      </c>
      <c r="K2" s="12" t="s">
        <v>29</v>
      </c>
      <c r="L2" s="12" t="s">
        <v>30</v>
      </c>
      <c r="M2" s="12" t="s">
        <v>31</v>
      </c>
      <c r="N2" s="12" t="s">
        <v>32</v>
      </c>
      <c r="O2" s="12" t="s">
        <v>33</v>
      </c>
      <c r="P2" s="12" t="s">
        <v>34</v>
      </c>
      <c r="Q2" s="12" t="s">
        <v>35</v>
      </c>
      <c r="R2" s="12" t="s">
        <v>36</v>
      </c>
      <c r="S2" s="13" t="s">
        <v>37</v>
      </c>
      <c r="T2" s="12" t="s">
        <v>38</v>
      </c>
      <c r="U2" s="12" t="s">
        <v>39</v>
      </c>
      <c r="V2" s="12" t="s">
        <v>40</v>
      </c>
      <c r="W2" s="12" t="s">
        <v>41</v>
      </c>
      <c r="X2" s="12" t="s">
        <v>42</v>
      </c>
      <c r="Z2" s="11" t="s">
        <v>43</v>
      </c>
      <c r="AA2" s="11" t="s">
        <v>44</v>
      </c>
      <c r="AB2" s="11" t="s">
        <v>45</v>
      </c>
      <c r="AC2" s="11" t="s">
        <v>46</v>
      </c>
    </row>
    <row r="3" spans="1:29" x14ac:dyDescent="0.35">
      <c r="A3" s="14" t="s">
        <v>173</v>
      </c>
      <c r="B3" s="14">
        <v>1.0241E-4</v>
      </c>
      <c r="C3" s="14">
        <v>1.9969000000000001E-2</v>
      </c>
      <c r="D3" s="15">
        <v>7.0573999999999994E-8</v>
      </c>
      <c r="E3" s="15">
        <v>1.5376999999999999E-8</v>
      </c>
      <c r="F3" s="15">
        <v>21.788</v>
      </c>
      <c r="G3" s="14">
        <v>123.6</v>
      </c>
      <c r="H3" s="14">
        <v>12.074999999999999</v>
      </c>
      <c r="I3" s="14">
        <v>9.7693999999999992</v>
      </c>
      <c r="J3" s="15">
        <v>1.2506999999999999E-7</v>
      </c>
      <c r="K3" s="15">
        <v>8.3168000000000001E-9</v>
      </c>
      <c r="L3" s="15">
        <v>6.6497000000000002</v>
      </c>
      <c r="M3" s="14">
        <v>0.79010999999999998</v>
      </c>
      <c r="N3" s="15">
        <v>5.7697E-3</v>
      </c>
      <c r="O3" s="15">
        <v>0.73024</v>
      </c>
      <c r="P3" s="14">
        <v>7469</v>
      </c>
      <c r="Q3" s="15">
        <v>14.254</v>
      </c>
      <c r="R3" s="15">
        <v>0.19084000000000001</v>
      </c>
      <c r="S3" s="16">
        <v>1.3614E-12</v>
      </c>
      <c r="T3" s="15">
        <v>2.9348000000000003E-14</v>
      </c>
      <c r="U3" s="15">
        <v>2.1556999999999999</v>
      </c>
      <c r="V3" s="14">
        <v>0.96882999999999997</v>
      </c>
      <c r="W3" s="15">
        <v>1.2907000000000001E-3</v>
      </c>
      <c r="X3" s="15">
        <v>0.13322000000000001</v>
      </c>
      <c r="Z3" s="15">
        <f t="shared" ref="Z3:Z7" si="0">D3</f>
        <v>7.0573999999999994E-8</v>
      </c>
      <c r="AA3" s="14">
        <f t="shared" ref="AA3:AA7" si="1">G3+P3</f>
        <v>7592.6</v>
      </c>
      <c r="AB3" s="15">
        <f t="shared" ref="AB3:AB7" si="2">J3</f>
        <v>1.2506999999999999E-7</v>
      </c>
      <c r="AC3" s="15">
        <f t="shared" ref="AC3:AC7" si="3">S3</f>
        <v>1.3614E-12</v>
      </c>
    </row>
    <row r="4" spans="1:29" x14ac:dyDescent="0.35">
      <c r="A4" s="11" t="s">
        <v>174</v>
      </c>
      <c r="B4" s="11">
        <v>1.0296E-4</v>
      </c>
      <c r="C4" s="11">
        <v>2.0076E-2</v>
      </c>
      <c r="D4" s="17">
        <v>6.6232999999999995E-8</v>
      </c>
      <c r="E4" s="17">
        <v>1.5355000000000001E-8</v>
      </c>
      <c r="F4" s="17">
        <v>23.183</v>
      </c>
      <c r="G4" s="11">
        <v>129.19999999999999</v>
      </c>
      <c r="H4" s="11">
        <v>12.042</v>
      </c>
      <c r="I4" s="11">
        <v>9.3203999999999994</v>
      </c>
      <c r="J4" s="17">
        <v>1.2769E-7</v>
      </c>
      <c r="K4" s="17">
        <v>8.6168999999999999E-9</v>
      </c>
      <c r="L4" s="17">
        <v>6.7483000000000004</v>
      </c>
      <c r="M4" s="11">
        <v>0.78983999999999999</v>
      </c>
      <c r="N4" s="17">
        <v>5.8555999999999999E-3</v>
      </c>
      <c r="O4" s="17">
        <v>0.74136999999999997</v>
      </c>
      <c r="P4" s="11">
        <v>7454</v>
      </c>
      <c r="Q4" s="17">
        <v>14.214</v>
      </c>
      <c r="R4" s="17">
        <v>0.19069</v>
      </c>
      <c r="S4" s="18">
        <v>1.3437E-12</v>
      </c>
      <c r="T4" s="17">
        <v>2.8949999999999999E-14</v>
      </c>
      <c r="U4" s="17">
        <v>2.1545000000000001</v>
      </c>
      <c r="V4" s="11">
        <v>0.96958999999999995</v>
      </c>
      <c r="W4" s="17">
        <v>1.2898E-3</v>
      </c>
      <c r="X4" s="17">
        <v>0.13303000000000001</v>
      </c>
      <c r="Z4" s="17">
        <f t="shared" si="0"/>
        <v>6.6232999999999995E-8</v>
      </c>
      <c r="AA4" s="11">
        <f t="shared" si="1"/>
        <v>7583.2</v>
      </c>
      <c r="AB4" s="17">
        <f t="shared" si="2"/>
        <v>1.2769E-7</v>
      </c>
      <c r="AC4" s="17">
        <f t="shared" si="3"/>
        <v>1.3437E-12</v>
      </c>
    </row>
    <row r="5" spans="1:29" x14ac:dyDescent="0.35">
      <c r="A5" s="11" t="s">
        <v>175</v>
      </c>
      <c r="B5" s="11">
        <v>1.0185E-4</v>
      </c>
      <c r="C5" s="11">
        <v>1.9861E-2</v>
      </c>
      <c r="D5" s="17">
        <v>6.8625999999999995E-8</v>
      </c>
      <c r="E5" s="17">
        <v>1.5247999999999999E-8</v>
      </c>
      <c r="F5" s="17">
        <v>22.219000000000001</v>
      </c>
      <c r="G5" s="11">
        <v>126.6</v>
      </c>
      <c r="H5" s="11">
        <v>11.984</v>
      </c>
      <c r="I5" s="11">
        <v>9.4659999999999993</v>
      </c>
      <c r="J5" s="17">
        <v>1.2991999999999999E-7</v>
      </c>
      <c r="K5" s="17">
        <v>8.8155000000000004E-9</v>
      </c>
      <c r="L5" s="17">
        <v>6.7853000000000003</v>
      </c>
      <c r="M5" s="11">
        <v>0.78974</v>
      </c>
      <c r="N5" s="17">
        <v>5.8881000000000003E-3</v>
      </c>
      <c r="O5" s="17">
        <v>0.74556999999999995</v>
      </c>
      <c r="P5" s="11">
        <v>7439</v>
      </c>
      <c r="Q5" s="17">
        <v>14.134</v>
      </c>
      <c r="R5" s="17">
        <v>0.19</v>
      </c>
      <c r="S5" s="18">
        <v>1.3557999999999999E-12</v>
      </c>
      <c r="T5" s="17">
        <v>2.9021000000000002E-14</v>
      </c>
      <c r="U5" s="17">
        <v>2.1404999999999998</v>
      </c>
      <c r="V5" s="11">
        <v>0.96909999999999996</v>
      </c>
      <c r="W5" s="17">
        <v>1.2819999999999999E-3</v>
      </c>
      <c r="X5" s="17">
        <v>0.13228999999999999</v>
      </c>
      <c r="Z5" s="17">
        <f t="shared" si="0"/>
        <v>6.8625999999999995E-8</v>
      </c>
      <c r="AA5" s="11">
        <f t="shared" si="1"/>
        <v>7565.6</v>
      </c>
      <c r="AB5" s="17">
        <f t="shared" si="2"/>
        <v>1.2991999999999999E-7</v>
      </c>
      <c r="AC5" s="17">
        <f t="shared" si="3"/>
        <v>1.3557999999999999E-12</v>
      </c>
    </row>
    <row r="6" spans="1:29" x14ac:dyDescent="0.35">
      <c r="A6" s="11" t="s">
        <v>176</v>
      </c>
      <c r="B6" s="17">
        <v>9.9918000000000001E-5</v>
      </c>
      <c r="C6" s="11">
        <v>1.9484000000000001E-2</v>
      </c>
      <c r="D6" s="17">
        <v>7.4602999999999996E-8</v>
      </c>
      <c r="E6" s="17">
        <v>1.5119000000000001E-8</v>
      </c>
      <c r="F6" s="17">
        <v>20.265999999999998</v>
      </c>
      <c r="G6" s="11">
        <v>121.1</v>
      </c>
      <c r="H6" s="11">
        <v>11.926</v>
      </c>
      <c r="I6" s="11">
        <v>9.8481000000000005</v>
      </c>
      <c r="J6" s="17">
        <v>1.3430999999999999E-7</v>
      </c>
      <c r="K6" s="17">
        <v>9.1190000000000005E-9</v>
      </c>
      <c r="L6" s="17">
        <v>6.7895000000000003</v>
      </c>
      <c r="M6" s="11">
        <v>0.78800999999999999</v>
      </c>
      <c r="N6" s="17">
        <v>5.8925000000000002E-3</v>
      </c>
      <c r="O6" s="17">
        <v>0.74777000000000005</v>
      </c>
      <c r="P6" s="11">
        <v>7432</v>
      </c>
      <c r="Q6" s="17">
        <v>14.053000000000001</v>
      </c>
      <c r="R6" s="17">
        <v>0.18909000000000001</v>
      </c>
      <c r="S6" s="18">
        <v>1.3758000000000001E-12</v>
      </c>
      <c r="T6" s="17">
        <v>2.9180999999999998E-14</v>
      </c>
      <c r="U6" s="17">
        <v>2.121</v>
      </c>
      <c r="V6" s="11">
        <v>0.96819999999999995</v>
      </c>
      <c r="W6" s="17">
        <v>1.2711000000000001E-3</v>
      </c>
      <c r="X6" s="17">
        <v>0.13128000000000001</v>
      </c>
      <c r="Z6" s="17">
        <f t="shared" si="0"/>
        <v>7.4602999999999996E-8</v>
      </c>
      <c r="AA6" s="11">
        <f t="shared" si="1"/>
        <v>7553.1</v>
      </c>
      <c r="AB6" s="17">
        <f t="shared" si="2"/>
        <v>1.3430999999999999E-7</v>
      </c>
      <c r="AC6" s="17">
        <f t="shared" si="3"/>
        <v>1.3758000000000001E-12</v>
      </c>
    </row>
    <row r="7" spans="1:29" x14ac:dyDescent="0.35">
      <c r="A7" s="11" t="s">
        <v>177</v>
      </c>
      <c r="B7" s="17">
        <v>9.9418000000000003E-5</v>
      </c>
      <c r="C7" s="11">
        <v>1.9387000000000001E-2</v>
      </c>
      <c r="D7" s="17">
        <v>7.3172000000000002E-8</v>
      </c>
      <c r="E7" s="17">
        <v>1.5223E-8</v>
      </c>
      <c r="F7" s="17">
        <v>20.803999999999998</v>
      </c>
      <c r="G7" s="11">
        <v>119.7</v>
      </c>
      <c r="H7" s="11">
        <v>11.957000000000001</v>
      </c>
      <c r="I7" s="11">
        <v>9.9891000000000005</v>
      </c>
      <c r="J7" s="17">
        <v>1.2277000000000001E-7</v>
      </c>
      <c r="K7" s="17">
        <v>7.9121999999999992E-9</v>
      </c>
      <c r="L7" s="17">
        <v>6.4447000000000001</v>
      </c>
      <c r="M7" s="11">
        <v>0.78929000000000005</v>
      </c>
      <c r="N7" s="17">
        <v>5.5925000000000002E-3</v>
      </c>
      <c r="O7" s="17">
        <v>0.70855000000000001</v>
      </c>
      <c r="P7" s="11">
        <v>7500</v>
      </c>
      <c r="Q7" s="17">
        <v>14.135999999999999</v>
      </c>
      <c r="R7" s="17">
        <v>0.18848000000000001</v>
      </c>
      <c r="S7" s="18">
        <v>1.3929000000000001E-12</v>
      </c>
      <c r="T7" s="17">
        <v>2.9725999999999997E-14</v>
      </c>
      <c r="U7" s="17">
        <v>2.1341000000000001</v>
      </c>
      <c r="V7" s="11">
        <v>0.96763999999999994</v>
      </c>
      <c r="W7" s="17">
        <v>1.2777000000000001E-3</v>
      </c>
      <c r="X7" s="17">
        <v>0.13203999999999999</v>
      </c>
      <c r="Z7" s="19">
        <f t="shared" si="0"/>
        <v>7.3172000000000002E-8</v>
      </c>
      <c r="AA7" s="12">
        <f t="shared" si="1"/>
        <v>7619.7</v>
      </c>
      <c r="AB7" s="19">
        <f t="shared" si="2"/>
        <v>1.2277000000000001E-7</v>
      </c>
      <c r="AC7" s="19">
        <f t="shared" si="3"/>
        <v>1.3929000000000001E-12</v>
      </c>
    </row>
    <row r="8" spans="1:29" x14ac:dyDescent="0.35">
      <c r="A8" s="14" t="s">
        <v>52</v>
      </c>
      <c r="B8" s="14">
        <f t="shared" ref="B8:X8" si="4">AVERAGE(B3:B7)</f>
        <v>1.0131120000000001E-4</v>
      </c>
      <c r="C8" s="14">
        <f t="shared" si="4"/>
        <v>1.9755399999999999E-2</v>
      </c>
      <c r="D8" s="14">
        <f t="shared" si="4"/>
        <v>7.064160000000001E-8</v>
      </c>
      <c r="E8" s="14">
        <f t="shared" si="4"/>
        <v>1.5264399999999999E-8</v>
      </c>
      <c r="F8" s="14">
        <f t="shared" si="4"/>
        <v>21.651999999999997</v>
      </c>
      <c r="G8" s="14">
        <f t="shared" si="4"/>
        <v>124.04</v>
      </c>
      <c r="H8" s="14">
        <f t="shared" si="4"/>
        <v>11.9968</v>
      </c>
      <c r="I8" s="14">
        <f t="shared" si="4"/>
        <v>9.6785999999999994</v>
      </c>
      <c r="J8" s="14">
        <f t="shared" si="4"/>
        <v>1.2795200000000001E-7</v>
      </c>
      <c r="K8" s="14">
        <f t="shared" si="4"/>
        <v>8.5560799999999997E-9</v>
      </c>
      <c r="L8" s="14">
        <f t="shared" si="4"/>
        <v>6.6834999999999996</v>
      </c>
      <c r="M8" s="14">
        <f t="shared" si="4"/>
        <v>0.78939799999999993</v>
      </c>
      <c r="N8" s="14">
        <f t="shared" si="4"/>
        <v>5.7996799999999998E-3</v>
      </c>
      <c r="O8" s="14">
        <f t="shared" si="4"/>
        <v>0.73469999999999991</v>
      </c>
      <c r="P8" s="14">
        <f t="shared" si="4"/>
        <v>7458.8</v>
      </c>
      <c r="Q8" s="14">
        <f t="shared" si="4"/>
        <v>14.158199999999999</v>
      </c>
      <c r="R8" s="14">
        <f t="shared" si="4"/>
        <v>0.18982000000000002</v>
      </c>
      <c r="S8" s="20">
        <f t="shared" si="4"/>
        <v>1.3659199999999999E-12</v>
      </c>
      <c r="T8" s="14">
        <f t="shared" si="4"/>
        <v>2.9245200000000001E-14</v>
      </c>
      <c r="U8" s="14">
        <f t="shared" si="4"/>
        <v>2.1411600000000002</v>
      </c>
      <c r="V8" s="14">
        <f t="shared" si="4"/>
        <v>0.96867199999999998</v>
      </c>
      <c r="W8" s="14">
        <f t="shared" si="4"/>
        <v>1.2822599999999999E-3</v>
      </c>
      <c r="X8" s="14">
        <f t="shared" si="4"/>
        <v>0.13237199999999999</v>
      </c>
      <c r="Z8" s="11">
        <f>AVERAGE(Z3:Z7)</f>
        <v>7.064160000000001E-8</v>
      </c>
      <c r="AA8" s="11">
        <f>AVERAGE(AA3:AA7)</f>
        <v>7582.8399999999992</v>
      </c>
      <c r="AB8" s="11">
        <f>AVERAGE(AB3:AB7)</f>
        <v>1.2795200000000001E-7</v>
      </c>
      <c r="AC8" s="11">
        <f>AVERAGE(AC3:AC7)</f>
        <v>1.3659199999999999E-12</v>
      </c>
    </row>
    <row r="10" spans="1:29" x14ac:dyDescent="0.35">
      <c r="A10" s="10">
        <v>2</v>
      </c>
    </row>
    <row r="11" spans="1:29" x14ac:dyDescent="0.35">
      <c r="A11" s="22" t="s">
        <v>19</v>
      </c>
      <c r="B11" s="22" t="s">
        <v>20</v>
      </c>
      <c r="C11" s="22" t="s">
        <v>21</v>
      </c>
      <c r="D11" s="22" t="s">
        <v>22</v>
      </c>
      <c r="E11" s="22" t="s">
        <v>23</v>
      </c>
      <c r="F11" s="22" t="s">
        <v>24</v>
      </c>
      <c r="G11" s="22" t="s">
        <v>25</v>
      </c>
      <c r="H11" s="22" t="s">
        <v>26</v>
      </c>
      <c r="I11" s="22" t="s">
        <v>27</v>
      </c>
      <c r="J11" s="22" t="s">
        <v>28</v>
      </c>
      <c r="K11" s="22" t="s">
        <v>29</v>
      </c>
      <c r="L11" s="22" t="s">
        <v>30</v>
      </c>
      <c r="M11" s="22" t="s">
        <v>31</v>
      </c>
      <c r="N11" s="22" t="s">
        <v>32</v>
      </c>
      <c r="O11" s="22" t="s">
        <v>33</v>
      </c>
      <c r="P11" s="22" t="s">
        <v>34</v>
      </c>
      <c r="Q11" s="22" t="s">
        <v>35</v>
      </c>
      <c r="R11" s="22" t="s">
        <v>36</v>
      </c>
      <c r="S11" s="22" t="s">
        <v>37</v>
      </c>
      <c r="T11" s="22" t="s">
        <v>38</v>
      </c>
      <c r="U11" s="22" t="s">
        <v>39</v>
      </c>
      <c r="V11" s="22" t="s">
        <v>40</v>
      </c>
      <c r="W11" s="22" t="s">
        <v>41</v>
      </c>
      <c r="X11" s="22" t="s">
        <v>42</v>
      </c>
      <c r="Z11" s="11" t="s">
        <v>43</v>
      </c>
      <c r="AA11" s="11" t="s">
        <v>44</v>
      </c>
      <c r="AB11" s="11" t="s">
        <v>45</v>
      </c>
      <c r="AC11" s="11" t="s">
        <v>46</v>
      </c>
    </row>
    <row r="12" spans="1:29" x14ac:dyDescent="0.35">
      <c r="A12" s="14" t="s">
        <v>178</v>
      </c>
      <c r="B12" s="14">
        <v>1.0072E-4</v>
      </c>
      <c r="C12" s="14">
        <v>1.9640999999999999E-2</v>
      </c>
      <c r="D12" s="15">
        <v>8.5255000000000005E-8</v>
      </c>
      <c r="E12" s="15">
        <v>1.5020999999999999E-8</v>
      </c>
      <c r="F12" s="15">
        <v>17.619</v>
      </c>
      <c r="G12" s="14">
        <v>107.3</v>
      </c>
      <c r="H12" s="14">
        <v>11.893000000000001</v>
      </c>
      <c r="I12" s="14">
        <v>11.084</v>
      </c>
      <c r="J12" s="15">
        <v>1.4224999999999999E-7</v>
      </c>
      <c r="K12" s="15">
        <v>1.0316E-8</v>
      </c>
      <c r="L12" s="15">
        <v>7.2519999999999998</v>
      </c>
      <c r="M12" s="14">
        <v>0.78935999999999995</v>
      </c>
      <c r="N12" s="15">
        <v>6.2946E-3</v>
      </c>
      <c r="O12" s="15">
        <v>0.79742999999999997</v>
      </c>
      <c r="P12" s="14">
        <v>7465</v>
      </c>
      <c r="Q12" s="15">
        <v>14.013</v>
      </c>
      <c r="R12" s="15">
        <v>0.18772</v>
      </c>
      <c r="S12" s="16">
        <v>1.4343000000000001E-12</v>
      </c>
      <c r="T12" s="15">
        <v>3.0169000000000003E-14</v>
      </c>
      <c r="U12" s="15">
        <v>2.1034000000000002</v>
      </c>
      <c r="V12" s="14">
        <v>0.96587999999999996</v>
      </c>
      <c r="W12" s="15">
        <v>1.2612000000000001E-3</v>
      </c>
      <c r="X12" s="15">
        <v>0.13058</v>
      </c>
      <c r="Z12" s="15">
        <f>D12</f>
        <v>8.5255000000000005E-8</v>
      </c>
      <c r="AA12" s="14">
        <f>G12+P12</f>
        <v>7572.3</v>
      </c>
      <c r="AB12" s="15">
        <f>J12</f>
        <v>1.4224999999999999E-7</v>
      </c>
      <c r="AC12" s="15">
        <f>S12</f>
        <v>1.4343000000000001E-12</v>
      </c>
    </row>
    <row r="13" spans="1:29" x14ac:dyDescent="0.35">
      <c r="A13" s="11" t="s">
        <v>179</v>
      </c>
      <c r="B13" s="11">
        <v>1.0035E-4</v>
      </c>
      <c r="C13" s="11">
        <v>1.9567000000000001E-2</v>
      </c>
      <c r="D13" s="17">
        <v>8.8222999999999995E-8</v>
      </c>
      <c r="E13" s="17">
        <v>1.4978E-8</v>
      </c>
      <c r="F13" s="17">
        <v>16.977</v>
      </c>
      <c r="G13" s="11">
        <v>104.1</v>
      </c>
      <c r="H13" s="11">
        <v>11.877000000000001</v>
      </c>
      <c r="I13" s="11">
        <v>11.409000000000001</v>
      </c>
      <c r="J13" s="17">
        <v>1.4369000000000001E-7</v>
      </c>
      <c r="K13" s="17">
        <v>1.0464E-8</v>
      </c>
      <c r="L13" s="17">
        <v>7.2823000000000002</v>
      </c>
      <c r="M13" s="11">
        <v>0.78927000000000003</v>
      </c>
      <c r="N13" s="17">
        <v>6.3216000000000001E-3</v>
      </c>
      <c r="O13" s="17">
        <v>0.80093999999999999</v>
      </c>
      <c r="P13" s="11">
        <v>7458</v>
      </c>
      <c r="Q13" s="17">
        <v>13.988</v>
      </c>
      <c r="R13" s="17">
        <v>0.18756</v>
      </c>
      <c r="S13" s="18">
        <v>1.4448000000000001E-12</v>
      </c>
      <c r="T13" s="17">
        <v>3.0315999999999998E-14</v>
      </c>
      <c r="U13" s="17">
        <v>2.0983000000000001</v>
      </c>
      <c r="V13" s="11">
        <v>0.96548</v>
      </c>
      <c r="W13" s="17">
        <v>1.2584E-3</v>
      </c>
      <c r="X13" s="17">
        <v>0.13034000000000001</v>
      </c>
      <c r="Z13" s="17">
        <f t="shared" ref="Z13:Z16" si="5">D13</f>
        <v>8.8222999999999995E-8</v>
      </c>
      <c r="AA13" s="11">
        <f t="shared" ref="AA13:AA16" si="6">G13+P13</f>
        <v>7562.1</v>
      </c>
      <c r="AB13" s="17">
        <f t="shared" ref="AB13:AB16" si="7">J13</f>
        <v>1.4369000000000001E-7</v>
      </c>
      <c r="AC13" s="17">
        <f t="shared" ref="AC13:AC16" si="8">S13</f>
        <v>1.4448000000000001E-12</v>
      </c>
    </row>
    <row r="14" spans="1:29" x14ac:dyDescent="0.35">
      <c r="A14" s="11" t="s">
        <v>180</v>
      </c>
      <c r="B14" s="11">
        <v>1.0404999999999999E-4</v>
      </c>
      <c r="C14" s="11">
        <v>2.0289999999999999E-2</v>
      </c>
      <c r="D14" s="17">
        <v>8.7835000000000005E-8</v>
      </c>
      <c r="E14" s="17">
        <v>1.5338999999999999E-8</v>
      </c>
      <c r="F14" s="17">
        <v>17.463000000000001</v>
      </c>
      <c r="G14" s="11">
        <v>100.2</v>
      </c>
      <c r="H14" s="11">
        <v>12.183</v>
      </c>
      <c r="I14" s="11">
        <v>12.159000000000001</v>
      </c>
      <c r="J14" s="17">
        <v>1.4427999999999999E-7</v>
      </c>
      <c r="K14" s="17">
        <v>1.0742E-8</v>
      </c>
      <c r="L14" s="17">
        <v>7.4451999999999998</v>
      </c>
      <c r="M14" s="11">
        <v>0.78966999999999998</v>
      </c>
      <c r="N14" s="17">
        <v>6.4618999999999996E-3</v>
      </c>
      <c r="O14" s="17">
        <v>0.81830000000000003</v>
      </c>
      <c r="P14" s="11">
        <v>7462</v>
      </c>
      <c r="Q14" s="17">
        <v>14.311999999999999</v>
      </c>
      <c r="R14" s="17">
        <v>0.1918</v>
      </c>
      <c r="S14" s="18">
        <v>1.4001000000000001E-12</v>
      </c>
      <c r="T14" s="17">
        <v>2.9859000000000002E-14</v>
      </c>
      <c r="U14" s="17">
        <v>2.1326000000000001</v>
      </c>
      <c r="V14" s="11">
        <v>0.96667999999999998</v>
      </c>
      <c r="W14" s="17">
        <v>1.2796000000000001E-3</v>
      </c>
      <c r="X14" s="17">
        <v>0.13236999999999999</v>
      </c>
      <c r="Z14" s="17">
        <f t="shared" si="5"/>
        <v>8.7835000000000005E-8</v>
      </c>
      <c r="AA14" s="11">
        <f t="shared" si="6"/>
        <v>7562.2</v>
      </c>
      <c r="AB14" s="17">
        <f t="shared" si="7"/>
        <v>1.4427999999999999E-7</v>
      </c>
      <c r="AC14" s="17">
        <f t="shared" si="8"/>
        <v>1.4001000000000001E-12</v>
      </c>
    </row>
    <row r="15" spans="1:29" x14ac:dyDescent="0.35">
      <c r="A15" s="11" t="s">
        <v>181</v>
      </c>
      <c r="B15" s="11">
        <v>1.008E-4</v>
      </c>
      <c r="C15" s="11">
        <v>1.9656E-2</v>
      </c>
      <c r="D15" s="17">
        <v>8.2985999999999999E-8</v>
      </c>
      <c r="E15" s="17">
        <v>1.5043000000000001E-8</v>
      </c>
      <c r="F15" s="17">
        <v>18.126999999999999</v>
      </c>
      <c r="G15" s="11">
        <v>110.4</v>
      </c>
      <c r="H15" s="11">
        <v>11.887</v>
      </c>
      <c r="I15" s="11">
        <v>10.766999999999999</v>
      </c>
      <c r="J15" s="17">
        <v>1.4217000000000001E-7</v>
      </c>
      <c r="K15" s="17">
        <v>1.0212000000000001E-8</v>
      </c>
      <c r="L15" s="17">
        <v>7.1829000000000001</v>
      </c>
      <c r="M15" s="11">
        <v>0.78818999999999995</v>
      </c>
      <c r="N15" s="17">
        <v>6.2348999999999998E-3</v>
      </c>
      <c r="O15" s="17">
        <v>0.79103999999999997</v>
      </c>
      <c r="P15" s="11">
        <v>7472</v>
      </c>
      <c r="Q15" s="17">
        <v>14.018000000000001</v>
      </c>
      <c r="R15" s="17">
        <v>0.18761</v>
      </c>
      <c r="S15" s="18">
        <v>1.4173E-12</v>
      </c>
      <c r="T15" s="17">
        <v>2.9865000000000001E-14</v>
      </c>
      <c r="U15" s="17">
        <v>2.1072000000000002</v>
      </c>
      <c r="V15" s="11">
        <v>0.96653999999999995</v>
      </c>
      <c r="W15" s="17">
        <v>1.2629E-3</v>
      </c>
      <c r="X15" s="17">
        <v>0.13066</v>
      </c>
      <c r="Z15" s="17">
        <f t="shared" si="5"/>
        <v>8.2985999999999999E-8</v>
      </c>
      <c r="AA15" s="11">
        <f t="shared" si="6"/>
        <v>7582.4</v>
      </c>
      <c r="AB15" s="17">
        <f t="shared" si="7"/>
        <v>1.4217000000000001E-7</v>
      </c>
      <c r="AC15" s="17">
        <f t="shared" si="8"/>
        <v>1.4173E-12</v>
      </c>
    </row>
    <row r="16" spans="1:29" x14ac:dyDescent="0.35">
      <c r="A16" s="11" t="s">
        <v>182</v>
      </c>
      <c r="B16" s="17">
        <v>1.0153E-4</v>
      </c>
      <c r="C16" s="11">
        <v>1.9799000000000001E-2</v>
      </c>
      <c r="D16" s="17">
        <v>7.9944000000000004E-8</v>
      </c>
      <c r="E16" s="17">
        <v>1.5066999999999999E-8</v>
      </c>
      <c r="F16" s="17">
        <v>18.847000000000001</v>
      </c>
      <c r="G16" s="11">
        <v>113.2</v>
      </c>
      <c r="H16" s="11">
        <v>11.898</v>
      </c>
      <c r="I16" s="11">
        <v>10.510999999999999</v>
      </c>
      <c r="J16" s="17">
        <v>1.4100000000000001E-7</v>
      </c>
      <c r="K16" s="17">
        <v>1.023E-8</v>
      </c>
      <c r="L16" s="17">
        <v>7.2553000000000001</v>
      </c>
      <c r="M16" s="11">
        <v>0.78966000000000003</v>
      </c>
      <c r="N16" s="17">
        <v>6.2973999999999999E-3</v>
      </c>
      <c r="O16" s="17">
        <v>0.79747999999999997</v>
      </c>
      <c r="P16" s="11">
        <v>7471</v>
      </c>
      <c r="Q16" s="17">
        <v>14.029</v>
      </c>
      <c r="R16" s="17">
        <v>0.18778</v>
      </c>
      <c r="S16" s="18">
        <v>1.4162999999999999E-12</v>
      </c>
      <c r="T16" s="17">
        <v>2.9891999999999999E-14</v>
      </c>
      <c r="U16" s="17">
        <v>2.1105999999999998</v>
      </c>
      <c r="V16" s="11">
        <v>0.96662000000000003</v>
      </c>
      <c r="W16" s="17">
        <v>1.2649E-3</v>
      </c>
      <c r="X16" s="17">
        <v>0.13086</v>
      </c>
      <c r="Z16" s="19">
        <f t="shared" si="5"/>
        <v>7.9944000000000004E-8</v>
      </c>
      <c r="AA16" s="12">
        <f t="shared" si="6"/>
        <v>7584.2</v>
      </c>
      <c r="AB16" s="19">
        <f t="shared" si="7"/>
        <v>1.4100000000000001E-7</v>
      </c>
      <c r="AC16" s="19">
        <f t="shared" si="8"/>
        <v>1.4162999999999999E-12</v>
      </c>
    </row>
    <row r="17" spans="1:29" x14ac:dyDescent="0.35">
      <c r="A17" s="14" t="s">
        <v>52</v>
      </c>
      <c r="B17" s="14">
        <f t="shared" ref="B17:X17" si="9">AVERAGE(B12:B16)</f>
        <v>1.0149000000000001E-4</v>
      </c>
      <c r="C17" s="14">
        <f t="shared" si="9"/>
        <v>1.9790599999999998E-2</v>
      </c>
      <c r="D17" s="14">
        <f t="shared" si="9"/>
        <v>8.4848599999999999E-8</v>
      </c>
      <c r="E17" s="14">
        <f t="shared" si="9"/>
        <v>1.50896E-8</v>
      </c>
      <c r="F17" s="14">
        <f t="shared" si="9"/>
        <v>17.806600000000003</v>
      </c>
      <c r="G17" s="14">
        <f t="shared" si="9"/>
        <v>107.04</v>
      </c>
      <c r="H17" s="14">
        <f t="shared" si="9"/>
        <v>11.9476</v>
      </c>
      <c r="I17" s="14">
        <f t="shared" si="9"/>
        <v>11.185999999999998</v>
      </c>
      <c r="J17" s="14">
        <f t="shared" si="9"/>
        <v>1.42678E-7</v>
      </c>
      <c r="K17" s="14">
        <f t="shared" si="9"/>
        <v>1.0392799999999998E-8</v>
      </c>
      <c r="L17" s="14">
        <f t="shared" si="9"/>
        <v>7.2835400000000003</v>
      </c>
      <c r="M17" s="14">
        <f t="shared" si="9"/>
        <v>0.78922999999999999</v>
      </c>
      <c r="N17" s="14">
        <f t="shared" si="9"/>
        <v>6.3220800000000008E-3</v>
      </c>
      <c r="O17" s="14">
        <f t="shared" si="9"/>
        <v>0.80103799999999992</v>
      </c>
      <c r="P17" s="14">
        <f t="shared" si="9"/>
        <v>7465.6</v>
      </c>
      <c r="Q17" s="14">
        <f t="shared" si="9"/>
        <v>14.071999999999999</v>
      </c>
      <c r="R17" s="14">
        <f t="shared" si="9"/>
        <v>0.18849400000000002</v>
      </c>
      <c r="S17" s="20">
        <f t="shared" si="9"/>
        <v>1.4225600000000002E-12</v>
      </c>
      <c r="T17" s="14">
        <f t="shared" si="9"/>
        <v>3.0020200000000003E-14</v>
      </c>
      <c r="U17" s="14">
        <f t="shared" si="9"/>
        <v>2.1104200000000004</v>
      </c>
      <c r="V17" s="14">
        <f t="shared" si="9"/>
        <v>0.96623999999999999</v>
      </c>
      <c r="W17" s="14">
        <f t="shared" si="9"/>
        <v>1.2654000000000001E-3</v>
      </c>
      <c r="X17" s="14">
        <f t="shared" si="9"/>
        <v>0.130962</v>
      </c>
      <c r="Z17" s="11">
        <f>AVERAGE(Z12:Z16)</f>
        <v>8.4848599999999999E-8</v>
      </c>
      <c r="AA17" s="11">
        <f>AVERAGE(AA12:AA16)</f>
        <v>7572.6399999999994</v>
      </c>
      <c r="AB17" s="11">
        <f>AVERAGE(AB12:AB16)</f>
        <v>1.42678E-7</v>
      </c>
      <c r="AC17" s="11">
        <f>AVERAGE(AC12:AC16)</f>
        <v>1.4225600000000002E-12</v>
      </c>
    </row>
    <row r="19" spans="1:29" x14ac:dyDescent="0.35">
      <c r="A19" s="21">
        <v>0.03</v>
      </c>
    </row>
    <row r="20" spans="1:29" x14ac:dyDescent="0.35">
      <c r="A20" s="12" t="s">
        <v>19</v>
      </c>
      <c r="B20" s="12" t="s">
        <v>20</v>
      </c>
      <c r="C20" s="12" t="s">
        <v>21</v>
      </c>
      <c r="D20" s="12" t="s">
        <v>22</v>
      </c>
      <c r="E20" s="12" t="s">
        <v>23</v>
      </c>
      <c r="F20" s="12" t="s">
        <v>24</v>
      </c>
      <c r="G20" s="12" t="s">
        <v>25</v>
      </c>
      <c r="H20" s="12" t="s">
        <v>26</v>
      </c>
      <c r="I20" s="12" t="s">
        <v>27</v>
      </c>
      <c r="J20" s="12" t="s">
        <v>28</v>
      </c>
      <c r="K20" s="12" t="s">
        <v>29</v>
      </c>
      <c r="L20" s="12" t="s">
        <v>30</v>
      </c>
      <c r="M20" s="12" t="s">
        <v>31</v>
      </c>
      <c r="N20" s="12" t="s">
        <v>32</v>
      </c>
      <c r="O20" s="12" t="s">
        <v>33</v>
      </c>
      <c r="P20" s="12" t="s">
        <v>34</v>
      </c>
      <c r="Q20" s="12" t="s">
        <v>35</v>
      </c>
      <c r="R20" s="12" t="s">
        <v>36</v>
      </c>
      <c r="S20" s="13" t="s">
        <v>37</v>
      </c>
      <c r="T20" s="12" t="s">
        <v>38</v>
      </c>
      <c r="U20" s="12" t="s">
        <v>39</v>
      </c>
      <c r="V20" s="12" t="s">
        <v>40</v>
      </c>
      <c r="W20" s="12" t="s">
        <v>41</v>
      </c>
      <c r="X20" s="12" t="s">
        <v>42</v>
      </c>
      <c r="Z20" s="11" t="s">
        <v>43</v>
      </c>
      <c r="AA20" s="11" t="s">
        <v>44</v>
      </c>
      <c r="AB20" s="11" t="s">
        <v>45</v>
      </c>
      <c r="AC20" s="11" t="s">
        <v>46</v>
      </c>
    </row>
    <row r="21" spans="1:29" x14ac:dyDescent="0.35">
      <c r="A21" s="11" t="s">
        <v>183</v>
      </c>
      <c r="B21" s="17">
        <v>1.0139E-4</v>
      </c>
      <c r="C21" s="11">
        <v>1.9769999999999999E-2</v>
      </c>
      <c r="D21" s="17">
        <v>8.4727000000000002E-8</v>
      </c>
      <c r="E21" s="17">
        <v>1.4893999999999999E-8</v>
      </c>
      <c r="F21" s="11">
        <v>17.579000000000001</v>
      </c>
      <c r="G21" s="11">
        <v>112</v>
      </c>
      <c r="H21" s="11">
        <v>11.872999999999999</v>
      </c>
      <c r="I21" s="11">
        <v>10.601000000000001</v>
      </c>
      <c r="J21" s="17">
        <v>1.6014E-7</v>
      </c>
      <c r="K21" s="17">
        <v>1.2240000000000001E-8</v>
      </c>
      <c r="L21" s="11">
        <v>7.6433</v>
      </c>
      <c r="M21" s="11">
        <v>0.78637999999999997</v>
      </c>
      <c r="N21" s="11">
        <v>6.6362000000000001E-3</v>
      </c>
      <c r="O21" s="11">
        <v>0.84389000000000003</v>
      </c>
      <c r="P21" s="11">
        <v>7326</v>
      </c>
      <c r="Q21" s="11">
        <v>13.923</v>
      </c>
      <c r="R21" s="11">
        <v>0.19005</v>
      </c>
      <c r="S21" s="18">
        <v>1.4175999999999999E-12</v>
      </c>
      <c r="T21" s="17">
        <v>2.9746E-14</v>
      </c>
      <c r="U21" s="11">
        <v>2.0983000000000001</v>
      </c>
      <c r="V21" s="11">
        <v>0.96662999999999999</v>
      </c>
      <c r="W21" s="11">
        <v>1.2600999999999999E-3</v>
      </c>
      <c r="X21" s="11">
        <v>0.13036</v>
      </c>
      <c r="Z21" s="15">
        <f>D21</f>
        <v>8.4727000000000002E-8</v>
      </c>
      <c r="AA21" s="14">
        <f>G21+P21</f>
        <v>7438</v>
      </c>
      <c r="AB21" s="15">
        <f>J21</f>
        <v>1.6014E-7</v>
      </c>
      <c r="AC21" s="15">
        <f>S21</f>
        <v>1.4175999999999999E-12</v>
      </c>
    </row>
    <row r="22" spans="1:29" x14ac:dyDescent="0.35">
      <c r="A22" s="11" t="s">
        <v>184</v>
      </c>
      <c r="B22" s="17">
        <v>1.0170000000000001E-4</v>
      </c>
      <c r="C22" s="11">
        <v>1.9831000000000001E-2</v>
      </c>
      <c r="D22" s="17">
        <v>8.8151999999999994E-8</v>
      </c>
      <c r="E22" s="17">
        <v>1.4950000000000002E-8</v>
      </c>
      <c r="F22" s="11">
        <v>16.959</v>
      </c>
      <c r="G22" s="11">
        <v>105.1</v>
      </c>
      <c r="H22" s="11">
        <v>11.933</v>
      </c>
      <c r="I22" s="11">
        <v>11.353999999999999</v>
      </c>
      <c r="J22" s="17">
        <v>1.6012000000000001E-7</v>
      </c>
      <c r="K22" s="17">
        <v>1.2313000000000001E-8</v>
      </c>
      <c r="L22" s="11">
        <v>7.6898999999999997</v>
      </c>
      <c r="M22" s="11">
        <v>0.78664999999999996</v>
      </c>
      <c r="N22" s="11">
        <v>6.6766000000000004E-3</v>
      </c>
      <c r="O22" s="11">
        <v>0.84874000000000005</v>
      </c>
      <c r="P22" s="11">
        <v>7349</v>
      </c>
      <c r="Q22" s="11">
        <v>13.991</v>
      </c>
      <c r="R22" s="11">
        <v>0.19037999999999999</v>
      </c>
      <c r="S22" s="18">
        <v>1.4278E-12</v>
      </c>
      <c r="T22" s="17">
        <v>2.9980000000000002E-14</v>
      </c>
      <c r="U22" s="11">
        <v>2.0996999999999999</v>
      </c>
      <c r="V22" s="11">
        <v>0.96606999999999998</v>
      </c>
      <c r="W22" s="11">
        <v>1.2612000000000001E-3</v>
      </c>
      <c r="X22" s="11">
        <v>0.13055</v>
      </c>
      <c r="Z22" s="17">
        <f t="shared" ref="Z22:Z25" si="10">D22</f>
        <v>8.8151999999999994E-8</v>
      </c>
      <c r="AA22" s="11">
        <f t="shared" ref="AA22:AA25" si="11">G22+P22</f>
        <v>7454.1</v>
      </c>
      <c r="AB22" s="17">
        <f t="shared" ref="AB22:AB25" si="12">J22</f>
        <v>1.6012000000000001E-7</v>
      </c>
      <c r="AC22" s="17">
        <f t="shared" ref="AC22:AC25" si="13">S22</f>
        <v>1.4278E-12</v>
      </c>
    </row>
    <row r="23" spans="1:29" x14ac:dyDescent="0.35">
      <c r="A23" s="11" t="s">
        <v>185</v>
      </c>
      <c r="B23" s="17">
        <v>1.0137E-4</v>
      </c>
      <c r="C23" s="11">
        <v>1.9768000000000001E-2</v>
      </c>
      <c r="D23" s="17">
        <v>8.3599000000000006E-8</v>
      </c>
      <c r="E23" s="17">
        <v>1.4869000000000001E-8</v>
      </c>
      <c r="F23" s="11">
        <v>17.786000000000001</v>
      </c>
      <c r="G23" s="11">
        <v>112</v>
      </c>
      <c r="H23" s="11">
        <v>11.853</v>
      </c>
      <c r="I23" s="11">
        <v>10.583</v>
      </c>
      <c r="J23" s="17">
        <v>1.5914000000000001E-7</v>
      </c>
      <c r="K23" s="17">
        <v>1.2286999999999999E-8</v>
      </c>
      <c r="L23" s="11">
        <v>7.7209000000000003</v>
      </c>
      <c r="M23" s="11">
        <v>0.78786</v>
      </c>
      <c r="N23" s="11">
        <v>6.7029999999999998E-3</v>
      </c>
      <c r="O23" s="11">
        <v>0.85079000000000005</v>
      </c>
      <c r="P23" s="11">
        <v>7339</v>
      </c>
      <c r="Q23" s="11">
        <v>13.901</v>
      </c>
      <c r="R23" s="11">
        <v>0.18941</v>
      </c>
      <c r="S23" s="18">
        <v>1.4307999999999999E-12</v>
      </c>
      <c r="T23" s="17">
        <v>2.9948999999999998E-14</v>
      </c>
      <c r="U23" s="11">
        <v>2.0931999999999999</v>
      </c>
      <c r="V23" s="11">
        <v>0.96614</v>
      </c>
      <c r="W23" s="11">
        <v>1.2570000000000001E-3</v>
      </c>
      <c r="X23" s="11">
        <v>0.13011</v>
      </c>
      <c r="Z23" s="17">
        <f t="shared" si="10"/>
        <v>8.3599000000000006E-8</v>
      </c>
      <c r="AA23" s="11">
        <f t="shared" si="11"/>
        <v>7451</v>
      </c>
      <c r="AB23" s="17">
        <f t="shared" si="12"/>
        <v>1.5914000000000001E-7</v>
      </c>
      <c r="AC23" s="17">
        <f t="shared" si="13"/>
        <v>1.4307999999999999E-12</v>
      </c>
    </row>
    <row r="24" spans="1:29" x14ac:dyDescent="0.35">
      <c r="A24" s="11" t="s">
        <v>186</v>
      </c>
      <c r="B24" s="17">
        <v>1.0213E-4</v>
      </c>
      <c r="C24" s="11">
        <v>1.9914999999999999E-2</v>
      </c>
      <c r="D24" s="17">
        <v>8.1674999999999995E-8</v>
      </c>
      <c r="E24" s="17">
        <v>1.4970999999999999E-8</v>
      </c>
      <c r="F24" s="11">
        <v>18.329999999999998</v>
      </c>
      <c r="G24" s="11">
        <v>114.1</v>
      </c>
      <c r="H24" s="11">
        <v>11.944000000000001</v>
      </c>
      <c r="I24" s="11">
        <v>10.468</v>
      </c>
      <c r="J24" s="17">
        <v>1.6327000000000001E-7</v>
      </c>
      <c r="K24" s="17">
        <v>1.2518999999999999E-8</v>
      </c>
      <c r="L24" s="11">
        <v>7.6677</v>
      </c>
      <c r="M24" s="11">
        <v>0.78452999999999995</v>
      </c>
      <c r="N24" s="11">
        <v>6.6581000000000001E-3</v>
      </c>
      <c r="O24" s="11">
        <v>0.84867000000000004</v>
      </c>
      <c r="P24" s="11">
        <v>7322</v>
      </c>
      <c r="Q24" s="11">
        <v>14.01</v>
      </c>
      <c r="R24" s="11">
        <v>0.19134000000000001</v>
      </c>
      <c r="S24" s="18">
        <v>1.4306E-12</v>
      </c>
      <c r="T24" s="17">
        <v>3.0194000000000001E-14</v>
      </c>
      <c r="U24" s="11">
        <v>2.1105999999999998</v>
      </c>
      <c r="V24" s="11">
        <v>0.96618999999999999</v>
      </c>
      <c r="W24" s="11">
        <v>1.2677000000000001E-3</v>
      </c>
      <c r="X24" s="11">
        <v>0.13120999999999999</v>
      </c>
      <c r="Z24" s="17">
        <f t="shared" si="10"/>
        <v>8.1674999999999995E-8</v>
      </c>
      <c r="AA24" s="11">
        <f t="shared" si="11"/>
        <v>7436.1</v>
      </c>
      <c r="AB24" s="17">
        <f t="shared" si="12"/>
        <v>1.6327000000000001E-7</v>
      </c>
      <c r="AC24" s="17">
        <f t="shared" si="13"/>
        <v>1.4306E-12</v>
      </c>
    </row>
    <row r="25" spans="1:29" x14ac:dyDescent="0.35">
      <c r="A25" s="11" t="s">
        <v>187</v>
      </c>
      <c r="B25" s="17">
        <v>1.0179E-4</v>
      </c>
      <c r="C25" s="11">
        <v>1.985E-2</v>
      </c>
      <c r="D25" s="17">
        <v>8.1409999999999999E-8</v>
      </c>
      <c r="E25" s="17">
        <v>1.4932999999999999E-8</v>
      </c>
      <c r="F25" s="11">
        <v>18.343</v>
      </c>
      <c r="G25" s="11">
        <v>114.6</v>
      </c>
      <c r="H25" s="11">
        <v>11.904</v>
      </c>
      <c r="I25" s="11">
        <v>10.387</v>
      </c>
      <c r="J25" s="17">
        <v>1.6063E-7</v>
      </c>
      <c r="K25" s="17">
        <v>1.2288000000000001E-8</v>
      </c>
      <c r="L25" s="11">
        <v>7.6498999999999997</v>
      </c>
      <c r="M25" s="11">
        <v>0.78588999999999998</v>
      </c>
      <c r="N25" s="11">
        <v>6.6423999999999997E-3</v>
      </c>
      <c r="O25" s="11">
        <v>0.84521000000000002</v>
      </c>
      <c r="P25" s="11">
        <v>7325</v>
      </c>
      <c r="Q25" s="11">
        <v>13.964</v>
      </c>
      <c r="R25" s="11">
        <v>0.19062999999999999</v>
      </c>
      <c r="S25" s="18">
        <v>1.4279E-12</v>
      </c>
      <c r="T25" s="17">
        <v>3.0061000000000003E-14</v>
      </c>
      <c r="U25" s="11">
        <v>2.1053000000000002</v>
      </c>
      <c r="V25" s="11">
        <v>0.96631</v>
      </c>
      <c r="W25" s="11">
        <v>1.2643000000000001E-3</v>
      </c>
      <c r="X25" s="11">
        <v>0.13084000000000001</v>
      </c>
      <c r="Z25" s="19">
        <f t="shared" si="10"/>
        <v>8.1409999999999999E-8</v>
      </c>
      <c r="AA25" s="12">
        <f t="shared" si="11"/>
        <v>7439.6</v>
      </c>
      <c r="AB25" s="19">
        <f t="shared" si="12"/>
        <v>1.6063E-7</v>
      </c>
      <c r="AC25" s="19">
        <f t="shared" si="13"/>
        <v>1.4279E-12</v>
      </c>
    </row>
    <row r="26" spans="1:29" x14ac:dyDescent="0.35">
      <c r="A26" s="14" t="s">
        <v>52</v>
      </c>
      <c r="B26" s="14">
        <f t="shared" ref="B26:X26" si="14">AVERAGE(B21:B25)</f>
        <v>1.0167600000000001E-4</v>
      </c>
      <c r="C26" s="14">
        <f t="shared" si="14"/>
        <v>1.9826799999999999E-2</v>
      </c>
      <c r="D26" s="14">
        <f t="shared" si="14"/>
        <v>8.3912599999999997E-8</v>
      </c>
      <c r="E26" s="14">
        <f t="shared" si="14"/>
        <v>1.4923399999999996E-8</v>
      </c>
      <c r="F26" s="14">
        <f t="shared" si="14"/>
        <v>17.799399999999999</v>
      </c>
      <c r="G26" s="14">
        <f t="shared" si="14"/>
        <v>111.56000000000002</v>
      </c>
      <c r="H26" s="14">
        <f t="shared" si="14"/>
        <v>11.901400000000001</v>
      </c>
      <c r="I26" s="14">
        <f t="shared" si="14"/>
        <v>10.678599999999999</v>
      </c>
      <c r="J26" s="14">
        <f t="shared" si="14"/>
        <v>1.6066000000000001E-7</v>
      </c>
      <c r="K26" s="14">
        <f t="shared" si="14"/>
        <v>1.2329400000000003E-8</v>
      </c>
      <c r="L26" s="14">
        <f t="shared" si="14"/>
        <v>7.6743399999999991</v>
      </c>
      <c r="M26" s="14">
        <f t="shared" si="14"/>
        <v>0.78626200000000002</v>
      </c>
      <c r="N26" s="14">
        <f t="shared" si="14"/>
        <v>6.6632599999999998E-3</v>
      </c>
      <c r="O26" s="14">
        <f t="shared" si="14"/>
        <v>0.8474600000000001</v>
      </c>
      <c r="P26" s="14">
        <f t="shared" si="14"/>
        <v>7332.2</v>
      </c>
      <c r="Q26" s="14">
        <f t="shared" si="14"/>
        <v>13.957800000000001</v>
      </c>
      <c r="R26" s="14">
        <f t="shared" si="14"/>
        <v>0.19036199999999998</v>
      </c>
      <c r="S26" s="20">
        <f t="shared" si="14"/>
        <v>1.42694E-12</v>
      </c>
      <c r="T26" s="14">
        <f t="shared" si="14"/>
        <v>2.9986000000000001E-14</v>
      </c>
      <c r="U26" s="14">
        <f t="shared" si="14"/>
        <v>2.1014200000000001</v>
      </c>
      <c r="V26" s="14">
        <f t="shared" si="14"/>
        <v>0.96626800000000002</v>
      </c>
      <c r="W26" s="14">
        <f t="shared" si="14"/>
        <v>1.2620600000000002E-3</v>
      </c>
      <c r="X26" s="14">
        <f t="shared" si="14"/>
        <v>0.13061400000000001</v>
      </c>
      <c r="Z26" s="11">
        <f>AVERAGE(Z21:Z25)</f>
        <v>8.3912599999999997E-8</v>
      </c>
      <c r="AA26" s="11">
        <f>AVERAGE(AA21:AA25)</f>
        <v>7443.7599999999993</v>
      </c>
      <c r="AB26" s="11">
        <f>AVERAGE(AB21:AB25)</f>
        <v>1.6066000000000001E-7</v>
      </c>
      <c r="AC26" s="11">
        <f>AVERAGE(AC21:AC25)</f>
        <v>1.42694E-12</v>
      </c>
    </row>
    <row r="28" spans="1:29" x14ac:dyDescent="0.35">
      <c r="A28" s="23">
        <v>4</v>
      </c>
    </row>
    <row r="29" spans="1:29" x14ac:dyDescent="0.35">
      <c r="A29" s="13" t="s">
        <v>19</v>
      </c>
      <c r="B29" s="13" t="s">
        <v>20</v>
      </c>
      <c r="C29" s="13" t="s">
        <v>21</v>
      </c>
      <c r="D29" s="13" t="s">
        <v>22</v>
      </c>
      <c r="E29" s="13" t="s">
        <v>23</v>
      </c>
      <c r="F29" s="13" t="s">
        <v>24</v>
      </c>
      <c r="G29" s="13" t="s">
        <v>25</v>
      </c>
      <c r="H29" s="13" t="s">
        <v>26</v>
      </c>
      <c r="I29" s="13" t="s">
        <v>27</v>
      </c>
      <c r="J29" s="13" t="s">
        <v>28</v>
      </c>
      <c r="K29" s="13" t="s">
        <v>29</v>
      </c>
      <c r="L29" s="13" t="s">
        <v>30</v>
      </c>
      <c r="M29" s="13" t="s">
        <v>31</v>
      </c>
      <c r="N29" s="13" t="s">
        <v>32</v>
      </c>
      <c r="O29" s="13" t="s">
        <v>33</v>
      </c>
      <c r="P29" s="13" t="s">
        <v>34</v>
      </c>
      <c r="Q29" s="13" t="s">
        <v>35</v>
      </c>
      <c r="R29" s="13" t="s">
        <v>36</v>
      </c>
      <c r="S29" s="13" t="s">
        <v>37</v>
      </c>
      <c r="T29" s="13" t="s">
        <v>38</v>
      </c>
      <c r="U29" s="13" t="s">
        <v>39</v>
      </c>
      <c r="V29" s="13" t="s">
        <v>40</v>
      </c>
      <c r="W29" s="13" t="s">
        <v>41</v>
      </c>
      <c r="X29" s="13" t="s">
        <v>42</v>
      </c>
      <c r="Z29" s="11" t="s">
        <v>43</v>
      </c>
      <c r="AA29" s="11" t="s">
        <v>44</v>
      </c>
      <c r="AB29" s="11" t="s">
        <v>45</v>
      </c>
      <c r="AC29" s="11" t="s">
        <v>46</v>
      </c>
    </row>
    <row r="30" spans="1:29" x14ac:dyDescent="0.35">
      <c r="A30" s="11" t="s">
        <v>188</v>
      </c>
      <c r="B30" s="17">
        <v>1.0259000000000001E-4</v>
      </c>
      <c r="C30" s="11">
        <v>2.0004000000000001E-2</v>
      </c>
      <c r="D30" s="17">
        <v>7.8931999999999995E-8</v>
      </c>
      <c r="E30" s="17">
        <v>1.4874999999999999E-8</v>
      </c>
      <c r="F30" s="17">
        <v>18.844999999999999</v>
      </c>
      <c r="G30" s="11">
        <v>120.4</v>
      </c>
      <c r="H30" s="11">
        <v>11.891999999999999</v>
      </c>
      <c r="I30" s="11">
        <v>9.8771000000000004</v>
      </c>
      <c r="J30" s="17">
        <v>1.7319E-7</v>
      </c>
      <c r="K30" s="17">
        <v>1.3698E-8</v>
      </c>
      <c r="L30" s="17">
        <v>7.9092000000000002</v>
      </c>
      <c r="M30" s="11">
        <v>0.78373000000000004</v>
      </c>
      <c r="N30" s="17">
        <v>6.8684999999999996E-3</v>
      </c>
      <c r="O30" s="17">
        <v>0.87639</v>
      </c>
      <c r="P30" s="11">
        <v>7241</v>
      </c>
      <c r="Q30" s="17">
        <v>13.916</v>
      </c>
      <c r="R30" s="17">
        <v>0.19217999999999999</v>
      </c>
      <c r="S30" s="18">
        <v>1.4063999999999999E-12</v>
      </c>
      <c r="T30" s="17">
        <v>2.9609000000000003E-14</v>
      </c>
      <c r="U30" s="17">
        <v>2.1053000000000002</v>
      </c>
      <c r="V30" s="11">
        <v>0.96721999999999997</v>
      </c>
      <c r="W30" s="17">
        <v>1.2653E-3</v>
      </c>
      <c r="X30" s="17">
        <v>0.13081999999999999</v>
      </c>
      <c r="Z30" s="15">
        <f>D30</f>
        <v>7.8931999999999995E-8</v>
      </c>
      <c r="AA30" s="14">
        <f>G30+P30</f>
        <v>7361.4</v>
      </c>
      <c r="AB30" s="15">
        <f>J30</f>
        <v>1.7319E-7</v>
      </c>
      <c r="AC30" s="15">
        <f>S30</f>
        <v>1.4063999999999999E-12</v>
      </c>
    </row>
    <row r="31" spans="1:29" x14ac:dyDescent="0.35">
      <c r="A31" s="11" t="s">
        <v>189</v>
      </c>
      <c r="B31" s="17">
        <v>9.9617000000000005E-5</v>
      </c>
      <c r="C31" s="11">
        <v>1.9425000000000001E-2</v>
      </c>
      <c r="D31" s="17">
        <v>8.5469999999999997E-8</v>
      </c>
      <c r="E31" s="17">
        <v>1.4712E-8</v>
      </c>
      <c r="F31" s="17">
        <v>17.213000000000001</v>
      </c>
      <c r="G31" s="11">
        <v>113.1</v>
      </c>
      <c r="H31" s="11">
        <v>11.798999999999999</v>
      </c>
      <c r="I31" s="11">
        <v>10.432</v>
      </c>
      <c r="J31" s="17">
        <v>1.7581000000000001E-7</v>
      </c>
      <c r="K31" s="17">
        <v>1.3685999999999999E-8</v>
      </c>
      <c r="L31" s="17">
        <v>7.7845000000000004</v>
      </c>
      <c r="M31" s="11">
        <v>0.78212000000000004</v>
      </c>
      <c r="N31" s="17">
        <v>6.7612999999999996E-3</v>
      </c>
      <c r="O31" s="17">
        <v>0.86448000000000003</v>
      </c>
      <c r="P31" s="11">
        <v>7249</v>
      </c>
      <c r="Q31" s="17">
        <v>13.802</v>
      </c>
      <c r="R31" s="17">
        <v>0.19040000000000001</v>
      </c>
      <c r="S31" s="18">
        <v>1.4307999999999999E-12</v>
      </c>
      <c r="T31" s="17">
        <v>2.9757999999999998E-14</v>
      </c>
      <c r="U31" s="17">
        <v>2.0798000000000001</v>
      </c>
      <c r="V31" s="11">
        <v>0.96618000000000004</v>
      </c>
      <c r="W31" s="17">
        <v>1.2505000000000001E-3</v>
      </c>
      <c r="X31" s="17">
        <v>0.12942999999999999</v>
      </c>
      <c r="Z31" s="17">
        <f t="shared" ref="Z31:Z34" si="15">D31</f>
        <v>8.5469999999999997E-8</v>
      </c>
      <c r="AA31" s="11">
        <f t="shared" ref="AA31:AA34" si="16">G31+P31</f>
        <v>7362.1</v>
      </c>
      <c r="AB31" s="17">
        <f t="shared" ref="AB31:AB34" si="17">J31</f>
        <v>1.7581000000000001E-7</v>
      </c>
      <c r="AC31" s="17">
        <f t="shared" ref="AC31:AC34" si="18">S31</f>
        <v>1.4307999999999999E-12</v>
      </c>
    </row>
    <row r="32" spans="1:29" x14ac:dyDescent="0.35">
      <c r="A32" s="11" t="s">
        <v>190</v>
      </c>
      <c r="B32" s="17">
        <v>9.9643999999999997E-5</v>
      </c>
      <c r="C32" s="11">
        <v>1.9431E-2</v>
      </c>
      <c r="D32" s="17">
        <v>8.7147999999999994E-8</v>
      </c>
      <c r="E32" s="17">
        <v>1.4714E-8</v>
      </c>
      <c r="F32" s="17">
        <v>16.884</v>
      </c>
      <c r="G32" s="11">
        <v>110.8</v>
      </c>
      <c r="H32" s="11">
        <v>11.805</v>
      </c>
      <c r="I32" s="11">
        <v>10.654</v>
      </c>
      <c r="J32" s="17">
        <v>1.7508999999999999E-7</v>
      </c>
      <c r="K32" s="17">
        <v>1.3633E-8</v>
      </c>
      <c r="L32" s="17">
        <v>7.7862999999999998</v>
      </c>
      <c r="M32" s="11">
        <v>0.78241000000000005</v>
      </c>
      <c r="N32" s="17">
        <v>6.7625000000000003E-3</v>
      </c>
      <c r="O32" s="17">
        <v>0.86431999999999998</v>
      </c>
      <c r="P32" s="11">
        <v>7253</v>
      </c>
      <c r="Q32" s="17">
        <v>13.811</v>
      </c>
      <c r="R32" s="17">
        <v>0.19042000000000001</v>
      </c>
      <c r="S32" s="18">
        <v>1.4416E-12</v>
      </c>
      <c r="T32" s="17">
        <v>2.9990999999999997E-14</v>
      </c>
      <c r="U32" s="17">
        <v>2.0804</v>
      </c>
      <c r="V32" s="11">
        <v>0.96579000000000004</v>
      </c>
      <c r="W32" s="17">
        <v>1.2509000000000001E-3</v>
      </c>
      <c r="X32" s="17">
        <v>0.12952</v>
      </c>
      <c r="Z32" s="17">
        <f t="shared" si="15"/>
        <v>8.7147999999999994E-8</v>
      </c>
      <c r="AA32" s="11">
        <f t="shared" si="16"/>
        <v>7363.8</v>
      </c>
      <c r="AB32" s="17">
        <f t="shared" si="17"/>
        <v>1.7508999999999999E-7</v>
      </c>
      <c r="AC32" s="17">
        <f t="shared" si="18"/>
        <v>1.4416E-12</v>
      </c>
    </row>
    <row r="33" spans="1:29" x14ac:dyDescent="0.35">
      <c r="A33" s="11" t="s">
        <v>191</v>
      </c>
      <c r="B33" s="17">
        <v>1.0011E-4</v>
      </c>
      <c r="C33" s="11">
        <v>1.9521E-2</v>
      </c>
      <c r="D33" s="17">
        <v>8.9214999999999995E-8</v>
      </c>
      <c r="E33" s="17">
        <v>1.4753E-8</v>
      </c>
      <c r="F33" s="17">
        <v>16.536000000000001</v>
      </c>
      <c r="G33" s="11">
        <v>108.5</v>
      </c>
      <c r="H33" s="11">
        <v>11.843999999999999</v>
      </c>
      <c r="I33" s="11">
        <v>10.916</v>
      </c>
      <c r="J33" s="17">
        <v>1.7636E-7</v>
      </c>
      <c r="K33" s="17">
        <v>1.3780999999999999E-8</v>
      </c>
      <c r="L33" s="17">
        <v>7.8140999999999998</v>
      </c>
      <c r="M33" s="11">
        <v>0.78180000000000005</v>
      </c>
      <c r="N33" s="17">
        <v>6.7869000000000002E-3</v>
      </c>
      <c r="O33" s="17">
        <v>0.86811000000000005</v>
      </c>
      <c r="P33" s="11">
        <v>7258</v>
      </c>
      <c r="Q33" s="17">
        <v>13.859</v>
      </c>
      <c r="R33" s="17">
        <v>0.19095000000000001</v>
      </c>
      <c r="S33" s="18">
        <v>1.4510999999999999E-12</v>
      </c>
      <c r="T33" s="17">
        <v>3.0268E-14</v>
      </c>
      <c r="U33" s="17">
        <v>2.0859000000000001</v>
      </c>
      <c r="V33" s="11">
        <v>0.96543000000000001</v>
      </c>
      <c r="W33" s="17">
        <v>1.2543000000000001E-3</v>
      </c>
      <c r="X33" s="17">
        <v>0.12992000000000001</v>
      </c>
      <c r="Z33" s="17">
        <f t="shared" si="15"/>
        <v>8.9214999999999995E-8</v>
      </c>
      <c r="AA33" s="11">
        <f t="shared" si="16"/>
        <v>7366.5</v>
      </c>
      <c r="AB33" s="17">
        <f t="shared" si="17"/>
        <v>1.7636E-7</v>
      </c>
      <c r="AC33" s="17">
        <f t="shared" si="18"/>
        <v>1.4510999999999999E-12</v>
      </c>
    </row>
    <row r="34" spans="1:29" x14ac:dyDescent="0.35">
      <c r="A34" s="11" t="s">
        <v>192</v>
      </c>
      <c r="B34" s="11">
        <v>1.025E-4</v>
      </c>
      <c r="C34" s="11">
        <v>1.9987000000000001E-2</v>
      </c>
      <c r="D34" s="17">
        <v>8.0750000000000005E-8</v>
      </c>
      <c r="E34" s="17">
        <v>1.4810999999999999E-8</v>
      </c>
      <c r="F34" s="11">
        <v>18.341999999999999</v>
      </c>
      <c r="G34" s="11">
        <v>115.9</v>
      </c>
      <c r="H34" s="11">
        <v>11.798999999999999</v>
      </c>
      <c r="I34" s="11">
        <v>10.18</v>
      </c>
      <c r="J34" s="17">
        <v>1.6116E-7</v>
      </c>
      <c r="K34" s="17">
        <v>1.3049999999999999E-8</v>
      </c>
      <c r="L34" s="11">
        <v>8.0975000000000001</v>
      </c>
      <c r="M34" s="11">
        <v>0.79152</v>
      </c>
      <c r="N34" s="11">
        <v>7.0289000000000003E-3</v>
      </c>
      <c r="O34" s="11">
        <v>0.88802999999999999</v>
      </c>
      <c r="P34" s="11">
        <v>7339</v>
      </c>
      <c r="Q34" s="11">
        <v>13.826000000000001</v>
      </c>
      <c r="R34" s="11">
        <v>0.18839</v>
      </c>
      <c r="S34" s="18">
        <v>1.4224000000000001E-12</v>
      </c>
      <c r="T34" s="17">
        <v>2.9617000000000001E-14</v>
      </c>
      <c r="U34" s="11">
        <v>2.0821999999999998</v>
      </c>
      <c r="V34" s="11">
        <v>0.96643000000000001</v>
      </c>
      <c r="W34" s="11">
        <v>1.2504E-3</v>
      </c>
      <c r="X34" s="11">
        <v>0.12938</v>
      </c>
      <c r="Z34" s="19">
        <f t="shared" si="15"/>
        <v>8.0750000000000005E-8</v>
      </c>
      <c r="AA34" s="12">
        <f t="shared" si="16"/>
        <v>7454.9</v>
      </c>
      <c r="AB34" s="19">
        <f t="shared" si="17"/>
        <v>1.6116E-7</v>
      </c>
      <c r="AC34" s="19">
        <f t="shared" si="18"/>
        <v>1.4224000000000001E-12</v>
      </c>
    </row>
    <row r="35" spans="1:29" x14ac:dyDescent="0.35">
      <c r="A35" s="14" t="s">
        <v>52</v>
      </c>
      <c r="B35" s="14">
        <f t="shared" ref="B35:X35" si="19">AVERAGE(B30:B34)</f>
        <v>1.008922E-4</v>
      </c>
      <c r="C35" s="14">
        <f t="shared" si="19"/>
        <v>1.9673600000000003E-2</v>
      </c>
      <c r="D35" s="14">
        <f t="shared" si="19"/>
        <v>8.4302999999999997E-8</v>
      </c>
      <c r="E35" s="14">
        <f t="shared" si="19"/>
        <v>1.4773000000000001E-8</v>
      </c>
      <c r="F35" s="14">
        <f t="shared" si="19"/>
        <v>17.564</v>
      </c>
      <c r="G35" s="14">
        <f t="shared" si="19"/>
        <v>113.74000000000001</v>
      </c>
      <c r="H35" s="14">
        <f t="shared" si="19"/>
        <v>11.8278</v>
      </c>
      <c r="I35" s="14">
        <f t="shared" si="19"/>
        <v>10.411820000000001</v>
      </c>
      <c r="J35" s="14">
        <f t="shared" si="19"/>
        <v>1.72322E-7</v>
      </c>
      <c r="K35" s="14">
        <f t="shared" si="19"/>
        <v>1.35696E-8</v>
      </c>
      <c r="L35" s="14">
        <f t="shared" si="19"/>
        <v>7.8783199999999995</v>
      </c>
      <c r="M35" s="14">
        <f t="shared" si="19"/>
        <v>0.78431600000000012</v>
      </c>
      <c r="N35" s="14">
        <f t="shared" si="19"/>
        <v>6.8416199999999996E-3</v>
      </c>
      <c r="O35" s="14">
        <f t="shared" si="19"/>
        <v>0.8722660000000001</v>
      </c>
      <c r="P35" s="14">
        <f t="shared" si="19"/>
        <v>7268</v>
      </c>
      <c r="Q35" s="14">
        <f t="shared" si="19"/>
        <v>13.8428</v>
      </c>
      <c r="R35" s="14">
        <f t="shared" si="19"/>
        <v>0.19046800000000003</v>
      </c>
      <c r="S35" s="20">
        <f t="shared" si="19"/>
        <v>1.4304599999999999E-12</v>
      </c>
      <c r="T35" s="14">
        <f t="shared" si="19"/>
        <v>2.98486E-14</v>
      </c>
      <c r="U35" s="14">
        <f t="shared" si="19"/>
        <v>2.0867200000000001</v>
      </c>
      <c r="V35" s="14">
        <f t="shared" si="19"/>
        <v>0.96621000000000001</v>
      </c>
      <c r="W35" s="14">
        <f t="shared" si="19"/>
        <v>1.25428E-3</v>
      </c>
      <c r="X35" s="14">
        <f t="shared" si="19"/>
        <v>0.12981400000000001</v>
      </c>
      <c r="Z35" s="11">
        <f>AVERAGE(Z30:Z34)</f>
        <v>8.4302999999999997E-8</v>
      </c>
      <c r="AA35" s="11">
        <f>AVERAGE(AA30:AA34)</f>
        <v>7381.74</v>
      </c>
      <c r="AB35" s="11">
        <f>AVERAGE(AB30:AB34)</f>
        <v>1.72322E-7</v>
      </c>
      <c r="AC35" s="11">
        <f>AVERAGE(AC30:AC34)</f>
        <v>1.4304599999999999E-12</v>
      </c>
    </row>
    <row r="37" spans="1:29" x14ac:dyDescent="0.35">
      <c r="A37" s="24">
        <v>0.05</v>
      </c>
    </row>
    <row r="38" spans="1:29" x14ac:dyDescent="0.35">
      <c r="A38" s="13" t="s">
        <v>19</v>
      </c>
      <c r="B38" s="13" t="s">
        <v>20</v>
      </c>
      <c r="C38" s="13" t="s">
        <v>21</v>
      </c>
      <c r="D38" s="13" t="s">
        <v>22</v>
      </c>
      <c r="E38" s="13" t="s">
        <v>23</v>
      </c>
      <c r="F38" s="13" t="s">
        <v>24</v>
      </c>
      <c r="G38" s="13" t="s">
        <v>25</v>
      </c>
      <c r="H38" s="13" t="s">
        <v>26</v>
      </c>
      <c r="I38" s="13" t="s">
        <v>27</v>
      </c>
      <c r="J38" s="13" t="s">
        <v>28</v>
      </c>
      <c r="K38" s="13" t="s">
        <v>29</v>
      </c>
      <c r="L38" s="13" t="s">
        <v>30</v>
      </c>
      <c r="M38" s="13" t="s">
        <v>31</v>
      </c>
      <c r="N38" s="13" t="s">
        <v>32</v>
      </c>
      <c r="O38" s="13" t="s">
        <v>33</v>
      </c>
      <c r="P38" s="13" t="s">
        <v>34</v>
      </c>
      <c r="Q38" s="13" t="s">
        <v>35</v>
      </c>
      <c r="R38" s="13" t="s">
        <v>36</v>
      </c>
      <c r="S38" s="13" t="s">
        <v>37</v>
      </c>
      <c r="T38" s="13" t="s">
        <v>38</v>
      </c>
      <c r="U38" s="13" t="s">
        <v>39</v>
      </c>
      <c r="V38" s="13" t="s">
        <v>40</v>
      </c>
      <c r="W38" s="13" t="s">
        <v>41</v>
      </c>
      <c r="X38" s="13" t="s">
        <v>42</v>
      </c>
      <c r="Z38" s="11" t="s">
        <v>43</v>
      </c>
      <c r="AA38" s="11" t="s">
        <v>44</v>
      </c>
      <c r="AB38" s="11" t="s">
        <v>45</v>
      </c>
      <c r="AC38" s="11" t="s">
        <v>46</v>
      </c>
    </row>
    <row r="39" spans="1:29" x14ac:dyDescent="0.35">
      <c r="A39" s="11" t="s">
        <v>193</v>
      </c>
      <c r="B39" s="17">
        <v>1.0232E-4</v>
      </c>
      <c r="C39" s="11">
        <v>1.9952000000000001E-2</v>
      </c>
      <c r="D39" s="17">
        <v>7.9349000000000005E-8</v>
      </c>
      <c r="E39" s="17">
        <v>1.4771E-8</v>
      </c>
      <c r="F39" s="17">
        <v>18.614999999999998</v>
      </c>
      <c r="G39" s="11">
        <v>123.9</v>
      </c>
      <c r="H39" s="11">
        <v>11.887</v>
      </c>
      <c r="I39" s="11">
        <v>9.5939999999999994</v>
      </c>
      <c r="J39" s="17">
        <v>1.8566000000000001E-7</v>
      </c>
      <c r="K39" s="17">
        <v>1.5069000000000001E-8</v>
      </c>
      <c r="L39" s="17">
        <v>8.1164000000000005</v>
      </c>
      <c r="M39" s="11">
        <v>0.78230999999999995</v>
      </c>
      <c r="N39" s="17">
        <v>7.0493999999999999E-3</v>
      </c>
      <c r="O39" s="17">
        <v>0.90110000000000001</v>
      </c>
      <c r="P39" s="11">
        <v>7128</v>
      </c>
      <c r="Q39" s="17">
        <v>13.85</v>
      </c>
      <c r="R39" s="17">
        <v>0.1943</v>
      </c>
      <c r="S39" s="18">
        <v>1.3962E-12</v>
      </c>
      <c r="T39" s="17">
        <v>2.9309E-14</v>
      </c>
      <c r="U39" s="17">
        <v>2.0992000000000002</v>
      </c>
      <c r="V39" s="11">
        <v>0.96765999999999996</v>
      </c>
      <c r="W39" s="17">
        <v>1.2635000000000001E-3</v>
      </c>
      <c r="X39" s="17">
        <v>0.13056999999999999</v>
      </c>
      <c r="Z39" s="15">
        <f>D39</f>
        <v>7.9349000000000005E-8</v>
      </c>
      <c r="AA39" s="14">
        <f>G39+P39</f>
        <v>7251.9</v>
      </c>
      <c r="AB39" s="15">
        <f>J39</f>
        <v>1.8566000000000001E-7</v>
      </c>
      <c r="AC39" s="15">
        <f>S39</f>
        <v>1.3962E-12</v>
      </c>
    </row>
    <row r="40" spans="1:29" x14ac:dyDescent="0.35">
      <c r="A40" s="11" t="s">
        <v>194</v>
      </c>
      <c r="B40" s="17">
        <v>1.0185E-4</v>
      </c>
      <c r="C40" s="11">
        <v>1.9861E-2</v>
      </c>
      <c r="D40" s="17">
        <v>8.0582E-8</v>
      </c>
      <c r="E40" s="17">
        <v>1.4727E-8</v>
      </c>
      <c r="F40" s="17">
        <v>18.276</v>
      </c>
      <c r="G40" s="11">
        <v>122.6</v>
      </c>
      <c r="H40" s="11">
        <v>11.856</v>
      </c>
      <c r="I40" s="11">
        <v>9.6705000000000005</v>
      </c>
      <c r="J40" s="17">
        <v>1.8549999999999999E-7</v>
      </c>
      <c r="K40" s="17">
        <v>1.5063999999999998E-8</v>
      </c>
      <c r="L40" s="17">
        <v>8.1207999999999991</v>
      </c>
      <c r="M40" s="11">
        <v>0.78269999999999995</v>
      </c>
      <c r="N40" s="17">
        <v>7.0524999999999997E-3</v>
      </c>
      <c r="O40" s="17">
        <v>0.90105000000000002</v>
      </c>
      <c r="P40" s="11">
        <v>7127</v>
      </c>
      <c r="Q40" s="17">
        <v>13.813000000000001</v>
      </c>
      <c r="R40" s="17">
        <v>0.19381000000000001</v>
      </c>
      <c r="S40" s="18">
        <v>1.4021000000000001E-12</v>
      </c>
      <c r="T40" s="17">
        <v>2.9350999999999999E-14</v>
      </c>
      <c r="U40" s="17">
        <v>2.0933999999999999</v>
      </c>
      <c r="V40" s="11">
        <v>0.96745000000000003</v>
      </c>
      <c r="W40" s="17">
        <v>1.2600999999999999E-3</v>
      </c>
      <c r="X40" s="17">
        <v>0.13025</v>
      </c>
      <c r="Z40" s="17">
        <f t="shared" ref="Z40:Z43" si="20">D40</f>
        <v>8.0582E-8</v>
      </c>
      <c r="AA40" s="11">
        <f t="shared" ref="AA40:AA43" si="21">G40+P40</f>
        <v>7249.6</v>
      </c>
      <c r="AB40" s="17">
        <f t="shared" ref="AB40:AB43" si="22">J40</f>
        <v>1.8549999999999999E-7</v>
      </c>
      <c r="AC40" s="17">
        <f t="shared" ref="AC40:AC43" si="23">S40</f>
        <v>1.4021000000000001E-12</v>
      </c>
    </row>
    <row r="41" spans="1:29" x14ac:dyDescent="0.35">
      <c r="A41" s="11" t="s">
        <v>195</v>
      </c>
      <c r="B41" s="17">
        <v>1.0113E-4</v>
      </c>
      <c r="C41" s="11">
        <v>1.9720000000000001E-2</v>
      </c>
      <c r="D41" s="17">
        <v>8.0740999999999995E-8</v>
      </c>
      <c r="E41" s="17">
        <v>1.468E-8</v>
      </c>
      <c r="F41" s="17">
        <v>18.181999999999999</v>
      </c>
      <c r="G41" s="11">
        <v>122.1</v>
      </c>
      <c r="H41" s="11">
        <v>11.816000000000001</v>
      </c>
      <c r="I41" s="11">
        <v>9.6773000000000007</v>
      </c>
      <c r="J41" s="17">
        <v>1.8446E-7</v>
      </c>
      <c r="K41" s="17">
        <v>1.4909000000000001E-8</v>
      </c>
      <c r="L41" s="17">
        <v>8.0824999999999996</v>
      </c>
      <c r="M41" s="11">
        <v>0.78300999999999998</v>
      </c>
      <c r="N41" s="17">
        <v>7.0194999999999997E-3</v>
      </c>
      <c r="O41" s="17">
        <v>0.89648000000000005</v>
      </c>
      <c r="P41" s="11">
        <v>7133</v>
      </c>
      <c r="Q41" s="17">
        <v>13.766999999999999</v>
      </c>
      <c r="R41" s="17">
        <v>0.193</v>
      </c>
      <c r="S41" s="18">
        <v>1.4013000000000001E-12</v>
      </c>
      <c r="T41" s="17">
        <v>2.9226E-14</v>
      </c>
      <c r="U41" s="17">
        <v>2.0855999999999999</v>
      </c>
      <c r="V41" s="11">
        <v>0.96745999999999999</v>
      </c>
      <c r="W41" s="17">
        <v>1.2554E-3</v>
      </c>
      <c r="X41" s="17">
        <v>0.12975999999999999</v>
      </c>
      <c r="Z41" s="17">
        <f t="shared" si="20"/>
        <v>8.0740999999999995E-8</v>
      </c>
      <c r="AA41" s="11">
        <f t="shared" si="21"/>
        <v>7255.1</v>
      </c>
      <c r="AB41" s="17">
        <f t="shared" si="22"/>
        <v>1.8446E-7</v>
      </c>
      <c r="AC41" s="17">
        <f t="shared" si="23"/>
        <v>1.4013000000000001E-12</v>
      </c>
    </row>
    <row r="42" spans="1:29" x14ac:dyDescent="0.35">
      <c r="A42" s="11" t="s">
        <v>196</v>
      </c>
      <c r="B42" s="17">
        <v>1.0124999999999999E-4</v>
      </c>
      <c r="C42" s="11">
        <v>1.9744000000000001E-2</v>
      </c>
      <c r="D42" s="17">
        <v>8.3082000000000002E-8</v>
      </c>
      <c r="E42" s="17">
        <v>1.4718E-8</v>
      </c>
      <c r="F42" s="17">
        <v>17.715</v>
      </c>
      <c r="G42" s="11">
        <v>119</v>
      </c>
      <c r="H42" s="11">
        <v>11.868</v>
      </c>
      <c r="I42" s="11">
        <v>9.9731000000000005</v>
      </c>
      <c r="J42" s="17">
        <v>1.8726E-7</v>
      </c>
      <c r="K42" s="17">
        <v>1.5183000000000001E-8</v>
      </c>
      <c r="L42" s="17">
        <v>8.1080000000000005</v>
      </c>
      <c r="M42" s="11">
        <v>0.78171999999999997</v>
      </c>
      <c r="N42" s="17">
        <v>7.0422999999999996E-3</v>
      </c>
      <c r="O42" s="17">
        <v>0.90086999999999995</v>
      </c>
      <c r="P42" s="11">
        <v>7142</v>
      </c>
      <c r="Q42" s="17">
        <v>13.83</v>
      </c>
      <c r="R42" s="17">
        <v>0.19364000000000001</v>
      </c>
      <c r="S42" s="18">
        <v>1.4259E-12</v>
      </c>
      <c r="T42" s="17">
        <v>2.9802999999999999E-14</v>
      </c>
      <c r="U42" s="17">
        <v>2.0901000000000001</v>
      </c>
      <c r="V42" s="11">
        <v>0.96648999999999996</v>
      </c>
      <c r="W42" s="17">
        <v>1.2584E-3</v>
      </c>
      <c r="X42" s="17">
        <v>0.13020000000000001</v>
      </c>
      <c r="Z42" s="17">
        <f t="shared" si="20"/>
        <v>8.3082000000000002E-8</v>
      </c>
      <c r="AA42" s="11">
        <f t="shared" si="21"/>
        <v>7261</v>
      </c>
      <c r="AB42" s="17">
        <f t="shared" si="22"/>
        <v>1.8726E-7</v>
      </c>
      <c r="AC42" s="17">
        <f t="shared" si="23"/>
        <v>1.4259E-12</v>
      </c>
    </row>
    <row r="43" spans="1:29" x14ac:dyDescent="0.35">
      <c r="A43" s="12" t="s">
        <v>197</v>
      </c>
      <c r="B43" s="19">
        <v>1.0161E-4</v>
      </c>
      <c r="C43" s="12">
        <v>1.9813000000000001E-2</v>
      </c>
      <c r="D43" s="19">
        <v>8.4230999999999995E-8</v>
      </c>
      <c r="E43" s="19">
        <v>1.475E-8</v>
      </c>
      <c r="F43" s="19">
        <v>17.510999999999999</v>
      </c>
      <c r="G43" s="12">
        <v>118.4</v>
      </c>
      <c r="H43" s="12">
        <v>11.894</v>
      </c>
      <c r="I43" s="12">
        <v>10.045999999999999</v>
      </c>
      <c r="J43" s="19">
        <v>1.8698E-7</v>
      </c>
      <c r="K43" s="19">
        <v>1.5139999999999999E-8</v>
      </c>
      <c r="L43" s="19">
        <v>8.0970999999999993</v>
      </c>
      <c r="M43" s="12">
        <v>0.78164999999999996</v>
      </c>
      <c r="N43" s="19">
        <v>7.0330999999999996E-3</v>
      </c>
      <c r="O43" s="19">
        <v>0.89978000000000002</v>
      </c>
      <c r="P43" s="12">
        <v>7137</v>
      </c>
      <c r="Q43" s="19">
        <v>13.856999999999999</v>
      </c>
      <c r="R43" s="19">
        <v>0.19416</v>
      </c>
      <c r="S43" s="25">
        <v>1.4169999999999999E-12</v>
      </c>
      <c r="T43" s="19">
        <v>2.9676999999999997E-14</v>
      </c>
      <c r="U43" s="19">
        <v>2.0943999999999998</v>
      </c>
      <c r="V43" s="12">
        <v>0.96679999999999999</v>
      </c>
      <c r="W43" s="19">
        <v>1.261E-3</v>
      </c>
      <c r="X43" s="19">
        <v>0.13042999999999999</v>
      </c>
      <c r="Z43" s="19">
        <f t="shared" si="20"/>
        <v>8.4230999999999995E-8</v>
      </c>
      <c r="AA43" s="12">
        <f t="shared" si="21"/>
        <v>7255.4</v>
      </c>
      <c r="AB43" s="19">
        <f t="shared" si="22"/>
        <v>1.8698E-7</v>
      </c>
      <c r="AC43" s="19">
        <f t="shared" si="23"/>
        <v>1.4169999999999999E-12</v>
      </c>
    </row>
    <row r="44" spans="1:29" x14ac:dyDescent="0.35">
      <c r="A44" s="11" t="s">
        <v>52</v>
      </c>
      <c r="B44" s="11">
        <f t="shared" ref="B44:X44" si="24">AVERAGE(B39:B43)</f>
        <v>1.0163200000000001E-4</v>
      </c>
      <c r="C44" s="11">
        <f t="shared" si="24"/>
        <v>1.9817999999999999E-2</v>
      </c>
      <c r="D44" s="11">
        <f t="shared" si="24"/>
        <v>8.1596999999999986E-8</v>
      </c>
      <c r="E44" s="11">
        <f t="shared" si="24"/>
        <v>1.47292E-8</v>
      </c>
      <c r="F44" s="11">
        <f t="shared" si="24"/>
        <v>18.059799999999999</v>
      </c>
      <c r="G44" s="11">
        <f t="shared" si="24"/>
        <v>121.2</v>
      </c>
      <c r="H44" s="11">
        <f t="shared" si="24"/>
        <v>11.8642</v>
      </c>
      <c r="I44" s="11">
        <f t="shared" si="24"/>
        <v>9.7921800000000001</v>
      </c>
      <c r="J44" s="11">
        <f t="shared" si="24"/>
        <v>1.8597199999999999E-7</v>
      </c>
      <c r="K44" s="11">
        <f t="shared" si="24"/>
        <v>1.5072999999999999E-8</v>
      </c>
      <c r="L44" s="11">
        <f t="shared" si="24"/>
        <v>8.1049600000000002</v>
      </c>
      <c r="M44" s="11">
        <f t="shared" si="24"/>
        <v>0.78227800000000003</v>
      </c>
      <c r="N44" s="11">
        <f t="shared" si="24"/>
        <v>7.0393599999999997E-3</v>
      </c>
      <c r="O44" s="11">
        <f t="shared" si="24"/>
        <v>0.89985599999999999</v>
      </c>
      <c r="P44" s="11">
        <f t="shared" si="24"/>
        <v>7133.4</v>
      </c>
      <c r="Q44" s="11">
        <f t="shared" si="24"/>
        <v>13.823399999999998</v>
      </c>
      <c r="R44" s="11">
        <f t="shared" si="24"/>
        <v>0.19378200000000001</v>
      </c>
      <c r="S44" s="22">
        <f t="shared" si="24"/>
        <v>1.4085000000000003E-12</v>
      </c>
      <c r="T44" s="11">
        <f t="shared" si="24"/>
        <v>2.9473199999999998E-14</v>
      </c>
      <c r="U44" s="11">
        <f t="shared" si="24"/>
        <v>2.0925400000000001</v>
      </c>
      <c r="V44" s="11">
        <f t="shared" si="24"/>
        <v>0.96717199999999992</v>
      </c>
      <c r="W44" s="11">
        <f t="shared" si="24"/>
        <v>1.25968E-3</v>
      </c>
      <c r="X44" s="11">
        <f t="shared" si="24"/>
        <v>0.13024200000000002</v>
      </c>
      <c r="Z44" s="11">
        <f>AVERAGE(Z39:Z43)</f>
        <v>8.1596999999999986E-8</v>
      </c>
      <c r="AA44" s="11">
        <f>AVERAGE(AA39:AA43)</f>
        <v>7254.6</v>
      </c>
      <c r="AB44" s="11">
        <f>AVERAGE(AB39:AB43)</f>
        <v>1.8597199999999999E-7</v>
      </c>
      <c r="AC44" s="11">
        <f>AVERAGE(AC39:AC43)</f>
        <v>1.4085000000000003E-12</v>
      </c>
    </row>
    <row r="46" spans="1:29" x14ac:dyDescent="0.35">
      <c r="A46" s="24">
        <v>0.06</v>
      </c>
    </row>
    <row r="47" spans="1:29" x14ac:dyDescent="0.35">
      <c r="A47" s="13" t="s">
        <v>19</v>
      </c>
      <c r="B47" s="13" t="s">
        <v>20</v>
      </c>
      <c r="C47" s="13" t="s">
        <v>21</v>
      </c>
      <c r="D47" s="13" t="s">
        <v>22</v>
      </c>
      <c r="E47" s="13" t="s">
        <v>23</v>
      </c>
      <c r="F47" s="13" t="s">
        <v>24</v>
      </c>
      <c r="G47" s="13" t="s">
        <v>25</v>
      </c>
      <c r="H47" s="13" t="s">
        <v>26</v>
      </c>
      <c r="I47" s="13" t="s">
        <v>27</v>
      </c>
      <c r="J47" s="13" t="s">
        <v>28</v>
      </c>
      <c r="K47" s="13" t="s">
        <v>29</v>
      </c>
      <c r="L47" s="13" t="s">
        <v>30</v>
      </c>
      <c r="M47" s="13" t="s">
        <v>31</v>
      </c>
      <c r="N47" s="13" t="s">
        <v>32</v>
      </c>
      <c r="O47" s="13" t="s">
        <v>33</v>
      </c>
      <c r="P47" s="13" t="s">
        <v>34</v>
      </c>
      <c r="Q47" s="13" t="s">
        <v>35</v>
      </c>
      <c r="R47" s="13" t="s">
        <v>36</v>
      </c>
      <c r="S47" s="13" t="s">
        <v>37</v>
      </c>
      <c r="T47" s="13" t="s">
        <v>38</v>
      </c>
      <c r="U47" s="13" t="s">
        <v>39</v>
      </c>
      <c r="V47" s="13" t="s">
        <v>40</v>
      </c>
      <c r="W47" s="13" t="s">
        <v>41</v>
      </c>
      <c r="X47" s="13" t="s">
        <v>42</v>
      </c>
      <c r="Z47" s="11" t="s">
        <v>43</v>
      </c>
      <c r="AA47" s="11" t="s">
        <v>44</v>
      </c>
      <c r="AB47" s="11" t="s">
        <v>45</v>
      </c>
      <c r="AC47" s="11" t="s">
        <v>46</v>
      </c>
    </row>
    <row r="48" spans="1:29" x14ac:dyDescent="0.35">
      <c r="A48" s="11" t="s">
        <v>198</v>
      </c>
      <c r="B48" s="17">
        <v>9.7629999999999999E-5</v>
      </c>
      <c r="C48" s="11">
        <v>1.9037999999999999E-2</v>
      </c>
      <c r="D48" s="17">
        <v>9.2649999999999999E-8</v>
      </c>
      <c r="E48" s="17">
        <v>1.4469E-8</v>
      </c>
      <c r="F48" s="17">
        <v>15.617000000000001</v>
      </c>
      <c r="G48" s="11">
        <v>110.3</v>
      </c>
      <c r="H48" s="11">
        <v>11.750999999999999</v>
      </c>
      <c r="I48" s="11">
        <v>10.654</v>
      </c>
      <c r="J48" s="17">
        <v>1.8852E-7</v>
      </c>
      <c r="K48" s="17">
        <v>1.5049999999999999E-8</v>
      </c>
      <c r="L48" s="17">
        <v>7.9832000000000001</v>
      </c>
      <c r="M48" s="11">
        <v>0.78259999999999996</v>
      </c>
      <c r="N48" s="17">
        <v>6.9332999999999999E-3</v>
      </c>
      <c r="O48" s="17">
        <v>0.88593</v>
      </c>
      <c r="P48" s="11">
        <v>7076</v>
      </c>
      <c r="Q48" s="17">
        <v>13.643000000000001</v>
      </c>
      <c r="R48" s="17">
        <v>0.19281000000000001</v>
      </c>
      <c r="S48" s="18">
        <v>1.4366999999999999E-12</v>
      </c>
      <c r="T48" s="17">
        <v>2.9543999999999999E-14</v>
      </c>
      <c r="U48" s="17">
        <v>2.0564</v>
      </c>
      <c r="V48" s="11">
        <v>0.96597</v>
      </c>
      <c r="W48" s="17">
        <v>1.24E-3</v>
      </c>
      <c r="X48" s="17">
        <v>0.12837000000000001</v>
      </c>
      <c r="Z48" s="15">
        <f>D48</f>
        <v>9.2649999999999999E-8</v>
      </c>
      <c r="AA48" s="14">
        <f>G48+P48</f>
        <v>7186.3</v>
      </c>
      <c r="AB48" s="15">
        <f>J48</f>
        <v>1.8852E-7</v>
      </c>
      <c r="AC48" s="15">
        <f>S48</f>
        <v>1.4366999999999999E-12</v>
      </c>
    </row>
    <row r="49" spans="1:29" x14ac:dyDescent="0.35">
      <c r="A49" s="11" t="s">
        <v>199</v>
      </c>
      <c r="B49" s="17">
        <v>9.9319000000000002E-5</v>
      </c>
      <c r="C49" s="11">
        <v>1.9366999999999999E-2</v>
      </c>
      <c r="D49" s="17">
        <v>8.5458999999999998E-8</v>
      </c>
      <c r="E49" s="17">
        <v>1.4566E-8</v>
      </c>
      <c r="F49" s="17">
        <v>17.044</v>
      </c>
      <c r="G49" s="11">
        <v>116.9</v>
      </c>
      <c r="H49" s="11">
        <v>11.81</v>
      </c>
      <c r="I49" s="11">
        <v>10.103</v>
      </c>
      <c r="J49" s="17">
        <v>1.8787E-7</v>
      </c>
      <c r="K49" s="17">
        <v>1.5119000000000001E-8</v>
      </c>
      <c r="L49" s="17">
        <v>8.0475999999999992</v>
      </c>
      <c r="M49" s="11">
        <v>0.78290999999999999</v>
      </c>
      <c r="N49" s="17">
        <v>6.9893000000000004E-3</v>
      </c>
      <c r="O49" s="17">
        <v>0.89273000000000002</v>
      </c>
      <c r="P49" s="11">
        <v>7066</v>
      </c>
      <c r="Q49" s="17">
        <v>13.717000000000001</v>
      </c>
      <c r="R49" s="17">
        <v>0.19413</v>
      </c>
      <c r="S49" s="18">
        <v>1.4330000000000001E-12</v>
      </c>
      <c r="T49" s="17">
        <v>2.9723000000000001E-14</v>
      </c>
      <c r="U49" s="17">
        <v>2.0741999999999998</v>
      </c>
      <c r="V49" s="11">
        <v>0.96626999999999996</v>
      </c>
      <c r="W49" s="17">
        <v>1.2504E-3</v>
      </c>
      <c r="X49" s="17">
        <v>0.12939999999999999</v>
      </c>
      <c r="Z49" s="17">
        <f t="shared" ref="Z49:Z52" si="25">D49</f>
        <v>8.5458999999999998E-8</v>
      </c>
      <c r="AA49" s="11">
        <f t="shared" ref="AA49:AA52" si="26">G49+P49</f>
        <v>7182.9</v>
      </c>
      <c r="AB49" s="17">
        <f t="shared" ref="AB49:AB52" si="27">J49</f>
        <v>1.8787E-7</v>
      </c>
      <c r="AC49" s="17">
        <f t="shared" ref="AC49:AC52" si="28">S49</f>
        <v>1.4330000000000001E-12</v>
      </c>
    </row>
    <row r="50" spans="1:29" x14ac:dyDescent="0.35">
      <c r="A50" s="11" t="s">
        <v>200</v>
      </c>
      <c r="B50" s="17">
        <v>1.0001999999999999E-4</v>
      </c>
      <c r="C50" s="11">
        <v>1.9504000000000001E-2</v>
      </c>
      <c r="D50" s="17">
        <v>8.3835999999999997E-8</v>
      </c>
      <c r="E50" s="17">
        <v>1.4594999999999999E-8</v>
      </c>
      <c r="F50" s="17">
        <v>17.408999999999999</v>
      </c>
      <c r="G50" s="11">
        <v>119.2</v>
      </c>
      <c r="H50" s="11">
        <v>11.811</v>
      </c>
      <c r="I50" s="11">
        <v>9.9085999999999999</v>
      </c>
      <c r="J50" s="17">
        <v>1.8592000000000001E-7</v>
      </c>
      <c r="K50" s="17">
        <v>1.5036E-8</v>
      </c>
      <c r="L50" s="17">
        <v>8.0873000000000008</v>
      </c>
      <c r="M50" s="11">
        <v>0.78393000000000002</v>
      </c>
      <c r="N50" s="17">
        <v>7.0231E-3</v>
      </c>
      <c r="O50" s="17">
        <v>0.89588000000000001</v>
      </c>
      <c r="P50" s="11">
        <v>7073</v>
      </c>
      <c r="Q50" s="17">
        <v>13.722</v>
      </c>
      <c r="R50" s="17">
        <v>0.19400999999999999</v>
      </c>
      <c r="S50" s="18">
        <v>1.4175999999999999E-12</v>
      </c>
      <c r="T50" s="17">
        <v>2.9445999999999998E-14</v>
      </c>
      <c r="U50" s="17">
        <v>2.0771999999999999</v>
      </c>
      <c r="V50" s="11">
        <v>0.96684999999999999</v>
      </c>
      <c r="W50" s="17">
        <v>1.2519E-3</v>
      </c>
      <c r="X50" s="17">
        <v>0.12948000000000001</v>
      </c>
      <c r="Z50" s="17">
        <f t="shared" si="25"/>
        <v>8.3835999999999997E-8</v>
      </c>
      <c r="AA50" s="11">
        <f t="shared" si="26"/>
        <v>7192.2</v>
      </c>
      <c r="AB50" s="17">
        <f t="shared" si="27"/>
        <v>1.8592000000000001E-7</v>
      </c>
      <c r="AC50" s="17">
        <f t="shared" si="28"/>
        <v>1.4175999999999999E-12</v>
      </c>
    </row>
    <row r="51" spans="1:29" x14ac:dyDescent="0.35">
      <c r="A51" s="11" t="s">
        <v>201</v>
      </c>
      <c r="B51" s="17">
        <v>1.0009999999999999E-4</v>
      </c>
      <c r="C51" s="11">
        <v>1.9519999999999999E-2</v>
      </c>
      <c r="D51" s="17">
        <v>8.0528000000000005E-8</v>
      </c>
      <c r="E51" s="17">
        <v>1.4601E-8</v>
      </c>
      <c r="F51" s="17">
        <v>18.132000000000001</v>
      </c>
      <c r="G51" s="11">
        <v>123.2</v>
      </c>
      <c r="H51" s="11">
        <v>11.817</v>
      </c>
      <c r="I51" s="11">
        <v>9.5916999999999994</v>
      </c>
      <c r="J51" s="17">
        <v>1.8516E-7</v>
      </c>
      <c r="K51" s="17">
        <v>1.4950999999999999E-8</v>
      </c>
      <c r="L51" s="17">
        <v>8.0746000000000002</v>
      </c>
      <c r="M51" s="11">
        <v>0.78437000000000001</v>
      </c>
      <c r="N51" s="17">
        <v>7.0117000000000001E-3</v>
      </c>
      <c r="O51" s="17">
        <v>0.89393</v>
      </c>
      <c r="P51" s="11">
        <v>7054</v>
      </c>
      <c r="Q51" s="17">
        <v>13.72</v>
      </c>
      <c r="R51" s="17">
        <v>0.19450000000000001</v>
      </c>
      <c r="S51" s="18">
        <v>1.4070999999999999E-12</v>
      </c>
      <c r="T51" s="17">
        <v>2.9258E-14</v>
      </c>
      <c r="U51" s="17">
        <v>2.0792999999999999</v>
      </c>
      <c r="V51" s="11">
        <v>0.96728000000000003</v>
      </c>
      <c r="W51" s="17">
        <v>1.2532000000000001E-3</v>
      </c>
      <c r="X51" s="17">
        <v>0.12956000000000001</v>
      </c>
      <c r="Z51" s="17">
        <f t="shared" si="25"/>
        <v>8.0528000000000005E-8</v>
      </c>
      <c r="AA51" s="11">
        <f t="shared" si="26"/>
        <v>7177.2</v>
      </c>
      <c r="AB51" s="17">
        <f t="shared" si="27"/>
        <v>1.8516E-7</v>
      </c>
      <c r="AC51" s="17">
        <f t="shared" si="28"/>
        <v>1.4070999999999999E-12</v>
      </c>
    </row>
    <row r="52" spans="1:29" x14ac:dyDescent="0.35">
      <c r="A52" s="12" t="s">
        <v>202</v>
      </c>
      <c r="B52" s="19">
        <v>9.8474999999999995E-5</v>
      </c>
      <c r="C52" s="12">
        <v>1.9203000000000001E-2</v>
      </c>
      <c r="D52" s="19">
        <v>9.4402000000000001E-8</v>
      </c>
      <c r="E52" s="19">
        <v>1.4547E-8</v>
      </c>
      <c r="F52" s="19">
        <v>15.41</v>
      </c>
      <c r="G52" s="12">
        <v>108.8</v>
      </c>
      <c r="H52" s="12">
        <v>11.821999999999999</v>
      </c>
      <c r="I52" s="12">
        <v>10.866</v>
      </c>
      <c r="J52" s="19">
        <v>1.8743999999999999E-7</v>
      </c>
      <c r="K52" s="19">
        <v>1.501E-8</v>
      </c>
      <c r="L52" s="19">
        <v>8.0078999999999994</v>
      </c>
      <c r="M52" s="12">
        <v>0.78308</v>
      </c>
      <c r="N52" s="19">
        <v>6.9547000000000003E-3</v>
      </c>
      <c r="O52" s="19">
        <v>0.88812000000000002</v>
      </c>
      <c r="P52" s="12">
        <v>7074</v>
      </c>
      <c r="Q52" s="19">
        <v>13.717000000000001</v>
      </c>
      <c r="R52" s="19">
        <v>0.19391</v>
      </c>
      <c r="S52" s="25">
        <v>1.4320999999999999E-12</v>
      </c>
      <c r="T52" s="19">
        <v>2.9577000000000002E-14</v>
      </c>
      <c r="U52" s="19">
        <v>2.0653000000000001</v>
      </c>
      <c r="V52" s="12">
        <v>0.96606999999999998</v>
      </c>
      <c r="W52" s="19">
        <v>1.2455999999999999E-3</v>
      </c>
      <c r="X52" s="19">
        <v>0.12892999999999999</v>
      </c>
      <c r="Z52" s="19">
        <f t="shared" si="25"/>
        <v>9.4402000000000001E-8</v>
      </c>
      <c r="AA52" s="12">
        <f t="shared" si="26"/>
        <v>7182.8</v>
      </c>
      <c r="AB52" s="19">
        <f t="shared" si="27"/>
        <v>1.8743999999999999E-7</v>
      </c>
      <c r="AC52" s="19">
        <f t="shared" si="28"/>
        <v>1.4320999999999999E-12</v>
      </c>
    </row>
    <row r="53" spans="1:29" x14ac:dyDescent="0.35">
      <c r="A53" s="11" t="s">
        <v>52</v>
      </c>
      <c r="B53" s="11">
        <f t="shared" ref="B53:X53" si="29">AVERAGE(B48:B52)</f>
        <v>9.9108800000000002E-5</v>
      </c>
      <c r="C53" s="11">
        <f t="shared" si="29"/>
        <v>1.9326400000000001E-2</v>
      </c>
      <c r="D53" s="11">
        <f t="shared" si="29"/>
        <v>8.7375E-8</v>
      </c>
      <c r="E53" s="11">
        <f t="shared" si="29"/>
        <v>1.4555600000000001E-8</v>
      </c>
      <c r="F53" s="11">
        <f t="shared" si="29"/>
        <v>16.7224</v>
      </c>
      <c r="G53" s="11">
        <f t="shared" si="29"/>
        <v>115.67999999999999</v>
      </c>
      <c r="H53" s="11">
        <f t="shared" si="29"/>
        <v>11.802199999999999</v>
      </c>
      <c r="I53" s="11">
        <f t="shared" si="29"/>
        <v>10.22466</v>
      </c>
      <c r="J53" s="11">
        <f t="shared" si="29"/>
        <v>1.86982E-7</v>
      </c>
      <c r="K53" s="11">
        <f t="shared" si="29"/>
        <v>1.5033200000000001E-8</v>
      </c>
      <c r="L53" s="11">
        <f t="shared" si="29"/>
        <v>8.0401199999999999</v>
      </c>
      <c r="M53" s="11">
        <f t="shared" si="29"/>
        <v>0.78337800000000002</v>
      </c>
      <c r="N53" s="11">
        <f t="shared" si="29"/>
        <v>6.9824200000000005E-3</v>
      </c>
      <c r="O53" s="11">
        <f t="shared" si="29"/>
        <v>0.89131800000000005</v>
      </c>
      <c r="P53" s="11">
        <f t="shared" si="29"/>
        <v>7068.6</v>
      </c>
      <c r="Q53" s="11">
        <f t="shared" si="29"/>
        <v>13.703800000000001</v>
      </c>
      <c r="R53" s="11">
        <f t="shared" si="29"/>
        <v>0.19387199999999999</v>
      </c>
      <c r="S53" s="22">
        <f t="shared" si="29"/>
        <v>1.4253E-12</v>
      </c>
      <c r="T53" s="11">
        <f t="shared" si="29"/>
        <v>2.9509600000000001E-14</v>
      </c>
      <c r="U53" s="11">
        <f t="shared" si="29"/>
        <v>2.0704799999999999</v>
      </c>
      <c r="V53" s="11">
        <f t="shared" si="29"/>
        <v>0.96648800000000001</v>
      </c>
      <c r="W53" s="11">
        <f t="shared" si="29"/>
        <v>1.2482200000000002E-3</v>
      </c>
      <c r="X53" s="11">
        <f t="shared" si="29"/>
        <v>0.12914799999999999</v>
      </c>
      <c r="Z53" s="11">
        <f>AVERAGE(Z48:Z52)</f>
        <v>8.7375E-8</v>
      </c>
      <c r="AA53" s="11">
        <f>AVERAGE(AA48:AA52)</f>
        <v>7184.2800000000007</v>
      </c>
      <c r="AB53" s="11">
        <f>AVERAGE(AB48:AB52)</f>
        <v>1.86982E-7</v>
      </c>
      <c r="AC53" s="11">
        <f>AVERAGE(AC48:AC52)</f>
        <v>1.4253E-12</v>
      </c>
    </row>
    <row r="55" spans="1:29" x14ac:dyDescent="0.35">
      <c r="A55" s="24">
        <v>7.0000000000000007E-2</v>
      </c>
    </row>
    <row r="56" spans="1:29" x14ac:dyDescent="0.35">
      <c r="A56" s="13" t="s">
        <v>19</v>
      </c>
      <c r="B56" s="13" t="s">
        <v>20</v>
      </c>
      <c r="C56" s="13" t="s">
        <v>21</v>
      </c>
      <c r="D56" s="13" t="s">
        <v>22</v>
      </c>
      <c r="E56" s="13" t="s">
        <v>23</v>
      </c>
      <c r="F56" s="13" t="s">
        <v>24</v>
      </c>
      <c r="G56" s="13" t="s">
        <v>25</v>
      </c>
      <c r="H56" s="13" t="s">
        <v>26</v>
      </c>
      <c r="I56" s="13" t="s">
        <v>27</v>
      </c>
      <c r="J56" s="13" t="s">
        <v>28</v>
      </c>
      <c r="K56" s="13" t="s">
        <v>29</v>
      </c>
      <c r="L56" s="13" t="s">
        <v>30</v>
      </c>
      <c r="M56" s="13" t="s">
        <v>31</v>
      </c>
      <c r="N56" s="13" t="s">
        <v>32</v>
      </c>
      <c r="O56" s="13" t="s">
        <v>33</v>
      </c>
      <c r="P56" s="13" t="s">
        <v>34</v>
      </c>
      <c r="Q56" s="13" t="s">
        <v>35</v>
      </c>
      <c r="R56" s="13" t="s">
        <v>36</v>
      </c>
      <c r="S56" s="13" t="s">
        <v>37</v>
      </c>
      <c r="T56" s="13" t="s">
        <v>38</v>
      </c>
      <c r="U56" s="13" t="s">
        <v>39</v>
      </c>
      <c r="V56" s="13" t="s">
        <v>40</v>
      </c>
      <c r="W56" s="13" t="s">
        <v>41</v>
      </c>
      <c r="X56" s="13" t="s">
        <v>42</v>
      </c>
      <c r="Z56" s="11" t="s">
        <v>43</v>
      </c>
      <c r="AA56" s="11" t="s">
        <v>44</v>
      </c>
      <c r="AB56" s="11" t="s">
        <v>45</v>
      </c>
      <c r="AC56" s="11" t="s">
        <v>46</v>
      </c>
    </row>
    <row r="57" spans="1:29" x14ac:dyDescent="0.35">
      <c r="A57" s="11" t="s">
        <v>203</v>
      </c>
      <c r="B57" s="17">
        <v>1.0124999999999999E-4</v>
      </c>
      <c r="C57" s="11">
        <v>1.9744999999999999E-2</v>
      </c>
      <c r="D57" s="17">
        <v>8.3443000000000001E-8</v>
      </c>
      <c r="E57" s="17">
        <v>1.4613999999999999E-8</v>
      </c>
      <c r="F57" s="17">
        <v>17.513999999999999</v>
      </c>
      <c r="G57" s="11">
        <v>117.1</v>
      </c>
      <c r="H57" s="11">
        <v>11.773999999999999</v>
      </c>
      <c r="I57" s="11">
        <v>10.055</v>
      </c>
      <c r="J57" s="17">
        <v>1.9551999999999999E-7</v>
      </c>
      <c r="K57" s="17">
        <v>1.6362999999999999E-8</v>
      </c>
      <c r="L57" s="17">
        <v>8.3689999999999998</v>
      </c>
      <c r="M57" s="11">
        <v>0.78103</v>
      </c>
      <c r="N57" s="17">
        <v>7.2700000000000004E-3</v>
      </c>
      <c r="O57" s="17">
        <v>0.93081999999999998</v>
      </c>
      <c r="P57" s="11">
        <v>7162</v>
      </c>
      <c r="Q57" s="17">
        <v>13.734999999999999</v>
      </c>
      <c r="R57" s="17">
        <v>0.19178000000000001</v>
      </c>
      <c r="S57" s="18">
        <v>1.4384E-12</v>
      </c>
      <c r="T57" s="17">
        <v>2.9857000000000002E-14</v>
      </c>
      <c r="U57" s="17">
        <v>2.0756999999999999</v>
      </c>
      <c r="V57" s="11">
        <v>0.96606999999999998</v>
      </c>
      <c r="W57" s="17">
        <v>1.2495E-3</v>
      </c>
      <c r="X57" s="17">
        <v>0.12934000000000001</v>
      </c>
      <c r="Z57" s="15">
        <f>D57</f>
        <v>8.3443000000000001E-8</v>
      </c>
      <c r="AA57" s="14">
        <f>G57+P57</f>
        <v>7279.1</v>
      </c>
      <c r="AB57" s="15">
        <f>J57</f>
        <v>1.9551999999999999E-7</v>
      </c>
      <c r="AC57" s="15">
        <f>S57</f>
        <v>1.4384E-12</v>
      </c>
    </row>
    <row r="58" spans="1:29" x14ac:dyDescent="0.35">
      <c r="A58" s="11" t="s">
        <v>204</v>
      </c>
      <c r="B58" s="17">
        <v>1.0195E-4</v>
      </c>
      <c r="C58" s="11">
        <v>1.9879999999999998E-2</v>
      </c>
      <c r="D58" s="17">
        <v>8.3942999999999999E-8</v>
      </c>
      <c r="E58" s="17">
        <v>1.4670999999999999E-8</v>
      </c>
      <c r="F58" s="17">
        <v>17.477</v>
      </c>
      <c r="G58" s="11">
        <v>117.3</v>
      </c>
      <c r="H58" s="11">
        <v>11.819000000000001</v>
      </c>
      <c r="I58" s="11">
        <v>10.076000000000001</v>
      </c>
      <c r="J58" s="17">
        <v>1.9411000000000001E-7</v>
      </c>
      <c r="K58" s="17">
        <v>1.6274000000000001E-8</v>
      </c>
      <c r="L58" s="17">
        <v>8.3839000000000006</v>
      </c>
      <c r="M58" s="11">
        <v>0.78154999999999997</v>
      </c>
      <c r="N58" s="17">
        <v>7.2826000000000002E-3</v>
      </c>
      <c r="O58" s="17">
        <v>0.93181000000000003</v>
      </c>
      <c r="P58" s="11">
        <v>7162</v>
      </c>
      <c r="Q58" s="17">
        <v>13.784000000000001</v>
      </c>
      <c r="R58" s="17">
        <v>0.19245999999999999</v>
      </c>
      <c r="S58" s="18">
        <v>1.4312E-12</v>
      </c>
      <c r="T58" s="17">
        <v>2.9804999999999999E-14</v>
      </c>
      <c r="U58" s="17">
        <v>2.0825</v>
      </c>
      <c r="V58" s="11">
        <v>0.96630000000000005</v>
      </c>
      <c r="W58" s="17">
        <v>1.2535000000000001E-3</v>
      </c>
      <c r="X58" s="17">
        <v>0.12972</v>
      </c>
      <c r="Z58" s="17">
        <f t="shared" ref="Z58:Z61" si="30">D58</f>
        <v>8.3942999999999999E-8</v>
      </c>
      <c r="AA58" s="11">
        <f t="shared" ref="AA58:AA61" si="31">G58+P58</f>
        <v>7279.3</v>
      </c>
      <c r="AB58" s="17">
        <f t="shared" ref="AB58:AB61" si="32">J58</f>
        <v>1.9411000000000001E-7</v>
      </c>
      <c r="AC58" s="17">
        <f t="shared" ref="AC58:AC61" si="33">S58</f>
        <v>1.4312E-12</v>
      </c>
    </row>
    <row r="59" spans="1:29" x14ac:dyDescent="0.35">
      <c r="A59" s="11" t="s">
        <v>205</v>
      </c>
      <c r="B59" s="17">
        <v>1.0223E-4</v>
      </c>
      <c r="C59" s="11">
        <v>1.9935000000000001E-2</v>
      </c>
      <c r="D59" s="17">
        <v>8.4151999999999998E-8</v>
      </c>
      <c r="E59" s="17">
        <v>1.4698E-8</v>
      </c>
      <c r="F59" s="17">
        <v>17.466000000000001</v>
      </c>
      <c r="G59" s="11">
        <v>117.2</v>
      </c>
      <c r="H59" s="11">
        <v>11.851000000000001</v>
      </c>
      <c r="I59" s="11">
        <v>10.112</v>
      </c>
      <c r="J59" s="17">
        <v>1.9378000000000001E-7</v>
      </c>
      <c r="K59" s="17">
        <v>1.6274000000000001E-8</v>
      </c>
      <c r="L59" s="17">
        <v>8.3981999999999992</v>
      </c>
      <c r="M59" s="11">
        <v>0.78183999999999998</v>
      </c>
      <c r="N59" s="17">
        <v>7.2947000000000003E-3</v>
      </c>
      <c r="O59" s="17">
        <v>0.93301999999999996</v>
      </c>
      <c r="P59" s="11">
        <v>7155</v>
      </c>
      <c r="Q59" s="17">
        <v>13.815</v>
      </c>
      <c r="R59" s="17">
        <v>0.19308</v>
      </c>
      <c r="S59" s="18">
        <v>1.4346E-12</v>
      </c>
      <c r="T59" s="17">
        <v>2.9931000000000001E-14</v>
      </c>
      <c r="U59" s="17">
        <v>2.0863999999999998</v>
      </c>
      <c r="V59" s="11">
        <v>0.96616000000000002</v>
      </c>
      <c r="W59" s="17">
        <v>1.256E-3</v>
      </c>
      <c r="X59" s="17">
        <v>0.13</v>
      </c>
      <c r="Z59" s="17">
        <f t="shared" si="30"/>
        <v>8.4151999999999998E-8</v>
      </c>
      <c r="AA59" s="11">
        <f t="shared" si="31"/>
        <v>7272.2</v>
      </c>
      <c r="AB59" s="17">
        <f t="shared" si="32"/>
        <v>1.9378000000000001E-7</v>
      </c>
      <c r="AC59" s="17">
        <f t="shared" si="33"/>
        <v>1.4346E-12</v>
      </c>
    </row>
    <row r="60" spans="1:29" x14ac:dyDescent="0.35">
      <c r="A60" s="11" t="s">
        <v>206</v>
      </c>
      <c r="B60" s="17">
        <v>1.0221999999999999E-4</v>
      </c>
      <c r="C60" s="11">
        <v>1.9932999999999999E-2</v>
      </c>
      <c r="D60" s="17">
        <v>8.3376000000000005E-8</v>
      </c>
      <c r="E60" s="17">
        <v>1.4683E-8</v>
      </c>
      <c r="F60" s="17">
        <v>17.611000000000001</v>
      </c>
      <c r="G60" s="11">
        <v>118.8</v>
      </c>
      <c r="H60" s="11">
        <v>11.831</v>
      </c>
      <c r="I60" s="11">
        <v>9.9588000000000001</v>
      </c>
      <c r="J60" s="17">
        <v>1.9341000000000001E-7</v>
      </c>
      <c r="K60" s="17">
        <v>1.6245000000000001E-8</v>
      </c>
      <c r="L60" s="17">
        <v>8.3993000000000002</v>
      </c>
      <c r="M60" s="11">
        <v>0.78213999999999995</v>
      </c>
      <c r="N60" s="17">
        <v>7.2956000000000002E-3</v>
      </c>
      <c r="O60" s="17">
        <v>0.93276999999999999</v>
      </c>
      <c r="P60" s="11">
        <v>7150</v>
      </c>
      <c r="Q60" s="17">
        <v>13.79</v>
      </c>
      <c r="R60" s="17">
        <v>0.19287000000000001</v>
      </c>
      <c r="S60" s="18">
        <v>1.4230000000000001E-12</v>
      </c>
      <c r="T60" s="17">
        <v>2.9662999999999999E-14</v>
      </c>
      <c r="U60" s="17">
        <v>2.0844999999999998</v>
      </c>
      <c r="V60" s="11">
        <v>0.96660000000000001</v>
      </c>
      <c r="W60" s="17">
        <v>1.2549E-3</v>
      </c>
      <c r="X60" s="17">
        <v>0.12983</v>
      </c>
      <c r="Z60" s="17">
        <f t="shared" si="30"/>
        <v>8.3376000000000005E-8</v>
      </c>
      <c r="AA60" s="11">
        <f t="shared" si="31"/>
        <v>7268.8</v>
      </c>
      <c r="AB60" s="17">
        <f t="shared" si="32"/>
        <v>1.9341000000000001E-7</v>
      </c>
      <c r="AC60" s="17">
        <f t="shared" si="33"/>
        <v>1.4230000000000001E-12</v>
      </c>
    </row>
    <row r="61" spans="1:29" x14ac:dyDescent="0.35">
      <c r="A61" s="12" t="s">
        <v>207</v>
      </c>
      <c r="B61" s="19">
        <v>1.0333E-4</v>
      </c>
      <c r="C61" s="12">
        <v>2.0149E-2</v>
      </c>
      <c r="D61" s="19">
        <v>7.9852999999999994E-8</v>
      </c>
      <c r="E61" s="19">
        <v>1.474E-8</v>
      </c>
      <c r="F61" s="19">
        <v>18.459</v>
      </c>
      <c r="G61" s="12">
        <v>122.3</v>
      </c>
      <c r="H61" s="12">
        <v>11.847</v>
      </c>
      <c r="I61" s="12">
        <v>9.6867999999999999</v>
      </c>
      <c r="J61" s="19">
        <v>1.9320000000000001E-7</v>
      </c>
      <c r="K61" s="19">
        <v>1.6355E-8</v>
      </c>
      <c r="L61" s="19">
        <v>8.4652999999999992</v>
      </c>
      <c r="M61" s="12">
        <v>0.78225</v>
      </c>
      <c r="N61" s="19">
        <v>7.3530000000000002E-3</v>
      </c>
      <c r="O61" s="19">
        <v>0.93998000000000004</v>
      </c>
      <c r="P61" s="12">
        <v>7167</v>
      </c>
      <c r="Q61" s="19">
        <v>13.821999999999999</v>
      </c>
      <c r="R61" s="19">
        <v>0.19286</v>
      </c>
      <c r="S61" s="25">
        <v>1.4116999999999999E-12</v>
      </c>
      <c r="T61" s="19">
        <v>2.9530999999999998E-14</v>
      </c>
      <c r="U61" s="19">
        <v>2.0918999999999999</v>
      </c>
      <c r="V61" s="12">
        <v>0.96706000000000003</v>
      </c>
      <c r="W61" s="19">
        <v>1.2587E-3</v>
      </c>
      <c r="X61" s="19">
        <v>0.13016</v>
      </c>
      <c r="Z61" s="19">
        <f t="shared" si="30"/>
        <v>7.9852999999999994E-8</v>
      </c>
      <c r="AA61" s="12">
        <f t="shared" si="31"/>
        <v>7289.3</v>
      </c>
      <c r="AB61" s="19">
        <f t="shared" si="32"/>
        <v>1.9320000000000001E-7</v>
      </c>
      <c r="AC61" s="19">
        <f t="shared" si="33"/>
        <v>1.4116999999999999E-12</v>
      </c>
    </row>
    <row r="62" spans="1:29" x14ac:dyDescent="0.35">
      <c r="A62" s="11" t="s">
        <v>52</v>
      </c>
      <c r="B62" s="11">
        <f t="shared" ref="B62:X62" si="34">AVERAGE(B57:B61)</f>
        <v>1.02196E-4</v>
      </c>
      <c r="C62" s="11">
        <f t="shared" si="34"/>
        <v>1.9928399999999999E-2</v>
      </c>
      <c r="D62" s="11">
        <f t="shared" si="34"/>
        <v>8.295340000000001E-8</v>
      </c>
      <c r="E62" s="11">
        <f t="shared" si="34"/>
        <v>1.46812E-8</v>
      </c>
      <c r="F62" s="11">
        <f t="shared" si="34"/>
        <v>17.705400000000001</v>
      </c>
      <c r="G62" s="11">
        <f t="shared" si="34"/>
        <v>118.53999999999999</v>
      </c>
      <c r="H62" s="11">
        <f t="shared" si="34"/>
        <v>11.824400000000001</v>
      </c>
      <c r="I62" s="11">
        <f t="shared" si="34"/>
        <v>9.9777200000000015</v>
      </c>
      <c r="J62" s="11">
        <f t="shared" si="34"/>
        <v>1.9400400000000002E-7</v>
      </c>
      <c r="K62" s="11">
        <f t="shared" si="34"/>
        <v>1.63022E-8</v>
      </c>
      <c r="L62" s="11">
        <f t="shared" si="34"/>
        <v>8.4031399999999987</v>
      </c>
      <c r="M62" s="11">
        <f t="shared" si="34"/>
        <v>0.78176199999999996</v>
      </c>
      <c r="N62" s="11">
        <f t="shared" si="34"/>
        <v>7.2991799999999997E-3</v>
      </c>
      <c r="O62" s="11">
        <f t="shared" si="34"/>
        <v>0.93368000000000007</v>
      </c>
      <c r="P62" s="11">
        <f t="shared" si="34"/>
        <v>7159.2</v>
      </c>
      <c r="Q62" s="11">
        <f t="shared" si="34"/>
        <v>13.789199999999999</v>
      </c>
      <c r="R62" s="11">
        <f t="shared" si="34"/>
        <v>0.19261</v>
      </c>
      <c r="S62" s="22">
        <f t="shared" si="34"/>
        <v>1.42778E-12</v>
      </c>
      <c r="T62" s="11">
        <f t="shared" si="34"/>
        <v>2.9757399999999999E-14</v>
      </c>
      <c r="U62" s="11">
        <f t="shared" si="34"/>
        <v>2.0842000000000001</v>
      </c>
      <c r="V62" s="11">
        <f t="shared" si="34"/>
        <v>0.96643800000000013</v>
      </c>
      <c r="W62" s="11">
        <f t="shared" si="34"/>
        <v>1.2545199999999999E-3</v>
      </c>
      <c r="X62" s="11">
        <f t="shared" si="34"/>
        <v>0.12981000000000004</v>
      </c>
      <c r="Z62" s="11">
        <f>AVERAGE(Z57:Z61)</f>
        <v>8.295340000000001E-8</v>
      </c>
      <c r="AA62" s="11">
        <f>AVERAGE(AA57:AA61)</f>
        <v>7277.7400000000007</v>
      </c>
      <c r="AB62" s="11">
        <f>AVERAGE(AB57:AB61)</f>
        <v>1.9400400000000002E-7</v>
      </c>
      <c r="AC62" s="11">
        <f>AVERAGE(AC57:AC61)</f>
        <v>1.42778E-12</v>
      </c>
    </row>
    <row r="64" spans="1:29" x14ac:dyDescent="0.35">
      <c r="A64" s="24">
        <v>0.08</v>
      </c>
    </row>
    <row r="65" spans="1:29" x14ac:dyDescent="0.35">
      <c r="A65" s="13" t="s">
        <v>19</v>
      </c>
      <c r="B65" s="13" t="s">
        <v>20</v>
      </c>
      <c r="C65" s="13" t="s">
        <v>21</v>
      </c>
      <c r="D65" s="13" t="s">
        <v>22</v>
      </c>
      <c r="E65" s="13" t="s">
        <v>23</v>
      </c>
      <c r="F65" s="13" t="s">
        <v>24</v>
      </c>
      <c r="G65" s="13" t="s">
        <v>25</v>
      </c>
      <c r="H65" s="13" t="s">
        <v>26</v>
      </c>
      <c r="I65" s="13" t="s">
        <v>27</v>
      </c>
      <c r="J65" s="13" t="s">
        <v>28</v>
      </c>
      <c r="K65" s="13" t="s">
        <v>29</v>
      </c>
      <c r="L65" s="13" t="s">
        <v>30</v>
      </c>
      <c r="M65" s="13" t="s">
        <v>31</v>
      </c>
      <c r="N65" s="13" t="s">
        <v>32</v>
      </c>
      <c r="O65" s="13" t="s">
        <v>33</v>
      </c>
      <c r="P65" s="13" t="s">
        <v>34</v>
      </c>
      <c r="Q65" s="13" t="s">
        <v>35</v>
      </c>
      <c r="R65" s="13" t="s">
        <v>36</v>
      </c>
      <c r="S65" s="13" t="s">
        <v>37</v>
      </c>
      <c r="T65" s="13" t="s">
        <v>38</v>
      </c>
      <c r="U65" s="13" t="s">
        <v>39</v>
      </c>
      <c r="V65" s="13" t="s">
        <v>40</v>
      </c>
      <c r="W65" s="13" t="s">
        <v>41</v>
      </c>
      <c r="X65" s="13" t="s">
        <v>42</v>
      </c>
      <c r="Z65" s="11" t="s">
        <v>43</v>
      </c>
      <c r="AA65" s="11" t="s">
        <v>44</v>
      </c>
      <c r="AB65" s="11" t="s">
        <v>45</v>
      </c>
      <c r="AC65" s="11" t="s">
        <v>46</v>
      </c>
    </row>
    <row r="66" spans="1:29" x14ac:dyDescent="0.35">
      <c r="A66" s="11" t="s">
        <v>208</v>
      </c>
      <c r="B66" s="17">
        <v>1.0353000000000001E-4</v>
      </c>
      <c r="C66" s="11">
        <v>2.0188000000000001E-2</v>
      </c>
      <c r="D66" s="17">
        <v>8.2234999999999995E-8</v>
      </c>
      <c r="E66" s="17">
        <v>1.4734999999999999E-8</v>
      </c>
      <c r="F66" s="17">
        <v>17.917999999999999</v>
      </c>
      <c r="G66" s="11">
        <v>118.1</v>
      </c>
      <c r="H66" s="11">
        <v>11.89</v>
      </c>
      <c r="I66" s="11">
        <v>10.068</v>
      </c>
      <c r="J66" s="17">
        <v>1.9485E-7</v>
      </c>
      <c r="K66" s="17">
        <v>1.6718000000000001E-8</v>
      </c>
      <c r="L66" s="17">
        <v>8.5799000000000003</v>
      </c>
      <c r="M66" s="11">
        <v>0.78320999999999996</v>
      </c>
      <c r="N66" s="17">
        <v>7.4523999999999996E-3</v>
      </c>
      <c r="O66" s="17">
        <v>0.95152000000000003</v>
      </c>
      <c r="P66" s="11">
        <v>7142</v>
      </c>
      <c r="Q66" s="17">
        <v>13.852</v>
      </c>
      <c r="R66" s="17">
        <v>0.19395000000000001</v>
      </c>
      <c r="S66" s="18">
        <v>1.4428000000000001E-12</v>
      </c>
      <c r="T66" s="17">
        <v>3.0201000000000003E-14</v>
      </c>
      <c r="U66" s="17">
        <v>2.0931999999999999</v>
      </c>
      <c r="V66" s="11">
        <v>0.96592</v>
      </c>
      <c r="W66" s="17">
        <v>1.2604999999999999E-3</v>
      </c>
      <c r="X66" s="17">
        <v>0.1305</v>
      </c>
      <c r="Z66" s="15">
        <f>D66</f>
        <v>8.2234999999999995E-8</v>
      </c>
      <c r="AA66" s="14">
        <f>G66+P66</f>
        <v>7260.1</v>
      </c>
      <c r="AB66" s="15">
        <f>J66</f>
        <v>1.9485E-7</v>
      </c>
      <c r="AC66" s="15">
        <f>S66</f>
        <v>1.4428000000000001E-12</v>
      </c>
    </row>
    <row r="67" spans="1:29" x14ac:dyDescent="0.35">
      <c r="A67" s="11" t="s">
        <v>209</v>
      </c>
      <c r="B67" s="17">
        <v>1.0225000000000001E-4</v>
      </c>
      <c r="C67" s="11">
        <v>1.9938999999999998E-2</v>
      </c>
      <c r="D67" s="17">
        <v>8.4327999999999999E-8</v>
      </c>
      <c r="E67" s="17">
        <v>1.4648999999999999E-8</v>
      </c>
      <c r="F67" s="17">
        <v>17.370999999999999</v>
      </c>
      <c r="G67" s="11">
        <v>115.7</v>
      </c>
      <c r="H67" s="11">
        <v>11.827999999999999</v>
      </c>
      <c r="I67" s="11">
        <v>10.223000000000001</v>
      </c>
      <c r="J67" s="17">
        <v>1.9670999999999999E-7</v>
      </c>
      <c r="K67" s="17">
        <v>1.6811000000000001E-8</v>
      </c>
      <c r="L67" s="17">
        <v>8.5460999999999991</v>
      </c>
      <c r="M67" s="11">
        <v>0.78244999999999998</v>
      </c>
      <c r="N67" s="17">
        <v>7.4238000000000004E-3</v>
      </c>
      <c r="O67" s="17">
        <v>0.94879000000000002</v>
      </c>
      <c r="P67" s="11">
        <v>7150</v>
      </c>
      <c r="Q67" s="17">
        <v>13.784000000000001</v>
      </c>
      <c r="R67" s="17">
        <v>0.19278000000000001</v>
      </c>
      <c r="S67" s="18">
        <v>1.4556999999999999E-12</v>
      </c>
      <c r="T67" s="17">
        <v>3.0292000000000002E-14</v>
      </c>
      <c r="U67" s="17">
        <v>2.0809000000000002</v>
      </c>
      <c r="V67" s="11">
        <v>0.96543000000000001</v>
      </c>
      <c r="W67" s="17">
        <v>1.2531E-3</v>
      </c>
      <c r="X67" s="17">
        <v>0.1298</v>
      </c>
      <c r="Z67" s="17">
        <f t="shared" ref="Z67:Z70" si="35">D67</f>
        <v>8.4327999999999999E-8</v>
      </c>
      <c r="AA67" s="11">
        <f t="shared" ref="AA67:AA70" si="36">G67+P67</f>
        <v>7265.7</v>
      </c>
      <c r="AB67" s="17">
        <f t="shared" ref="AB67:AB70" si="37">J67</f>
        <v>1.9670999999999999E-7</v>
      </c>
      <c r="AC67" s="17">
        <f t="shared" ref="AC67:AC70" si="38">S67</f>
        <v>1.4556999999999999E-12</v>
      </c>
    </row>
    <row r="68" spans="1:29" x14ac:dyDescent="0.35">
      <c r="A68" s="11" t="s">
        <v>210</v>
      </c>
      <c r="B68" s="17">
        <v>1.0194E-4</v>
      </c>
      <c r="C68" s="11">
        <v>1.9878E-2</v>
      </c>
      <c r="D68" s="17">
        <v>8.8161000000000004E-8</v>
      </c>
      <c r="E68" s="17">
        <v>1.4666E-8</v>
      </c>
      <c r="F68" s="17">
        <v>16.635000000000002</v>
      </c>
      <c r="G68" s="11">
        <v>110.2</v>
      </c>
      <c r="H68" s="11">
        <v>11.871</v>
      </c>
      <c r="I68" s="11">
        <v>10.772</v>
      </c>
      <c r="J68" s="17">
        <v>1.9698999999999999E-7</v>
      </c>
      <c r="K68" s="17">
        <v>1.6800999999999999E-8</v>
      </c>
      <c r="L68" s="17">
        <v>8.5289000000000001</v>
      </c>
      <c r="M68" s="11">
        <v>0.78230999999999995</v>
      </c>
      <c r="N68" s="17">
        <v>7.4091000000000001E-3</v>
      </c>
      <c r="O68" s="17">
        <v>0.94708000000000003</v>
      </c>
      <c r="P68" s="11">
        <v>7151</v>
      </c>
      <c r="Q68" s="17">
        <v>13.824</v>
      </c>
      <c r="R68" s="17">
        <v>0.19331999999999999</v>
      </c>
      <c r="S68" s="18">
        <v>1.4693E-12</v>
      </c>
      <c r="T68" s="17">
        <v>3.0568000000000003E-14</v>
      </c>
      <c r="U68" s="17">
        <v>2.0804</v>
      </c>
      <c r="V68" s="11">
        <v>0.96482000000000001</v>
      </c>
      <c r="W68" s="17">
        <v>1.2534E-3</v>
      </c>
      <c r="X68" s="17">
        <v>0.12991</v>
      </c>
      <c r="Z68" s="17">
        <f t="shared" si="35"/>
        <v>8.8161000000000004E-8</v>
      </c>
      <c r="AA68" s="11">
        <f t="shared" si="36"/>
        <v>7261.2</v>
      </c>
      <c r="AB68" s="17">
        <f t="shared" si="37"/>
        <v>1.9698999999999999E-7</v>
      </c>
      <c r="AC68" s="17">
        <f t="shared" si="38"/>
        <v>1.4693E-12</v>
      </c>
    </row>
    <row r="69" spans="1:29" x14ac:dyDescent="0.35">
      <c r="A69" s="11" t="s">
        <v>211</v>
      </c>
      <c r="B69" s="17">
        <v>1.0507E-4</v>
      </c>
      <c r="C69" s="11">
        <v>2.0487999999999999E-2</v>
      </c>
      <c r="D69" s="17">
        <v>7.9983999999999997E-8</v>
      </c>
      <c r="E69" s="17">
        <v>1.4835E-8</v>
      </c>
      <c r="F69" s="17">
        <v>18.547000000000001</v>
      </c>
      <c r="G69" s="11">
        <v>119.5</v>
      </c>
      <c r="H69" s="11">
        <v>11.972</v>
      </c>
      <c r="I69" s="11">
        <v>10.018000000000001</v>
      </c>
      <c r="J69" s="17">
        <v>1.9068000000000001E-7</v>
      </c>
      <c r="K69" s="17">
        <v>1.6487000000000001E-8</v>
      </c>
      <c r="L69" s="17">
        <v>8.6463999999999999</v>
      </c>
      <c r="M69" s="11">
        <v>0.78537000000000001</v>
      </c>
      <c r="N69" s="17">
        <v>7.5091000000000003E-3</v>
      </c>
      <c r="O69" s="17">
        <v>0.95611999999999997</v>
      </c>
      <c r="P69" s="11">
        <v>7132</v>
      </c>
      <c r="Q69" s="17">
        <v>13.936999999999999</v>
      </c>
      <c r="R69" s="17">
        <v>0.19542000000000001</v>
      </c>
      <c r="S69" s="18">
        <v>1.439E-12</v>
      </c>
      <c r="T69" s="17">
        <v>3.0321999999999997E-14</v>
      </c>
      <c r="U69" s="17">
        <v>2.1072000000000002</v>
      </c>
      <c r="V69" s="11">
        <v>0.96606999999999998</v>
      </c>
      <c r="W69" s="17">
        <v>1.2689999999999999E-3</v>
      </c>
      <c r="X69" s="17">
        <v>0.13136</v>
      </c>
      <c r="Z69" s="17">
        <f t="shared" si="35"/>
        <v>7.9983999999999997E-8</v>
      </c>
      <c r="AA69" s="11">
        <f t="shared" si="36"/>
        <v>7251.5</v>
      </c>
      <c r="AB69" s="17">
        <f t="shared" si="37"/>
        <v>1.9068000000000001E-7</v>
      </c>
      <c r="AC69" s="17">
        <f t="shared" si="38"/>
        <v>1.439E-12</v>
      </c>
    </row>
    <row r="70" spans="1:29" x14ac:dyDescent="0.35">
      <c r="A70" s="12" t="s">
        <v>212</v>
      </c>
      <c r="B70" s="19">
        <v>1.0305E-4</v>
      </c>
      <c r="C70" s="12">
        <v>2.0094999999999998E-2</v>
      </c>
      <c r="D70" s="19">
        <v>7.9505999999999997E-8</v>
      </c>
      <c r="E70" s="19">
        <v>1.4674E-8</v>
      </c>
      <c r="F70" s="19">
        <v>18.456</v>
      </c>
      <c r="G70" s="12">
        <v>120.9</v>
      </c>
      <c r="H70" s="12">
        <v>11.821</v>
      </c>
      <c r="I70" s="12">
        <v>9.7774999999999999</v>
      </c>
      <c r="J70" s="19">
        <v>1.9415E-7</v>
      </c>
      <c r="K70" s="19">
        <v>1.6641E-8</v>
      </c>
      <c r="L70" s="19">
        <v>8.5711999999999993</v>
      </c>
      <c r="M70" s="12">
        <v>0.78366000000000002</v>
      </c>
      <c r="N70" s="19">
        <v>7.4446E-3</v>
      </c>
      <c r="O70" s="19">
        <v>0.94998000000000005</v>
      </c>
      <c r="P70" s="12">
        <v>7143</v>
      </c>
      <c r="Q70" s="19">
        <v>13.776999999999999</v>
      </c>
      <c r="R70" s="19">
        <v>0.19287000000000001</v>
      </c>
      <c r="S70" s="25">
        <v>1.432E-12</v>
      </c>
      <c r="T70" s="19">
        <v>2.9865999999999997E-14</v>
      </c>
      <c r="U70" s="19">
        <v>2.0855999999999999</v>
      </c>
      <c r="V70" s="12">
        <v>0.96636999999999995</v>
      </c>
      <c r="W70" s="19">
        <v>1.2555000000000001E-3</v>
      </c>
      <c r="X70" s="19">
        <v>0.12992000000000001</v>
      </c>
      <c r="Z70" s="19">
        <f t="shared" si="35"/>
        <v>7.9505999999999997E-8</v>
      </c>
      <c r="AA70" s="12">
        <f t="shared" si="36"/>
        <v>7263.9</v>
      </c>
      <c r="AB70" s="19">
        <f t="shared" si="37"/>
        <v>1.9415E-7</v>
      </c>
      <c r="AC70" s="19">
        <f t="shared" si="38"/>
        <v>1.432E-12</v>
      </c>
    </row>
    <row r="71" spans="1:29" x14ac:dyDescent="0.35">
      <c r="A71" s="11" t="s">
        <v>52</v>
      </c>
      <c r="B71" s="11">
        <f t="shared" ref="B71:X71" si="39">AVERAGE(B66:B70)</f>
        <v>1.0316800000000001E-4</v>
      </c>
      <c r="C71" s="11">
        <f t="shared" si="39"/>
        <v>2.0117599999999999E-2</v>
      </c>
      <c r="D71" s="11">
        <f t="shared" si="39"/>
        <v>8.2842799999999999E-8</v>
      </c>
      <c r="E71" s="11">
        <f t="shared" si="39"/>
        <v>1.47118E-8</v>
      </c>
      <c r="F71" s="11">
        <f t="shared" si="39"/>
        <v>17.785400000000003</v>
      </c>
      <c r="G71" s="11">
        <f t="shared" si="39"/>
        <v>116.88</v>
      </c>
      <c r="H71" s="11">
        <f t="shared" si="39"/>
        <v>11.8764</v>
      </c>
      <c r="I71" s="11">
        <f t="shared" si="39"/>
        <v>10.171700000000001</v>
      </c>
      <c r="J71" s="11">
        <f t="shared" si="39"/>
        <v>1.9467599999999999E-7</v>
      </c>
      <c r="K71" s="11">
        <f t="shared" si="39"/>
        <v>1.66916E-8</v>
      </c>
      <c r="L71" s="11">
        <f t="shared" si="39"/>
        <v>8.5744999999999987</v>
      </c>
      <c r="M71" s="11">
        <f t="shared" si="39"/>
        <v>0.78339999999999999</v>
      </c>
      <c r="N71" s="11">
        <f t="shared" si="39"/>
        <v>7.4478000000000001E-3</v>
      </c>
      <c r="O71" s="11">
        <f t="shared" si="39"/>
        <v>0.95069800000000004</v>
      </c>
      <c r="P71" s="11">
        <f t="shared" si="39"/>
        <v>7143.6</v>
      </c>
      <c r="Q71" s="11">
        <f t="shared" si="39"/>
        <v>13.834799999999998</v>
      </c>
      <c r="R71" s="11">
        <f t="shared" si="39"/>
        <v>0.19366800000000001</v>
      </c>
      <c r="S71" s="22">
        <f t="shared" si="39"/>
        <v>1.4477599999999999E-12</v>
      </c>
      <c r="T71" s="11">
        <f t="shared" si="39"/>
        <v>3.0249799999999995E-14</v>
      </c>
      <c r="U71" s="11">
        <f t="shared" si="39"/>
        <v>2.0894599999999999</v>
      </c>
      <c r="V71" s="11">
        <f t="shared" si="39"/>
        <v>0.96572199999999986</v>
      </c>
      <c r="W71" s="11">
        <f t="shared" si="39"/>
        <v>1.2583E-3</v>
      </c>
      <c r="X71" s="11">
        <f t="shared" si="39"/>
        <v>0.130298</v>
      </c>
      <c r="Z71" s="11">
        <f>AVERAGE(Z66:Z70)</f>
        <v>8.2842799999999999E-8</v>
      </c>
      <c r="AA71" s="11">
        <f>AVERAGE(AA66:AA70)</f>
        <v>7260.4800000000005</v>
      </c>
      <c r="AB71" s="11">
        <f>AVERAGE(AB66:AB70)</f>
        <v>1.9467599999999999E-7</v>
      </c>
      <c r="AC71" s="11">
        <f>AVERAGE(AC66:AC70)</f>
        <v>1.4477599999999999E-12</v>
      </c>
    </row>
    <row r="73" spans="1:29" x14ac:dyDescent="0.35">
      <c r="A73" s="24">
        <v>0.09</v>
      </c>
    </row>
    <row r="74" spans="1:29" x14ac:dyDescent="0.35">
      <c r="A74" s="13" t="s">
        <v>19</v>
      </c>
      <c r="B74" s="13" t="s">
        <v>20</v>
      </c>
      <c r="C74" s="13" t="s">
        <v>21</v>
      </c>
      <c r="D74" s="13" t="s">
        <v>22</v>
      </c>
      <c r="E74" s="13" t="s">
        <v>23</v>
      </c>
      <c r="F74" s="13" t="s">
        <v>24</v>
      </c>
      <c r="G74" s="13" t="s">
        <v>25</v>
      </c>
      <c r="H74" s="13" t="s">
        <v>26</v>
      </c>
      <c r="I74" s="13" t="s">
        <v>27</v>
      </c>
      <c r="J74" s="13" t="s">
        <v>28</v>
      </c>
      <c r="K74" s="13" t="s">
        <v>29</v>
      </c>
      <c r="L74" s="13" t="s">
        <v>30</v>
      </c>
      <c r="M74" s="13" t="s">
        <v>31</v>
      </c>
      <c r="N74" s="13" t="s">
        <v>32</v>
      </c>
      <c r="O74" s="13" t="s">
        <v>33</v>
      </c>
      <c r="P74" s="13" t="s">
        <v>34</v>
      </c>
      <c r="Q74" s="13" t="s">
        <v>35</v>
      </c>
      <c r="R74" s="13" t="s">
        <v>36</v>
      </c>
      <c r="S74" s="13" t="s">
        <v>37</v>
      </c>
      <c r="T74" s="13" t="s">
        <v>38</v>
      </c>
      <c r="U74" s="13" t="s">
        <v>39</v>
      </c>
      <c r="V74" s="13" t="s">
        <v>40</v>
      </c>
      <c r="W74" s="13" t="s">
        <v>41</v>
      </c>
      <c r="X74" s="13" t="s">
        <v>42</v>
      </c>
      <c r="Z74" s="11" t="s">
        <v>43</v>
      </c>
      <c r="AA74" s="11" t="s">
        <v>44</v>
      </c>
      <c r="AB74" s="11" t="s">
        <v>45</v>
      </c>
      <c r="AC74" s="11" t="s">
        <v>46</v>
      </c>
    </row>
    <row r="75" spans="1:29" x14ac:dyDescent="0.35">
      <c r="A75" s="11" t="s">
        <v>213</v>
      </c>
      <c r="B75" s="17">
        <v>1.058E-4</v>
      </c>
      <c r="C75" s="11">
        <v>2.0629999999999999E-2</v>
      </c>
      <c r="D75" s="17">
        <v>7.903E-8</v>
      </c>
      <c r="E75" s="17">
        <v>1.4825E-8</v>
      </c>
      <c r="F75" s="17">
        <v>18.759</v>
      </c>
      <c r="G75" s="11">
        <v>121.9</v>
      </c>
      <c r="H75" s="11">
        <v>11.920999999999999</v>
      </c>
      <c r="I75" s="11">
        <v>9.7792999999999992</v>
      </c>
      <c r="J75" s="17">
        <v>1.9744E-7</v>
      </c>
      <c r="K75" s="17">
        <v>1.7383000000000001E-8</v>
      </c>
      <c r="L75" s="17">
        <v>8.8041999999999998</v>
      </c>
      <c r="M75" s="11">
        <v>0.78339999999999999</v>
      </c>
      <c r="N75" s="17">
        <v>7.6470000000000002E-3</v>
      </c>
      <c r="O75" s="17">
        <v>0.97613000000000005</v>
      </c>
      <c r="P75" s="11">
        <v>7163</v>
      </c>
      <c r="Q75" s="17">
        <v>13.904</v>
      </c>
      <c r="R75" s="17">
        <v>0.19411</v>
      </c>
      <c r="S75" s="18">
        <v>1.4213E-12</v>
      </c>
      <c r="T75" s="17">
        <v>2.9912999999999998E-14</v>
      </c>
      <c r="U75" s="17">
        <v>2.1046</v>
      </c>
      <c r="V75" s="11">
        <v>0.96672999999999998</v>
      </c>
      <c r="W75" s="17">
        <v>1.2665E-3</v>
      </c>
      <c r="X75" s="17">
        <v>0.13100999999999999</v>
      </c>
      <c r="Z75" s="15">
        <f>D75</f>
        <v>7.903E-8</v>
      </c>
      <c r="AA75" s="14">
        <f>G75+P75</f>
        <v>7284.9</v>
      </c>
      <c r="AB75" s="15">
        <f>J75</f>
        <v>1.9744E-7</v>
      </c>
      <c r="AC75" s="15">
        <f>S75</f>
        <v>1.4213E-12</v>
      </c>
    </row>
    <row r="76" spans="1:29" x14ac:dyDescent="0.35">
      <c r="A76" s="11" t="s">
        <v>214</v>
      </c>
      <c r="B76" s="17">
        <v>1.063E-4</v>
      </c>
      <c r="C76" s="11">
        <v>2.0729000000000001E-2</v>
      </c>
      <c r="D76" s="17">
        <v>7.7588999999999994E-8</v>
      </c>
      <c r="E76" s="17">
        <v>1.4858E-8</v>
      </c>
      <c r="F76" s="17">
        <v>19.149999999999999</v>
      </c>
      <c r="G76" s="11">
        <v>123.3</v>
      </c>
      <c r="H76" s="11">
        <v>11.948</v>
      </c>
      <c r="I76" s="11">
        <v>9.6902000000000008</v>
      </c>
      <c r="J76" s="17">
        <v>1.9702E-7</v>
      </c>
      <c r="K76" s="17">
        <v>1.7382E-8</v>
      </c>
      <c r="L76" s="17">
        <v>8.8224999999999998</v>
      </c>
      <c r="M76" s="11">
        <v>0.78369999999999995</v>
      </c>
      <c r="N76" s="17">
        <v>7.6626000000000003E-3</v>
      </c>
      <c r="O76" s="17">
        <v>0.97775000000000001</v>
      </c>
      <c r="P76" s="11">
        <v>7154</v>
      </c>
      <c r="Q76" s="17">
        <v>13.93</v>
      </c>
      <c r="R76" s="17">
        <v>0.19472</v>
      </c>
      <c r="S76" s="18">
        <v>1.4156999999999999E-12</v>
      </c>
      <c r="T76" s="17">
        <v>2.9865000000000001E-14</v>
      </c>
      <c r="U76" s="17">
        <v>2.1095999999999999</v>
      </c>
      <c r="V76" s="11">
        <v>0.96694999999999998</v>
      </c>
      <c r="W76" s="17">
        <v>1.2696000000000001E-3</v>
      </c>
      <c r="X76" s="17">
        <v>0.1313</v>
      </c>
      <c r="Z76" s="17">
        <f t="shared" ref="Z76:Z79" si="40">D76</f>
        <v>7.7588999999999994E-8</v>
      </c>
      <c r="AA76" s="11">
        <f t="shared" ref="AA76:AA79" si="41">G76+P76</f>
        <v>7277.3</v>
      </c>
      <c r="AB76" s="17">
        <f t="shared" ref="AB76:AB79" si="42">J76</f>
        <v>1.9702E-7</v>
      </c>
      <c r="AC76" s="17">
        <f t="shared" ref="AC76:AC79" si="43">S76</f>
        <v>1.4156999999999999E-12</v>
      </c>
    </row>
    <row r="77" spans="1:29" x14ac:dyDescent="0.35">
      <c r="A77" s="11" t="s">
        <v>215</v>
      </c>
      <c r="B77" s="17">
        <v>1.0532E-4</v>
      </c>
      <c r="C77" s="11">
        <v>2.0537E-2</v>
      </c>
      <c r="D77" s="17">
        <v>7.9298E-8</v>
      </c>
      <c r="E77" s="17">
        <v>1.479E-8</v>
      </c>
      <c r="F77" s="17">
        <v>18.651</v>
      </c>
      <c r="G77" s="11">
        <v>120.9</v>
      </c>
      <c r="H77" s="11">
        <v>11.887</v>
      </c>
      <c r="I77" s="11">
        <v>9.8321000000000005</v>
      </c>
      <c r="J77" s="17">
        <v>1.97E-7</v>
      </c>
      <c r="K77" s="17">
        <v>1.7347E-8</v>
      </c>
      <c r="L77" s="17">
        <v>8.8056000000000001</v>
      </c>
      <c r="M77" s="11">
        <v>0.78358000000000005</v>
      </c>
      <c r="N77" s="17">
        <v>7.6484999999999999E-3</v>
      </c>
      <c r="O77" s="17">
        <v>0.97609999999999997</v>
      </c>
      <c r="P77" s="11">
        <v>7180</v>
      </c>
      <c r="Q77" s="17">
        <v>13.872999999999999</v>
      </c>
      <c r="R77" s="17">
        <v>0.19322</v>
      </c>
      <c r="S77" s="18">
        <v>1.4298E-12</v>
      </c>
      <c r="T77" s="17">
        <v>3.0003000000000001E-14</v>
      </c>
      <c r="U77" s="17">
        <v>2.0983999999999998</v>
      </c>
      <c r="V77" s="11">
        <v>0.96640999999999999</v>
      </c>
      <c r="W77" s="17">
        <v>1.2626E-3</v>
      </c>
      <c r="X77" s="17">
        <v>0.13064999999999999</v>
      </c>
      <c r="Z77" s="17">
        <f t="shared" si="40"/>
        <v>7.9298E-8</v>
      </c>
      <c r="AA77" s="11">
        <f t="shared" si="41"/>
        <v>7300.9</v>
      </c>
      <c r="AB77" s="17">
        <f t="shared" si="42"/>
        <v>1.97E-7</v>
      </c>
      <c r="AC77" s="17">
        <f t="shared" si="43"/>
        <v>1.4298E-12</v>
      </c>
    </row>
    <row r="78" spans="1:29" x14ac:dyDescent="0.35">
      <c r="A78" s="11" t="s">
        <v>216</v>
      </c>
      <c r="B78" s="17">
        <v>1.0298000000000001E-4</v>
      </c>
      <c r="C78" s="11">
        <v>2.0081000000000002E-2</v>
      </c>
      <c r="D78" s="17">
        <v>8.5347000000000003E-8</v>
      </c>
      <c r="E78" s="17">
        <v>1.4666E-8</v>
      </c>
      <c r="F78" s="17">
        <v>17.184000000000001</v>
      </c>
      <c r="G78" s="11">
        <v>113.9</v>
      </c>
      <c r="H78" s="11">
        <v>11.823</v>
      </c>
      <c r="I78" s="11">
        <v>10.38</v>
      </c>
      <c r="J78" s="17">
        <v>2.0032999999999999E-7</v>
      </c>
      <c r="K78" s="17">
        <v>1.7468999999999999E-8</v>
      </c>
      <c r="L78" s="17">
        <v>8.7201000000000004</v>
      </c>
      <c r="M78" s="11">
        <v>0.78200999999999998</v>
      </c>
      <c r="N78" s="17">
        <v>7.5751999999999998E-3</v>
      </c>
      <c r="O78" s="17">
        <v>0.96867999999999999</v>
      </c>
      <c r="P78" s="11">
        <v>7191</v>
      </c>
      <c r="Q78" s="17">
        <v>13.798</v>
      </c>
      <c r="R78" s="17">
        <v>0.19188</v>
      </c>
      <c r="S78" s="18">
        <v>1.464E-12</v>
      </c>
      <c r="T78" s="17">
        <v>3.0447000000000003E-14</v>
      </c>
      <c r="U78" s="17">
        <v>2.0796999999999999</v>
      </c>
      <c r="V78" s="11">
        <v>0.96508000000000005</v>
      </c>
      <c r="W78" s="17">
        <v>1.2518E-3</v>
      </c>
      <c r="X78" s="17">
        <v>0.12970999999999999</v>
      </c>
      <c r="Z78" s="17">
        <f t="shared" si="40"/>
        <v>8.5347000000000003E-8</v>
      </c>
      <c r="AA78" s="11">
        <f t="shared" si="41"/>
        <v>7304.9</v>
      </c>
      <c r="AB78" s="17">
        <f t="shared" si="42"/>
        <v>2.0032999999999999E-7</v>
      </c>
      <c r="AC78" s="17">
        <f t="shared" si="43"/>
        <v>1.464E-12</v>
      </c>
    </row>
    <row r="79" spans="1:29" x14ac:dyDescent="0.35">
      <c r="A79" s="12" t="s">
        <v>217</v>
      </c>
      <c r="B79" s="19">
        <v>1.0469E-4</v>
      </c>
      <c r="C79" s="12">
        <v>2.0414000000000002E-2</v>
      </c>
      <c r="D79" s="19">
        <v>8.2812000000000001E-8</v>
      </c>
      <c r="E79" s="19">
        <v>1.4772999999999999E-8</v>
      </c>
      <c r="F79" s="19">
        <v>17.838999999999999</v>
      </c>
      <c r="G79" s="12">
        <v>116.6</v>
      </c>
      <c r="H79" s="12">
        <v>11.904</v>
      </c>
      <c r="I79" s="12">
        <v>10.209</v>
      </c>
      <c r="J79" s="19">
        <v>1.9891E-7</v>
      </c>
      <c r="K79" s="19">
        <v>1.7442999999999999E-8</v>
      </c>
      <c r="L79" s="19">
        <v>8.7692999999999994</v>
      </c>
      <c r="M79" s="12">
        <v>0.78264999999999996</v>
      </c>
      <c r="N79" s="19">
        <v>7.6176000000000004E-3</v>
      </c>
      <c r="O79" s="19">
        <v>0.97331000000000001</v>
      </c>
      <c r="P79" s="12">
        <v>7174</v>
      </c>
      <c r="Q79" s="19">
        <v>13.887</v>
      </c>
      <c r="R79" s="19">
        <v>0.19356999999999999</v>
      </c>
      <c r="S79" s="25">
        <v>1.4509E-12</v>
      </c>
      <c r="T79" s="19">
        <v>3.0421000000000001E-14</v>
      </c>
      <c r="U79" s="19">
        <v>2.0966999999999998</v>
      </c>
      <c r="V79" s="12">
        <v>0.96560000000000001</v>
      </c>
      <c r="W79" s="19">
        <v>1.2620999999999999E-3</v>
      </c>
      <c r="X79" s="19">
        <v>0.13070999999999999</v>
      </c>
      <c r="Z79" s="19">
        <f t="shared" si="40"/>
        <v>8.2812000000000001E-8</v>
      </c>
      <c r="AA79" s="12">
        <f t="shared" si="41"/>
        <v>7290.6</v>
      </c>
      <c r="AB79" s="19">
        <f t="shared" si="42"/>
        <v>1.9891E-7</v>
      </c>
      <c r="AC79" s="19">
        <f t="shared" si="43"/>
        <v>1.4509E-12</v>
      </c>
    </row>
    <row r="80" spans="1:29" x14ac:dyDescent="0.35">
      <c r="A80" s="11" t="s">
        <v>52</v>
      </c>
      <c r="B80" s="11">
        <f t="shared" ref="B80:X80" si="44">AVERAGE(B75:B79)</f>
        <v>1.0501799999999999E-4</v>
      </c>
      <c r="C80" s="11">
        <f t="shared" si="44"/>
        <v>2.0478199999999998E-2</v>
      </c>
      <c r="D80" s="11">
        <f t="shared" si="44"/>
        <v>8.0815199999999997E-8</v>
      </c>
      <c r="E80" s="11">
        <f t="shared" si="44"/>
        <v>1.4782400000000001E-8</v>
      </c>
      <c r="F80" s="11">
        <f t="shared" si="44"/>
        <v>18.316600000000001</v>
      </c>
      <c r="G80" s="11">
        <f t="shared" si="44"/>
        <v>119.32000000000001</v>
      </c>
      <c r="H80" s="11">
        <f t="shared" si="44"/>
        <v>11.896600000000001</v>
      </c>
      <c r="I80" s="11">
        <f t="shared" si="44"/>
        <v>9.9781200000000005</v>
      </c>
      <c r="J80" s="11">
        <f t="shared" si="44"/>
        <v>1.9814000000000003E-7</v>
      </c>
      <c r="K80" s="11">
        <f t="shared" si="44"/>
        <v>1.7404799999999998E-8</v>
      </c>
      <c r="L80" s="11">
        <f t="shared" si="44"/>
        <v>8.7843400000000003</v>
      </c>
      <c r="M80" s="11">
        <f t="shared" si="44"/>
        <v>0.78306799999999999</v>
      </c>
      <c r="N80" s="11">
        <f t="shared" si="44"/>
        <v>7.6301800000000003E-3</v>
      </c>
      <c r="O80" s="11">
        <f t="shared" si="44"/>
        <v>0.97439399999999998</v>
      </c>
      <c r="P80" s="11">
        <f t="shared" si="44"/>
        <v>7172.4</v>
      </c>
      <c r="Q80" s="11">
        <f t="shared" si="44"/>
        <v>13.878399999999999</v>
      </c>
      <c r="R80" s="11">
        <f t="shared" si="44"/>
        <v>0.19350000000000001</v>
      </c>
      <c r="S80" s="22">
        <f t="shared" si="44"/>
        <v>1.4363400000000001E-12</v>
      </c>
      <c r="T80" s="11">
        <f t="shared" si="44"/>
        <v>3.0129800000000005E-14</v>
      </c>
      <c r="U80" s="11">
        <f t="shared" si="44"/>
        <v>2.0977999999999999</v>
      </c>
      <c r="V80" s="11">
        <f t="shared" si="44"/>
        <v>0.96615399999999985</v>
      </c>
      <c r="W80" s="11">
        <f t="shared" si="44"/>
        <v>1.26252E-3</v>
      </c>
      <c r="X80" s="11">
        <f t="shared" si="44"/>
        <v>0.13067599999999999</v>
      </c>
      <c r="Z80" s="11">
        <f>AVERAGE(Z75:Z79)</f>
        <v>8.0815199999999997E-8</v>
      </c>
      <c r="AA80" s="11">
        <f>AVERAGE(AA75:AA79)</f>
        <v>7291.7199999999993</v>
      </c>
      <c r="AB80" s="11">
        <f>AVERAGE(AB75:AB79)</f>
        <v>1.9814000000000003E-7</v>
      </c>
      <c r="AC80" s="11">
        <f>AVERAGE(AC75:AC79)</f>
        <v>1.4363400000000001E-12</v>
      </c>
    </row>
    <row r="82" spans="1:29" x14ac:dyDescent="0.35">
      <c r="A82" s="24">
        <v>0.1</v>
      </c>
    </row>
    <row r="83" spans="1:29" x14ac:dyDescent="0.35">
      <c r="A83" s="13" t="s">
        <v>19</v>
      </c>
      <c r="B83" s="13" t="s">
        <v>20</v>
      </c>
      <c r="C83" s="13" t="s">
        <v>21</v>
      </c>
      <c r="D83" s="13" t="s">
        <v>22</v>
      </c>
      <c r="E83" s="13" t="s">
        <v>23</v>
      </c>
      <c r="F83" s="13" t="s">
        <v>24</v>
      </c>
      <c r="G83" s="13" t="s">
        <v>25</v>
      </c>
      <c r="H83" s="13" t="s">
        <v>26</v>
      </c>
      <c r="I83" s="13" t="s">
        <v>27</v>
      </c>
      <c r="J83" s="13" t="s">
        <v>28</v>
      </c>
      <c r="K83" s="13" t="s">
        <v>29</v>
      </c>
      <c r="L83" s="13" t="s">
        <v>30</v>
      </c>
      <c r="M83" s="13" t="s">
        <v>31</v>
      </c>
      <c r="N83" s="13" t="s">
        <v>32</v>
      </c>
      <c r="O83" s="13" t="s">
        <v>33</v>
      </c>
      <c r="P83" s="13" t="s">
        <v>34</v>
      </c>
      <c r="Q83" s="13" t="s">
        <v>35</v>
      </c>
      <c r="R83" s="13" t="s">
        <v>36</v>
      </c>
      <c r="S83" s="13" t="s">
        <v>37</v>
      </c>
      <c r="T83" s="13" t="s">
        <v>38</v>
      </c>
      <c r="U83" s="13" t="s">
        <v>39</v>
      </c>
      <c r="V83" s="13" t="s">
        <v>40</v>
      </c>
      <c r="W83" s="13" t="s">
        <v>41</v>
      </c>
      <c r="X83" s="13" t="s">
        <v>42</v>
      </c>
      <c r="Z83" s="11" t="s">
        <v>43</v>
      </c>
      <c r="AA83" s="11" t="s">
        <v>44</v>
      </c>
      <c r="AB83" s="11" t="s">
        <v>45</v>
      </c>
      <c r="AC83" s="11" t="s">
        <v>46</v>
      </c>
    </row>
    <row r="84" spans="1:29" x14ac:dyDescent="0.35">
      <c r="A84" s="11" t="s">
        <v>218</v>
      </c>
      <c r="B84" s="17">
        <v>1.0608E-4</v>
      </c>
      <c r="C84" s="11">
        <v>2.0686E-2</v>
      </c>
      <c r="D84" s="17">
        <v>8.0792E-8</v>
      </c>
      <c r="E84" s="17">
        <v>1.4847000000000001E-8</v>
      </c>
      <c r="F84" s="17">
        <v>18.376999999999999</v>
      </c>
      <c r="G84" s="11">
        <v>119.7</v>
      </c>
      <c r="H84" s="11">
        <v>11.965999999999999</v>
      </c>
      <c r="I84" s="11">
        <v>9.9967000000000006</v>
      </c>
      <c r="J84" s="17">
        <v>2.0101E-7</v>
      </c>
      <c r="K84" s="17">
        <v>1.7853999999999999E-8</v>
      </c>
      <c r="L84" s="17">
        <v>8.8820999999999994</v>
      </c>
      <c r="M84" s="11">
        <v>0.78276999999999997</v>
      </c>
      <c r="N84" s="17">
        <v>7.7155000000000001E-3</v>
      </c>
      <c r="O84" s="17">
        <v>0.98567000000000005</v>
      </c>
      <c r="P84" s="11">
        <v>7153</v>
      </c>
      <c r="Q84" s="17">
        <v>13.946999999999999</v>
      </c>
      <c r="R84" s="17">
        <v>0.19497999999999999</v>
      </c>
      <c r="S84" s="18">
        <v>1.4357E-12</v>
      </c>
      <c r="T84" s="17">
        <v>3.0262999999999998E-14</v>
      </c>
      <c r="U84" s="17">
        <v>2.1078999999999999</v>
      </c>
      <c r="V84" s="11">
        <v>0.96616999999999997</v>
      </c>
      <c r="W84" s="17">
        <v>1.2689999999999999E-3</v>
      </c>
      <c r="X84" s="17">
        <v>0.13134000000000001</v>
      </c>
      <c r="Z84" s="15">
        <f>D84</f>
        <v>8.0792E-8</v>
      </c>
      <c r="AA84" s="14">
        <f>G84+P84</f>
        <v>7272.7</v>
      </c>
      <c r="AB84" s="15">
        <f>J84</f>
        <v>2.0101E-7</v>
      </c>
      <c r="AC84" s="15">
        <f>S84</f>
        <v>1.4357E-12</v>
      </c>
    </row>
    <row r="85" spans="1:29" x14ac:dyDescent="0.35">
      <c r="A85" s="11" t="s">
        <v>219</v>
      </c>
      <c r="B85" s="17">
        <v>1.0586000000000001E-4</v>
      </c>
      <c r="C85" s="11">
        <v>2.0643000000000002E-2</v>
      </c>
      <c r="D85" s="17">
        <v>7.7809000000000005E-8</v>
      </c>
      <c r="E85" s="17">
        <v>1.4816E-8</v>
      </c>
      <c r="F85" s="17">
        <v>19.041</v>
      </c>
      <c r="G85" s="11">
        <v>124.4</v>
      </c>
      <c r="H85" s="11">
        <v>11.93</v>
      </c>
      <c r="I85" s="11">
        <v>9.59</v>
      </c>
      <c r="J85" s="17">
        <v>2.0265999999999999E-7</v>
      </c>
      <c r="K85" s="17">
        <v>1.7957E-8</v>
      </c>
      <c r="L85" s="17">
        <v>8.8606999999999996</v>
      </c>
      <c r="M85" s="11">
        <v>0.78229000000000004</v>
      </c>
      <c r="N85" s="17">
        <v>7.6968000000000002E-3</v>
      </c>
      <c r="O85" s="17">
        <v>0.98387999999999998</v>
      </c>
      <c r="P85" s="11">
        <v>7130</v>
      </c>
      <c r="Q85" s="17">
        <v>13.898</v>
      </c>
      <c r="R85" s="17">
        <v>0.19492000000000001</v>
      </c>
      <c r="S85" s="18">
        <v>1.4063999999999999E-12</v>
      </c>
      <c r="T85" s="17">
        <v>2.9600999999999998E-14</v>
      </c>
      <c r="U85" s="17">
        <v>2.1046999999999998</v>
      </c>
      <c r="V85" s="11">
        <v>0.96728000000000003</v>
      </c>
      <c r="W85" s="17">
        <v>1.2671E-3</v>
      </c>
      <c r="X85" s="17">
        <v>0.13100000000000001</v>
      </c>
      <c r="Z85" s="17">
        <f t="shared" ref="Z85:Z88" si="45">D85</f>
        <v>7.7809000000000005E-8</v>
      </c>
      <c r="AA85" s="11">
        <f t="shared" ref="AA85:AA88" si="46">G85+P85</f>
        <v>7254.4</v>
      </c>
      <c r="AB85" s="17">
        <f t="shared" ref="AB85:AB88" si="47">J85</f>
        <v>2.0265999999999999E-7</v>
      </c>
      <c r="AC85" s="17">
        <f t="shared" ref="AC85:AC88" si="48">S85</f>
        <v>1.4063999999999999E-12</v>
      </c>
    </row>
    <row r="86" spans="1:29" x14ac:dyDescent="0.35">
      <c r="A86" s="11" t="s">
        <v>220</v>
      </c>
      <c r="B86" s="17">
        <v>1.0351E-4</v>
      </c>
      <c r="C86" s="11">
        <v>2.0184000000000001E-2</v>
      </c>
      <c r="D86" s="17">
        <v>8.1303999999999998E-8</v>
      </c>
      <c r="E86" s="17">
        <v>1.4691000000000001E-8</v>
      </c>
      <c r="F86" s="17">
        <v>18.068999999999999</v>
      </c>
      <c r="G86" s="11">
        <v>117.5</v>
      </c>
      <c r="H86" s="11">
        <v>11.858000000000001</v>
      </c>
      <c r="I86" s="11">
        <v>10.092000000000001</v>
      </c>
      <c r="J86" s="17">
        <v>2.0302E-7</v>
      </c>
      <c r="K86" s="17">
        <v>1.7815000000000001E-8</v>
      </c>
      <c r="L86" s="17">
        <v>8.7750000000000004</v>
      </c>
      <c r="M86" s="11">
        <v>0.78220999999999996</v>
      </c>
      <c r="N86" s="17">
        <v>7.6226000000000002E-3</v>
      </c>
      <c r="O86" s="17">
        <v>0.97450000000000003</v>
      </c>
      <c r="P86" s="11">
        <v>7139</v>
      </c>
      <c r="Q86" s="17">
        <v>13.805999999999999</v>
      </c>
      <c r="R86" s="17">
        <v>0.19339000000000001</v>
      </c>
      <c r="S86" s="18">
        <v>1.4238000000000001E-12</v>
      </c>
      <c r="T86" s="17">
        <v>2.9655000000000001E-14</v>
      </c>
      <c r="U86" s="17">
        <v>2.0828000000000002</v>
      </c>
      <c r="V86" s="11">
        <v>0.96648999999999996</v>
      </c>
      <c r="W86" s="17">
        <v>1.2543999999999999E-3</v>
      </c>
      <c r="X86" s="17">
        <v>0.12978999999999999</v>
      </c>
      <c r="Z86" s="17">
        <f t="shared" si="45"/>
        <v>8.1303999999999998E-8</v>
      </c>
      <c r="AA86" s="11">
        <f t="shared" si="46"/>
        <v>7256.5</v>
      </c>
      <c r="AB86" s="17">
        <f t="shared" si="47"/>
        <v>2.0302E-7</v>
      </c>
      <c r="AC86" s="17">
        <f t="shared" si="48"/>
        <v>1.4238000000000001E-12</v>
      </c>
    </row>
    <row r="87" spans="1:29" x14ac:dyDescent="0.35">
      <c r="A87" s="11" t="s">
        <v>221</v>
      </c>
      <c r="B87" s="17">
        <v>1.0547E-4</v>
      </c>
      <c r="C87" s="11">
        <v>2.0566999999999998E-2</v>
      </c>
      <c r="D87" s="17">
        <v>7.9105999999999994E-8</v>
      </c>
      <c r="E87" s="17">
        <v>1.479E-8</v>
      </c>
      <c r="F87" s="17">
        <v>18.696000000000002</v>
      </c>
      <c r="G87" s="11">
        <v>122.5</v>
      </c>
      <c r="H87" s="11">
        <v>11.923</v>
      </c>
      <c r="I87" s="11">
        <v>9.7331000000000003</v>
      </c>
      <c r="J87" s="17">
        <v>2.0067999999999999E-7</v>
      </c>
      <c r="K87" s="17">
        <v>1.7742999999999999E-8</v>
      </c>
      <c r="L87" s="17">
        <v>8.8414000000000001</v>
      </c>
      <c r="M87" s="11">
        <v>0.78320000000000001</v>
      </c>
      <c r="N87" s="17">
        <v>7.6796E-3</v>
      </c>
      <c r="O87" s="17">
        <v>0.98053999999999997</v>
      </c>
      <c r="P87" s="11">
        <v>7125</v>
      </c>
      <c r="Q87" s="17">
        <v>13.884</v>
      </c>
      <c r="R87" s="17">
        <v>0.19486000000000001</v>
      </c>
      <c r="S87" s="18">
        <v>1.4192000000000001E-12</v>
      </c>
      <c r="T87" s="17">
        <v>2.9829999999999998E-14</v>
      </c>
      <c r="U87" s="17">
        <v>2.1019000000000001</v>
      </c>
      <c r="V87" s="11">
        <v>0.96682000000000001</v>
      </c>
      <c r="W87" s="17">
        <v>1.2656E-3</v>
      </c>
      <c r="X87" s="17">
        <v>0.13089999999999999</v>
      </c>
      <c r="Z87" s="17">
        <f t="shared" si="45"/>
        <v>7.9105999999999994E-8</v>
      </c>
      <c r="AA87" s="11">
        <f t="shared" si="46"/>
        <v>7247.5</v>
      </c>
      <c r="AB87" s="17">
        <f t="shared" si="47"/>
        <v>2.0067999999999999E-7</v>
      </c>
      <c r="AC87" s="17">
        <f t="shared" si="48"/>
        <v>1.4192000000000001E-12</v>
      </c>
    </row>
    <row r="88" spans="1:29" x14ac:dyDescent="0.35">
      <c r="A88" s="12" t="s">
        <v>222</v>
      </c>
      <c r="B88" s="19">
        <v>1.0545E-4</v>
      </c>
      <c r="C88" s="12">
        <v>2.0563999999999999E-2</v>
      </c>
      <c r="D88" s="19">
        <v>7.9848000000000001E-8</v>
      </c>
      <c r="E88" s="19">
        <v>1.4799000000000001E-8</v>
      </c>
      <c r="F88" s="19">
        <v>18.533999999999999</v>
      </c>
      <c r="G88" s="12">
        <v>120.5</v>
      </c>
      <c r="H88" s="12">
        <v>11.917</v>
      </c>
      <c r="I88" s="12">
        <v>9.8895999999999997</v>
      </c>
      <c r="J88" s="19">
        <v>2.0197E-7</v>
      </c>
      <c r="K88" s="19">
        <v>1.7926999999999999E-8</v>
      </c>
      <c r="L88" s="19">
        <v>8.8760999999999992</v>
      </c>
      <c r="M88" s="12">
        <v>0.78237000000000001</v>
      </c>
      <c r="N88" s="19">
        <v>7.7105000000000003E-3</v>
      </c>
      <c r="O88" s="19">
        <v>0.98553000000000002</v>
      </c>
      <c r="P88" s="12">
        <v>7166</v>
      </c>
      <c r="Q88" s="19">
        <v>13.898</v>
      </c>
      <c r="R88" s="19">
        <v>0.19394</v>
      </c>
      <c r="S88" s="25">
        <v>1.4359E-12</v>
      </c>
      <c r="T88" s="19">
        <v>3.0156999999999998E-14</v>
      </c>
      <c r="U88" s="19">
        <v>2.1002000000000001</v>
      </c>
      <c r="V88" s="12">
        <v>0.96616000000000002</v>
      </c>
      <c r="W88" s="19">
        <v>1.2641E-3</v>
      </c>
      <c r="X88" s="19">
        <v>0.13084000000000001</v>
      </c>
      <c r="Z88" s="19">
        <f t="shared" si="45"/>
        <v>7.9848000000000001E-8</v>
      </c>
      <c r="AA88" s="12">
        <f t="shared" si="46"/>
        <v>7286.5</v>
      </c>
      <c r="AB88" s="19">
        <f t="shared" si="47"/>
        <v>2.0197E-7</v>
      </c>
      <c r="AC88" s="19">
        <f t="shared" si="48"/>
        <v>1.4359E-12</v>
      </c>
    </row>
    <row r="89" spans="1:29" x14ac:dyDescent="0.35">
      <c r="A89" s="11" t="s">
        <v>52</v>
      </c>
      <c r="B89" s="11">
        <f t="shared" ref="B89:X89" si="49">AVERAGE(B84:B88)</f>
        <v>1.05274E-4</v>
      </c>
      <c r="C89" s="11">
        <f t="shared" si="49"/>
        <v>2.05288E-2</v>
      </c>
      <c r="D89" s="11">
        <f t="shared" si="49"/>
        <v>7.977180000000001E-8</v>
      </c>
      <c r="E89" s="11">
        <f t="shared" si="49"/>
        <v>1.4788600000000001E-8</v>
      </c>
      <c r="F89" s="11">
        <f t="shared" si="49"/>
        <v>18.543399999999998</v>
      </c>
      <c r="G89" s="11">
        <f t="shared" si="49"/>
        <v>120.92</v>
      </c>
      <c r="H89" s="11">
        <f t="shared" si="49"/>
        <v>11.918800000000001</v>
      </c>
      <c r="I89" s="11">
        <f t="shared" si="49"/>
        <v>9.8602799999999995</v>
      </c>
      <c r="J89" s="11">
        <f t="shared" si="49"/>
        <v>2.0186800000000002E-7</v>
      </c>
      <c r="K89" s="11">
        <f t="shared" si="49"/>
        <v>1.7859200000000002E-8</v>
      </c>
      <c r="L89" s="11">
        <f t="shared" si="49"/>
        <v>8.8470600000000008</v>
      </c>
      <c r="M89" s="11">
        <f t="shared" si="49"/>
        <v>0.78256800000000004</v>
      </c>
      <c r="N89" s="11">
        <f t="shared" si="49"/>
        <v>7.685E-3</v>
      </c>
      <c r="O89" s="11">
        <f t="shared" si="49"/>
        <v>0.98202400000000001</v>
      </c>
      <c r="P89" s="11">
        <f t="shared" si="49"/>
        <v>7142.6</v>
      </c>
      <c r="Q89" s="11">
        <f t="shared" si="49"/>
        <v>13.886599999999998</v>
      </c>
      <c r="R89" s="11">
        <f t="shared" si="49"/>
        <v>0.19441800000000004</v>
      </c>
      <c r="S89" s="22">
        <f t="shared" si="49"/>
        <v>1.4242000000000001E-12</v>
      </c>
      <c r="T89" s="11">
        <f t="shared" si="49"/>
        <v>2.9901200000000002E-14</v>
      </c>
      <c r="U89" s="11">
        <f t="shared" si="49"/>
        <v>2.0995000000000004</v>
      </c>
      <c r="V89" s="11">
        <f t="shared" si="49"/>
        <v>0.96658400000000011</v>
      </c>
      <c r="W89" s="11">
        <f t="shared" si="49"/>
        <v>1.2640399999999997E-3</v>
      </c>
      <c r="X89" s="11">
        <f t="shared" si="49"/>
        <v>0.130774</v>
      </c>
      <c r="Z89" s="11">
        <f>AVERAGE(Z84:Z88)</f>
        <v>7.977180000000001E-8</v>
      </c>
      <c r="AA89" s="11">
        <f>AVERAGE(AA84:AA88)</f>
        <v>7263.5199999999995</v>
      </c>
      <c r="AB89" s="11">
        <f>AVERAGE(AB84:AB88)</f>
        <v>2.0186800000000002E-7</v>
      </c>
      <c r="AC89" s="11">
        <f>AVERAGE(AC84:AC88)</f>
        <v>1.4242000000000001E-12</v>
      </c>
    </row>
    <row r="91" spans="1:29" x14ac:dyDescent="0.35">
      <c r="A91" s="24">
        <v>0.11</v>
      </c>
    </row>
    <row r="92" spans="1:29" x14ac:dyDescent="0.35">
      <c r="A92" s="13" t="s">
        <v>19</v>
      </c>
      <c r="B92" s="13" t="s">
        <v>20</v>
      </c>
      <c r="C92" s="13" t="s">
        <v>21</v>
      </c>
      <c r="D92" s="13" t="s">
        <v>22</v>
      </c>
      <c r="E92" s="13" t="s">
        <v>23</v>
      </c>
      <c r="F92" s="13" t="s">
        <v>24</v>
      </c>
      <c r="G92" s="13" t="s">
        <v>25</v>
      </c>
      <c r="H92" s="13" t="s">
        <v>26</v>
      </c>
      <c r="I92" s="13" t="s">
        <v>27</v>
      </c>
      <c r="J92" s="13" t="s">
        <v>28</v>
      </c>
      <c r="K92" s="13" t="s">
        <v>29</v>
      </c>
      <c r="L92" s="13" t="s">
        <v>30</v>
      </c>
      <c r="M92" s="13" t="s">
        <v>31</v>
      </c>
      <c r="N92" s="13" t="s">
        <v>32</v>
      </c>
      <c r="O92" s="13" t="s">
        <v>33</v>
      </c>
      <c r="P92" s="13" t="s">
        <v>34</v>
      </c>
      <c r="Q92" s="13" t="s">
        <v>35</v>
      </c>
      <c r="R92" s="13" t="s">
        <v>36</v>
      </c>
      <c r="S92" s="13" t="s">
        <v>37</v>
      </c>
      <c r="T92" s="13" t="s">
        <v>38</v>
      </c>
      <c r="U92" s="13" t="s">
        <v>39</v>
      </c>
      <c r="V92" s="13" t="s">
        <v>40</v>
      </c>
      <c r="W92" s="13" t="s">
        <v>41</v>
      </c>
      <c r="X92" s="13" t="s">
        <v>42</v>
      </c>
      <c r="Z92" s="11" t="s">
        <v>43</v>
      </c>
      <c r="AA92" s="11" t="s">
        <v>44</v>
      </c>
      <c r="AB92" s="11" t="s">
        <v>45</v>
      </c>
      <c r="AC92" s="11" t="s">
        <v>46</v>
      </c>
    </row>
    <row r="93" spans="1:29" x14ac:dyDescent="0.35">
      <c r="A93" s="11" t="s">
        <v>223</v>
      </c>
      <c r="B93" s="17">
        <v>1.0370999999999999E-4</v>
      </c>
      <c r="C93" s="11">
        <v>2.0223000000000001E-2</v>
      </c>
      <c r="D93" s="17">
        <v>7.9627000000000002E-8</v>
      </c>
      <c r="E93" s="17">
        <v>1.4675000000000001E-8</v>
      </c>
      <c r="F93" s="17">
        <v>18.43</v>
      </c>
      <c r="G93" s="11">
        <v>122.6</v>
      </c>
      <c r="H93" s="11">
        <v>11.879</v>
      </c>
      <c r="I93" s="11">
        <v>9.6891999999999996</v>
      </c>
      <c r="J93" s="17">
        <v>2.0690000000000001E-7</v>
      </c>
      <c r="K93" s="17">
        <v>1.8226000000000001E-8</v>
      </c>
      <c r="L93" s="17">
        <v>8.8091000000000008</v>
      </c>
      <c r="M93" s="11">
        <v>0.78164</v>
      </c>
      <c r="N93" s="17">
        <v>7.6527000000000001E-3</v>
      </c>
      <c r="O93" s="17">
        <v>0.97906000000000004</v>
      </c>
      <c r="P93" s="11">
        <v>7080</v>
      </c>
      <c r="Q93" s="17">
        <v>13.81</v>
      </c>
      <c r="R93" s="17">
        <v>0.19506000000000001</v>
      </c>
      <c r="S93" s="18">
        <v>1.4325E-12</v>
      </c>
      <c r="T93" s="17">
        <v>2.9931999999999998E-14</v>
      </c>
      <c r="U93" s="17">
        <v>2.0895000000000001</v>
      </c>
      <c r="V93" s="11">
        <v>0.96633999999999998</v>
      </c>
      <c r="W93" s="17">
        <v>1.2592E-3</v>
      </c>
      <c r="X93" s="17">
        <v>0.13031000000000001</v>
      </c>
      <c r="Z93" s="15">
        <f>D93</f>
        <v>7.9627000000000002E-8</v>
      </c>
      <c r="AA93" s="14">
        <f>G93+P93</f>
        <v>7202.6</v>
      </c>
      <c r="AB93" s="15">
        <f>J93</f>
        <v>2.0690000000000001E-7</v>
      </c>
      <c r="AC93" s="15">
        <f>S93</f>
        <v>1.4325E-12</v>
      </c>
    </row>
    <row r="94" spans="1:29" x14ac:dyDescent="0.35">
      <c r="A94" s="11" t="s">
        <v>224</v>
      </c>
      <c r="B94" s="17">
        <v>1.0339E-4</v>
      </c>
      <c r="C94" s="11">
        <v>2.0161999999999999E-2</v>
      </c>
      <c r="D94" s="17">
        <v>8.1218999999999994E-8</v>
      </c>
      <c r="E94" s="17">
        <v>1.465E-8</v>
      </c>
      <c r="F94" s="17">
        <v>18.038</v>
      </c>
      <c r="G94" s="11">
        <v>120.6</v>
      </c>
      <c r="H94" s="11">
        <v>11.862</v>
      </c>
      <c r="I94" s="11">
        <v>9.8358000000000008</v>
      </c>
      <c r="J94" s="17">
        <v>2.0793000000000001E-7</v>
      </c>
      <c r="K94" s="17">
        <v>1.8302999999999999E-8</v>
      </c>
      <c r="L94" s="17">
        <v>8.8025000000000002</v>
      </c>
      <c r="M94" s="11">
        <v>0.78122999999999998</v>
      </c>
      <c r="N94" s="17">
        <v>7.6471999999999998E-3</v>
      </c>
      <c r="O94" s="17">
        <v>0.97887000000000002</v>
      </c>
      <c r="P94" s="11">
        <v>7082</v>
      </c>
      <c r="Q94" s="17">
        <v>13.792</v>
      </c>
      <c r="R94" s="17">
        <v>0.19475000000000001</v>
      </c>
      <c r="S94" s="18">
        <v>1.4385999999999999E-12</v>
      </c>
      <c r="T94" s="17">
        <v>3.0014000000000002E-14</v>
      </c>
      <c r="U94" s="17">
        <v>2.0863</v>
      </c>
      <c r="V94" s="11">
        <v>0.96611999999999998</v>
      </c>
      <c r="W94" s="17">
        <v>1.2574000000000001E-3</v>
      </c>
      <c r="X94" s="17">
        <v>0.13014999999999999</v>
      </c>
      <c r="Z94" s="17">
        <f t="shared" ref="Z94:Z97" si="50">D94</f>
        <v>8.1218999999999994E-8</v>
      </c>
      <c r="AA94" s="11">
        <f t="shared" ref="AA94:AA97" si="51">G94+P94</f>
        <v>7202.6</v>
      </c>
      <c r="AB94" s="17">
        <f t="shared" ref="AB94:AB97" si="52">J94</f>
        <v>2.0793000000000001E-7</v>
      </c>
      <c r="AC94" s="17">
        <f t="shared" ref="AC94:AC97" si="53">S94</f>
        <v>1.4385999999999999E-12</v>
      </c>
    </row>
    <row r="95" spans="1:29" x14ac:dyDescent="0.35">
      <c r="A95" s="11" t="s">
        <v>225</v>
      </c>
      <c r="B95" s="17">
        <v>1.0425999999999999E-4</v>
      </c>
      <c r="C95" s="11">
        <v>2.0330999999999998E-2</v>
      </c>
      <c r="D95" s="17">
        <v>8.1161999999999996E-8</v>
      </c>
      <c r="E95" s="17">
        <v>1.4714E-8</v>
      </c>
      <c r="F95" s="17">
        <v>18.129000000000001</v>
      </c>
      <c r="G95" s="11">
        <v>120.8</v>
      </c>
      <c r="H95" s="11">
        <v>11.914</v>
      </c>
      <c r="I95" s="11">
        <v>9.8626000000000005</v>
      </c>
      <c r="J95" s="17">
        <v>2.0629E-7</v>
      </c>
      <c r="K95" s="17">
        <v>1.8223E-8</v>
      </c>
      <c r="L95" s="17">
        <v>8.8337000000000003</v>
      </c>
      <c r="M95" s="11">
        <v>0.78200999999999998</v>
      </c>
      <c r="N95" s="17">
        <v>7.6734000000000004E-3</v>
      </c>
      <c r="O95" s="17">
        <v>0.98124</v>
      </c>
      <c r="P95" s="11">
        <v>7077</v>
      </c>
      <c r="Q95" s="17">
        <v>13.845000000000001</v>
      </c>
      <c r="R95" s="17">
        <v>0.19563</v>
      </c>
      <c r="S95" s="18">
        <v>1.4270000000000001E-12</v>
      </c>
      <c r="T95" s="17">
        <v>2.9878999999999998E-14</v>
      </c>
      <c r="U95" s="17">
        <v>2.0937999999999999</v>
      </c>
      <c r="V95" s="11">
        <v>0.96650000000000003</v>
      </c>
      <c r="W95" s="17">
        <v>1.2620000000000001E-3</v>
      </c>
      <c r="X95" s="17">
        <v>0.13056999999999999</v>
      </c>
      <c r="Z95" s="17">
        <f t="shared" si="50"/>
        <v>8.1161999999999996E-8</v>
      </c>
      <c r="AA95" s="11">
        <f t="shared" si="51"/>
        <v>7197.8</v>
      </c>
      <c r="AB95" s="17">
        <f t="shared" si="52"/>
        <v>2.0629E-7</v>
      </c>
      <c r="AC95" s="17">
        <f t="shared" si="53"/>
        <v>1.4270000000000001E-12</v>
      </c>
    </row>
    <row r="96" spans="1:29" x14ac:dyDescent="0.35">
      <c r="A96" s="11" t="s">
        <v>226</v>
      </c>
      <c r="B96" s="17">
        <v>1.048E-4</v>
      </c>
      <c r="C96" s="11">
        <v>2.0435999999999999E-2</v>
      </c>
      <c r="D96" s="17">
        <v>7.8779999999999995E-8</v>
      </c>
      <c r="E96" s="17">
        <v>1.4734999999999999E-8</v>
      </c>
      <c r="F96" s="17">
        <v>18.704000000000001</v>
      </c>
      <c r="G96" s="11">
        <v>123</v>
      </c>
      <c r="H96" s="11">
        <v>11.914999999999999</v>
      </c>
      <c r="I96" s="11">
        <v>9.6869999999999994</v>
      </c>
      <c r="J96" s="17">
        <v>2.0498E-7</v>
      </c>
      <c r="K96" s="17">
        <v>1.8180999999999999E-8</v>
      </c>
      <c r="L96" s="17">
        <v>8.8696000000000002</v>
      </c>
      <c r="M96" s="11">
        <v>0.78249000000000002</v>
      </c>
      <c r="N96" s="17">
        <v>7.7045000000000004E-3</v>
      </c>
      <c r="O96" s="17">
        <v>0.98460999999999999</v>
      </c>
      <c r="P96" s="11">
        <v>7089</v>
      </c>
      <c r="Q96" s="17">
        <v>13.856</v>
      </c>
      <c r="R96" s="17">
        <v>0.19545999999999999</v>
      </c>
      <c r="S96" s="18">
        <v>1.4319E-12</v>
      </c>
      <c r="T96" s="17">
        <v>3.0037999999999998E-14</v>
      </c>
      <c r="U96" s="17">
        <v>2.0977999999999999</v>
      </c>
      <c r="V96" s="11">
        <v>0.96638999999999997</v>
      </c>
      <c r="W96" s="17">
        <v>1.2639000000000001E-3</v>
      </c>
      <c r="X96" s="17">
        <v>0.13078999999999999</v>
      </c>
      <c r="Z96" s="17">
        <f t="shared" si="50"/>
        <v>7.8779999999999995E-8</v>
      </c>
      <c r="AA96" s="11">
        <f t="shared" si="51"/>
        <v>7212</v>
      </c>
      <c r="AB96" s="17">
        <f t="shared" si="52"/>
        <v>2.0498E-7</v>
      </c>
      <c r="AC96" s="17">
        <f t="shared" si="53"/>
        <v>1.4319E-12</v>
      </c>
    </row>
    <row r="97" spans="1:29" x14ac:dyDescent="0.35">
      <c r="A97" s="12" t="s">
        <v>227</v>
      </c>
      <c r="B97" s="19">
        <v>1.0329E-4</v>
      </c>
      <c r="C97" s="12">
        <v>2.0143000000000001E-2</v>
      </c>
      <c r="D97" s="19">
        <v>8.3867000000000006E-8</v>
      </c>
      <c r="E97" s="19">
        <v>1.4664999999999999E-8</v>
      </c>
      <c r="F97" s="19">
        <v>17.486000000000001</v>
      </c>
      <c r="G97" s="12">
        <v>116.7</v>
      </c>
      <c r="H97" s="12">
        <v>11.89</v>
      </c>
      <c r="I97" s="12">
        <v>10.189</v>
      </c>
      <c r="J97" s="19">
        <v>2.0823000000000001E-7</v>
      </c>
      <c r="K97" s="19">
        <v>1.8381000000000001E-8</v>
      </c>
      <c r="L97" s="19">
        <v>8.8272999999999993</v>
      </c>
      <c r="M97" s="12">
        <v>0.78112999999999999</v>
      </c>
      <c r="N97" s="19">
        <v>7.6690999999999999E-3</v>
      </c>
      <c r="O97" s="19">
        <v>0.98180000000000001</v>
      </c>
      <c r="P97" s="12">
        <v>7101</v>
      </c>
      <c r="Q97" s="19">
        <v>13.827999999999999</v>
      </c>
      <c r="R97" s="19">
        <v>0.19472999999999999</v>
      </c>
      <c r="S97" s="25">
        <v>1.4635E-12</v>
      </c>
      <c r="T97" s="19">
        <v>3.0531E-14</v>
      </c>
      <c r="U97" s="19">
        <v>2.0861999999999998</v>
      </c>
      <c r="V97" s="12">
        <v>0.96514999999999995</v>
      </c>
      <c r="W97" s="19">
        <v>1.2574999999999999E-3</v>
      </c>
      <c r="X97" s="19">
        <v>0.13028999999999999</v>
      </c>
      <c r="Z97" s="19">
        <f t="shared" si="50"/>
        <v>8.3867000000000006E-8</v>
      </c>
      <c r="AA97" s="12">
        <f t="shared" si="51"/>
        <v>7217.7</v>
      </c>
      <c r="AB97" s="19">
        <f t="shared" si="52"/>
        <v>2.0823000000000001E-7</v>
      </c>
      <c r="AC97" s="19">
        <f t="shared" si="53"/>
        <v>1.4635E-12</v>
      </c>
    </row>
    <row r="98" spans="1:29" x14ac:dyDescent="0.35">
      <c r="A98" s="11" t="s">
        <v>52</v>
      </c>
      <c r="B98" s="11">
        <f t="shared" ref="B98:X98" si="54">AVERAGE(B93:B97)</f>
        <v>1.0389E-4</v>
      </c>
      <c r="C98" s="11">
        <f t="shared" si="54"/>
        <v>2.0258999999999999E-2</v>
      </c>
      <c r="D98" s="11">
        <f t="shared" si="54"/>
        <v>8.0930999999999985E-8</v>
      </c>
      <c r="E98" s="11">
        <f t="shared" si="54"/>
        <v>1.46878E-8</v>
      </c>
      <c r="F98" s="11">
        <f t="shared" si="54"/>
        <v>18.157400000000003</v>
      </c>
      <c r="G98" s="11">
        <f t="shared" si="54"/>
        <v>120.74000000000001</v>
      </c>
      <c r="H98" s="11">
        <f t="shared" si="54"/>
        <v>11.891999999999999</v>
      </c>
      <c r="I98" s="11">
        <f t="shared" si="54"/>
        <v>9.8527199999999997</v>
      </c>
      <c r="J98" s="11">
        <f t="shared" si="54"/>
        <v>2.0686599999999999E-7</v>
      </c>
      <c r="K98" s="11">
        <f t="shared" si="54"/>
        <v>1.8262799999999999E-8</v>
      </c>
      <c r="L98" s="11">
        <f t="shared" si="54"/>
        <v>8.8284400000000005</v>
      </c>
      <c r="M98" s="11">
        <f t="shared" si="54"/>
        <v>0.78170000000000006</v>
      </c>
      <c r="N98" s="11">
        <f t="shared" si="54"/>
        <v>7.6693800000000008E-3</v>
      </c>
      <c r="O98" s="11">
        <f t="shared" si="54"/>
        <v>0.9811160000000001</v>
      </c>
      <c r="P98" s="11">
        <f t="shared" si="54"/>
        <v>7085.8</v>
      </c>
      <c r="Q98" s="11">
        <f t="shared" si="54"/>
        <v>13.8262</v>
      </c>
      <c r="R98" s="11">
        <f t="shared" si="54"/>
        <v>0.19512599999999997</v>
      </c>
      <c r="S98" s="22">
        <f t="shared" si="54"/>
        <v>1.4386999999999999E-12</v>
      </c>
      <c r="T98" s="11">
        <f t="shared" si="54"/>
        <v>3.0078799999999998E-14</v>
      </c>
      <c r="U98" s="11">
        <f t="shared" si="54"/>
        <v>2.0907200000000001</v>
      </c>
      <c r="V98" s="11">
        <f t="shared" si="54"/>
        <v>0.96609999999999996</v>
      </c>
      <c r="W98" s="11">
        <f t="shared" si="54"/>
        <v>1.2600000000000001E-3</v>
      </c>
      <c r="X98" s="11">
        <f t="shared" si="54"/>
        <v>0.13042199999999998</v>
      </c>
      <c r="Z98" s="11">
        <f>AVERAGE(Z93:Z97)</f>
        <v>8.0930999999999985E-8</v>
      </c>
      <c r="AA98" s="11">
        <f>AVERAGE(AA93:AA97)</f>
        <v>7206.5399999999991</v>
      </c>
      <c r="AB98" s="11">
        <f>AVERAGE(AB93:AB97)</f>
        <v>2.0686599999999999E-7</v>
      </c>
      <c r="AC98" s="11">
        <f>AVERAGE(AC93:AC97)</f>
        <v>1.4386999999999999E-12</v>
      </c>
    </row>
    <row r="103" spans="1:29" x14ac:dyDescent="0.35">
      <c r="A103" s="43" t="s">
        <v>103</v>
      </c>
      <c r="B103" s="43"/>
      <c r="C103" s="43"/>
      <c r="D103" s="43"/>
    </row>
    <row r="104" spans="1:29" x14ac:dyDescent="0.35">
      <c r="A104" s="1" t="s">
        <v>104</v>
      </c>
      <c r="B104" s="27">
        <v>1</v>
      </c>
      <c r="C104" s="27">
        <v>2</v>
      </c>
      <c r="D104" s="27">
        <v>3</v>
      </c>
      <c r="E104" s="27">
        <v>4</v>
      </c>
      <c r="F104" s="27">
        <v>5</v>
      </c>
      <c r="G104" s="27">
        <v>6</v>
      </c>
      <c r="H104" s="27">
        <v>7</v>
      </c>
      <c r="I104" s="27">
        <v>8</v>
      </c>
      <c r="J104" s="27">
        <v>9</v>
      </c>
      <c r="K104" s="27">
        <v>10</v>
      </c>
      <c r="L104" s="27">
        <v>11</v>
      </c>
      <c r="M104" s="26"/>
      <c r="N104" s="26"/>
    </row>
    <row r="105" spans="1:29" x14ac:dyDescent="0.35">
      <c r="A105" s="1" t="s">
        <v>105</v>
      </c>
      <c r="B105" s="36">
        <f>(B104-1)*40/60</f>
        <v>0</v>
      </c>
      <c r="C105" s="36">
        <f>(C104-1)*7/60</f>
        <v>0.11666666666666667</v>
      </c>
      <c r="D105" s="36">
        <f>(D104-2)*40/60</f>
        <v>0.66666666666666663</v>
      </c>
      <c r="E105" s="36">
        <f t="shared" ref="E105:L105" si="55">(E104-2)*40/60</f>
        <v>1.3333333333333333</v>
      </c>
      <c r="F105" s="36">
        <f t="shared" si="55"/>
        <v>2</v>
      </c>
      <c r="G105" s="36">
        <f t="shared" si="55"/>
        <v>2.6666666666666665</v>
      </c>
      <c r="H105" s="36">
        <f t="shared" si="55"/>
        <v>3.3333333333333335</v>
      </c>
      <c r="I105" s="36">
        <f t="shared" si="55"/>
        <v>4</v>
      </c>
      <c r="J105" s="36">
        <f t="shared" si="55"/>
        <v>4.666666666666667</v>
      </c>
      <c r="K105" s="36">
        <f t="shared" si="55"/>
        <v>5.333333333333333</v>
      </c>
      <c r="L105" s="36">
        <f t="shared" si="55"/>
        <v>6</v>
      </c>
      <c r="M105" s="26"/>
      <c r="N105" s="26"/>
    </row>
    <row r="106" spans="1:29" x14ac:dyDescent="0.35">
      <c r="A106" s="1" t="s">
        <v>106</v>
      </c>
      <c r="B106" s="27"/>
      <c r="C106" s="27"/>
      <c r="D106" s="27"/>
      <c r="E106" s="27"/>
      <c r="F106" s="27"/>
      <c r="G106" s="27"/>
      <c r="H106" s="27"/>
      <c r="I106" s="27"/>
      <c r="J106" s="28"/>
      <c r="K106" s="27"/>
      <c r="L106" s="27"/>
      <c r="M106" s="26"/>
      <c r="N106" s="26"/>
    </row>
    <row r="107" spans="1:29" x14ac:dyDescent="0.35">
      <c r="A107" s="1" t="s">
        <v>107</v>
      </c>
      <c r="B107" s="27"/>
      <c r="C107" s="27"/>
      <c r="D107" s="27"/>
      <c r="E107" s="27"/>
      <c r="F107" s="27"/>
      <c r="G107" s="27"/>
      <c r="H107" s="27"/>
      <c r="I107" s="27"/>
      <c r="J107" s="28"/>
      <c r="K107" s="27"/>
      <c r="L107" s="27"/>
      <c r="M107" s="26"/>
      <c r="N107" s="26"/>
    </row>
    <row r="108" spans="1:29" x14ac:dyDescent="0.35">
      <c r="A108" s="1" t="s">
        <v>108</v>
      </c>
      <c r="B108" s="27"/>
      <c r="C108" s="27"/>
      <c r="D108" s="27"/>
      <c r="E108" s="27"/>
      <c r="F108" s="27"/>
      <c r="G108" s="27"/>
      <c r="H108" s="27"/>
      <c r="I108" s="27"/>
      <c r="J108" s="28"/>
      <c r="K108" s="27"/>
      <c r="L108" s="27"/>
      <c r="M108" s="26"/>
      <c r="N108" s="26"/>
    </row>
    <row r="109" spans="1:29" x14ac:dyDescent="0.35">
      <c r="A109" s="1" t="s">
        <v>109</v>
      </c>
      <c r="B109" s="27"/>
      <c r="C109" s="27"/>
      <c r="D109" s="27"/>
      <c r="E109" s="27"/>
      <c r="F109" s="27"/>
      <c r="G109" s="27"/>
      <c r="H109" s="27"/>
      <c r="I109" s="27"/>
      <c r="J109" s="28"/>
      <c r="K109" s="27"/>
      <c r="L109" s="27"/>
      <c r="M109" s="26"/>
      <c r="N109" s="26"/>
    </row>
    <row r="110" spans="1:29" x14ac:dyDescent="0.35">
      <c r="A110" s="1" t="s">
        <v>110</v>
      </c>
      <c r="B110" s="27"/>
      <c r="C110" s="27"/>
      <c r="D110" s="27"/>
      <c r="E110" s="27"/>
      <c r="F110" s="27"/>
      <c r="G110" s="27"/>
      <c r="H110" s="27"/>
      <c r="I110" s="27"/>
      <c r="J110" s="28"/>
      <c r="K110" s="27"/>
      <c r="L110" s="27"/>
      <c r="M110" s="26"/>
      <c r="N110" s="26"/>
    </row>
    <row r="111" spans="1:29" x14ac:dyDescent="0.35">
      <c r="A111" s="26" t="s">
        <v>111</v>
      </c>
      <c r="B111" s="29"/>
      <c r="C111" s="29"/>
      <c r="D111" s="29"/>
      <c r="E111" s="29"/>
      <c r="F111" s="29"/>
      <c r="G111" s="29"/>
      <c r="H111" s="29"/>
      <c r="I111" s="29"/>
      <c r="J111" s="29"/>
      <c r="K111" s="26"/>
      <c r="L111" s="26"/>
      <c r="M111" s="26"/>
      <c r="N111" s="26"/>
    </row>
    <row r="112" spans="1:29" x14ac:dyDescent="0.35">
      <c r="B112" s="17"/>
      <c r="C112" s="17"/>
      <c r="D112" s="17"/>
      <c r="E112" s="17"/>
      <c r="F112" s="17"/>
    </row>
    <row r="113" spans="1:14" x14ac:dyDescent="0.35">
      <c r="B113" s="17"/>
      <c r="C113" s="17"/>
      <c r="D113" s="17"/>
      <c r="E113" s="17"/>
      <c r="F113" s="17"/>
    </row>
    <row r="115" spans="1:14" x14ac:dyDescent="0.35">
      <c r="A115" s="30" t="s">
        <v>112</v>
      </c>
    </row>
    <row r="116" spans="1:14" x14ac:dyDescent="0.35">
      <c r="A116" s="31"/>
      <c r="B116" s="45" t="s">
        <v>172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6"/>
    </row>
    <row r="117" spans="1:14" x14ac:dyDescent="0.35">
      <c r="A117" s="37" t="s">
        <v>104</v>
      </c>
      <c r="B117" s="27">
        <v>1</v>
      </c>
      <c r="C117" s="27">
        <v>2</v>
      </c>
      <c r="D117" s="27">
        <v>3</v>
      </c>
      <c r="E117" s="27">
        <v>4</v>
      </c>
      <c r="F117" s="27">
        <v>5</v>
      </c>
      <c r="G117" s="27">
        <v>6</v>
      </c>
      <c r="H117" s="27">
        <v>7</v>
      </c>
      <c r="I117" s="27">
        <v>8</v>
      </c>
      <c r="J117" s="27">
        <v>9</v>
      </c>
      <c r="K117" s="27">
        <v>10</v>
      </c>
      <c r="L117" s="27">
        <v>11</v>
      </c>
      <c r="M117" s="33"/>
      <c r="N117" s="34"/>
    </row>
    <row r="118" spans="1:14" x14ac:dyDescent="0.35">
      <c r="A118" s="1" t="s">
        <v>105</v>
      </c>
      <c r="B118" s="36">
        <f>(B117-1)*40/60</f>
        <v>0</v>
      </c>
      <c r="C118" s="36">
        <f>(C117-1)*7/60</f>
        <v>0.11666666666666667</v>
      </c>
      <c r="D118" s="36">
        <f>(D117-2)*40/60</f>
        <v>0.66666666666666663</v>
      </c>
      <c r="E118" s="36">
        <f t="shared" ref="E118:L118" si="56">(E117-2)*40/60</f>
        <v>1.3333333333333333</v>
      </c>
      <c r="F118" s="36">
        <f t="shared" si="56"/>
        <v>2</v>
      </c>
      <c r="G118" s="36">
        <f t="shared" si="56"/>
        <v>2.6666666666666665</v>
      </c>
      <c r="H118" s="36">
        <f t="shared" si="56"/>
        <v>3.3333333333333335</v>
      </c>
      <c r="I118" s="36">
        <f t="shared" si="56"/>
        <v>4</v>
      </c>
      <c r="J118" s="36">
        <f t="shared" si="56"/>
        <v>4.666666666666667</v>
      </c>
      <c r="K118" s="36">
        <f t="shared" si="56"/>
        <v>5.333333333333333</v>
      </c>
      <c r="L118" s="36">
        <f t="shared" si="56"/>
        <v>6</v>
      </c>
      <c r="M118" s="26"/>
      <c r="N118" s="26"/>
    </row>
    <row r="119" spans="1:14" x14ac:dyDescent="0.35">
      <c r="A119" s="27">
        <v>1</v>
      </c>
      <c r="B119" s="38">
        <f>S3</f>
        <v>1.3614E-12</v>
      </c>
      <c r="C119" s="38">
        <f>S12</f>
        <v>1.4343000000000001E-12</v>
      </c>
      <c r="D119" s="38">
        <f>S21</f>
        <v>1.4175999999999999E-12</v>
      </c>
      <c r="E119" s="38">
        <f>S30</f>
        <v>1.4063999999999999E-12</v>
      </c>
      <c r="F119" s="38">
        <f>S39</f>
        <v>1.3962E-12</v>
      </c>
      <c r="G119" s="38">
        <f>S48</f>
        <v>1.4366999999999999E-12</v>
      </c>
      <c r="H119" s="38">
        <f>S57</f>
        <v>1.4384E-12</v>
      </c>
      <c r="I119" s="38">
        <f>S66</f>
        <v>1.4428000000000001E-12</v>
      </c>
      <c r="J119" s="39">
        <f>S75</f>
        <v>1.4213E-12</v>
      </c>
      <c r="K119" s="38">
        <f>S84</f>
        <v>1.4357E-12</v>
      </c>
      <c r="L119" s="38">
        <f>S93</f>
        <v>1.4325E-12</v>
      </c>
      <c r="M119" s="26"/>
      <c r="N119" s="26"/>
    </row>
    <row r="120" spans="1:14" x14ac:dyDescent="0.35">
      <c r="A120" s="27">
        <v>2</v>
      </c>
      <c r="B120" s="38">
        <f>S4</f>
        <v>1.3437E-12</v>
      </c>
      <c r="C120" s="38">
        <f>S13</f>
        <v>1.4448000000000001E-12</v>
      </c>
      <c r="D120" s="38">
        <f>S22</f>
        <v>1.4278E-12</v>
      </c>
      <c r="E120" s="38">
        <f>S31</f>
        <v>1.4307999999999999E-12</v>
      </c>
      <c r="F120" s="38">
        <f>S40</f>
        <v>1.4021000000000001E-12</v>
      </c>
      <c r="G120" s="38">
        <f t="shared" ref="G120:G123" si="57">S49</f>
        <v>1.4330000000000001E-12</v>
      </c>
      <c r="H120" s="38">
        <f t="shared" ref="H120:H123" si="58">S58</f>
        <v>1.4312E-12</v>
      </c>
      <c r="I120" s="38">
        <f t="shared" ref="I120:I123" si="59">S67</f>
        <v>1.4556999999999999E-12</v>
      </c>
      <c r="J120" s="39">
        <f t="shared" ref="J120:J123" si="60">S76</f>
        <v>1.4156999999999999E-12</v>
      </c>
      <c r="K120" s="38">
        <f t="shared" ref="K120:K123" si="61">S85</f>
        <v>1.4063999999999999E-12</v>
      </c>
      <c r="L120" s="38">
        <f t="shared" ref="L120:L123" si="62">S94</f>
        <v>1.4385999999999999E-12</v>
      </c>
      <c r="M120" s="26"/>
      <c r="N120" s="26"/>
    </row>
    <row r="121" spans="1:14" x14ac:dyDescent="0.35">
      <c r="A121" s="27">
        <v>3</v>
      </c>
      <c r="B121" s="38">
        <f>S5</f>
        <v>1.3557999999999999E-12</v>
      </c>
      <c r="C121" s="38">
        <f>S14</f>
        <v>1.4001000000000001E-12</v>
      </c>
      <c r="D121" s="38">
        <f>S23</f>
        <v>1.4307999999999999E-12</v>
      </c>
      <c r="E121" s="38">
        <f>S32</f>
        <v>1.4416E-12</v>
      </c>
      <c r="F121" s="38">
        <f>S41</f>
        <v>1.4013000000000001E-12</v>
      </c>
      <c r="G121" s="38">
        <f t="shared" si="57"/>
        <v>1.4175999999999999E-12</v>
      </c>
      <c r="H121" s="38">
        <f t="shared" si="58"/>
        <v>1.4346E-12</v>
      </c>
      <c r="I121" s="38">
        <f t="shared" si="59"/>
        <v>1.4693E-12</v>
      </c>
      <c r="J121" s="39">
        <f t="shared" si="60"/>
        <v>1.4298E-12</v>
      </c>
      <c r="K121" s="38">
        <f t="shared" si="61"/>
        <v>1.4238000000000001E-12</v>
      </c>
      <c r="L121" s="38">
        <f t="shared" si="62"/>
        <v>1.4270000000000001E-12</v>
      </c>
      <c r="M121" s="26"/>
      <c r="N121" s="26"/>
    </row>
    <row r="122" spans="1:14" x14ac:dyDescent="0.35">
      <c r="A122" s="27">
        <v>4</v>
      </c>
      <c r="B122" s="38">
        <f>S6</f>
        <v>1.3758000000000001E-12</v>
      </c>
      <c r="C122" s="38">
        <f>S15</f>
        <v>1.4173E-12</v>
      </c>
      <c r="D122" s="38">
        <f>S24</f>
        <v>1.4306E-12</v>
      </c>
      <c r="E122" s="38">
        <f>S33</f>
        <v>1.4510999999999999E-12</v>
      </c>
      <c r="F122" s="38">
        <f>S42</f>
        <v>1.4259E-12</v>
      </c>
      <c r="G122" s="38">
        <f t="shared" si="57"/>
        <v>1.4070999999999999E-12</v>
      </c>
      <c r="H122" s="38">
        <f t="shared" si="58"/>
        <v>1.4230000000000001E-12</v>
      </c>
      <c r="I122" s="38">
        <f t="shared" si="59"/>
        <v>1.439E-12</v>
      </c>
      <c r="J122" s="39">
        <f t="shared" si="60"/>
        <v>1.464E-12</v>
      </c>
      <c r="K122" s="38">
        <f t="shared" si="61"/>
        <v>1.4192000000000001E-12</v>
      </c>
      <c r="L122" s="38">
        <f t="shared" si="62"/>
        <v>1.4319E-12</v>
      </c>
      <c r="M122" s="26"/>
      <c r="N122" s="26"/>
    </row>
    <row r="123" spans="1:14" x14ac:dyDescent="0.35">
      <c r="A123" s="27">
        <v>5</v>
      </c>
      <c r="B123" s="38">
        <f>S7</f>
        <v>1.3929000000000001E-12</v>
      </c>
      <c r="C123" s="38">
        <f>S16</f>
        <v>1.4162999999999999E-12</v>
      </c>
      <c r="D123" s="38">
        <f>S25</f>
        <v>1.4279E-12</v>
      </c>
      <c r="E123" s="38">
        <f>S34</f>
        <v>1.4224000000000001E-12</v>
      </c>
      <c r="F123" s="38">
        <f>S43</f>
        <v>1.4169999999999999E-12</v>
      </c>
      <c r="G123" s="38">
        <f t="shared" si="57"/>
        <v>1.4320999999999999E-12</v>
      </c>
      <c r="H123" s="38">
        <f t="shared" si="58"/>
        <v>1.4116999999999999E-12</v>
      </c>
      <c r="I123" s="38">
        <f t="shared" si="59"/>
        <v>1.432E-12</v>
      </c>
      <c r="J123" s="39">
        <f t="shared" si="60"/>
        <v>1.4509E-12</v>
      </c>
      <c r="K123" s="38">
        <f t="shared" si="61"/>
        <v>1.4359E-12</v>
      </c>
      <c r="L123" s="38">
        <f t="shared" si="62"/>
        <v>1.4635E-12</v>
      </c>
      <c r="M123" s="26"/>
      <c r="N123" s="26"/>
    </row>
    <row r="124" spans="1:14" x14ac:dyDescent="0.35">
      <c r="A124" s="27" t="s">
        <v>114</v>
      </c>
      <c r="B124" s="29">
        <f t="shared" ref="B124:J124" si="63">AVERAGE(B119:B123)</f>
        <v>1.3659199999999999E-12</v>
      </c>
      <c r="C124" s="29">
        <f t="shared" si="63"/>
        <v>1.4225600000000002E-12</v>
      </c>
      <c r="D124" s="29">
        <f t="shared" si="63"/>
        <v>1.42694E-12</v>
      </c>
      <c r="E124" s="29">
        <f t="shared" si="63"/>
        <v>1.4304599999999999E-12</v>
      </c>
      <c r="F124" s="29">
        <f t="shared" si="63"/>
        <v>1.4085000000000003E-12</v>
      </c>
      <c r="G124" s="29">
        <f t="shared" si="63"/>
        <v>1.4253E-12</v>
      </c>
      <c r="H124" s="29">
        <f t="shared" si="63"/>
        <v>1.42778E-12</v>
      </c>
      <c r="I124" s="29">
        <f t="shared" si="63"/>
        <v>1.4477599999999999E-12</v>
      </c>
      <c r="J124" s="29">
        <f t="shared" si="63"/>
        <v>1.4363400000000001E-12</v>
      </c>
      <c r="K124" s="29">
        <f t="shared" ref="K124:L124" si="64">AVERAGE(K119:K123)</f>
        <v>1.4242000000000001E-12</v>
      </c>
      <c r="L124" s="29">
        <f t="shared" si="64"/>
        <v>1.4386999999999999E-12</v>
      </c>
      <c r="M124" s="26"/>
      <c r="N124" s="26"/>
    </row>
    <row r="125" spans="1:14" x14ac:dyDescent="0.35">
      <c r="A125" s="27" t="s">
        <v>115</v>
      </c>
      <c r="B125" s="29">
        <f t="shared" ref="B125:J125" si="65">STDEV(B119:B123)</f>
        <v>1.8987548551616689E-14</v>
      </c>
      <c r="C125" s="29">
        <f t="shared" si="65"/>
        <v>1.73475646705813E-14</v>
      </c>
      <c r="D125" s="29">
        <f t="shared" si="65"/>
        <v>5.4127626957035649E-15</v>
      </c>
      <c r="E125" s="29">
        <f t="shared" si="65"/>
        <v>1.7277673454490336E-14</v>
      </c>
      <c r="F125" s="29">
        <f t="shared" si="65"/>
        <v>1.2440860098883796E-14</v>
      </c>
      <c r="G125" s="29">
        <f t="shared" si="65"/>
        <v>1.2510195841792421E-14</v>
      </c>
      <c r="H125" s="29">
        <f t="shared" si="65"/>
        <v>1.0634942406990282E-14</v>
      </c>
      <c r="I125" s="29">
        <f t="shared" si="65"/>
        <v>1.480483029284699E-14</v>
      </c>
      <c r="J125" s="29">
        <f t="shared" si="65"/>
        <v>2.044536622318126E-14</v>
      </c>
      <c r="K125" s="29">
        <f t="shared" ref="K125:L125" si="66">STDEV(K119:K123)</f>
        <v>1.2360622961647216E-14</v>
      </c>
      <c r="L125" s="29">
        <f t="shared" si="66"/>
        <v>1.4462192088338451E-14</v>
      </c>
      <c r="M125" s="26"/>
      <c r="N125" s="26"/>
    </row>
    <row r="126" spans="1:14" x14ac:dyDescent="0.35">
      <c r="A126" s="27" t="s">
        <v>116</v>
      </c>
      <c r="B126" s="32">
        <f>(B124-$B124)/B124</f>
        <v>0</v>
      </c>
      <c r="C126" s="32">
        <f t="shared" ref="C126:L126" si="67">(C124-$B124)/C124</f>
        <v>3.9815543808345691E-2</v>
      </c>
      <c r="D126" s="32">
        <f>(D124-$B124)/D124</f>
        <v>4.2762835157750208E-2</v>
      </c>
      <c r="E126" s="32">
        <f t="shared" si="67"/>
        <v>4.511835353662462E-2</v>
      </c>
      <c r="F126" s="32">
        <f t="shared" si="67"/>
        <v>3.0230741924032942E-2</v>
      </c>
      <c r="G126" s="32">
        <f t="shared" si="67"/>
        <v>4.1661404616572015E-2</v>
      </c>
      <c r="H126" s="32">
        <f t="shared" si="67"/>
        <v>4.3326002605443489E-2</v>
      </c>
      <c r="I126" s="32">
        <f t="shared" si="67"/>
        <v>5.6528706415427961E-2</v>
      </c>
      <c r="J126" s="32">
        <f t="shared" si="67"/>
        <v>4.9027389058301105E-2</v>
      </c>
      <c r="K126" s="32">
        <f t="shared" si="67"/>
        <v>4.0921218929925729E-2</v>
      </c>
      <c r="L126" s="32">
        <f t="shared" si="67"/>
        <v>5.0587335789254201E-2</v>
      </c>
      <c r="M126" s="26"/>
      <c r="N126" s="26"/>
    </row>
    <row r="127" spans="1:14" x14ac:dyDescent="0.35">
      <c r="D127" s="40">
        <f>(D124-$C124)/D124</f>
        <v>3.069505375138286E-3</v>
      </c>
      <c r="E127" s="40">
        <f t="shared" ref="E127:L127" si="68">(E124-$C124)/E124</f>
        <v>5.5226989919325217E-3</v>
      </c>
      <c r="F127" s="40">
        <f t="shared" si="68"/>
        <v>-9.9822506212281416E-3</v>
      </c>
      <c r="G127" s="40">
        <f t="shared" si="68"/>
        <v>1.9224023012697994E-3</v>
      </c>
      <c r="H127" s="40">
        <f t="shared" si="68"/>
        <v>3.6560254380925985E-3</v>
      </c>
      <c r="I127" s="40">
        <f t="shared" si="68"/>
        <v>1.7406199922638928E-2</v>
      </c>
      <c r="J127" s="40">
        <f t="shared" si="68"/>
        <v>9.5938287592074074E-3</v>
      </c>
      <c r="K127" s="40">
        <f t="shared" si="68"/>
        <v>1.1515236624069518E-3</v>
      </c>
      <c r="L127" s="40">
        <f t="shared" si="68"/>
        <v>1.12184611107248E-2</v>
      </c>
    </row>
  </sheetData>
  <mergeCells count="2">
    <mergeCell ref="A103:D103"/>
    <mergeCell ref="B116:N1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3851F-4E62-4371-8FBA-A84CDAD0835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 information</vt:lpstr>
      <vt:lpstr>channel 1</vt:lpstr>
      <vt:lpstr>channel 2</vt:lpstr>
      <vt:lpstr>channel 3 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2025-05-13T03:01:27Z</dcterms:modified>
  <cp:category/>
  <cp:contentStatus/>
</cp:coreProperties>
</file>