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06"/>
  <workbookPr filterPrivacy="1" defaultThemeVersion="124226"/>
  <xr:revisionPtr revIDLastSave="0" documentId="8_{8D848CC4-45C1-4036-9EB3-895670AEDFFF}" xr6:coauthVersionLast="47" xr6:coauthVersionMax="47" xr10:uidLastSave="{00000000-0000-0000-0000-000000000000}"/>
  <bookViews>
    <workbookView xWindow="0" yWindow="0" windowWidth="9000" windowHeight="8715" firstSheet="1" activeTab="3" xr2:uid="{00000000-000D-0000-FFFF-FFFF00000000}"/>
  </bookViews>
  <sheets>
    <sheet name="Experiment information" sheetId="1" r:id="rId1"/>
    <sheet name="channel 1" sheetId="26" r:id="rId2"/>
    <sheet name="channel 2" sheetId="25" r:id="rId3"/>
    <sheet name="channel 3" sheetId="2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4" i="24" l="1"/>
  <c r="K110" i="25"/>
  <c r="I112" i="25"/>
  <c r="G110" i="25"/>
  <c r="G111" i="25"/>
  <c r="G112" i="25"/>
  <c r="G113" i="25"/>
  <c r="G114" i="25"/>
  <c r="AC7" i="26"/>
  <c r="AB7" i="26"/>
  <c r="AA7" i="26"/>
  <c r="Z7" i="26"/>
  <c r="AC6" i="26"/>
  <c r="AB6" i="26"/>
  <c r="AA6" i="26"/>
  <c r="Z6" i="26"/>
  <c r="AC5" i="26"/>
  <c r="AB5" i="26"/>
  <c r="AA5" i="26"/>
  <c r="Z5" i="26"/>
  <c r="AC4" i="26"/>
  <c r="AB4" i="26"/>
  <c r="AA4" i="26"/>
  <c r="Z4" i="26"/>
  <c r="AC3" i="26"/>
  <c r="AC8" i="26" s="1"/>
  <c r="AB3" i="26"/>
  <c r="AB8" i="26" s="1"/>
  <c r="AA3" i="26"/>
  <c r="AA8" i="26" s="1"/>
  <c r="Z3" i="26"/>
  <c r="Z8" i="26" s="1"/>
  <c r="AC16" i="26"/>
  <c r="AB16" i="26"/>
  <c r="AA16" i="26"/>
  <c r="Z16" i="26"/>
  <c r="AC15" i="26"/>
  <c r="AB15" i="26"/>
  <c r="AA15" i="26"/>
  <c r="Z15" i="26"/>
  <c r="AC14" i="26"/>
  <c r="AB14" i="26"/>
  <c r="AA14" i="26"/>
  <c r="Z14" i="26"/>
  <c r="AC13" i="26"/>
  <c r="AB13" i="26"/>
  <c r="AA13" i="26"/>
  <c r="Z13" i="26"/>
  <c r="AC12" i="26"/>
  <c r="AC17" i="26" s="1"/>
  <c r="AB12" i="26"/>
  <c r="AB17" i="26" s="1"/>
  <c r="AA12" i="26"/>
  <c r="AA17" i="26" s="1"/>
  <c r="Z12" i="26"/>
  <c r="Z17" i="26" s="1"/>
  <c r="H113" i="24" l="1"/>
  <c r="C114" i="25"/>
  <c r="K114" i="26" l="1"/>
  <c r="J114" i="26"/>
  <c r="I114" i="26"/>
  <c r="H114" i="26"/>
  <c r="G114" i="26"/>
  <c r="F114" i="26"/>
  <c r="E114" i="26"/>
  <c r="D114" i="26"/>
  <c r="C114" i="26"/>
  <c r="B114" i="26"/>
  <c r="J113" i="26"/>
  <c r="I113" i="26"/>
  <c r="H113" i="26"/>
  <c r="G113" i="26"/>
  <c r="F113" i="26"/>
  <c r="E113" i="26"/>
  <c r="D113" i="26"/>
  <c r="C113" i="26"/>
  <c r="B113" i="26"/>
  <c r="K112" i="26"/>
  <c r="J112" i="26"/>
  <c r="I112" i="26"/>
  <c r="H112" i="26"/>
  <c r="G112" i="26"/>
  <c r="F112" i="26"/>
  <c r="E112" i="26"/>
  <c r="D112" i="26"/>
  <c r="C112" i="26"/>
  <c r="B112" i="26"/>
  <c r="K111" i="26"/>
  <c r="J111" i="26"/>
  <c r="I111" i="26"/>
  <c r="H111" i="26"/>
  <c r="G111" i="26"/>
  <c r="F111" i="26"/>
  <c r="E111" i="26"/>
  <c r="D111" i="26"/>
  <c r="C111" i="26"/>
  <c r="B111" i="26"/>
  <c r="K110" i="26"/>
  <c r="J110" i="26"/>
  <c r="I110" i="26"/>
  <c r="H110" i="26"/>
  <c r="G110" i="26"/>
  <c r="F110" i="26"/>
  <c r="E110" i="26"/>
  <c r="D110" i="26"/>
  <c r="C110" i="26"/>
  <c r="B110" i="26"/>
  <c r="K109" i="26"/>
  <c r="J109" i="26"/>
  <c r="I109" i="26"/>
  <c r="H109" i="26"/>
  <c r="G109" i="26"/>
  <c r="F109" i="26"/>
  <c r="E109" i="26"/>
  <c r="D109" i="26"/>
  <c r="C109" i="26"/>
  <c r="B109" i="26"/>
  <c r="K102" i="26"/>
  <c r="J102" i="26"/>
  <c r="I102" i="26"/>
  <c r="H102" i="26"/>
  <c r="G102" i="26"/>
  <c r="F102" i="26"/>
  <c r="E102" i="26"/>
  <c r="D102" i="26"/>
  <c r="C102" i="26"/>
  <c r="B102" i="26"/>
  <c r="K96" i="26"/>
  <c r="J96" i="26"/>
  <c r="I96" i="26"/>
  <c r="H96" i="26"/>
  <c r="G96" i="26"/>
  <c r="F96" i="26"/>
  <c r="E96" i="26"/>
  <c r="D96" i="26"/>
  <c r="C96" i="26"/>
  <c r="B96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AC88" i="26"/>
  <c r="AB88" i="26"/>
  <c r="AA88" i="26"/>
  <c r="Z88" i="26"/>
  <c r="AC87" i="26"/>
  <c r="AB87" i="26"/>
  <c r="AA87" i="26"/>
  <c r="Z87" i="26"/>
  <c r="AC86" i="26"/>
  <c r="AB86" i="26"/>
  <c r="AA86" i="26"/>
  <c r="Z86" i="26"/>
  <c r="AC85" i="26"/>
  <c r="AB85" i="26"/>
  <c r="AA85" i="26"/>
  <c r="Z85" i="26"/>
  <c r="AC84" i="26"/>
  <c r="AC89" i="26" s="1"/>
  <c r="AB84" i="26"/>
  <c r="AB89" i="26" s="1"/>
  <c r="AA84" i="26"/>
  <c r="AA89" i="26" s="1"/>
  <c r="Z84" i="26"/>
  <c r="Z89" i="26" s="1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AC79" i="26"/>
  <c r="AB79" i="26"/>
  <c r="AA79" i="26"/>
  <c r="Z79" i="26"/>
  <c r="AC78" i="26"/>
  <c r="AB78" i="26"/>
  <c r="AA78" i="26"/>
  <c r="Z78" i="26"/>
  <c r="AC77" i="26"/>
  <c r="AB77" i="26"/>
  <c r="AA77" i="26"/>
  <c r="Z77" i="26"/>
  <c r="AC76" i="26"/>
  <c r="AB76" i="26"/>
  <c r="AA76" i="26"/>
  <c r="Z76" i="26"/>
  <c r="AC75" i="26"/>
  <c r="AC80" i="26" s="1"/>
  <c r="AB75" i="26"/>
  <c r="AB80" i="26" s="1"/>
  <c r="AA75" i="26"/>
  <c r="AA80" i="26" s="1"/>
  <c r="Z75" i="26"/>
  <c r="Z80" i="26" s="1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AC70" i="26"/>
  <c r="AB70" i="26"/>
  <c r="AA70" i="26"/>
  <c r="Z70" i="26"/>
  <c r="AC69" i="26"/>
  <c r="AB69" i="26"/>
  <c r="AA69" i="26"/>
  <c r="Z69" i="26"/>
  <c r="AC68" i="26"/>
  <c r="AB68" i="26"/>
  <c r="AA68" i="26"/>
  <c r="Z68" i="26"/>
  <c r="AC67" i="26"/>
  <c r="AB67" i="26"/>
  <c r="AA67" i="26"/>
  <c r="Z67" i="26"/>
  <c r="AC66" i="26"/>
  <c r="AC71" i="26" s="1"/>
  <c r="AB66" i="26"/>
  <c r="AB71" i="26" s="1"/>
  <c r="AA66" i="26"/>
  <c r="AA71" i="26" s="1"/>
  <c r="Z66" i="26"/>
  <c r="Z71" i="26" s="1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C61" i="26"/>
  <c r="AB61" i="26"/>
  <c r="AA61" i="26"/>
  <c r="Z61" i="26"/>
  <c r="AC60" i="26"/>
  <c r="AB60" i="26"/>
  <c r="AA60" i="26"/>
  <c r="Z60" i="26"/>
  <c r="AC59" i="26"/>
  <c r="AB59" i="26"/>
  <c r="AA59" i="26"/>
  <c r="Z59" i="26"/>
  <c r="AC58" i="26"/>
  <c r="AB58" i="26"/>
  <c r="AA58" i="26"/>
  <c r="Z58" i="26"/>
  <c r="AC57" i="26"/>
  <c r="AC62" i="26" s="1"/>
  <c r="AB57" i="26"/>
  <c r="AB62" i="26" s="1"/>
  <c r="AA57" i="26"/>
  <c r="AA62" i="26" s="1"/>
  <c r="Z57" i="26"/>
  <c r="Z62" i="26" s="1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C52" i="26"/>
  <c r="AB52" i="26"/>
  <c r="AA52" i="26"/>
  <c r="Z52" i="26"/>
  <c r="AC51" i="26"/>
  <c r="AB51" i="26"/>
  <c r="AA51" i="26"/>
  <c r="Z51" i="26"/>
  <c r="AC50" i="26"/>
  <c r="AB50" i="26"/>
  <c r="AA50" i="26"/>
  <c r="Z50" i="26"/>
  <c r="AC49" i="26"/>
  <c r="AB49" i="26"/>
  <c r="AA49" i="26"/>
  <c r="Z49" i="26"/>
  <c r="AC48" i="26"/>
  <c r="AC53" i="26" s="1"/>
  <c r="AB48" i="26"/>
  <c r="AB53" i="26" s="1"/>
  <c r="AA48" i="26"/>
  <c r="AA53" i="26" s="1"/>
  <c r="Z48" i="26"/>
  <c r="Z53" i="26" s="1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C43" i="26"/>
  <c r="AB43" i="26"/>
  <c r="AA43" i="26"/>
  <c r="Z43" i="26"/>
  <c r="AC42" i="26"/>
  <c r="AB42" i="26"/>
  <c r="AA42" i="26"/>
  <c r="Z42" i="26"/>
  <c r="AC41" i="26"/>
  <c r="AB41" i="26"/>
  <c r="AA41" i="26"/>
  <c r="Z41" i="26"/>
  <c r="AC40" i="26"/>
  <c r="AB40" i="26"/>
  <c r="AA40" i="26"/>
  <c r="Z40" i="26"/>
  <c r="AC39" i="26"/>
  <c r="AC44" i="26" s="1"/>
  <c r="AB39" i="26"/>
  <c r="AB44" i="26" s="1"/>
  <c r="AA39" i="26"/>
  <c r="AA44" i="26" s="1"/>
  <c r="Z39" i="26"/>
  <c r="Z44" i="26" s="1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C34" i="26"/>
  <c r="AB34" i="26"/>
  <c r="AA34" i="26"/>
  <c r="Z34" i="26"/>
  <c r="AC33" i="26"/>
  <c r="AB33" i="26"/>
  <c r="AA33" i="26"/>
  <c r="Z33" i="26"/>
  <c r="AC32" i="26"/>
  <c r="AB32" i="26"/>
  <c r="AA32" i="26"/>
  <c r="Z32" i="26"/>
  <c r="AC31" i="26"/>
  <c r="AB31" i="26"/>
  <c r="AA31" i="26"/>
  <c r="Z31" i="26"/>
  <c r="AC30" i="26"/>
  <c r="AC35" i="26" s="1"/>
  <c r="AB30" i="26"/>
  <c r="AB35" i="26" s="1"/>
  <c r="AA30" i="26"/>
  <c r="AA35" i="26" s="1"/>
  <c r="Z30" i="26"/>
  <c r="Z35" i="26" s="1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C25" i="26"/>
  <c r="AB25" i="26"/>
  <c r="AA25" i="26"/>
  <c r="Z25" i="26"/>
  <c r="AC24" i="26"/>
  <c r="AB24" i="26"/>
  <c r="AA24" i="26"/>
  <c r="Z24" i="26"/>
  <c r="AC23" i="26"/>
  <c r="AB23" i="26"/>
  <c r="AA23" i="26"/>
  <c r="Z23" i="26"/>
  <c r="AC22" i="26"/>
  <c r="AB22" i="26"/>
  <c r="AA22" i="26"/>
  <c r="Z22" i="26"/>
  <c r="AC21" i="26"/>
  <c r="AC26" i="26" s="1"/>
  <c r="AB21" i="26"/>
  <c r="AB26" i="26" s="1"/>
  <c r="AA21" i="26"/>
  <c r="AA26" i="26" s="1"/>
  <c r="Z21" i="26"/>
  <c r="Z26" i="26" s="1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K102" i="25"/>
  <c r="J102" i="25"/>
  <c r="I102" i="25"/>
  <c r="H102" i="25"/>
  <c r="G102" i="25"/>
  <c r="F102" i="25"/>
  <c r="E102" i="25"/>
  <c r="D102" i="25"/>
  <c r="C102" i="25"/>
  <c r="B102" i="25"/>
  <c r="K102" i="24"/>
  <c r="K114" i="25"/>
  <c r="J114" i="25"/>
  <c r="I114" i="25"/>
  <c r="H114" i="25"/>
  <c r="F114" i="25"/>
  <c r="E114" i="25"/>
  <c r="D114" i="25"/>
  <c r="B114" i="25"/>
  <c r="K113" i="25"/>
  <c r="J113" i="25"/>
  <c r="I113" i="25"/>
  <c r="H113" i="25"/>
  <c r="F113" i="25"/>
  <c r="E113" i="25"/>
  <c r="D113" i="25"/>
  <c r="C113" i="25"/>
  <c r="B113" i="25"/>
  <c r="K112" i="25"/>
  <c r="J112" i="25"/>
  <c r="H112" i="25"/>
  <c r="F112" i="25"/>
  <c r="E112" i="25"/>
  <c r="D112" i="25"/>
  <c r="C112" i="25"/>
  <c r="B112" i="25"/>
  <c r="J111" i="25"/>
  <c r="I111" i="25"/>
  <c r="H111" i="25"/>
  <c r="F111" i="25"/>
  <c r="E111" i="25"/>
  <c r="D111" i="25"/>
  <c r="C111" i="25"/>
  <c r="B111" i="25"/>
  <c r="J110" i="25"/>
  <c r="I110" i="25"/>
  <c r="H110" i="25"/>
  <c r="F110" i="25"/>
  <c r="E110" i="25"/>
  <c r="D110" i="25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96" i="25"/>
  <c r="J96" i="25"/>
  <c r="I96" i="25"/>
  <c r="H96" i="25"/>
  <c r="G96" i="25"/>
  <c r="F96" i="25"/>
  <c r="E96" i="25"/>
  <c r="D96" i="25"/>
  <c r="C96" i="25"/>
  <c r="B96" i="25"/>
  <c r="X89" i="25"/>
  <c r="W89" i="25"/>
  <c r="V89" i="25"/>
  <c r="U89" i="25"/>
  <c r="T89" i="25"/>
  <c r="S89" i="25"/>
  <c r="R89" i="25"/>
  <c r="Q89" i="25"/>
  <c r="P89" i="25"/>
  <c r="O89" i="25"/>
  <c r="N89" i="25"/>
  <c r="M89" i="25"/>
  <c r="L89" i="25"/>
  <c r="K89" i="25"/>
  <c r="J89" i="25"/>
  <c r="I89" i="25"/>
  <c r="H89" i="25"/>
  <c r="G89" i="25"/>
  <c r="F89" i="25"/>
  <c r="E89" i="25"/>
  <c r="D89" i="25"/>
  <c r="C89" i="25"/>
  <c r="B89" i="25"/>
  <c r="AC88" i="25"/>
  <c r="AB88" i="25"/>
  <c r="AA88" i="25"/>
  <c r="Z88" i="25"/>
  <c r="AC87" i="25"/>
  <c r="AB87" i="25"/>
  <c r="AA87" i="25"/>
  <c r="Z87" i="25"/>
  <c r="AC86" i="25"/>
  <c r="AB86" i="25"/>
  <c r="AA86" i="25"/>
  <c r="Z86" i="25"/>
  <c r="AC85" i="25"/>
  <c r="AB85" i="25"/>
  <c r="AA85" i="25"/>
  <c r="Z85" i="25"/>
  <c r="AC84" i="25"/>
  <c r="AC89" i="25" s="1"/>
  <c r="AB84" i="25"/>
  <c r="AB89" i="25" s="1"/>
  <c r="AA84" i="25"/>
  <c r="AA89" i="25" s="1"/>
  <c r="Z84" i="25"/>
  <c r="Z89" i="25" s="1"/>
  <c r="X80" i="25"/>
  <c r="W80" i="25"/>
  <c r="V80" i="25"/>
  <c r="U80" i="25"/>
  <c r="T80" i="25"/>
  <c r="S80" i="25"/>
  <c r="R80" i="25"/>
  <c r="Q80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B80" i="25"/>
  <c r="AC79" i="25"/>
  <c r="AB79" i="25"/>
  <c r="AA79" i="25"/>
  <c r="Z79" i="25"/>
  <c r="AC78" i="25"/>
  <c r="AB78" i="25"/>
  <c r="AA78" i="25"/>
  <c r="Z78" i="25"/>
  <c r="AC77" i="25"/>
  <c r="AB77" i="25"/>
  <c r="AA77" i="25"/>
  <c r="Z77" i="25"/>
  <c r="AC76" i="25"/>
  <c r="AB76" i="25"/>
  <c r="AA76" i="25"/>
  <c r="Z76" i="25"/>
  <c r="AC75" i="25"/>
  <c r="AC80" i="25" s="1"/>
  <c r="AB75" i="25"/>
  <c r="AB80" i="25" s="1"/>
  <c r="AA75" i="25"/>
  <c r="AA80" i="25" s="1"/>
  <c r="Z75" i="25"/>
  <c r="Z80" i="25" s="1"/>
  <c r="X71" i="25"/>
  <c r="W71" i="25"/>
  <c r="V71" i="25"/>
  <c r="U71" i="25"/>
  <c r="T71" i="25"/>
  <c r="S71" i="25"/>
  <c r="R71" i="25"/>
  <c r="Q71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B71" i="25"/>
  <c r="AC70" i="25"/>
  <c r="AB70" i="25"/>
  <c r="AA70" i="25"/>
  <c r="Z70" i="25"/>
  <c r="AC69" i="25"/>
  <c r="AB69" i="25"/>
  <c r="AA69" i="25"/>
  <c r="Z69" i="25"/>
  <c r="AC68" i="25"/>
  <c r="AB68" i="25"/>
  <c r="AA68" i="25"/>
  <c r="Z68" i="25"/>
  <c r="AC67" i="25"/>
  <c r="AB67" i="25"/>
  <c r="AA67" i="25"/>
  <c r="Z67" i="25"/>
  <c r="AC66" i="25"/>
  <c r="AC71" i="25" s="1"/>
  <c r="AB66" i="25"/>
  <c r="AB71" i="25" s="1"/>
  <c r="AA66" i="25"/>
  <c r="AA71" i="25" s="1"/>
  <c r="Z66" i="25"/>
  <c r="Z71" i="25" s="1"/>
  <c r="X62" i="25"/>
  <c r="W62" i="25"/>
  <c r="V62" i="25"/>
  <c r="U62" i="25"/>
  <c r="T62" i="25"/>
  <c r="S62" i="25"/>
  <c r="R62" i="25"/>
  <c r="Q62" i="25"/>
  <c r="P62" i="25"/>
  <c r="O62" i="25"/>
  <c r="N62" i="25"/>
  <c r="M62" i="25"/>
  <c r="L62" i="25"/>
  <c r="K62" i="25"/>
  <c r="J62" i="25"/>
  <c r="I62" i="25"/>
  <c r="H62" i="25"/>
  <c r="G62" i="25"/>
  <c r="F62" i="25"/>
  <c r="E62" i="25"/>
  <c r="D62" i="25"/>
  <c r="C62" i="25"/>
  <c r="B62" i="25"/>
  <c r="AC61" i="25"/>
  <c r="AB61" i="25"/>
  <c r="AA61" i="25"/>
  <c r="Z61" i="25"/>
  <c r="AC60" i="25"/>
  <c r="AB60" i="25"/>
  <c r="AA60" i="25"/>
  <c r="Z60" i="25"/>
  <c r="AC59" i="25"/>
  <c r="AB59" i="25"/>
  <c r="AA59" i="25"/>
  <c r="Z59" i="25"/>
  <c r="AC58" i="25"/>
  <c r="AB58" i="25"/>
  <c r="AA58" i="25"/>
  <c r="Z58" i="25"/>
  <c r="AC57" i="25"/>
  <c r="AC62" i="25" s="1"/>
  <c r="AB57" i="25"/>
  <c r="AB62" i="25" s="1"/>
  <c r="AA57" i="25"/>
  <c r="AA62" i="25" s="1"/>
  <c r="Z57" i="25"/>
  <c r="Z62" i="25" s="1"/>
  <c r="X53" i="25"/>
  <c r="W53" i="25"/>
  <c r="V53" i="25"/>
  <c r="U53" i="25"/>
  <c r="T53" i="25"/>
  <c r="S53" i="25"/>
  <c r="R53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AC52" i="25"/>
  <c r="AB52" i="25"/>
  <c r="AA52" i="25"/>
  <c r="Z52" i="25"/>
  <c r="AC51" i="25"/>
  <c r="AB51" i="25"/>
  <c r="AA51" i="25"/>
  <c r="Z51" i="25"/>
  <c r="AC50" i="25"/>
  <c r="AB50" i="25"/>
  <c r="AA50" i="25"/>
  <c r="Z50" i="25"/>
  <c r="AC49" i="25"/>
  <c r="AB49" i="25"/>
  <c r="AA49" i="25"/>
  <c r="Z49" i="25"/>
  <c r="AC48" i="25"/>
  <c r="AC53" i="25" s="1"/>
  <c r="AB48" i="25"/>
  <c r="AB53" i="25" s="1"/>
  <c r="AA48" i="25"/>
  <c r="AA53" i="25" s="1"/>
  <c r="Z48" i="25"/>
  <c r="Z53" i="25" s="1"/>
  <c r="X44" i="25"/>
  <c r="W44" i="25"/>
  <c r="V44" i="25"/>
  <c r="U44" i="25"/>
  <c r="T44" i="25"/>
  <c r="S44" i="25"/>
  <c r="R44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C43" i="25"/>
  <c r="AB43" i="25"/>
  <c r="AA43" i="25"/>
  <c r="Z43" i="25"/>
  <c r="AC42" i="25"/>
  <c r="AB42" i="25"/>
  <c r="AA42" i="25"/>
  <c r="Z42" i="25"/>
  <c r="AC41" i="25"/>
  <c r="AB41" i="25"/>
  <c r="AA41" i="25"/>
  <c r="Z41" i="25"/>
  <c r="AC40" i="25"/>
  <c r="AB40" i="25"/>
  <c r="AA40" i="25"/>
  <c r="Z40" i="25"/>
  <c r="AC39" i="25"/>
  <c r="AC44" i="25" s="1"/>
  <c r="AB39" i="25"/>
  <c r="AB44" i="25" s="1"/>
  <c r="AA39" i="25"/>
  <c r="AA44" i="25" s="1"/>
  <c r="Z39" i="25"/>
  <c r="Z44" i="25" s="1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C34" i="25"/>
  <c r="AB34" i="25"/>
  <c r="AA34" i="25"/>
  <c r="Z34" i="25"/>
  <c r="AC33" i="25"/>
  <c r="AB33" i="25"/>
  <c r="AA33" i="25"/>
  <c r="Z33" i="25"/>
  <c r="AC32" i="25"/>
  <c r="AB32" i="25"/>
  <c r="AA32" i="25"/>
  <c r="Z32" i="25"/>
  <c r="AC31" i="25"/>
  <c r="AB31" i="25"/>
  <c r="AA31" i="25"/>
  <c r="Z31" i="25"/>
  <c r="AC30" i="25"/>
  <c r="AC35" i="25" s="1"/>
  <c r="AB30" i="25"/>
  <c r="AB35" i="25" s="1"/>
  <c r="AA30" i="25"/>
  <c r="AA35" i="25" s="1"/>
  <c r="Z30" i="25"/>
  <c r="Z35" i="25" s="1"/>
  <c r="X26" i="25"/>
  <c r="W26" i="25"/>
  <c r="V26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C25" i="25"/>
  <c r="AB25" i="25"/>
  <c r="AA25" i="25"/>
  <c r="Z25" i="25"/>
  <c r="AC24" i="25"/>
  <c r="AB24" i="25"/>
  <c r="AA24" i="25"/>
  <c r="Z24" i="25"/>
  <c r="AC23" i="25"/>
  <c r="AB23" i="25"/>
  <c r="AA23" i="25"/>
  <c r="Z23" i="25"/>
  <c r="AC22" i="25"/>
  <c r="AB22" i="25"/>
  <c r="AA22" i="25"/>
  <c r="Z22" i="25"/>
  <c r="AC21" i="25"/>
  <c r="AC26" i="25" s="1"/>
  <c r="AB21" i="25"/>
  <c r="AB26" i="25" s="1"/>
  <c r="AA21" i="25"/>
  <c r="AA26" i="25" s="1"/>
  <c r="Z21" i="25"/>
  <c r="Z26" i="25" s="1"/>
  <c r="AC17" i="25"/>
  <c r="AB17" i="25"/>
  <c r="AA17" i="25"/>
  <c r="Z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C8" i="25"/>
  <c r="AB8" i="25"/>
  <c r="AA8" i="25"/>
  <c r="Z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C102" i="24"/>
  <c r="D102" i="24"/>
  <c r="E102" i="24"/>
  <c r="F102" i="24"/>
  <c r="G102" i="24"/>
  <c r="H102" i="24"/>
  <c r="I102" i="24"/>
  <c r="J102" i="24"/>
  <c r="B102" i="24"/>
  <c r="K114" i="24"/>
  <c r="J114" i="24"/>
  <c r="H114" i="24"/>
  <c r="G114" i="24"/>
  <c r="F114" i="24"/>
  <c r="E114" i="24"/>
  <c r="D114" i="24"/>
  <c r="C114" i="24"/>
  <c r="B114" i="24"/>
  <c r="K113" i="24"/>
  <c r="J113" i="24"/>
  <c r="I113" i="24"/>
  <c r="G113" i="24"/>
  <c r="F113" i="24"/>
  <c r="E113" i="24"/>
  <c r="D113" i="24"/>
  <c r="C113" i="24"/>
  <c r="B113" i="24"/>
  <c r="K112" i="24"/>
  <c r="J112" i="24"/>
  <c r="I112" i="24"/>
  <c r="H112" i="24"/>
  <c r="G112" i="24"/>
  <c r="F112" i="24"/>
  <c r="E112" i="24"/>
  <c r="D112" i="24"/>
  <c r="C112" i="24"/>
  <c r="B112" i="24"/>
  <c r="K111" i="24"/>
  <c r="J111" i="24"/>
  <c r="I111" i="24"/>
  <c r="H111" i="24"/>
  <c r="G111" i="24"/>
  <c r="F111" i="24"/>
  <c r="E111" i="24"/>
  <c r="D111" i="24"/>
  <c r="C111" i="24"/>
  <c r="B111" i="24"/>
  <c r="K110" i="24"/>
  <c r="J110" i="24"/>
  <c r="I110" i="24"/>
  <c r="I116" i="24" s="1"/>
  <c r="H110" i="24"/>
  <c r="G110" i="24"/>
  <c r="F110" i="24"/>
  <c r="E110" i="24"/>
  <c r="E116" i="24" s="1"/>
  <c r="D110" i="24"/>
  <c r="C110" i="24"/>
  <c r="B110" i="24"/>
  <c r="K109" i="24"/>
  <c r="J109" i="24"/>
  <c r="I109" i="24"/>
  <c r="H109" i="24"/>
  <c r="G109" i="24"/>
  <c r="F109" i="24"/>
  <c r="E109" i="24"/>
  <c r="D109" i="24"/>
  <c r="C109" i="24"/>
  <c r="B109" i="24"/>
  <c r="K96" i="24"/>
  <c r="J96" i="24"/>
  <c r="I96" i="24"/>
  <c r="H96" i="24"/>
  <c r="G96" i="24"/>
  <c r="F96" i="24"/>
  <c r="E96" i="24"/>
  <c r="D96" i="24"/>
  <c r="C96" i="24"/>
  <c r="B96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AC88" i="24"/>
  <c r="AB88" i="24"/>
  <c r="AA88" i="24"/>
  <c r="Z88" i="24"/>
  <c r="AC87" i="24"/>
  <c r="AB87" i="24"/>
  <c r="AA87" i="24"/>
  <c r="Z87" i="24"/>
  <c r="AC86" i="24"/>
  <c r="AB86" i="24"/>
  <c r="AA86" i="24"/>
  <c r="Z86" i="24"/>
  <c r="AC85" i="24"/>
  <c r="AB85" i="24"/>
  <c r="AA85" i="24"/>
  <c r="Z85" i="24"/>
  <c r="AC84" i="24"/>
  <c r="AC89" i="24" s="1"/>
  <c r="AB84" i="24"/>
  <c r="AB89" i="24" s="1"/>
  <c r="AA84" i="24"/>
  <c r="AA89" i="24" s="1"/>
  <c r="Z84" i="24"/>
  <c r="Z89" i="24" s="1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A76" i="24"/>
  <c r="Z76" i="24"/>
  <c r="AC75" i="24"/>
  <c r="AC80" i="24" s="1"/>
  <c r="AB75" i="24"/>
  <c r="AB80" i="24" s="1"/>
  <c r="AA75" i="24"/>
  <c r="AA80" i="24" s="1"/>
  <c r="Z75" i="24"/>
  <c r="Z80" i="24" s="1"/>
  <c r="X71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C71" i="24" s="1"/>
  <c r="AB66" i="24"/>
  <c r="AB71" i="24" s="1"/>
  <c r="AA66" i="24"/>
  <c r="AA71" i="24" s="1"/>
  <c r="Z66" i="24"/>
  <c r="Z71" i="24" s="1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C62" i="24" s="1"/>
  <c r="AB57" i="24"/>
  <c r="AB62" i="24" s="1"/>
  <c r="AA57" i="24"/>
  <c r="AA62" i="24" s="1"/>
  <c r="Z57" i="24"/>
  <c r="Z62" i="24" s="1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B50" i="24"/>
  <c r="AA50" i="24"/>
  <c r="Z50" i="24"/>
  <c r="AC49" i="24"/>
  <c r="AB49" i="24"/>
  <c r="AA49" i="24"/>
  <c r="Z49" i="24"/>
  <c r="AC48" i="24"/>
  <c r="AC53" i="24" s="1"/>
  <c r="AB48" i="24"/>
  <c r="AB53" i="24" s="1"/>
  <c r="AA48" i="24"/>
  <c r="AA53" i="24" s="1"/>
  <c r="Z48" i="24"/>
  <c r="Z53" i="24" s="1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A40" i="24"/>
  <c r="Z40" i="24"/>
  <c r="AC39" i="24"/>
  <c r="AC44" i="24" s="1"/>
  <c r="AB39" i="24"/>
  <c r="AB44" i="24" s="1"/>
  <c r="AA39" i="24"/>
  <c r="AA44" i="24" s="1"/>
  <c r="Z39" i="24"/>
  <c r="Z44" i="24" s="1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B32" i="24"/>
  <c r="AA32" i="24"/>
  <c r="Z32" i="24"/>
  <c r="AC31" i="24"/>
  <c r="AB31" i="24"/>
  <c r="AA31" i="24"/>
  <c r="Z31" i="24"/>
  <c r="AC30" i="24"/>
  <c r="AC35" i="24" s="1"/>
  <c r="AB30" i="24"/>
  <c r="AB35" i="24" s="1"/>
  <c r="AA30" i="24"/>
  <c r="AA35" i="24" s="1"/>
  <c r="Z30" i="24"/>
  <c r="Z35" i="24" s="1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C26" i="24" s="1"/>
  <c r="AB21" i="24"/>
  <c r="AA21" i="24"/>
  <c r="AA26" i="24" s="1"/>
  <c r="Z21" i="24"/>
  <c r="Z26" i="24" s="1"/>
  <c r="AC17" i="24"/>
  <c r="AB17" i="24"/>
  <c r="AA17" i="24"/>
  <c r="Z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C8" i="24"/>
  <c r="AB8" i="24"/>
  <c r="AA8" i="24"/>
  <c r="Z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E116" i="26" l="1"/>
  <c r="I116" i="26"/>
  <c r="G116" i="26"/>
  <c r="K116" i="26"/>
  <c r="H115" i="26"/>
  <c r="H117" i="26" s="1"/>
  <c r="H116" i="26"/>
  <c r="F115" i="26"/>
  <c r="F117" i="26" s="1"/>
  <c r="J115" i="24"/>
  <c r="J117" i="24" s="1"/>
  <c r="F116" i="24"/>
  <c r="H116" i="25"/>
  <c r="D116" i="25"/>
  <c r="J116" i="26"/>
  <c r="G115" i="26"/>
  <c r="G117" i="26" s="1"/>
  <c r="I115" i="26"/>
  <c r="I117" i="26" s="1"/>
  <c r="I116" i="25"/>
  <c r="C115" i="24"/>
  <c r="C117" i="24" s="1"/>
  <c r="G115" i="24"/>
  <c r="G117" i="24" s="1"/>
  <c r="K115" i="24"/>
  <c r="K117" i="24" s="1"/>
  <c r="D115" i="25"/>
  <c r="D117" i="25" s="1"/>
  <c r="C116" i="26"/>
  <c r="K115" i="26"/>
  <c r="K117" i="26" s="1"/>
  <c r="E115" i="26"/>
  <c r="E117" i="26" s="1"/>
  <c r="E116" i="25"/>
  <c r="D116" i="24"/>
  <c r="H116" i="24"/>
  <c r="D116" i="26"/>
  <c r="B115" i="26"/>
  <c r="B117" i="26" s="1"/>
  <c r="J115" i="26"/>
  <c r="J117" i="26" s="1"/>
  <c r="F116" i="26"/>
  <c r="D115" i="26"/>
  <c r="D117" i="26" s="1"/>
  <c r="C115" i="26"/>
  <c r="C117" i="26" s="1"/>
  <c r="B116" i="26"/>
  <c r="K115" i="25"/>
  <c r="K117" i="25" s="1"/>
  <c r="J115" i="25"/>
  <c r="J117" i="25" s="1"/>
  <c r="H115" i="25"/>
  <c r="H117" i="25" s="1"/>
  <c r="G115" i="25"/>
  <c r="G117" i="25" s="1"/>
  <c r="F115" i="25"/>
  <c r="F117" i="25" s="1"/>
  <c r="C115" i="25"/>
  <c r="C117" i="25" s="1"/>
  <c r="B115" i="25"/>
  <c r="B117" i="25" s="1"/>
  <c r="B116" i="25"/>
  <c r="J116" i="25"/>
  <c r="E115" i="25"/>
  <c r="E117" i="25" s="1"/>
  <c r="I115" i="25"/>
  <c r="I117" i="25" s="1"/>
  <c r="C116" i="25"/>
  <c r="G116" i="25"/>
  <c r="K116" i="25"/>
  <c r="F116" i="25"/>
  <c r="H115" i="24"/>
  <c r="H117" i="24" s="1"/>
  <c r="AB26" i="24"/>
  <c r="D115" i="24"/>
  <c r="D117" i="24" s="1"/>
  <c r="B115" i="24"/>
  <c r="B117" i="24" s="1"/>
  <c r="B116" i="24"/>
  <c r="J116" i="24"/>
  <c r="E115" i="24"/>
  <c r="E117" i="24" s="1"/>
  <c r="I115" i="24"/>
  <c r="I117" i="24" s="1"/>
  <c r="C116" i="24"/>
  <c r="G116" i="24"/>
  <c r="K116" i="24"/>
  <c r="F115" i="24"/>
  <c r="F117" i="24" s="1"/>
  <c r="F119" i="24" l="1"/>
  <c r="F120" i="24"/>
  <c r="F118" i="24"/>
  <c r="F121" i="24"/>
  <c r="I120" i="24"/>
  <c r="I118" i="24"/>
  <c r="I121" i="24"/>
  <c r="I119" i="24"/>
  <c r="E120" i="24"/>
  <c r="E118" i="24"/>
  <c r="E121" i="24"/>
  <c r="E119" i="24"/>
  <c r="B118" i="24"/>
  <c r="B120" i="24"/>
  <c r="D120" i="24"/>
  <c r="D121" i="24"/>
  <c r="D118" i="24"/>
  <c r="D119" i="24"/>
  <c r="H120" i="24"/>
  <c r="H121" i="24"/>
  <c r="H118" i="24"/>
  <c r="H119" i="24"/>
  <c r="I119" i="25"/>
  <c r="I120" i="25"/>
  <c r="I118" i="25"/>
  <c r="I121" i="25"/>
  <c r="E119" i="25"/>
  <c r="E120" i="25"/>
  <c r="E118" i="25"/>
  <c r="E121" i="25"/>
  <c r="B118" i="25"/>
  <c r="B120" i="25"/>
  <c r="C120" i="25"/>
  <c r="C121" i="25"/>
  <c r="C119" i="25"/>
  <c r="C118" i="25"/>
  <c r="F121" i="25"/>
  <c r="F119" i="25"/>
  <c r="F120" i="25"/>
  <c r="F118" i="25"/>
  <c r="G120" i="25"/>
  <c r="G121" i="25"/>
  <c r="G119" i="25"/>
  <c r="G118" i="25"/>
  <c r="H119" i="25"/>
  <c r="H121" i="25"/>
  <c r="H120" i="25"/>
  <c r="H118" i="25"/>
  <c r="J121" i="25"/>
  <c r="J119" i="25"/>
  <c r="J120" i="25"/>
  <c r="J118" i="25"/>
  <c r="K120" i="25"/>
  <c r="K121" i="25"/>
  <c r="K119" i="25"/>
  <c r="K118" i="25"/>
  <c r="C121" i="26"/>
  <c r="C119" i="26"/>
  <c r="C120" i="26"/>
  <c r="C118" i="26"/>
  <c r="D121" i="26"/>
  <c r="D120" i="26"/>
  <c r="D119" i="26"/>
  <c r="D118" i="26"/>
  <c r="J121" i="26"/>
  <c r="J120" i="26"/>
  <c r="J119" i="26"/>
  <c r="J118" i="26"/>
  <c r="B120" i="26"/>
  <c r="B118" i="26"/>
  <c r="E121" i="26"/>
  <c r="E120" i="26"/>
  <c r="E119" i="26"/>
  <c r="E118" i="26"/>
  <c r="K121" i="26"/>
  <c r="K120" i="26"/>
  <c r="K119" i="26"/>
  <c r="K118" i="26"/>
  <c r="D119" i="25"/>
  <c r="D121" i="25"/>
  <c r="D120" i="25"/>
  <c r="D118" i="25"/>
  <c r="K121" i="24"/>
  <c r="K119" i="24"/>
  <c r="K120" i="24"/>
  <c r="K118" i="24"/>
  <c r="G121" i="24"/>
  <c r="G119" i="24"/>
  <c r="G120" i="24"/>
  <c r="G118" i="24"/>
  <c r="C121" i="24"/>
  <c r="C119" i="24"/>
  <c r="C120" i="24"/>
  <c r="C118" i="24"/>
  <c r="I121" i="26"/>
  <c r="I120" i="26"/>
  <c r="I119" i="26"/>
  <c r="I118" i="26"/>
  <c r="G121" i="26"/>
  <c r="G120" i="26"/>
  <c r="G119" i="26"/>
  <c r="G118" i="26"/>
  <c r="J119" i="24"/>
  <c r="J120" i="24"/>
  <c r="J118" i="24"/>
  <c r="J121" i="24"/>
  <c r="F121" i="26"/>
  <c r="F120" i="26"/>
  <c r="F119" i="26"/>
  <c r="F118" i="26"/>
  <c r="H121" i="26"/>
  <c r="H120" i="26"/>
  <c r="H119" i="26"/>
  <c r="H118" i="26"/>
</calcChain>
</file>

<file path=xl/sharedStrings.xml><?xml version="1.0" encoding="utf-8"?>
<sst xmlns="http://schemas.openxmlformats.org/spreadsheetml/2006/main" count="1101" uniqueCount="217">
  <si>
    <t>Test Date (mm/dd/yyyy):</t>
  </si>
  <si>
    <t>Name of the person in charge:</t>
  </si>
  <si>
    <t>yongqiang</t>
  </si>
  <si>
    <t>Experimental setup</t>
  </si>
  <si>
    <t>40 minutes per reading (0-/0+,  6.0 hours, 11points)</t>
  </si>
  <si>
    <t>Medium used and volume of blood (if used):</t>
  </si>
  <si>
    <t>Mueller Hinton Media</t>
  </si>
  <si>
    <t>Name of Microorganism (or cell):</t>
  </si>
  <si>
    <t>S. Aureus</t>
  </si>
  <si>
    <t>Initial load:</t>
  </si>
  <si>
    <t xml:space="preserve">5x10^5/ml above MIC 64ug/ml chloramphenicol with MNPs (10mg/ml) </t>
  </si>
  <si>
    <t xml:space="preserve"> cassette/channel information:</t>
  </si>
  <si>
    <t>new galss bottom (1,2,3)</t>
  </si>
  <si>
    <t>Note (more experimental information)</t>
  </si>
  <si>
    <t xml:space="preserve">frequency range </t>
  </si>
  <si>
    <t>1k to 100M Hz</t>
  </si>
  <si>
    <t>voltage</t>
  </si>
  <si>
    <t xml:space="preserve">equivalent circuit </t>
  </si>
  <si>
    <t>note:</t>
  </si>
  <si>
    <t>Model: C:\Users\yangy\Desktop\mode1.mdl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</si>
  <si>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</si>
  <si>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</si>
  <si>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</si>
  <si>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</si>
  <si>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</si>
  <si>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</si>
  <si>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</si>
  <si>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</si>
  <si>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</si>
  <si>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</si>
  <si>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</si>
  <si>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</si>
  <si>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</si>
  <si>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</si>
  <si>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</si>
  <si>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Rb(Error)</t>
  </si>
  <si>
    <t>Rb(Error%)</t>
  </si>
  <si>
    <t>CPEb-T(±)</t>
  </si>
  <si>
    <t>CPEb-T(Error)</t>
  </si>
  <si>
    <t>CPEb-T(Error%)</t>
  </si>
  <si>
    <t>CPEb-P(±)</t>
  </si>
  <si>
    <t>CPEb-P(Error)</t>
  </si>
  <si>
    <t>CPEb-P(Error%)</t>
  </si>
  <si>
    <t>Le</t>
  </si>
  <si>
    <t>Re+Rb</t>
  </si>
  <si>
    <t>CPE-e</t>
  </si>
  <si>
    <t>CPE-b</t>
  </si>
  <si>
    <t>D:\Google Drive\Research\data\Saureus-above-MIC-64ug-ml-MNP 12222017\1\1-1-1.TXT</t>
  </si>
  <si>
    <t>D:\Google Drive\Research\data\Saureus-above-MIC-64ug-ml-MNP 12222017\1\1-1-2.TXT</t>
  </si>
  <si>
    <t>D:\Google Drive\Research\data\Saureus-above-MIC-64ug-ml-MNP 12222017\1\1-1-3.TXT</t>
  </si>
  <si>
    <t>D:\Google Drive\Research\data\Saureus-above-MIC-64ug-ml-MNP 12222017\1\1-1-4.TXT</t>
  </si>
  <si>
    <t xml:space="preserve">average </t>
  </si>
  <si>
    <t>D:\Google Drive\Research\data\Saureus-above-MIC-64ug-ml-MNP 12222017\1\2-1-1.TXT</t>
  </si>
  <si>
    <t>D:\Google Drive\Research\data\Saureus-above-MIC-64ug-ml-MNP 12222017\1\2-1-2.TXT</t>
  </si>
  <si>
    <t>D:\Google Drive\Research\data\Saureus-above-MIC-64ug-ml-MNP 12222017\1\2-1-3.TXT</t>
  </si>
  <si>
    <t>D:\Google Drive\Research\data\Saureus-above-MIC-64ug-ml-MNP 12222017\1\2-1-4.TXT</t>
  </si>
  <si>
    <t>D:\Google Drive\Research\data\Saureus-above-MIC-64ug-ml-MNP 12222017\1\2-1-5.TXT</t>
  </si>
  <si>
    <t>D:\Google Drive\Research\data\Saureus-above-MIC-64ug-ml-MNP 12222017\1\3-1-1.TXT</t>
  </si>
  <si>
    <t>D:\Google Drive\Research\data\Saureus-above-MIC-64ug-ml-MNP 12222017\1\3-1-2.TXT</t>
  </si>
  <si>
    <t>D:\Google Drive\Research\data\Saureus-above-MIC-64ug-ml-MNP 12222017\1\3-1-3.TXT</t>
  </si>
  <si>
    <t>D:\Google Drive\Research\data\Saureus-above-MIC-64ug-ml-MNP 12222017\1\3-1-4.TXT</t>
  </si>
  <si>
    <t>D:\Google Drive\Research\data\Saureus-above-MIC-64ug-ml-MNP 12222017\1\3-1-5.TXT</t>
  </si>
  <si>
    <t>D:\Google Drive\Research\data\Saureus-above-MIC-64ug-ml-MNP 12222017\1\4-1-1.TXT</t>
  </si>
  <si>
    <t>D:\Google Drive\Research\data\Saureus-above-MIC-64ug-ml-MNP 12222017\1\4-1-2.TXT</t>
  </si>
  <si>
    <t>D:\Google Drive\Research\data\Saureus-above-MIC-64ug-ml-MNP 12222017\1\4-1-3.TXT</t>
  </si>
  <si>
    <t>D:\Google Drive\Research\data\Saureus-above-MIC-64ug-ml-MNP 12222017\1\4-1-4.TXT</t>
  </si>
  <si>
    <t>D:\Google Drive\Research\data\Saureus-above-MIC-64ug-ml-MNP 12222017\1\4-1-5.TXT</t>
  </si>
  <si>
    <t>D:\Google Drive\Research\data\Saureus-above-MIC-64ug-ml-MNP 12222017\1\5-1-1.TXT</t>
  </si>
  <si>
    <t>D:\Google Drive\Research\data\Saureus-above-MIC-64ug-ml-MNP 12222017\1\5-1-2.TXT</t>
  </si>
  <si>
    <t>D:\Google Drive\Research\data\Saureus-above-MIC-64ug-ml-MNP 12222017\1\5-1-3.TXT</t>
  </si>
  <si>
    <t>D:\Google Drive\Research\data\Saureus-above-MIC-64ug-ml-MNP 12222017\1\5-1-4.TXT</t>
  </si>
  <si>
    <t>D:\Google Drive\Research\data\Saureus-above-MIC-64ug-ml-MNP 12222017\1\5-1-5.TXT</t>
  </si>
  <si>
    <t>D:\Google Drive\Research\data\Saureus-above-MIC-64ug-ml-MNP 12222017\1\6-1-1.TXT</t>
  </si>
  <si>
    <t>D:\Google Drive\Research\data\Saureus-above-MIC-64ug-ml-MNP 12222017\1\6-1-2.TXT</t>
  </si>
  <si>
    <t>D:\Google Drive\Research\data\Saureus-above-MIC-64ug-ml-MNP 12222017\1\6-1-3.TXT</t>
  </si>
  <si>
    <t>D:\Google Drive\Research\data\Saureus-above-MIC-64ug-ml-MNP 12222017\1\6-1-4.TXT</t>
  </si>
  <si>
    <t>D:\Google Drive\Research\data\Saureus-above-MIC-64ug-ml-MNP 12222017\1\6-1-5.TXT</t>
  </si>
  <si>
    <t>D:\Google Drive\Research\data\Saureus-above-MIC-64ug-ml-MNP 12222017\1\7-1-1.TXT</t>
  </si>
  <si>
    <t>D:\Google Drive\Research\data\Saureus-above-MIC-64ug-ml-MNP 12222017\1\7-1-2.TXT</t>
  </si>
  <si>
    <t>D:\Google Drive\Research\data\Saureus-above-MIC-64ug-ml-MNP 12222017\1\7-1-3.TXT</t>
  </si>
  <si>
    <t>D:\Google Drive\Research\data\Saureus-above-MIC-64ug-ml-MNP 12222017\1\7-1-4.TXT</t>
  </si>
  <si>
    <t>D:\Google Drive\Research\data\Saureus-above-MIC-64ug-ml-MNP 12222017\1\7-1-5.TXT</t>
  </si>
  <si>
    <t>D:\Google Drive\Research\data\Saureus-above-MIC-64ug-ml-MNP 12222017\1\8-1-1.TXT</t>
  </si>
  <si>
    <t>D:\Google Drive\Research\data\Saureus-above-MIC-64ug-ml-MNP 12222017\1\8-1-2.TXT</t>
  </si>
  <si>
    <t>D:\Google Drive\Research\data\Saureus-above-MIC-64ug-ml-MNP 12222017\1\8-1-3.TXT</t>
  </si>
  <si>
    <t>D:\Google Drive\Research\data\Saureus-above-MIC-64ug-ml-MNP 12222017\1\8-1-4.TXT</t>
  </si>
  <si>
    <t>D:\Google Drive\Research\data\Saureus-above-MIC-64ug-ml-MNP 12222017\1\8-1-5.TXT</t>
  </si>
  <si>
    <t>D:\Google Drive\Research\data\Saureus-above-MIC-64ug-ml-MNP 12222017\1\9-1-1.TXT</t>
  </si>
  <si>
    <t>D:\Google Drive\Research\data\Saureus-above-MIC-64ug-ml-MNP 12222017\1\9-1-2.TXT</t>
  </si>
  <si>
    <t>D:\Google Drive\Research\data\Saureus-above-MIC-64ug-ml-MNP 12222017\1\9-1-3.TXT</t>
  </si>
  <si>
    <t>D:\Google Drive\Research\data\Saureus-above-MIC-64ug-ml-MNP 12222017\1\9-1-4.TXT</t>
  </si>
  <si>
    <t>D:\Google Drive\Research\data\Saureus-above-MIC-64ug-ml-MNP 12222017\1\9-1-5.TXT</t>
  </si>
  <si>
    <t>D:\Google Drive\Research\data\Saureus-above-MIC-64ug-ml-MNP 12222017\1\10-1-1.TXT</t>
  </si>
  <si>
    <t>D:\Google Drive\Research\data\Saureus-above-MIC-64ug-ml-MNP 12222017\1\10-1-2.TXT</t>
  </si>
  <si>
    <t>D:\Google Drive\Research\data\Saureus-above-MIC-64ug-ml-MNP 12222017\1\10-1-3.TXT</t>
  </si>
  <si>
    <t>D:\Google Drive\Research\data\Saureus-above-MIC-64ug-ml-MNP 12222017\1\10-1-4.TXT</t>
  </si>
  <si>
    <t>D:\Google Drive\Research\data\Saureus-above-MIC-64ug-ml-MNP 12222017\1\10-1-5.TXT</t>
  </si>
  <si>
    <t xml:space="preserve">CFU count </t>
  </si>
  <si>
    <t>measurement</t>
  </si>
  <si>
    <t>time</t>
  </si>
  <si>
    <t>1 dil</t>
  </si>
  <si>
    <t>2 dil</t>
  </si>
  <si>
    <t>3 dil</t>
  </si>
  <si>
    <t>4 dil</t>
  </si>
  <si>
    <t>5 dil</t>
  </si>
  <si>
    <t>CFU/ml</t>
  </si>
  <si>
    <t>6 points</t>
  </si>
  <si>
    <t>Bulk Capacitance</t>
  </si>
  <si>
    <t>avrage</t>
  </si>
  <si>
    <t>Std</t>
  </si>
  <si>
    <t>avrage 2</t>
  </si>
  <si>
    <t>percentage (with 0-)</t>
  </si>
  <si>
    <t>percentage (without 0-)</t>
  </si>
  <si>
    <t>ΔC (with 0-)</t>
  </si>
  <si>
    <t>ΔC (without 0-)</t>
  </si>
  <si>
    <t>hr</t>
  </si>
  <si>
    <t>CPE</t>
  </si>
  <si>
    <t>D:\Google Drive\Research\data\Saureus-above-MIC-64ug-ml-MNP 12222017\2\1-2-1.TXT</t>
  </si>
  <si>
    <t>D:\Google Drive\Research\data\Saureus-above-MIC-64ug-ml-MNP 12222017\2\1-2-2.TXT</t>
  </si>
  <si>
    <t>D:\Google Drive\Research\data\Saureus-above-MIC-64ug-ml-MNP 12222017\2\1-2-3.TXT</t>
  </si>
  <si>
    <t>D:\Google Drive\Research\data\Saureus-above-MIC-64ug-ml-MNP 12222017\2\1-2-4.TXT</t>
  </si>
  <si>
    <t>D:\Google Drive\Research\data\Saureus-above-MIC-64ug-ml-MNP 12222017\2\1-2-5.TXT</t>
  </si>
  <si>
    <t>D:\Google Drive\Research\data\Saureus-above-MIC-64ug-ml-MNP 12222017\2\2-2-1.TXT</t>
  </si>
  <si>
    <t>D:\Google Drive\Research\data\Saureus-above-MIC-64ug-ml-MNP 12222017\2\2-2-2.TXT</t>
  </si>
  <si>
    <t>D:\Google Drive\Research\data\Saureus-above-MIC-64ug-ml-MNP 12222017\2\2-2-3.TXT</t>
  </si>
  <si>
    <t>D:\Google Drive\Research\data\Saureus-above-MIC-64ug-ml-MNP 12222017\2\2-2-4.TXT</t>
  </si>
  <si>
    <t>D:\Google Drive\Research\data\Saureus-above-MIC-64ug-ml-MNP 12222017\2\2-2-5.TXT</t>
  </si>
  <si>
    <t>D:\Google Drive\Research\data\Saureus-above-MIC-64ug-ml-MNP 12222017\2\3-2-1.TXT</t>
  </si>
  <si>
    <t>D:\Google Drive\Research\data\Saureus-above-MIC-64ug-ml-MNP 12222017\2\3-2-2.TXT</t>
  </si>
  <si>
    <t>D:\Google Drive\Research\data\Saureus-above-MIC-64ug-ml-MNP 12222017\2\3-2-3.TXT</t>
  </si>
  <si>
    <t>D:\Google Drive\Research\data\Saureus-above-MIC-64ug-ml-MNP 12222017\2\3-2-4.TXT</t>
  </si>
  <si>
    <t>D:\Google Drive\Research\data\Saureus-above-MIC-64ug-ml-MNP 12222017\2\3-2-5.TXT</t>
  </si>
  <si>
    <t>D:\Google Drive\Research\data\Saureus-above-MIC-64ug-ml-MNP 12222017\2\4-2-1.TXT</t>
  </si>
  <si>
    <t>D:\Google Drive\Research\data\Saureus-above-MIC-64ug-ml-MNP 12222017\2\4-2-2.TXT</t>
  </si>
  <si>
    <t>D:\Google Drive\Research\data\Saureus-above-MIC-64ug-ml-MNP 12222017\2\4-2-3.TXT</t>
  </si>
  <si>
    <t>D:\Google Drive\Research\data\Saureus-above-MIC-64ug-ml-MNP 12222017\2\4-2-4.TXT</t>
  </si>
  <si>
    <t>D:\Google Drive\Research\data\Saureus-above-MIC-64ug-ml-MNP 12222017\2\4-2-5.TXT</t>
  </si>
  <si>
    <t>D:\Google Drive\Research\data\Saureus-above-MIC-64ug-ml-MNP 12222017\2\5-2-1.TXT</t>
  </si>
  <si>
    <t>D:\Google Drive\Research\data\Saureus-above-MIC-64ug-ml-MNP 12222017\2\5-2-2.TXT</t>
  </si>
  <si>
    <t>D:\Google Drive\Research\data\Saureus-above-MIC-64ug-ml-MNP 12222017\2\5-2-3.TXT</t>
  </si>
  <si>
    <t>D:\Google Drive\Research\data\Saureus-above-MIC-64ug-ml-MNP 12222017\2\5-2-4.TXT</t>
  </si>
  <si>
    <t>D:\Google Drive\Research\data\Saureus-above-MIC-64ug-ml-MNP 12222017\2\5-2-5.TXT</t>
  </si>
  <si>
    <t>D:\Google Drive\Research\data\Saureus-above-MIC-64ug-ml-MNP 12222017\2\6-2-1.TXT</t>
  </si>
  <si>
    <t>D:\Google Drive\Research\data\Saureus-above-MIC-64ug-ml-MNP 12222017\2\6-2-2.TXT</t>
  </si>
  <si>
    <t>D:\Google Drive\Research\data\Saureus-above-MIC-64ug-ml-MNP 12222017\2\6-2-3.TXT</t>
  </si>
  <si>
    <t>D:\Google Drive\Research\data\Saureus-above-MIC-64ug-ml-MNP 12222017\2\6-2-4.TXT</t>
  </si>
  <si>
    <t>D:\Google Drive\Research\data\Saureus-above-MIC-64ug-ml-MNP 12222017\2\6-2-5.TXT</t>
  </si>
  <si>
    <t>D:\Google Drive\Research\data\Saureus-above-MIC-64ug-ml-MNP 12222017\2\7-2-1.TXT</t>
  </si>
  <si>
    <t>D:\Google Drive\Research\data\Saureus-above-MIC-64ug-ml-MNP 12222017\2\7-2-2.TXT</t>
  </si>
  <si>
    <t>D:\Google Drive\Research\data\Saureus-above-MIC-64ug-ml-MNP 12222017\2\7-2-3.TXT</t>
  </si>
  <si>
    <t>D:\Google Drive\Research\data\Saureus-above-MIC-64ug-ml-MNP 12222017\2\7-2-4.TXT</t>
  </si>
  <si>
    <t>D:\Google Drive\Research\data\Saureus-above-MIC-64ug-ml-MNP 12222017\2\7-2-5.TXT</t>
  </si>
  <si>
    <t>D:\Google Drive\Research\data\Saureus-above-MIC-64ug-ml-MNP 12222017\2\8-2-1.TXT</t>
  </si>
  <si>
    <t>D:\Google Drive\Research\data\Saureus-above-MIC-64ug-ml-MNP 12222017\2\8-2-2.TXT</t>
  </si>
  <si>
    <t>D:\Google Drive\Research\data\Saureus-above-MIC-64ug-ml-MNP 12222017\2\8-2-3.TXT</t>
  </si>
  <si>
    <t>D:\Google Drive\Research\data\Saureus-above-MIC-64ug-ml-MNP 12222017\2\8-2-4.TXT</t>
  </si>
  <si>
    <t>D:\Google Drive\Research\data\Saureus-above-MIC-64ug-ml-MNP 12222017\2\8-2-5.TXT</t>
  </si>
  <si>
    <t>D:\Google Drive\Research\data\Saureus-above-MIC-64ug-ml-MNP 12222017\2\9-2-1.TXT</t>
  </si>
  <si>
    <t>D:\Google Drive\Research\data\Saureus-above-MIC-64ug-ml-MNP 12222017\2\9-2-2.TXT</t>
  </si>
  <si>
    <t>D:\Google Drive\Research\data\Saureus-above-MIC-64ug-ml-MNP 12222017\2\9-2-3.TXT</t>
  </si>
  <si>
    <t>D:\Google Drive\Research\data\Saureus-above-MIC-64ug-ml-MNP 12222017\2\9-2-4.TXT</t>
  </si>
  <si>
    <t>D:\Google Drive\Research\data\Saureus-above-MIC-64ug-ml-MNP 12222017\2\9-2-5.TXT</t>
  </si>
  <si>
    <t>D:\Google Drive\Research\data\Saureus-above-MIC-64ug-ml-MNP 12222017\2\10-2-1.TXT</t>
  </si>
  <si>
    <t>D:\Google Drive\Research\data\Saureus-above-MIC-64ug-ml-MNP 12222017\2\10-2-2.TXT</t>
  </si>
  <si>
    <t>D:\Google Drive\Research\data\Saureus-above-MIC-64ug-ml-MNP 12222017\2\10-2-3.TXT</t>
  </si>
  <si>
    <t>D:\Google Drive\Research\data\Saureus-above-MIC-64ug-ml-MNP 12222017\2\10-2-4.TXT</t>
  </si>
  <si>
    <t>D:\Google Drive\Research\data\Saureus-above-MIC-64ug-ml-MNP 12222017\2\10-2-5.TXT</t>
  </si>
  <si>
    <t>D:\Google Drive\Research\data\Saureus-above-MIC-64ug-ml-MNP 12222017\3\1-3- (1).txt</t>
  </si>
  <si>
    <t>D:\Google Drive\Research\data\Saureus-above-MIC-64ug-ml-MNP 12222017\3\1-3- (2).txt</t>
  </si>
  <si>
    <t>D:\Google Drive\Research\data\Saureus-above-MIC-64ug-ml-MNP 12222017\3\1-3- (3).txt</t>
  </si>
  <si>
    <t>D:\Google Drive\Research\data\Saureus-above-MIC-64ug-ml-MNP 12222017\3\1-3- (4).txt</t>
  </si>
  <si>
    <t>D:\Google Drive\Research\data\Saureus-above-MIC-64ug-ml-MNP 12222017\3\1-3- (5).txt</t>
  </si>
  <si>
    <t>D:\Google Drive\Research\data\Saureus-above-MIC-64ug-ml-MNP 12222017\3\2-3- (2).txt</t>
  </si>
  <si>
    <t>D:\Google Drive\Research\data\Saureus-above-MIC-64ug-ml-MNP 12222017\3\2-3- (3).txt</t>
  </si>
  <si>
    <t>D:\Google Drive\Research\data\Saureus-above-MIC-64ug-ml-MNP 12222017\3\2-3- (4).txt</t>
  </si>
  <si>
    <t>D:\Google Drive\Research\data\Saureus-above-MIC-64ug-ml-MNP 12222017\3\2-3- (5).txt</t>
  </si>
  <si>
    <t>D:\Google Drive\Research\data\Saureus-above-MIC-128ug-ml-MNP 12202017\3\2-3- (5).txt</t>
  </si>
  <si>
    <t>D:\Google Drive\Research\data\Saureus-above-MIC-64ug-ml-MNP 12222017\3\3-3- (1).txt</t>
  </si>
  <si>
    <t>D:\Google Drive\Research\data\Saureus-above-MIC-64ug-ml-MNP 12222017\3\3-3- (2).txt</t>
  </si>
  <si>
    <t>D:\Google Drive\Research\data\Saureus-above-MIC-64ug-ml-MNP 12222017\3\3-3- (3).txt</t>
  </si>
  <si>
    <t>D:\Google Drive\Research\data\Saureus-above-MIC-64ug-ml-MNP 12222017\3\3-3- (4).txt</t>
  </si>
  <si>
    <t>D:\Google Drive\Research\data\Saureus-above-MIC-64ug-ml-MNP 12222017\3\3-3- (5).txt</t>
  </si>
  <si>
    <t>D:\Google Drive\Research\data\Saureus-above-MIC-64ug-ml-MNP 12222017\3\4-3- (1).txt</t>
  </si>
  <si>
    <t>D:\Google Drive\Research\data\Saureus-above-MIC-64ug-ml-MNP 12222017\3\4-3- (2).txt</t>
  </si>
  <si>
    <t>D:\Google Drive\Research\data\Saureus-above-MIC-64ug-ml-MNP 12222017\3\4-3- (3).txt</t>
  </si>
  <si>
    <t>D:\Google Drive\Research\data\Saureus-above-MIC-64ug-ml-MNP 12222017\3\4-3- (4).txt</t>
  </si>
  <si>
    <t>D:\Google Drive\Research\data\Saureus-above-MIC-64ug-ml-MNP 12222017\3\4-3- (5).txt</t>
  </si>
  <si>
    <t>D:\Google Drive\Research\data\Saureus-above-MIC-64ug-ml-MNP 12222017\3\5-3- (1).txt</t>
  </si>
  <si>
    <t>D:\Google Drive\Research\data\Saureus-above-MIC-64ug-ml-MNP 12222017\3\5-3- (2).txt</t>
  </si>
  <si>
    <t>D:\Google Drive\Research\data\Saureus-above-MIC-64ug-ml-MNP 12222017\3\5-3- (3).txt</t>
  </si>
  <si>
    <t>D:\Google Drive\Research\data\Saureus-above-MIC-64ug-ml-MNP 12222017\3\5-3- (4).txt</t>
  </si>
  <si>
    <t>D:\Google Drive\Research\data\Saureus-above-MIC-64ug-ml-MNP 12222017\3\5-3- (5 .txt</t>
  </si>
  <si>
    <t>D:\Google Drive\Research\data\Saureus-above-MIC-64ug-ml-MNP 12222017\3\6-3- (1).txt</t>
  </si>
  <si>
    <t>D:\Google Drive\Research\data\Saureus-above-MIC-64ug-ml-MNP 12222017\3\6-3- (2).txt</t>
  </si>
  <si>
    <t>D:\Google Drive\Research\data\Saureus-above-MIC-64ug-ml-MNP 12222017\3\6-3- (3).txt</t>
  </si>
  <si>
    <t>D:\Google Drive\Research\data\Saureus-above-MIC-64ug-ml-MNP 12222017\3\6-3- (4).txt</t>
  </si>
  <si>
    <t>D:\Google Drive\Research\data\Saureus-above-MIC-64ug-ml-MNP 12222017\3\6-3- (5).txt</t>
  </si>
  <si>
    <t>D:\Google Drive\Research\data\Saureus-above-MIC-64ug-ml-MNP 12222017\3\7-3- (1).txt</t>
  </si>
  <si>
    <t>D:\Google Drive\Research\data\Saureus-above-MIC-64ug-ml-MNP 12222017\3\7-3- (2).txt</t>
  </si>
  <si>
    <t>D:\Google Drive\Research\data\Saureus-above-MIC-64ug-ml-MNP 12222017\3\7-3- (3).txt</t>
  </si>
  <si>
    <t>D:\Google Drive\Research\data\Saureus-above-MIC-64ug-ml-MNP 12222017\3\7-3- (4).txt</t>
  </si>
  <si>
    <t>D:\Google Drive\Research\data\Saureus-above-MIC-64ug-ml-MNP 12222017\3\7-3- (5).txt</t>
  </si>
  <si>
    <t>D:\Google Drive\Research\data\Saureus-above-MIC-64ug-ml-MNP 12222017\3\8-3- (1).txt</t>
  </si>
  <si>
    <t>D:\Google Drive\Research\data\Saureus-above-MIC-64ug-ml-MNP 12222017\3\8-3- (2).txt</t>
  </si>
  <si>
    <t>D:\Google Drive\Research\data\Saureus-above-MIC-64ug-ml-MNP 12222017\3\8-3- (3).txt</t>
  </si>
  <si>
    <t>D:\Google Drive\Research\data\Saureus-above-MIC-64ug-ml-MNP 12222017\3\8-3- (4).txt</t>
  </si>
  <si>
    <t>D:\Google Drive\Research\data\Saureus-above-MIC-64ug-ml-MNP 12222017\3\8-3- (5).txt</t>
  </si>
  <si>
    <t>D:\Google Drive\Research\data\Saureus-above-MIC-64ug-ml-MNP 12222017\3\9-3- (1).txt</t>
  </si>
  <si>
    <t>D:\Google Drive\Research\data\Saureus-above-MIC-64ug-ml-MNP 12222017\3\9-3- (2).txt</t>
  </si>
  <si>
    <t>D:\Google Drive\Research\data\Saureus-above-MIC-64ug-ml-MNP 12222017\3\9-3- (3).txt</t>
  </si>
  <si>
    <t>D:\Google Drive\Research\data\Saureus-above-MIC-64ug-ml-MNP 12222017\3\9-3- (4).txt</t>
  </si>
  <si>
    <t>D:\Google Drive\Research\data\Saureus-above-MIC-64ug-ml-MNP 12222017\3\9-3- (5).txt</t>
  </si>
  <si>
    <t>D:\Google Drive\Research\data\Saureus-above-MIC-64ug-ml-MNP 12222017\3\10-3- (1).txt</t>
  </si>
  <si>
    <t>D:\Google Drive\Research\data\Saureus-above-MIC-64ug-ml-MNP 12222017\3\10-3- (2).txt</t>
  </si>
  <si>
    <t>D:\Google Drive\Research\data\Saureus-above-MIC-64ug-ml-MNP 12222017\3\10-3- (3).txt</t>
  </si>
  <si>
    <t>D:\Google Drive\Research\data\Saureus-above-MIC-64ug-ml-MNP 12222017\3\10-3- (4).txt</t>
  </si>
  <si>
    <t>D:\Google Drive\Research\data\Saureus-above-MIC-64ug-ml-MNP 12222017\3\10-3- (5).txt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</si>
</sst>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E+00"/>
    <numFmt numFmtId="166" formatCode="0.000"/>
    <numFmt numFmtId="167" formatCode="0.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11" fontId="1" fillId="0" borderId="0" xfId="0" applyNumberFormat="1" applyFont="1"/>
    <xf numFmtId="11" fontId="1" fillId="2" borderId="0" xfId="0" applyNumberFormat="1" applyFont="1" applyFill="1"/>
    <xf numFmtId="11" fontId="1" fillId="0" borderId="8" xfId="0" applyNumberFormat="1" applyFont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" fontId="1" fillId="3" borderId="8" xfId="0" applyNumberFormat="1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10" fontId="1" fillId="0" borderId="1" xfId="0" applyNumberFormat="1" applyFont="1" applyBorder="1"/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1" fontId="1" fillId="0" borderId="10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" fontId="0" fillId="0" borderId="1" xfId="0" applyNumberFormat="1" applyBorder="1"/>
    <xf numFmtId="1" fontId="0" fillId="0" borderId="13" xfId="0" applyNumberFormat="1" applyBorder="1"/>
    <xf numFmtId="1" fontId="0" fillId="0" borderId="0" xfId="0" applyNumberFormat="1"/>
    <xf numFmtId="167" fontId="1" fillId="0" borderId="1" xfId="0" applyNumberFormat="1" applyFont="1" applyBorder="1"/>
    <xf numFmtId="167" fontId="1" fillId="0" borderId="0" xfId="0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3" borderId="8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1'!$B$110:$K$110</c:f>
              <c:numCache>
                <c:formatCode>0.00E+00</c:formatCode>
                <c:ptCount val="10"/>
                <c:pt idx="0">
                  <c:v>1.687E-12</c:v>
                </c:pt>
                <c:pt idx="1">
                  <c:v>1.7482E-12</c:v>
                </c:pt>
                <c:pt idx="2">
                  <c:v>1.7546E-12</c:v>
                </c:pt>
                <c:pt idx="3">
                  <c:v>1.7591E-12</c:v>
                </c:pt>
                <c:pt idx="4">
                  <c:v>1.7695000000000001E-12</c:v>
                </c:pt>
                <c:pt idx="5">
                  <c:v>1.7868E-12</c:v>
                </c:pt>
                <c:pt idx="6">
                  <c:v>1.7774000000000001E-12</c:v>
                </c:pt>
                <c:pt idx="7">
                  <c:v>1.8028999999999999E-12</c:v>
                </c:pt>
                <c:pt idx="8">
                  <c:v>1.7927E-12</c:v>
                </c:pt>
                <c:pt idx="9">
                  <c:v>1.8157E-12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E-4EBE-B5CC-7FC63F42C8E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1'!$B$111:$K$111</c:f>
              <c:numCache>
                <c:formatCode>0.00E+00</c:formatCode>
                <c:ptCount val="10"/>
                <c:pt idx="0">
                  <c:v>1.7324999999999999E-12</c:v>
                </c:pt>
                <c:pt idx="1">
                  <c:v>1.7399000000000001E-12</c:v>
                </c:pt>
                <c:pt idx="2">
                  <c:v>1.7550000000000001E-12</c:v>
                </c:pt>
                <c:pt idx="3">
                  <c:v>1.7558000000000001E-12</c:v>
                </c:pt>
                <c:pt idx="4">
                  <c:v>1.7857E-12</c:v>
                </c:pt>
                <c:pt idx="5">
                  <c:v>1.7942E-12</c:v>
                </c:pt>
                <c:pt idx="6">
                  <c:v>1.7853000000000001E-12</c:v>
                </c:pt>
                <c:pt idx="7">
                  <c:v>1.8015999999999999E-12</c:v>
                </c:pt>
                <c:pt idx="8">
                  <c:v>1.8596999999999998E-12</c:v>
                </c:pt>
                <c:pt idx="9">
                  <c:v>1.8200999999999999E-12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E-4EBE-B5CC-7FC63F42C8E1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1'!$B$112:$K$112</c:f>
              <c:numCache>
                <c:formatCode>0.00E+00</c:formatCode>
                <c:ptCount val="10"/>
                <c:pt idx="0">
                  <c:v>1.7193E-12</c:v>
                </c:pt>
                <c:pt idx="1">
                  <c:v>1.7691E-12</c:v>
                </c:pt>
                <c:pt idx="2">
                  <c:v>1.7621999999999999E-12</c:v>
                </c:pt>
                <c:pt idx="3">
                  <c:v>1.7737E-12</c:v>
                </c:pt>
                <c:pt idx="4">
                  <c:v>1.8065E-12</c:v>
                </c:pt>
                <c:pt idx="5">
                  <c:v>1.8060999999999999E-12</c:v>
                </c:pt>
                <c:pt idx="6">
                  <c:v>1.8022999999999999E-12</c:v>
                </c:pt>
                <c:pt idx="7">
                  <c:v>1.7971000000000001E-12</c:v>
                </c:pt>
                <c:pt idx="8">
                  <c:v>1.838E-12</c:v>
                </c:pt>
                <c:pt idx="9">
                  <c:v>1.8318999999999999E-12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E-4EBE-B5CC-7FC63F42C8E1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1'!$B$113:$K$113</c:f>
              <c:numCache>
                <c:formatCode>0.00E+00</c:formatCode>
                <c:ptCount val="10"/>
                <c:pt idx="0">
                  <c:v>1.7358999999999999E-12</c:v>
                </c:pt>
                <c:pt idx="1">
                  <c:v>1.7376E-12</c:v>
                </c:pt>
                <c:pt idx="2">
                  <c:v>1.7625E-12</c:v>
                </c:pt>
                <c:pt idx="3">
                  <c:v>1.7693999999999999E-12</c:v>
                </c:pt>
                <c:pt idx="4">
                  <c:v>1.8074E-12</c:v>
                </c:pt>
                <c:pt idx="5">
                  <c:v>1.8209E-12</c:v>
                </c:pt>
                <c:pt idx="6">
                  <c:v>1.8166E-12</c:v>
                </c:pt>
                <c:pt idx="7">
                  <c:v>1.8181000000000001E-12</c:v>
                </c:pt>
                <c:pt idx="8">
                  <c:v>1.8215999999999998E-12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E-4EBE-B5CC-7FC63F42C8E1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1'!$B$114:$K$114</c:f>
              <c:numCache>
                <c:formatCode>0.00E+00</c:formatCode>
                <c:ptCount val="10"/>
                <c:pt idx="0">
                  <c:v>1.7193E-12</c:v>
                </c:pt>
                <c:pt idx="1">
                  <c:v>1.7397999999999999E-12</c:v>
                </c:pt>
                <c:pt idx="2">
                  <c:v>1.7581E-12</c:v>
                </c:pt>
                <c:pt idx="3">
                  <c:v>1.7877999999999999E-12</c:v>
                </c:pt>
                <c:pt idx="4">
                  <c:v>1.8118E-12</c:v>
                </c:pt>
                <c:pt idx="5">
                  <c:v>1.8162000000000001E-12</c:v>
                </c:pt>
                <c:pt idx="6">
                  <c:v>1.7816E-12</c:v>
                </c:pt>
                <c:pt idx="7">
                  <c:v>1.8022999999999999E-12</c:v>
                </c:pt>
                <c:pt idx="8">
                  <c:v>1.8097000000000001E-12</c:v>
                </c:pt>
                <c:pt idx="9">
                  <c:v>1.8219000000000001E-12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E-4EBE-B5CC-7FC63F42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9080"/>
        <c:axId val="348737312"/>
      </c:scatterChart>
      <c:valAx>
        <c:axId val="3487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7312"/>
        <c:crosses val="autoZero"/>
        <c:crossBetween val="midCat"/>
      </c:valAx>
      <c:valAx>
        <c:axId val="348737312"/>
        <c:scaling>
          <c:orientation val="minMax"/>
          <c:max val="2.0000000000000012E-12"/>
          <c:min val="1.6000000000000011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290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1'!$B$107:$N$107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1'!$B$116:$N$116</c:f>
                <c:numCache>
                  <c:formatCode>0.00E+00</c:formatCode>
                  <c:ptCount val="13"/>
                  <c:pt idx="0">
                    <c:v>1.9312172327317271E-14</c:v>
                  </c:pt>
                  <c:pt idx="1">
                    <c:v>1.3042507427638293E-14</c:v>
                  </c:pt>
                  <c:pt idx="2">
                    <c:v>3.7851023764225531E-15</c:v>
                  </c:pt>
                  <c:pt idx="3">
                    <c:v>1.2726075593049045E-14</c:v>
                  </c:pt>
                  <c:pt idx="4">
                    <c:v>1.8014077828187573E-14</c:v>
                  </c:pt>
                  <c:pt idx="5">
                    <c:v>1.4380646717029132E-14</c:v>
                  </c:pt>
                  <c:pt idx="6">
                    <c:v>1.6396737480364746E-14</c:v>
                  </c:pt>
                  <c:pt idx="7">
                    <c:v>7.991870869827705E-15</c:v>
                  </c:pt>
                  <c:pt idx="8">
                    <c:v>2.5786876507246799E-14</c:v>
                  </c:pt>
                  <c:pt idx="9">
                    <c:v>6.8478707152904606E-15</c:v>
                  </c:pt>
                </c:numCache>
              </c:numRef>
            </c:plus>
            <c:minus>
              <c:numRef>
                <c:f>'channel 1'!$B$116:$N$116</c:f>
                <c:numCache>
                  <c:formatCode>0.00E+00</c:formatCode>
                  <c:ptCount val="13"/>
                  <c:pt idx="0">
                    <c:v>1.9312172327317271E-14</c:v>
                  </c:pt>
                  <c:pt idx="1">
                    <c:v>1.3042507427638293E-14</c:v>
                  </c:pt>
                  <c:pt idx="2">
                    <c:v>3.7851023764225531E-15</c:v>
                  </c:pt>
                  <c:pt idx="3">
                    <c:v>1.2726075593049045E-14</c:v>
                  </c:pt>
                  <c:pt idx="4">
                    <c:v>1.8014077828187573E-14</c:v>
                  </c:pt>
                  <c:pt idx="5">
                    <c:v>1.4380646717029132E-14</c:v>
                  </c:pt>
                  <c:pt idx="6">
                    <c:v>1.6396737480364746E-14</c:v>
                  </c:pt>
                  <c:pt idx="7">
                    <c:v>7.991870869827705E-15</c:v>
                  </c:pt>
                  <c:pt idx="8">
                    <c:v>2.5786876507246799E-14</c:v>
                  </c:pt>
                  <c:pt idx="9">
                    <c:v>6.8478707152904606E-15</c:v>
                  </c:pt>
                </c:numCache>
              </c:numRef>
            </c:minus>
          </c:errBars>
          <c:xVal>
            <c:numRef>
              <c:f>'channel 1'!$B$109:$N$109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1'!$B$115:$N$115</c:f>
              <c:numCache>
                <c:formatCode>0.00E+00</c:formatCode>
                <c:ptCount val="13"/>
                <c:pt idx="0">
                  <c:v>1.7187999999999999E-12</c:v>
                </c:pt>
                <c:pt idx="1">
                  <c:v>1.74692E-12</c:v>
                </c:pt>
                <c:pt idx="2">
                  <c:v>1.75848E-12</c:v>
                </c:pt>
                <c:pt idx="3">
                  <c:v>1.7691599999999999E-12</c:v>
                </c:pt>
                <c:pt idx="4">
                  <c:v>1.7961800000000001E-12</c:v>
                </c:pt>
                <c:pt idx="5">
                  <c:v>1.8048399999999998E-12</c:v>
                </c:pt>
                <c:pt idx="6">
                  <c:v>1.7926399999999999E-12</c:v>
                </c:pt>
                <c:pt idx="7">
                  <c:v>1.8043999999999999E-12</c:v>
                </c:pt>
                <c:pt idx="8">
                  <c:v>1.8243399999999999E-12</c:v>
                </c:pt>
                <c:pt idx="9">
                  <c:v>1.8224E-12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E-4387-ADF3-ADC85CB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8096"/>
        <c:axId val="348736136"/>
      </c:scatterChart>
      <c:scatterChart>
        <c:scatterStyle val="lineMarker"/>
        <c:varyColors val="0"/>
        <c:ser>
          <c:idx val="1"/>
          <c:order val="1"/>
          <c:tx>
            <c:strRef>
              <c:f>'channel 1'!$A$94:$D$94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1'!$B$96:$L$96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1'!$B$102:$L$102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E-4387-ADF3-ADC85CB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3592"/>
        <c:axId val="348733392"/>
      </c:scatterChart>
      <c:valAx>
        <c:axId val="3487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6136"/>
        <c:crosses val="autoZero"/>
        <c:crossBetween val="midCat"/>
        <c:majorUnit val="1"/>
      </c:valAx>
      <c:valAx>
        <c:axId val="348736136"/>
        <c:scaling>
          <c:orientation val="minMax"/>
          <c:max val="2.0000000000000012E-12"/>
          <c:min val="1.6000000000000011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8096"/>
        <c:crosses val="autoZero"/>
        <c:crossBetween val="midCat"/>
      </c:valAx>
      <c:valAx>
        <c:axId val="348733392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8723592"/>
        <c:crosses val="max"/>
        <c:crossBetween val="midCat"/>
      </c:valAx>
      <c:valAx>
        <c:axId val="348723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873339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2'!$B$110:$K$110</c:f>
              <c:numCache>
                <c:formatCode>0.00E+00</c:formatCode>
                <c:ptCount val="10"/>
                <c:pt idx="0">
                  <c:v>1.5797E-12</c:v>
                </c:pt>
                <c:pt idx="1">
                  <c:v>1.5747999999999999E-12</c:v>
                </c:pt>
                <c:pt idx="2">
                  <c:v>1.5719E-12</c:v>
                </c:pt>
                <c:pt idx="3">
                  <c:v>1.5849E-12</c:v>
                </c:pt>
                <c:pt idx="4">
                  <c:v>1.5813999999999999E-12</c:v>
                </c:pt>
                <c:pt idx="5">
                  <c:v>1.5867000000000001E-12</c:v>
                </c:pt>
                <c:pt idx="6">
                  <c:v>1.5930999999999999E-12</c:v>
                </c:pt>
                <c:pt idx="7">
                  <c:v>1.5981E-12</c:v>
                </c:pt>
                <c:pt idx="8">
                  <c:v>1.5931999999999999E-12</c:v>
                </c:pt>
                <c:pt idx="9">
                  <c:v>1.5926000000000001E-12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3F4-A206-670F37761DEE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2'!$B$111:$K$111</c:f>
              <c:numCache>
                <c:formatCode>0.00E+00</c:formatCode>
                <c:ptCount val="10"/>
                <c:pt idx="0">
                  <c:v>1.5903E-12</c:v>
                </c:pt>
                <c:pt idx="1">
                  <c:v>1.5916E-12</c:v>
                </c:pt>
                <c:pt idx="2">
                  <c:v>1.6032000000000001E-12</c:v>
                </c:pt>
                <c:pt idx="3">
                  <c:v>1.5858E-12</c:v>
                </c:pt>
                <c:pt idx="4">
                  <c:v>1.6049E-12</c:v>
                </c:pt>
                <c:pt idx="5">
                  <c:v>1.5943E-12</c:v>
                </c:pt>
                <c:pt idx="6">
                  <c:v>1.6107E-12</c:v>
                </c:pt>
                <c:pt idx="7">
                  <c:v>1.5983999999999999E-12</c:v>
                </c:pt>
                <c:pt idx="8">
                  <c:v>1.5994E-12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3F4-A206-670F37761DEE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2'!$B$112:$K$112</c:f>
              <c:numCache>
                <c:formatCode>0.00E+00</c:formatCode>
                <c:ptCount val="10"/>
                <c:pt idx="0">
                  <c:v>1.5884E-12</c:v>
                </c:pt>
                <c:pt idx="1">
                  <c:v>1.5838E-12</c:v>
                </c:pt>
                <c:pt idx="2">
                  <c:v>1.5892999999999999E-12</c:v>
                </c:pt>
                <c:pt idx="3">
                  <c:v>1.5941E-12</c:v>
                </c:pt>
                <c:pt idx="4">
                  <c:v>1.5914000000000001E-12</c:v>
                </c:pt>
                <c:pt idx="5">
                  <c:v>1.5936E-12</c:v>
                </c:pt>
                <c:pt idx="6">
                  <c:v>1.5916E-12</c:v>
                </c:pt>
                <c:pt idx="7">
                  <c:v>1.6034E-12</c:v>
                </c:pt>
                <c:pt idx="8">
                  <c:v>1.5986000000000001E-12</c:v>
                </c:pt>
                <c:pt idx="9">
                  <c:v>1.6171E-12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A-43F4-A206-670F37761DEE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2'!$B$113:$K$113</c:f>
              <c:numCache>
                <c:formatCode>0.00E+00</c:formatCode>
                <c:ptCount val="10"/>
                <c:pt idx="0">
                  <c:v>1.5903E-12</c:v>
                </c:pt>
                <c:pt idx="1">
                  <c:v>1.5835000000000001E-12</c:v>
                </c:pt>
                <c:pt idx="2">
                  <c:v>1.5937999999999999E-12</c:v>
                </c:pt>
                <c:pt idx="3">
                  <c:v>1.5871E-12</c:v>
                </c:pt>
                <c:pt idx="4">
                  <c:v>1.5962E-12</c:v>
                </c:pt>
                <c:pt idx="5">
                  <c:v>1.5969E-12</c:v>
                </c:pt>
                <c:pt idx="6">
                  <c:v>1.5856E-12</c:v>
                </c:pt>
                <c:pt idx="7">
                  <c:v>1.599E-12</c:v>
                </c:pt>
                <c:pt idx="8">
                  <c:v>1.6016E-12</c:v>
                </c:pt>
                <c:pt idx="9">
                  <c:v>1.5983999999999999E-12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A-43F4-A206-670F37761DEE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2'!$B$114:$K$114</c:f>
              <c:numCache>
                <c:formatCode>0.00E+00</c:formatCode>
                <c:ptCount val="10"/>
                <c:pt idx="0">
                  <c:v>1.5950999999999999E-12</c:v>
                </c:pt>
                <c:pt idx="1">
                  <c:v>1.5798E-12</c:v>
                </c:pt>
                <c:pt idx="2">
                  <c:v>1.5855000000000001E-12</c:v>
                </c:pt>
                <c:pt idx="3">
                  <c:v>1.5877E-12</c:v>
                </c:pt>
                <c:pt idx="4">
                  <c:v>1.5943E-12</c:v>
                </c:pt>
                <c:pt idx="5">
                  <c:v>1.5980000000000001E-12</c:v>
                </c:pt>
                <c:pt idx="6">
                  <c:v>1.5928E-12</c:v>
                </c:pt>
                <c:pt idx="7">
                  <c:v>1.5999000000000001E-12</c:v>
                </c:pt>
                <c:pt idx="8">
                  <c:v>1.6006000000000001E-12</c:v>
                </c:pt>
                <c:pt idx="9">
                  <c:v>1.6119E-12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9A-43F4-A206-670F3776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5744"/>
        <c:axId val="348730648"/>
      </c:scatterChart>
      <c:valAx>
        <c:axId val="3487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0648"/>
        <c:crosses val="autoZero"/>
        <c:crossBetween val="midCat"/>
      </c:valAx>
      <c:valAx>
        <c:axId val="348730648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574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2'!$B$107:$N$107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2'!$B$116:$N$116</c:f>
                <c:numCache>
                  <c:formatCode>0.00E+00</c:formatCode>
                  <c:ptCount val="13"/>
                  <c:pt idx="0">
                    <c:v>5.6380847812000572E-15</c:v>
                  </c:pt>
                  <c:pt idx="1">
                    <c:v>6.1619802012015897E-15</c:v>
                  </c:pt>
                  <c:pt idx="2">
                    <c:v>1.1500999956525531E-14</c:v>
                  </c:pt>
                  <c:pt idx="3">
                    <c:v>3.6238101495525557E-15</c:v>
                  </c:pt>
                  <c:pt idx="4">
                    <c:v>8.4942922012372674E-15</c:v>
                  </c:pt>
                  <c:pt idx="5">
                    <c:v>4.4130488327232185E-15</c:v>
                  </c:pt>
                  <c:pt idx="6">
                    <c:v>9.4150411576370609E-15</c:v>
                  </c:pt>
                  <c:pt idx="7">
                    <c:v>2.1477895613863274E-15</c:v>
                  </c:pt>
                  <c:pt idx="8">
                    <c:v>3.2698623824253286E-15</c:v>
                  </c:pt>
                  <c:pt idx="9">
                    <c:v>1.1421325083661118E-14</c:v>
                  </c:pt>
                </c:numCache>
              </c:numRef>
            </c:plus>
            <c:minus>
              <c:numRef>
                <c:f>'channel 2'!$B$116:$N$116</c:f>
                <c:numCache>
                  <c:formatCode>0.00E+00</c:formatCode>
                  <c:ptCount val="13"/>
                  <c:pt idx="0">
                    <c:v>5.6380847812000572E-15</c:v>
                  </c:pt>
                  <c:pt idx="1">
                    <c:v>6.1619802012015897E-15</c:v>
                  </c:pt>
                  <c:pt idx="2">
                    <c:v>1.1500999956525531E-14</c:v>
                  </c:pt>
                  <c:pt idx="3">
                    <c:v>3.6238101495525557E-15</c:v>
                  </c:pt>
                  <c:pt idx="4">
                    <c:v>8.4942922012372674E-15</c:v>
                  </c:pt>
                  <c:pt idx="5">
                    <c:v>4.4130488327232185E-15</c:v>
                  </c:pt>
                  <c:pt idx="6">
                    <c:v>9.4150411576370609E-15</c:v>
                  </c:pt>
                  <c:pt idx="7">
                    <c:v>2.1477895613863274E-15</c:v>
                  </c:pt>
                  <c:pt idx="8">
                    <c:v>3.2698623824253286E-15</c:v>
                  </c:pt>
                  <c:pt idx="9">
                    <c:v>1.1421325083661118E-14</c:v>
                  </c:pt>
                </c:numCache>
              </c:numRef>
            </c:minus>
          </c:errBars>
          <c:xVal>
            <c:numRef>
              <c:f>'channel 2'!$B$109:$N$109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2'!$B$115:$N$115</c:f>
              <c:numCache>
                <c:formatCode>0.00E+00</c:formatCode>
                <c:ptCount val="13"/>
                <c:pt idx="0">
                  <c:v>1.58876E-12</c:v>
                </c:pt>
                <c:pt idx="1">
                  <c:v>1.5826999999999999E-12</c:v>
                </c:pt>
                <c:pt idx="2">
                  <c:v>1.5887400000000002E-12</c:v>
                </c:pt>
                <c:pt idx="3">
                  <c:v>1.5879200000000002E-12</c:v>
                </c:pt>
                <c:pt idx="4">
                  <c:v>1.5936399999999999E-12</c:v>
                </c:pt>
                <c:pt idx="5">
                  <c:v>1.5938999999999999E-12</c:v>
                </c:pt>
                <c:pt idx="6">
                  <c:v>1.5947599999999998E-12</c:v>
                </c:pt>
                <c:pt idx="7">
                  <c:v>1.59976E-12</c:v>
                </c:pt>
                <c:pt idx="8">
                  <c:v>1.5986799999999998E-12</c:v>
                </c:pt>
                <c:pt idx="9">
                  <c:v>1.6050000000000001E-12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8-46D5-8667-46555D18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8880"/>
        <c:axId val="342301984"/>
      </c:scatterChart>
      <c:scatterChart>
        <c:scatterStyle val="lineMarker"/>
        <c:varyColors val="0"/>
        <c:ser>
          <c:idx val="1"/>
          <c:order val="1"/>
          <c:tx>
            <c:strRef>
              <c:f>'channel 2'!$A$94:$D$94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2'!$B$96:$L$96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2'!$B$102:$L$102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8-46D5-8667-46555D18A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5120"/>
        <c:axId val="342298064"/>
      </c:scatterChart>
      <c:valAx>
        <c:axId val="3487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301984"/>
        <c:crosses val="autoZero"/>
        <c:crossBetween val="midCat"/>
        <c:majorUnit val="1"/>
      </c:valAx>
      <c:valAx>
        <c:axId val="342301984"/>
        <c:scaling>
          <c:orientation val="minMax"/>
          <c:max val="2.0000000000000012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8880"/>
        <c:crosses val="autoZero"/>
        <c:crossBetween val="midCat"/>
      </c:valAx>
      <c:valAx>
        <c:axId val="342298064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2305120"/>
        <c:crosses val="max"/>
        <c:crossBetween val="midCat"/>
      </c:valAx>
      <c:valAx>
        <c:axId val="3423051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229806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3'!$B$110:$K$110</c:f>
              <c:numCache>
                <c:formatCode>0.00E+00</c:formatCode>
                <c:ptCount val="10"/>
                <c:pt idx="0">
                  <c:v>1.3583E-12</c:v>
                </c:pt>
                <c:pt idx="1">
                  <c:v>1.3633000000000001E-12</c:v>
                </c:pt>
                <c:pt idx="2">
                  <c:v>1.3567000000000001E-12</c:v>
                </c:pt>
                <c:pt idx="3">
                  <c:v>1.3547000000000001E-12</c:v>
                </c:pt>
                <c:pt idx="4">
                  <c:v>1.3518E-12</c:v>
                </c:pt>
                <c:pt idx="5">
                  <c:v>1.3540000000000001E-12</c:v>
                </c:pt>
                <c:pt idx="6">
                  <c:v>1.3653E-12</c:v>
                </c:pt>
                <c:pt idx="7">
                  <c:v>1.3714E-12</c:v>
                </c:pt>
                <c:pt idx="8">
                  <c:v>1.3839E-12</c:v>
                </c:pt>
                <c:pt idx="9">
                  <c:v>1.3821999999999999E-12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E-461B-88BD-CCE3E9E1148F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3'!$B$111:$K$111</c:f>
              <c:numCache>
                <c:formatCode>0.00E+00</c:formatCode>
                <c:ptCount val="10"/>
                <c:pt idx="0">
                  <c:v>1.3704000000000001E-12</c:v>
                </c:pt>
                <c:pt idx="1">
                  <c:v>1.3614E-12</c:v>
                </c:pt>
                <c:pt idx="2">
                  <c:v>1.3676999999999999E-12</c:v>
                </c:pt>
                <c:pt idx="3">
                  <c:v>1.3770000000000001E-12</c:v>
                </c:pt>
                <c:pt idx="4">
                  <c:v>1.3600000000000001E-12</c:v>
                </c:pt>
                <c:pt idx="5">
                  <c:v>1.3635E-12</c:v>
                </c:pt>
                <c:pt idx="6">
                  <c:v>1.376E-12</c:v>
                </c:pt>
                <c:pt idx="7">
                  <c:v>1.3787E-12</c:v>
                </c:pt>
                <c:pt idx="8">
                  <c:v>1.3806E-12</c:v>
                </c:pt>
                <c:pt idx="9">
                  <c:v>1.3905E-12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E-461B-88BD-CCE3E9E1148F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3'!$B$112:$K$112</c:f>
              <c:numCache>
                <c:formatCode>0.00E+00</c:formatCode>
                <c:ptCount val="10"/>
                <c:pt idx="0">
                  <c:v>1.3704000000000001E-12</c:v>
                </c:pt>
                <c:pt idx="1">
                  <c:v>1.3683999999999999E-12</c:v>
                </c:pt>
                <c:pt idx="2">
                  <c:v>1.3836000000000001E-12</c:v>
                </c:pt>
                <c:pt idx="3">
                  <c:v>1.3643E-12</c:v>
                </c:pt>
                <c:pt idx="4">
                  <c:v>1.3569E-12</c:v>
                </c:pt>
                <c:pt idx="5">
                  <c:v>1.3639000000000001E-12</c:v>
                </c:pt>
                <c:pt idx="6">
                  <c:v>1.359E-12</c:v>
                </c:pt>
                <c:pt idx="7">
                  <c:v>1.3615E-12</c:v>
                </c:pt>
                <c:pt idx="8">
                  <c:v>1.3945E-12</c:v>
                </c:pt>
                <c:pt idx="9">
                  <c:v>1.3783000000000001E-12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FE-461B-88BD-CCE3E9E1148F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3'!$B$113:$K$113</c:f>
              <c:numCache>
                <c:formatCode>0.00E+00</c:formatCode>
                <c:ptCount val="10"/>
                <c:pt idx="0">
                  <c:v>1.3635E-12</c:v>
                </c:pt>
                <c:pt idx="1">
                  <c:v>1.3656999999999999E-12</c:v>
                </c:pt>
                <c:pt idx="2">
                  <c:v>1.3656E-12</c:v>
                </c:pt>
                <c:pt idx="3">
                  <c:v>1.3806E-12</c:v>
                </c:pt>
                <c:pt idx="4">
                  <c:v>1.3695E-12</c:v>
                </c:pt>
                <c:pt idx="5">
                  <c:v>1.3692000000000001E-12</c:v>
                </c:pt>
                <c:pt idx="6">
                  <c:v>1.3622E-12</c:v>
                </c:pt>
                <c:pt idx="7">
                  <c:v>1.3733E-12</c:v>
                </c:pt>
                <c:pt idx="8">
                  <c:v>1.3751000000000001E-12</c:v>
                </c:pt>
                <c:pt idx="9">
                  <c:v>1.3912E-12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FE-461B-88BD-CCE3E9E1148F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3'!$B$109:$K$109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3'!$B$114:$K$114</c:f>
              <c:numCache>
                <c:formatCode>0.00E+00</c:formatCode>
                <c:ptCount val="10"/>
                <c:pt idx="0">
                  <c:v>1.3695999999999999E-12</c:v>
                </c:pt>
                <c:pt idx="1">
                  <c:v>1.3534000000000001E-12</c:v>
                </c:pt>
                <c:pt idx="2">
                  <c:v>1.3827E-12</c:v>
                </c:pt>
                <c:pt idx="3">
                  <c:v>1.3683999999999999E-12</c:v>
                </c:pt>
                <c:pt idx="4">
                  <c:v>1.3695E-12</c:v>
                </c:pt>
                <c:pt idx="5">
                  <c:v>1.3649999999999999E-12</c:v>
                </c:pt>
                <c:pt idx="6">
                  <c:v>1.3616999999999999E-12</c:v>
                </c:pt>
                <c:pt idx="7">
                  <c:v>1.4013000000000001E-12</c:v>
                </c:pt>
                <c:pt idx="8">
                  <c:v>1.3856000000000001E-12</c:v>
                </c:pt>
                <c:pt idx="9">
                  <c:v>1.3735999999999999E-12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FE-461B-88BD-CCE3E9E1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00024"/>
        <c:axId val="342300808"/>
      </c:scatterChart>
      <c:valAx>
        <c:axId val="34230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300808"/>
        <c:crosses val="autoZero"/>
        <c:crossBetween val="midCat"/>
      </c:valAx>
      <c:valAx>
        <c:axId val="342300808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230002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3'!$B$107:$N$107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3'!$B$116:$N$116</c:f>
                <c:numCache>
                  <c:formatCode>0.00E+00</c:formatCode>
                  <c:ptCount val="13"/>
                  <c:pt idx="0">
                    <c:v>5.3910110369021131E-15</c:v>
                  </c:pt>
                  <c:pt idx="1">
                    <c:v>5.694119773942175E-15</c:v>
                  </c:pt>
                  <c:pt idx="2">
                    <c:v>1.1617357703023527E-14</c:v>
                  </c:pt>
                  <c:pt idx="3">
                    <c:v>1.0313825672368132E-14</c:v>
                  </c:pt>
                  <c:pt idx="4">
                    <c:v>7.8340921618270443E-15</c:v>
                  </c:pt>
                  <c:pt idx="5">
                    <c:v>5.5773649692305201E-15</c:v>
                  </c:pt>
                  <c:pt idx="6">
                    <c:v>6.6274429458125233E-15</c:v>
                  </c:pt>
                  <c:pt idx="7">
                    <c:v>1.4818839360759706E-14</c:v>
                  </c:pt>
                  <c:pt idx="8">
                    <c:v>7.1339329966014947E-15</c:v>
                  </c:pt>
                  <c:pt idx="9">
                    <c:v>7.655912747674179E-15</c:v>
                  </c:pt>
                </c:numCache>
              </c:numRef>
            </c:plus>
            <c:minus>
              <c:numRef>
                <c:f>'channel 3'!$B$116:$N$116</c:f>
                <c:numCache>
                  <c:formatCode>0.00E+00</c:formatCode>
                  <c:ptCount val="13"/>
                  <c:pt idx="0">
                    <c:v>5.3910110369021131E-15</c:v>
                  </c:pt>
                  <c:pt idx="1">
                    <c:v>5.694119773942175E-15</c:v>
                  </c:pt>
                  <c:pt idx="2">
                    <c:v>1.1617357703023527E-14</c:v>
                  </c:pt>
                  <c:pt idx="3">
                    <c:v>1.0313825672368132E-14</c:v>
                  </c:pt>
                  <c:pt idx="4">
                    <c:v>7.8340921618270443E-15</c:v>
                  </c:pt>
                  <c:pt idx="5">
                    <c:v>5.5773649692305201E-15</c:v>
                  </c:pt>
                  <c:pt idx="6">
                    <c:v>6.6274429458125233E-15</c:v>
                  </c:pt>
                  <c:pt idx="7">
                    <c:v>1.4818839360759706E-14</c:v>
                  </c:pt>
                  <c:pt idx="8">
                    <c:v>7.1339329966014947E-15</c:v>
                  </c:pt>
                  <c:pt idx="9">
                    <c:v>7.655912747674179E-15</c:v>
                  </c:pt>
                </c:numCache>
              </c:numRef>
            </c:minus>
          </c:errBars>
          <c:xVal>
            <c:numRef>
              <c:f>'channel 3'!$B$109:$N$109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3'!$B$115:$N$115</c:f>
              <c:numCache>
                <c:formatCode>0.00E+00</c:formatCode>
                <c:ptCount val="13"/>
                <c:pt idx="0">
                  <c:v>1.36644E-12</c:v>
                </c:pt>
                <c:pt idx="1">
                  <c:v>1.36244E-12</c:v>
                </c:pt>
                <c:pt idx="2">
                  <c:v>1.37126E-12</c:v>
                </c:pt>
                <c:pt idx="3">
                  <c:v>1.3689999999999999E-12</c:v>
                </c:pt>
                <c:pt idx="4">
                  <c:v>1.3615399999999999E-12</c:v>
                </c:pt>
                <c:pt idx="5">
                  <c:v>1.36312E-12</c:v>
                </c:pt>
                <c:pt idx="6">
                  <c:v>1.3648400000000001E-12</c:v>
                </c:pt>
                <c:pt idx="7">
                  <c:v>1.3772400000000001E-12</c:v>
                </c:pt>
                <c:pt idx="8">
                  <c:v>1.3839400000000003E-12</c:v>
                </c:pt>
                <c:pt idx="9">
                  <c:v>1.3831599999999999E-12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0-4451-A39C-5B7616C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1792"/>
        <c:axId val="342293752"/>
      </c:scatterChart>
      <c:scatterChart>
        <c:scatterStyle val="lineMarker"/>
        <c:varyColors val="0"/>
        <c:ser>
          <c:idx val="1"/>
          <c:order val="1"/>
          <c:tx>
            <c:strRef>
              <c:f>'channel 3'!$A$94:$D$94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3'!$B$96:$L$96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</c:numCache>
            </c:numRef>
          </c:xVal>
          <c:yVal>
            <c:numRef>
              <c:f>'channel 3'!$B$102:$L$102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0-4451-A39C-5B7616C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94536"/>
        <c:axId val="342293360"/>
      </c:scatterChart>
      <c:valAx>
        <c:axId val="34229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2293752"/>
        <c:crosses val="autoZero"/>
        <c:crossBetween val="midCat"/>
        <c:majorUnit val="1"/>
      </c:valAx>
      <c:valAx>
        <c:axId val="342293752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2291792"/>
        <c:crosses val="autoZero"/>
        <c:crossBetween val="midCat"/>
      </c:valAx>
      <c:valAx>
        <c:axId val="342293360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2294536"/>
        <c:crosses val="max"/>
        <c:crossBetween val="midCat"/>
      </c:valAx>
      <c:valAx>
        <c:axId val="3422945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2293360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CA39E-CBD6-4020-9185-85065B7ED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6DF78-24F7-4C9F-8204-E533B0FE8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123</xdr:row>
      <xdr:rowOff>152400</xdr:rowOff>
    </xdr:from>
    <xdr:to>
      <xdr:col>9</xdr:col>
      <xdr:colOff>4762</xdr:colOff>
      <xdr:row>138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7B08C-1792-4539-97A0-63598440F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124</xdr:row>
      <xdr:rowOff>38100</xdr:rowOff>
    </xdr:from>
    <xdr:to>
      <xdr:col>17</xdr:col>
      <xdr:colOff>647700</xdr:colOff>
      <xdr:row>139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B7EA2-1A52-4BA0-B797-F034614F0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124</xdr:row>
      <xdr:rowOff>123825</xdr:rowOff>
    </xdr:from>
    <xdr:to>
      <xdr:col>8</xdr:col>
      <xdr:colOff>514350</xdr:colOff>
      <xdr:row>139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7A426-0547-4F53-BAA7-26E2A913C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124</xdr:row>
      <xdr:rowOff>0</xdr:rowOff>
    </xdr:from>
    <xdr:to>
      <xdr:col>18</xdr:col>
      <xdr:colOff>23812</xdr:colOff>
      <xdr:row>139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42FEB-708A-4E4C-AB64-C70DF519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6" sqref="B6"/>
    </sheetView>
  </sheetViews>
  <sheetFormatPr defaultRowHeight="14.25"/>
  <cols>
    <col min="1" max="1" width="41.28515625" bestFit="1" customWidth="1"/>
    <col min="2" max="2" width="80.5703125" customWidth="1"/>
    <col min="3" max="3" width="52.42578125" bestFit="1" customWidth="1"/>
  </cols>
  <sheetData>
    <row r="1" spans="1:2">
      <c r="A1" s="1" t="s">
        <v>0</v>
      </c>
      <c r="B1" s="8">
        <v>43091</v>
      </c>
    </row>
    <row r="2" spans="1:2">
      <c r="A2" s="1" t="s">
        <v>1</v>
      </c>
      <c r="B2" s="1" t="s">
        <v>2</v>
      </c>
    </row>
    <row r="3" spans="1:2">
      <c r="A3" s="1" t="s">
        <v>3</v>
      </c>
      <c r="B3" s="1" t="s">
        <v>4</v>
      </c>
    </row>
    <row r="4" spans="1:2">
      <c r="A4" s="1" t="s">
        <v>5</v>
      </c>
      <c r="B4" s="1" t="s">
        <v>6</v>
      </c>
    </row>
    <row r="5" spans="1:2">
      <c r="A5" s="1" t="s">
        <v>7</v>
      </c>
      <c r="B5" s="1" t="s">
        <v>8</v>
      </c>
    </row>
    <row r="6" spans="1:2">
      <c r="A6" s="1" t="s">
        <v>9</v>
      </c>
      <c r="B6" s="7" t="s">
        <v>10</v>
      </c>
    </row>
    <row r="7" spans="1:2">
      <c r="A7" s="1" t="s">
        <v>11</v>
      </c>
      <c r="B7" s="1" t="s">
        <v>12</v>
      </c>
    </row>
    <row r="9" spans="1:2">
      <c r="A9" s="48" t="s">
        <v>13</v>
      </c>
      <c r="B9" s="49"/>
    </row>
    <row r="10" spans="1:2">
      <c r="A10" s="2" t="s">
        <v>14</v>
      </c>
      <c r="B10" s="3" t="s">
        <v>15</v>
      </c>
    </row>
    <row r="11" spans="1:2">
      <c r="A11" s="4" t="s">
        <v>16</v>
      </c>
      <c r="B11" s="5"/>
    </row>
    <row r="12" spans="1:2">
      <c r="A12" s="4" t="s">
        <v>17</v>
      </c>
      <c r="B12" s="5"/>
    </row>
    <row r="13" spans="1:2">
      <c r="A13" s="4" t="s">
        <v>18</v>
      </c>
      <c r="B13" s="50"/>
    </row>
    <row r="14" spans="1:2">
      <c r="A14" s="4"/>
      <c r="B14" s="50"/>
    </row>
    <row r="15" spans="1:2">
      <c r="A15" s="4"/>
      <c r="B15" s="50"/>
    </row>
    <row r="16" spans="1:2">
      <c r="A16" s="4"/>
      <c r="B16" s="50"/>
    </row>
    <row r="17" spans="1:2">
      <c r="A17" s="4"/>
      <c r="B17" s="50"/>
    </row>
    <row r="18" spans="1:2">
      <c r="A18" s="4"/>
      <c r="B18" s="50"/>
    </row>
    <row r="19" spans="1:2">
      <c r="A19" s="4"/>
      <c r="B19" s="50"/>
    </row>
    <row r="20" spans="1:2">
      <c r="A20" s="4"/>
      <c r="B20" s="50"/>
    </row>
    <row r="21" spans="1:2">
      <c r="A21" s="4"/>
      <c r="B21" s="50"/>
    </row>
    <row r="22" spans="1:2">
      <c r="A22" s="6"/>
      <c r="B22" s="51"/>
    </row>
  </sheetData>
  <mergeCells count="2">
    <mergeCell ref="A9:B9"/>
    <mergeCell ref="B13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"/>
  <sheetViews>
    <sheetView topLeftCell="A125" workbookViewId="0">
      <selection activeCell="E126" sqref="E126"/>
    </sheetView>
  </sheetViews>
  <sheetFormatPr defaultColWidth="9.140625" defaultRowHeight="14.25"/>
  <cols>
    <col min="1" max="1" width="20" style="10" customWidth="1"/>
    <col min="2" max="5" width="9.140625" style="10"/>
    <col min="6" max="6" width="9.42578125" style="10" customWidth="1"/>
    <col min="7" max="22" width="9.140625" style="10"/>
    <col min="23" max="23" width="9.42578125" style="10" customWidth="1"/>
    <col min="24" max="24" width="14.7109375" style="10" bestFit="1" customWidth="1"/>
    <col min="25" max="16384" width="9.140625" style="10"/>
  </cols>
  <sheetData>
    <row r="1" spans="1:29">
      <c r="A1" s="31">
        <v>1</v>
      </c>
    </row>
    <row r="2" spans="1:29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  <c r="O2" s="11" t="s">
        <v>33</v>
      </c>
      <c r="P2" s="11" t="s">
        <v>34</v>
      </c>
      <c r="Q2" s="11" t="s">
        <v>35</v>
      </c>
      <c r="R2" s="11" t="s">
        <v>36</v>
      </c>
      <c r="S2" s="12" t="s">
        <v>37</v>
      </c>
      <c r="T2" s="11" t="s">
        <v>38</v>
      </c>
      <c r="U2" s="11" t="s">
        <v>39</v>
      </c>
      <c r="V2" s="11" t="s">
        <v>40</v>
      </c>
      <c r="W2" s="11" t="s">
        <v>41</v>
      </c>
      <c r="X2" s="11" t="s">
        <v>42</v>
      </c>
      <c r="Z2" s="10" t="s">
        <v>43</v>
      </c>
      <c r="AA2" s="10" t="s">
        <v>44</v>
      </c>
      <c r="AB2" s="10" t="s">
        <v>45</v>
      </c>
      <c r="AC2" s="10" t="s">
        <v>46</v>
      </c>
    </row>
    <row r="3" spans="1:29">
      <c r="A3" s="13" t="s">
        <v>47</v>
      </c>
      <c r="B3" s="14">
        <v>1.6469E-4</v>
      </c>
      <c r="C3" s="13">
        <v>4.1008999999999997E-2</v>
      </c>
      <c r="D3" s="14">
        <v>1.7176E-7</v>
      </c>
      <c r="E3" s="14">
        <v>8.6728000000000001E-9</v>
      </c>
      <c r="F3" s="14">
        <v>5.0494000000000003</v>
      </c>
      <c r="G3" s="13">
        <v>-39.619999999999997</v>
      </c>
      <c r="H3" s="13">
        <v>5.6653000000000002</v>
      </c>
      <c r="I3" s="13">
        <v>14.298999999999999</v>
      </c>
      <c r="J3" s="14">
        <v>1.6266E-7</v>
      </c>
      <c r="K3" s="14">
        <v>2.5618000000000001E-8</v>
      </c>
      <c r="L3" s="14">
        <v>15.749000000000001</v>
      </c>
      <c r="M3" s="13">
        <v>0.81908999999999998</v>
      </c>
      <c r="N3" s="14">
        <v>1.3719E-2</v>
      </c>
      <c r="O3" s="14">
        <v>1.6749000000000001</v>
      </c>
      <c r="P3" s="13">
        <v>9664</v>
      </c>
      <c r="Q3" s="14">
        <v>9.3463999999999992</v>
      </c>
      <c r="R3" s="14">
        <v>9.6713999999999994E-2</v>
      </c>
      <c r="S3" s="15">
        <v>1.687E-12</v>
      </c>
      <c r="T3" s="14">
        <v>2.7779E-14</v>
      </c>
      <c r="U3" s="14">
        <v>1.6467000000000001</v>
      </c>
      <c r="V3" s="13">
        <v>0.97230000000000005</v>
      </c>
      <c r="W3" s="14">
        <v>9.3762000000000001E-4</v>
      </c>
      <c r="X3" s="14">
        <v>9.6433000000000005E-2</v>
      </c>
      <c r="Z3" s="14">
        <f>D3</f>
        <v>1.7176E-7</v>
      </c>
      <c r="AA3" s="13">
        <f>G3+P3</f>
        <v>9624.3799999999992</v>
      </c>
      <c r="AB3" s="14">
        <f>J3</f>
        <v>1.6266E-7</v>
      </c>
      <c r="AC3" s="14">
        <f>S3</f>
        <v>1.687E-12</v>
      </c>
    </row>
    <row r="4" spans="1:29">
      <c r="A4" s="10" t="s">
        <v>48</v>
      </c>
      <c r="B4" s="16">
        <v>1.6506E-4</v>
      </c>
      <c r="C4" s="10">
        <v>4.1099999999999998E-2</v>
      </c>
      <c r="D4" s="16">
        <v>1.7426E-7</v>
      </c>
      <c r="E4" s="16">
        <v>8.6759999999999994E-9</v>
      </c>
      <c r="F4" s="16">
        <v>4.9787999999999997</v>
      </c>
      <c r="G4" s="10">
        <v>-41.77</v>
      </c>
      <c r="H4" s="10">
        <v>5.6810999999999998</v>
      </c>
      <c r="I4" s="10">
        <v>13.601000000000001</v>
      </c>
      <c r="J4" s="16">
        <v>1.5821000000000001E-7</v>
      </c>
      <c r="K4" s="16">
        <v>2.5084999999999999E-8</v>
      </c>
      <c r="L4" s="16">
        <v>15.856</v>
      </c>
      <c r="M4" s="10">
        <v>0.82225000000000004</v>
      </c>
      <c r="N4" s="16">
        <v>1.3809E-2</v>
      </c>
      <c r="O4" s="16">
        <v>1.6794</v>
      </c>
      <c r="P4" s="10">
        <v>9644</v>
      </c>
      <c r="Q4" s="16">
        <v>9.3488000000000007</v>
      </c>
      <c r="R4" s="16">
        <v>9.6938999999999997E-2</v>
      </c>
      <c r="S4" s="17">
        <v>1.7324999999999999E-12</v>
      </c>
      <c r="T4" s="16">
        <v>2.8586000000000002E-14</v>
      </c>
      <c r="U4" s="16">
        <v>1.65</v>
      </c>
      <c r="V4" s="10">
        <v>0.97099000000000002</v>
      </c>
      <c r="W4" s="16">
        <v>9.3979999999999997E-4</v>
      </c>
      <c r="X4" s="16">
        <v>9.6787999999999999E-2</v>
      </c>
      <c r="Z4" s="16">
        <f t="shared" ref="Z4:Z7" si="0">D4</f>
        <v>1.7426E-7</v>
      </c>
      <c r="AA4" s="10">
        <f t="shared" ref="AA4:AA7" si="1">G4+P4</f>
        <v>9602.23</v>
      </c>
      <c r="AB4" s="16">
        <f t="shared" ref="AB4:AB7" si="2">J4</f>
        <v>1.5821000000000001E-7</v>
      </c>
      <c r="AC4" s="16">
        <f t="shared" ref="AC4:AC7" si="3">S4</f>
        <v>1.7324999999999999E-12</v>
      </c>
    </row>
    <row r="5" spans="1:29">
      <c r="A5" s="10" t="s">
        <v>49</v>
      </c>
      <c r="B5" s="16">
        <v>1.6079000000000001E-4</v>
      </c>
      <c r="C5" s="10">
        <v>4.0036000000000002E-2</v>
      </c>
      <c r="D5" s="16">
        <v>1.7364000000000001E-7</v>
      </c>
      <c r="E5" s="16">
        <v>8.5530999999999993E-9</v>
      </c>
      <c r="F5" s="16">
        <v>4.9257999999999997</v>
      </c>
      <c r="G5" s="10">
        <v>-40.380000000000003</v>
      </c>
      <c r="H5" s="10">
        <v>5.5956999999999999</v>
      </c>
      <c r="I5" s="10">
        <v>13.858000000000001</v>
      </c>
      <c r="J5" s="16">
        <v>1.6248000000000001E-7</v>
      </c>
      <c r="K5" s="16">
        <v>2.5448000000000001E-8</v>
      </c>
      <c r="L5" s="16">
        <v>15.662000000000001</v>
      </c>
      <c r="M5" s="10">
        <v>0.81996000000000002</v>
      </c>
      <c r="N5" s="16">
        <v>1.3643000000000001E-2</v>
      </c>
      <c r="O5" s="16">
        <v>1.6638999999999999</v>
      </c>
      <c r="P5" s="10">
        <v>9642</v>
      </c>
      <c r="Q5" s="16">
        <v>9.2241999999999997</v>
      </c>
      <c r="R5" s="16">
        <v>9.5667000000000002E-2</v>
      </c>
      <c r="S5" s="17">
        <v>1.7193E-12</v>
      </c>
      <c r="T5" s="16">
        <v>2.7988999999999999E-14</v>
      </c>
      <c r="U5" s="16">
        <v>1.6278999999999999</v>
      </c>
      <c r="V5" s="10">
        <v>0.97141999999999995</v>
      </c>
      <c r="W5" s="16">
        <v>9.2708999999999999E-4</v>
      </c>
      <c r="X5" s="16">
        <v>9.5436999999999994E-2</v>
      </c>
      <c r="Z5" s="16">
        <f t="shared" si="0"/>
        <v>1.7364000000000001E-7</v>
      </c>
      <c r="AA5" s="10">
        <f t="shared" si="1"/>
        <v>9601.6200000000008</v>
      </c>
      <c r="AB5" s="16">
        <f t="shared" si="2"/>
        <v>1.6248000000000001E-7</v>
      </c>
      <c r="AC5" s="16">
        <f t="shared" si="3"/>
        <v>1.7193E-12</v>
      </c>
    </row>
    <row r="6" spans="1:29">
      <c r="A6" s="10" t="s">
        <v>50</v>
      </c>
      <c r="B6" s="16">
        <v>1.6051999999999999E-4</v>
      </c>
      <c r="C6" s="10">
        <v>3.9969999999999999E-2</v>
      </c>
      <c r="D6" s="16">
        <v>1.7622E-7</v>
      </c>
      <c r="E6" s="16">
        <v>8.5437999999999994E-9</v>
      </c>
      <c r="F6" s="16">
        <v>4.8483999999999998</v>
      </c>
      <c r="G6" s="10">
        <v>-42.79</v>
      </c>
      <c r="H6" s="10">
        <v>5.5959000000000003</v>
      </c>
      <c r="I6" s="10">
        <v>13.077999999999999</v>
      </c>
      <c r="J6" s="16">
        <v>1.6105999999999999E-7</v>
      </c>
      <c r="K6" s="16">
        <v>2.5268999999999999E-8</v>
      </c>
      <c r="L6" s="16">
        <v>15.689</v>
      </c>
      <c r="M6" s="10">
        <v>0.82101999999999997</v>
      </c>
      <c r="N6" s="16">
        <v>1.3665E-2</v>
      </c>
      <c r="O6" s="16">
        <v>1.6644000000000001</v>
      </c>
      <c r="P6" s="10">
        <v>9640</v>
      </c>
      <c r="Q6" s="16">
        <v>9.2157999999999998</v>
      </c>
      <c r="R6" s="16">
        <v>9.5600000000000004E-2</v>
      </c>
      <c r="S6" s="17">
        <v>1.7358999999999999E-12</v>
      </c>
      <c r="T6" s="16">
        <v>2.8237999999999999E-14</v>
      </c>
      <c r="U6" s="16">
        <v>1.6267</v>
      </c>
      <c r="V6" s="10">
        <v>0.97091000000000005</v>
      </c>
      <c r="W6" s="16">
        <v>9.2650000000000002E-4</v>
      </c>
      <c r="X6" s="16">
        <v>9.5425999999999997E-2</v>
      </c>
      <c r="Z6" s="16">
        <f t="shared" si="0"/>
        <v>1.7622E-7</v>
      </c>
      <c r="AA6" s="10">
        <f t="shared" si="1"/>
        <v>9597.2099999999991</v>
      </c>
      <c r="AB6" s="16">
        <f t="shared" si="2"/>
        <v>1.6105999999999999E-7</v>
      </c>
      <c r="AC6" s="16">
        <f t="shared" si="3"/>
        <v>1.7358999999999999E-12</v>
      </c>
    </row>
    <row r="7" spans="1:29">
      <c r="A7" s="10" t="s">
        <v>49</v>
      </c>
      <c r="B7" s="16">
        <v>1.6079000000000001E-4</v>
      </c>
      <c r="C7" s="10">
        <v>4.0036000000000002E-2</v>
      </c>
      <c r="D7" s="16">
        <v>1.7364000000000001E-7</v>
      </c>
      <c r="E7" s="16">
        <v>8.5530999999999993E-9</v>
      </c>
      <c r="F7" s="16">
        <v>4.9257999999999997</v>
      </c>
      <c r="G7" s="10">
        <v>-40.380000000000003</v>
      </c>
      <c r="H7" s="10">
        <v>5.5956999999999999</v>
      </c>
      <c r="I7" s="10">
        <v>13.858000000000001</v>
      </c>
      <c r="J7" s="16">
        <v>1.6248000000000001E-7</v>
      </c>
      <c r="K7" s="16">
        <v>2.5448000000000001E-8</v>
      </c>
      <c r="L7" s="16">
        <v>15.662000000000001</v>
      </c>
      <c r="M7" s="10">
        <v>0.81996000000000002</v>
      </c>
      <c r="N7" s="16">
        <v>1.3643000000000001E-2</v>
      </c>
      <c r="O7" s="16">
        <v>1.6638999999999999</v>
      </c>
      <c r="P7" s="10">
        <v>9642</v>
      </c>
      <c r="Q7" s="16">
        <v>9.2241999999999997</v>
      </c>
      <c r="R7" s="16">
        <v>9.5667000000000002E-2</v>
      </c>
      <c r="S7" s="17">
        <v>1.7193E-12</v>
      </c>
      <c r="T7" s="16">
        <v>2.7988999999999999E-14</v>
      </c>
      <c r="U7" s="16">
        <v>1.6278999999999999</v>
      </c>
      <c r="V7" s="10">
        <v>0.97141999999999995</v>
      </c>
      <c r="W7" s="16">
        <v>9.2708999999999999E-4</v>
      </c>
      <c r="X7" s="16">
        <v>9.5436999999999994E-2</v>
      </c>
      <c r="Z7" s="18">
        <f t="shared" si="0"/>
        <v>1.7364000000000001E-7</v>
      </c>
      <c r="AA7" s="11">
        <f t="shared" si="1"/>
        <v>9601.6200000000008</v>
      </c>
      <c r="AB7" s="18">
        <f t="shared" si="2"/>
        <v>1.6248000000000001E-7</v>
      </c>
      <c r="AC7" s="18">
        <f t="shared" si="3"/>
        <v>1.7193E-12</v>
      </c>
    </row>
    <row r="8" spans="1:29">
      <c r="A8" s="13" t="s">
        <v>51</v>
      </c>
      <c r="B8" s="13">
        <f t="shared" ref="B8:X8" si="4">AVERAGE(B3:B7)</f>
        <v>1.6237000000000001E-4</v>
      </c>
      <c r="C8" s="13">
        <f t="shared" si="4"/>
        <v>4.0430199999999993E-2</v>
      </c>
      <c r="D8" s="13">
        <f t="shared" si="4"/>
        <v>1.7390399999999999E-7</v>
      </c>
      <c r="E8" s="13">
        <f t="shared" si="4"/>
        <v>8.5997600000000005E-9</v>
      </c>
      <c r="F8" s="13">
        <f t="shared" si="4"/>
        <v>4.9456399999999991</v>
      </c>
      <c r="G8" s="13">
        <f t="shared" si="4"/>
        <v>-40.988</v>
      </c>
      <c r="H8" s="13">
        <f t="shared" si="4"/>
        <v>5.6267399999999999</v>
      </c>
      <c r="I8" s="13">
        <f t="shared" si="4"/>
        <v>13.738800000000001</v>
      </c>
      <c r="J8" s="13">
        <f t="shared" si="4"/>
        <v>1.61378E-7</v>
      </c>
      <c r="K8" s="13">
        <f t="shared" si="4"/>
        <v>2.5373599999999998E-8</v>
      </c>
      <c r="L8" s="13">
        <f t="shared" si="4"/>
        <v>15.723600000000001</v>
      </c>
      <c r="M8" s="13">
        <f t="shared" si="4"/>
        <v>0.82045600000000007</v>
      </c>
      <c r="N8" s="13">
        <f t="shared" si="4"/>
        <v>1.3695799999999999E-2</v>
      </c>
      <c r="O8" s="13">
        <f t="shared" si="4"/>
        <v>1.6693000000000002</v>
      </c>
      <c r="P8" s="13">
        <f t="shared" si="4"/>
        <v>9646.4</v>
      </c>
      <c r="Q8" s="13">
        <f t="shared" si="4"/>
        <v>9.2718799999999995</v>
      </c>
      <c r="R8" s="13">
        <f t="shared" si="4"/>
        <v>9.6117400000000006E-2</v>
      </c>
      <c r="S8" s="19">
        <f t="shared" si="4"/>
        <v>1.7187999999999999E-12</v>
      </c>
      <c r="T8" s="13">
        <f t="shared" si="4"/>
        <v>2.8116199999999997E-14</v>
      </c>
      <c r="U8" s="13">
        <f t="shared" si="4"/>
        <v>1.63584</v>
      </c>
      <c r="V8" s="13">
        <f t="shared" si="4"/>
        <v>0.97140800000000005</v>
      </c>
      <c r="W8" s="13">
        <f t="shared" si="4"/>
        <v>9.3161999999999997E-4</v>
      </c>
      <c r="X8" s="13">
        <f t="shared" si="4"/>
        <v>9.5904199999999995E-2</v>
      </c>
      <c r="Z8" s="10">
        <f>AVERAGE(Z3:Z7)</f>
        <v>1.7390399999999999E-7</v>
      </c>
      <c r="AA8" s="10">
        <f>AVERAGE(AA3:AA7)</f>
        <v>9605.4120000000003</v>
      </c>
      <c r="AB8" s="10">
        <f>AVERAGE(AB3:AB7)</f>
        <v>1.61378E-7</v>
      </c>
      <c r="AC8" s="10">
        <f>AVERAGE(AC3:AC7)</f>
        <v>1.7187999999999999E-12</v>
      </c>
    </row>
    <row r="10" spans="1:29">
      <c r="A10" s="9">
        <v>2</v>
      </c>
    </row>
    <row r="11" spans="1:29">
      <c r="A11" s="21" t="s">
        <v>19</v>
      </c>
      <c r="B11" s="21" t="s">
        <v>20</v>
      </c>
      <c r="C11" s="21" t="s">
        <v>21</v>
      </c>
      <c r="D11" s="21" t="s">
        <v>22</v>
      </c>
      <c r="E11" s="21" t="s">
        <v>23</v>
      </c>
      <c r="F11" s="21" t="s">
        <v>24</v>
      </c>
      <c r="G11" s="21" t="s">
        <v>25</v>
      </c>
      <c r="H11" s="21" t="s">
        <v>26</v>
      </c>
      <c r="I11" s="21" t="s">
        <v>27</v>
      </c>
      <c r="J11" s="21" t="s">
        <v>28</v>
      </c>
      <c r="K11" s="21" t="s">
        <v>29</v>
      </c>
      <c r="L11" s="21" t="s">
        <v>30</v>
      </c>
      <c r="M11" s="21" t="s">
        <v>31</v>
      </c>
      <c r="N11" s="21" t="s">
        <v>32</v>
      </c>
      <c r="O11" s="21" t="s">
        <v>33</v>
      </c>
      <c r="P11" s="21" t="s">
        <v>34</v>
      </c>
      <c r="Q11" s="21" t="s">
        <v>35</v>
      </c>
      <c r="R11" s="21" t="s">
        <v>36</v>
      </c>
      <c r="S11" s="21" t="s">
        <v>37</v>
      </c>
      <c r="T11" s="21" t="s">
        <v>38</v>
      </c>
      <c r="U11" s="21" t="s">
        <v>39</v>
      </c>
      <c r="V11" s="21" t="s">
        <v>40</v>
      </c>
      <c r="W11" s="21" t="s">
        <v>41</v>
      </c>
      <c r="X11" s="21" t="s">
        <v>42</v>
      </c>
      <c r="Z11" s="10" t="s">
        <v>43</v>
      </c>
      <c r="AA11" s="10" t="s">
        <v>44</v>
      </c>
      <c r="AB11" s="10" t="s">
        <v>45</v>
      </c>
      <c r="AC11" s="10" t="s">
        <v>46</v>
      </c>
    </row>
    <row r="12" spans="1:29">
      <c r="A12" s="13" t="s">
        <v>52</v>
      </c>
      <c r="B12" s="14">
        <v>1.663E-4</v>
      </c>
      <c r="C12" s="13">
        <v>4.1409000000000001E-2</v>
      </c>
      <c r="D12" s="14">
        <v>1.7669E-7</v>
      </c>
      <c r="E12" s="14">
        <v>8.6572000000000003E-9</v>
      </c>
      <c r="F12" s="14">
        <v>4.8997000000000002</v>
      </c>
      <c r="G12" s="13">
        <v>-44.4</v>
      </c>
      <c r="H12" s="13">
        <v>5.6462000000000003</v>
      </c>
      <c r="I12" s="13">
        <v>12.717000000000001</v>
      </c>
      <c r="J12" s="14">
        <v>1.5682E-7</v>
      </c>
      <c r="K12" s="14">
        <v>2.5907999999999999E-8</v>
      </c>
      <c r="L12" s="14">
        <v>16.521000000000001</v>
      </c>
      <c r="M12" s="13">
        <v>0.82540999999999998</v>
      </c>
      <c r="N12" s="14">
        <v>1.4388E-2</v>
      </c>
      <c r="O12" s="14">
        <v>1.7431000000000001</v>
      </c>
      <c r="P12" s="13">
        <v>9781</v>
      </c>
      <c r="Q12" s="14">
        <v>9.3785000000000007</v>
      </c>
      <c r="R12" s="14">
        <v>9.5884999999999998E-2</v>
      </c>
      <c r="S12" s="15">
        <v>1.7482E-12</v>
      </c>
      <c r="T12" s="14">
        <v>2.8658000000000001E-14</v>
      </c>
      <c r="U12" s="14">
        <v>1.6393</v>
      </c>
      <c r="V12" s="13">
        <v>0.97048999999999996</v>
      </c>
      <c r="W12" s="14">
        <v>9.3322999999999995E-4</v>
      </c>
      <c r="X12" s="14">
        <v>9.6160999999999996E-2</v>
      </c>
      <c r="Z12" s="14">
        <f>D12</f>
        <v>1.7669E-7</v>
      </c>
      <c r="AA12" s="13">
        <f>G12+P12</f>
        <v>9736.6</v>
      </c>
      <c r="AB12" s="14">
        <f>J12</f>
        <v>1.5682E-7</v>
      </c>
      <c r="AC12" s="14">
        <f>S12</f>
        <v>1.7482E-12</v>
      </c>
    </row>
    <row r="13" spans="1:29">
      <c r="A13" s="10" t="s">
        <v>53</v>
      </c>
      <c r="B13" s="16">
        <v>1.6087999999999999E-4</v>
      </c>
      <c r="C13" s="10">
        <v>4.0058000000000003E-2</v>
      </c>
      <c r="D13" s="16">
        <v>1.7555000000000001E-7</v>
      </c>
      <c r="E13" s="16">
        <v>8.5068000000000004E-9</v>
      </c>
      <c r="F13" s="16">
        <v>4.8457999999999997</v>
      </c>
      <c r="G13" s="10">
        <v>-43.09</v>
      </c>
      <c r="H13" s="10">
        <v>5.55</v>
      </c>
      <c r="I13" s="10">
        <v>12.88</v>
      </c>
      <c r="J13" s="16">
        <v>1.5928000000000001E-7</v>
      </c>
      <c r="K13" s="16">
        <v>2.5915999999999999E-8</v>
      </c>
      <c r="L13" s="16">
        <v>16.271000000000001</v>
      </c>
      <c r="M13" s="10">
        <v>0.82447000000000004</v>
      </c>
      <c r="N13" s="16">
        <v>1.417E-2</v>
      </c>
      <c r="O13" s="16">
        <v>1.7186999999999999</v>
      </c>
      <c r="P13" s="10">
        <v>9752</v>
      </c>
      <c r="Q13" s="16">
        <v>9.2060999999999993</v>
      </c>
      <c r="R13" s="16">
        <v>9.4402E-2</v>
      </c>
      <c r="S13" s="17">
        <v>1.7399000000000001E-12</v>
      </c>
      <c r="T13" s="16">
        <v>2.8060999999999999E-14</v>
      </c>
      <c r="U13" s="16">
        <v>1.6128</v>
      </c>
      <c r="V13" s="10">
        <v>0.97077000000000002</v>
      </c>
      <c r="W13" s="16">
        <v>9.1821000000000003E-4</v>
      </c>
      <c r="X13" s="16">
        <v>9.4586000000000003E-2</v>
      </c>
      <c r="Z13" s="16">
        <f t="shared" ref="Z13:Z16" si="5">D13</f>
        <v>1.7555000000000001E-7</v>
      </c>
      <c r="AA13" s="10">
        <f t="shared" ref="AA13:AA16" si="6">G13+P13</f>
        <v>9708.91</v>
      </c>
      <c r="AB13" s="16">
        <f t="shared" ref="AB13:AB16" si="7">J13</f>
        <v>1.5928000000000001E-7</v>
      </c>
      <c r="AC13" s="16">
        <f t="shared" ref="AC13:AC16" si="8">S13</f>
        <v>1.7399000000000001E-12</v>
      </c>
    </row>
    <row r="14" spans="1:29">
      <c r="A14" s="10" t="s">
        <v>54</v>
      </c>
      <c r="B14" s="16">
        <v>1.6742999999999999E-4</v>
      </c>
      <c r="C14" s="10">
        <v>4.1688999999999997E-2</v>
      </c>
      <c r="D14" s="16">
        <v>1.7844E-7</v>
      </c>
      <c r="E14" s="16">
        <v>8.6792999999999992E-9</v>
      </c>
      <c r="F14" s="16">
        <v>4.8639999999999999</v>
      </c>
      <c r="G14" s="10">
        <v>-46.49</v>
      </c>
      <c r="H14" s="10">
        <v>5.6703000000000001</v>
      </c>
      <c r="I14" s="10">
        <v>12.196999999999999</v>
      </c>
      <c r="J14" s="16">
        <v>1.5545999999999999E-7</v>
      </c>
      <c r="K14" s="16">
        <v>2.597E-8</v>
      </c>
      <c r="L14" s="16">
        <v>16.704999999999998</v>
      </c>
      <c r="M14" s="10">
        <v>0.82716999999999996</v>
      </c>
      <c r="N14" s="16">
        <v>1.4546E-2</v>
      </c>
      <c r="O14" s="16">
        <v>1.7585</v>
      </c>
      <c r="P14" s="10">
        <v>9762</v>
      </c>
      <c r="Q14" s="16">
        <v>9.3943999999999992</v>
      </c>
      <c r="R14" s="16">
        <v>9.6234E-2</v>
      </c>
      <c r="S14" s="17">
        <v>1.7691E-12</v>
      </c>
      <c r="T14" s="16">
        <v>2.9093000000000002E-14</v>
      </c>
      <c r="U14" s="16">
        <v>1.6445000000000001</v>
      </c>
      <c r="V14" s="10">
        <v>0.96987000000000001</v>
      </c>
      <c r="W14" s="16">
        <v>9.3639000000000005E-4</v>
      </c>
      <c r="X14" s="16">
        <v>9.6547999999999995E-2</v>
      </c>
      <c r="Z14" s="16">
        <f t="shared" si="5"/>
        <v>1.7844E-7</v>
      </c>
      <c r="AA14" s="10">
        <f t="shared" si="6"/>
        <v>9715.51</v>
      </c>
      <c r="AB14" s="16">
        <f t="shared" si="7"/>
        <v>1.5545999999999999E-7</v>
      </c>
      <c r="AC14" s="16">
        <f t="shared" si="8"/>
        <v>1.7691E-12</v>
      </c>
    </row>
    <row r="15" spans="1:29">
      <c r="A15" s="10" t="s">
        <v>55</v>
      </c>
      <c r="B15" s="16">
        <v>1.6071E-4</v>
      </c>
      <c r="C15" s="10">
        <v>4.0016999999999997E-2</v>
      </c>
      <c r="D15" s="16">
        <v>1.7716999999999999E-7</v>
      </c>
      <c r="E15" s="16">
        <v>8.4853999999999997E-9</v>
      </c>
      <c r="F15" s="16">
        <v>4.7893999999999997</v>
      </c>
      <c r="G15" s="10">
        <v>-43.84</v>
      </c>
      <c r="H15" s="10">
        <v>5.5343</v>
      </c>
      <c r="I15" s="10">
        <v>12.624000000000001</v>
      </c>
      <c r="J15" s="16">
        <v>1.5909999999999999E-7</v>
      </c>
      <c r="K15" s="16">
        <v>2.6067999999999999E-8</v>
      </c>
      <c r="L15" s="16">
        <v>16.385000000000002</v>
      </c>
      <c r="M15" s="10">
        <v>0.82530999999999999</v>
      </c>
      <c r="N15" s="16">
        <v>1.4267999999999999E-2</v>
      </c>
      <c r="O15" s="16">
        <v>1.7287999999999999</v>
      </c>
      <c r="P15" s="10">
        <v>9759</v>
      </c>
      <c r="Q15" s="16">
        <v>9.1837</v>
      </c>
      <c r="R15" s="16">
        <v>9.4104999999999994E-2</v>
      </c>
      <c r="S15" s="17">
        <v>1.7376E-12</v>
      </c>
      <c r="T15" s="16">
        <v>2.7952E-14</v>
      </c>
      <c r="U15" s="16">
        <v>1.6087</v>
      </c>
      <c r="V15" s="10">
        <v>0.97084000000000004</v>
      </c>
      <c r="W15" s="16">
        <v>9.1582000000000002E-4</v>
      </c>
      <c r="X15" s="16">
        <v>9.4333E-2</v>
      </c>
      <c r="Z15" s="16">
        <f t="shared" si="5"/>
        <v>1.7716999999999999E-7</v>
      </c>
      <c r="AA15" s="10">
        <f t="shared" si="6"/>
        <v>9715.16</v>
      </c>
      <c r="AB15" s="16">
        <f t="shared" si="7"/>
        <v>1.5909999999999999E-7</v>
      </c>
      <c r="AC15" s="16">
        <f t="shared" si="8"/>
        <v>1.7376E-12</v>
      </c>
    </row>
    <row r="16" spans="1:29">
      <c r="A16" s="10" t="s">
        <v>56</v>
      </c>
      <c r="B16" s="16">
        <v>1.6379E-4</v>
      </c>
      <c r="C16" s="10">
        <v>4.0783E-2</v>
      </c>
      <c r="D16" s="16">
        <v>1.7755E-7</v>
      </c>
      <c r="E16" s="16">
        <v>8.5751999999999999E-9</v>
      </c>
      <c r="F16" s="16">
        <v>4.8296999999999999</v>
      </c>
      <c r="G16" s="10">
        <v>-44.74</v>
      </c>
      <c r="H16" s="10">
        <v>5.5963000000000003</v>
      </c>
      <c r="I16" s="10">
        <v>12.507999999999999</v>
      </c>
      <c r="J16" s="16">
        <v>1.6026000000000001E-7</v>
      </c>
      <c r="K16" s="16">
        <v>2.6595000000000001E-8</v>
      </c>
      <c r="L16" s="16">
        <v>16.594999999999999</v>
      </c>
      <c r="M16" s="10">
        <v>0.82501999999999998</v>
      </c>
      <c r="N16" s="16">
        <v>1.4451E-2</v>
      </c>
      <c r="O16" s="16">
        <v>1.7516</v>
      </c>
      <c r="P16" s="10">
        <v>9759</v>
      </c>
      <c r="Q16" s="16">
        <v>9.2774000000000001</v>
      </c>
      <c r="R16" s="16">
        <v>9.5064999999999997E-2</v>
      </c>
      <c r="S16" s="17">
        <v>1.7397999999999999E-12</v>
      </c>
      <c r="T16" s="16">
        <v>2.8255999999999998E-14</v>
      </c>
      <c r="U16" s="16">
        <v>1.6241000000000001</v>
      </c>
      <c r="V16" s="10">
        <v>0.97070999999999996</v>
      </c>
      <c r="W16" s="16">
        <v>9.2469999999999998E-4</v>
      </c>
      <c r="X16" s="16">
        <v>9.5259999999999997E-2</v>
      </c>
      <c r="Z16" s="18">
        <f t="shared" si="5"/>
        <v>1.7755E-7</v>
      </c>
      <c r="AA16" s="11">
        <f t="shared" si="6"/>
        <v>9714.26</v>
      </c>
      <c r="AB16" s="18">
        <f t="shared" si="7"/>
        <v>1.6026000000000001E-7</v>
      </c>
      <c r="AC16" s="18">
        <f t="shared" si="8"/>
        <v>1.7397999999999999E-12</v>
      </c>
    </row>
    <row r="17" spans="1:29">
      <c r="A17" s="13" t="s">
        <v>51</v>
      </c>
      <c r="B17" s="13">
        <f t="shared" ref="B17:X17" si="9">AVERAGE(B12:B16)</f>
        <v>1.6382199999999999E-4</v>
      </c>
      <c r="C17" s="13">
        <f t="shared" si="9"/>
        <v>4.0791200000000007E-2</v>
      </c>
      <c r="D17" s="13">
        <f t="shared" si="9"/>
        <v>1.7707999999999999E-7</v>
      </c>
      <c r="E17" s="13">
        <f t="shared" si="9"/>
        <v>8.5807800000000002E-9</v>
      </c>
      <c r="F17" s="13">
        <f t="shared" si="9"/>
        <v>4.84572</v>
      </c>
      <c r="G17" s="13">
        <f t="shared" si="9"/>
        <v>-44.512000000000008</v>
      </c>
      <c r="H17" s="13">
        <f t="shared" si="9"/>
        <v>5.5994200000000003</v>
      </c>
      <c r="I17" s="13">
        <f t="shared" si="9"/>
        <v>12.5852</v>
      </c>
      <c r="J17" s="13">
        <f t="shared" si="9"/>
        <v>1.5818400000000001E-7</v>
      </c>
      <c r="K17" s="13">
        <f t="shared" si="9"/>
        <v>2.6091400000000004E-8</v>
      </c>
      <c r="L17" s="13">
        <f t="shared" si="9"/>
        <v>16.4954</v>
      </c>
      <c r="M17" s="13">
        <f t="shared" si="9"/>
        <v>0.8254760000000001</v>
      </c>
      <c r="N17" s="13">
        <f t="shared" si="9"/>
        <v>1.4364600000000002E-2</v>
      </c>
      <c r="O17" s="13">
        <f t="shared" si="9"/>
        <v>1.7401399999999998</v>
      </c>
      <c r="P17" s="13">
        <f t="shared" si="9"/>
        <v>9762.6</v>
      </c>
      <c r="Q17" s="13">
        <f t="shared" si="9"/>
        <v>9.2880199999999995</v>
      </c>
      <c r="R17" s="13">
        <f t="shared" si="9"/>
        <v>9.5138199999999992E-2</v>
      </c>
      <c r="S17" s="19">
        <f t="shared" si="9"/>
        <v>1.74692E-12</v>
      </c>
      <c r="T17" s="13">
        <f t="shared" si="9"/>
        <v>2.8403999999999997E-14</v>
      </c>
      <c r="U17" s="13">
        <f t="shared" si="9"/>
        <v>1.62588</v>
      </c>
      <c r="V17" s="13">
        <f t="shared" si="9"/>
        <v>0.97053599999999984</v>
      </c>
      <c r="W17" s="13">
        <f t="shared" si="9"/>
        <v>9.2566999999999997E-4</v>
      </c>
      <c r="X17" s="13">
        <f t="shared" si="9"/>
        <v>9.5377599999999993E-2</v>
      </c>
      <c r="Z17" s="10">
        <f>AVERAGE(Z12:Z16)</f>
        <v>1.7707999999999999E-7</v>
      </c>
      <c r="AA17" s="10">
        <f>AVERAGE(AA12:AA16)</f>
        <v>9718.0880000000016</v>
      </c>
      <c r="AB17" s="10">
        <f>AVERAGE(AB12:AB16)</f>
        <v>1.5818400000000001E-7</v>
      </c>
      <c r="AC17" s="10">
        <f>AVERAGE(AC12:AC16)</f>
        <v>1.74692E-12</v>
      </c>
    </row>
    <row r="19" spans="1:29">
      <c r="A19" s="20">
        <v>0.03</v>
      </c>
    </row>
    <row r="20" spans="1:29">
      <c r="A20" s="11" t="s">
        <v>19</v>
      </c>
      <c r="B20" s="11" t="s">
        <v>20</v>
      </c>
      <c r="C20" s="11" t="s">
        <v>21</v>
      </c>
      <c r="D20" s="11" t="s">
        <v>22</v>
      </c>
      <c r="E20" s="11" t="s">
        <v>23</v>
      </c>
      <c r="F20" s="11" t="s">
        <v>24</v>
      </c>
      <c r="G20" s="11" t="s">
        <v>25</v>
      </c>
      <c r="H20" s="11" t="s">
        <v>26</v>
      </c>
      <c r="I20" s="11" t="s">
        <v>27</v>
      </c>
      <c r="J20" s="11" t="s">
        <v>28</v>
      </c>
      <c r="K20" s="11" t="s">
        <v>29</v>
      </c>
      <c r="L20" s="11" t="s">
        <v>30</v>
      </c>
      <c r="M20" s="11" t="s">
        <v>31</v>
      </c>
      <c r="N20" s="11" t="s">
        <v>32</v>
      </c>
      <c r="O20" s="11" t="s">
        <v>33</v>
      </c>
      <c r="P20" s="11" t="s">
        <v>34</v>
      </c>
      <c r="Q20" s="11" t="s">
        <v>35</v>
      </c>
      <c r="R20" s="11" t="s">
        <v>36</v>
      </c>
      <c r="S20" s="12" t="s">
        <v>37</v>
      </c>
      <c r="T20" s="11" t="s">
        <v>38</v>
      </c>
      <c r="U20" s="11" t="s">
        <v>39</v>
      </c>
      <c r="V20" s="11" t="s">
        <v>40</v>
      </c>
      <c r="W20" s="11" t="s">
        <v>41</v>
      </c>
      <c r="X20" s="11" t="s">
        <v>42</v>
      </c>
      <c r="Z20" s="10" t="s">
        <v>43</v>
      </c>
      <c r="AA20" s="10" t="s">
        <v>44</v>
      </c>
      <c r="AB20" s="10" t="s">
        <v>45</v>
      </c>
      <c r="AC20" s="10" t="s">
        <v>46</v>
      </c>
    </row>
    <row r="21" spans="1:29">
      <c r="A21" s="10" t="s">
        <v>57</v>
      </c>
      <c r="B21" s="16">
        <v>1.7075E-4</v>
      </c>
      <c r="C21" s="10">
        <v>4.2515999999999998E-2</v>
      </c>
      <c r="D21" s="16">
        <v>1.7583999999999999E-7</v>
      </c>
      <c r="E21" s="16">
        <v>8.7665999999999999E-9</v>
      </c>
      <c r="F21" s="16">
        <v>4.9855999999999998</v>
      </c>
      <c r="G21" s="10">
        <v>-45.9</v>
      </c>
      <c r="H21" s="10">
        <v>5.6856999999999998</v>
      </c>
      <c r="I21" s="10">
        <v>12.387</v>
      </c>
      <c r="J21" s="16">
        <v>1.5479E-7</v>
      </c>
      <c r="K21" s="16">
        <v>2.6216999999999999E-8</v>
      </c>
      <c r="L21" s="16">
        <v>16.937000000000001</v>
      </c>
      <c r="M21" s="10">
        <v>0.82586000000000004</v>
      </c>
      <c r="N21" s="16">
        <v>1.4749999999999999E-2</v>
      </c>
      <c r="O21" s="16">
        <v>1.786</v>
      </c>
      <c r="P21" s="10">
        <v>9955</v>
      </c>
      <c r="Q21" s="16">
        <v>9.5698000000000008</v>
      </c>
      <c r="R21" s="16">
        <v>9.6130999999999994E-2</v>
      </c>
      <c r="S21" s="17">
        <v>1.7546E-12</v>
      </c>
      <c r="T21" s="16">
        <v>2.8953999999999998E-14</v>
      </c>
      <c r="U21" s="16">
        <v>1.6501999999999999</v>
      </c>
      <c r="V21" s="10">
        <v>0.97026000000000001</v>
      </c>
      <c r="W21" s="16">
        <v>9.3893999999999998E-4</v>
      </c>
      <c r="X21" s="16">
        <v>9.6771999999999997E-2</v>
      </c>
      <c r="Z21" s="14">
        <f>D21</f>
        <v>1.7583999999999999E-7</v>
      </c>
      <c r="AA21" s="13">
        <f>G21+P21</f>
        <v>9909.1</v>
      </c>
      <c r="AB21" s="14">
        <f>J21</f>
        <v>1.5479E-7</v>
      </c>
      <c r="AC21" s="14">
        <f>S21</f>
        <v>1.7546E-12</v>
      </c>
    </row>
    <row r="22" spans="1:29">
      <c r="A22" s="10" t="s">
        <v>58</v>
      </c>
      <c r="B22" s="16">
        <v>1.6551000000000001E-4</v>
      </c>
      <c r="C22" s="10">
        <v>4.1211999999999999E-2</v>
      </c>
      <c r="D22" s="16">
        <v>1.7498E-7</v>
      </c>
      <c r="E22" s="16">
        <v>8.6137999999999994E-9</v>
      </c>
      <c r="F22" s="16">
        <v>4.9226999999999999</v>
      </c>
      <c r="G22" s="10">
        <v>-44.02</v>
      </c>
      <c r="H22" s="10">
        <v>5.5891999999999999</v>
      </c>
      <c r="I22" s="10">
        <v>12.696999999999999</v>
      </c>
      <c r="J22" s="16">
        <v>1.5783999999999999E-7</v>
      </c>
      <c r="K22" s="16">
        <v>2.6400999999999999E-8</v>
      </c>
      <c r="L22" s="16">
        <v>16.725999999999999</v>
      </c>
      <c r="M22" s="10">
        <v>0.82477</v>
      </c>
      <c r="N22" s="16">
        <v>1.4567999999999999E-2</v>
      </c>
      <c r="O22" s="16">
        <v>1.7663</v>
      </c>
      <c r="P22" s="10">
        <v>9918</v>
      </c>
      <c r="Q22" s="16">
        <v>9.3986000000000001</v>
      </c>
      <c r="R22" s="16">
        <v>9.4763E-2</v>
      </c>
      <c r="S22" s="17">
        <v>1.7550000000000001E-12</v>
      </c>
      <c r="T22" s="16">
        <v>2.8528E-14</v>
      </c>
      <c r="U22" s="16">
        <v>1.6254999999999999</v>
      </c>
      <c r="V22" s="10">
        <v>0.97035000000000005</v>
      </c>
      <c r="W22" s="16">
        <v>9.2493000000000002E-4</v>
      </c>
      <c r="X22" s="16">
        <v>9.5319000000000001E-2</v>
      </c>
      <c r="Z22" s="16">
        <f t="shared" ref="Z22:Z25" si="10">D22</f>
        <v>1.7498E-7</v>
      </c>
      <c r="AA22" s="10">
        <f t="shared" ref="AA22:AA25" si="11">G22+P22</f>
        <v>9873.98</v>
      </c>
      <c r="AB22" s="16">
        <f t="shared" ref="AB22:AB25" si="12">J22</f>
        <v>1.5783999999999999E-7</v>
      </c>
      <c r="AC22" s="16">
        <f t="shared" ref="AC22:AC25" si="13">S22</f>
        <v>1.7550000000000001E-12</v>
      </c>
    </row>
    <row r="23" spans="1:29">
      <c r="A23" s="10" t="s">
        <v>59</v>
      </c>
      <c r="B23" s="16">
        <v>1.6767999999999999E-4</v>
      </c>
      <c r="C23" s="10">
        <v>4.1751999999999997E-2</v>
      </c>
      <c r="D23" s="16">
        <v>1.7624E-7</v>
      </c>
      <c r="E23" s="16">
        <v>8.6740000000000004E-9</v>
      </c>
      <c r="F23" s="16">
        <v>4.9217000000000004</v>
      </c>
      <c r="G23" s="10">
        <v>-45.5</v>
      </c>
      <c r="H23" s="10">
        <v>5.6321000000000003</v>
      </c>
      <c r="I23" s="10">
        <v>12.378</v>
      </c>
      <c r="J23" s="16">
        <v>1.5608000000000001E-7</v>
      </c>
      <c r="K23" s="16">
        <v>2.6367E-8</v>
      </c>
      <c r="L23" s="16">
        <v>16.893000000000001</v>
      </c>
      <c r="M23" s="10">
        <v>0.82611999999999997</v>
      </c>
      <c r="N23" s="16">
        <v>1.4711999999999999E-2</v>
      </c>
      <c r="O23" s="16">
        <v>1.7808999999999999</v>
      </c>
      <c r="P23" s="10">
        <v>9922</v>
      </c>
      <c r="Q23" s="16">
        <v>9.4583999999999993</v>
      </c>
      <c r="R23" s="16">
        <v>9.5327999999999996E-2</v>
      </c>
      <c r="S23" s="17">
        <v>1.7621999999999999E-12</v>
      </c>
      <c r="T23" s="16">
        <v>2.8819999999999997E-14</v>
      </c>
      <c r="U23" s="16">
        <v>1.6355</v>
      </c>
      <c r="V23" s="10">
        <v>0.97008000000000005</v>
      </c>
      <c r="W23" s="16">
        <v>9.3064999999999999E-4</v>
      </c>
      <c r="X23" s="16">
        <v>9.5935000000000006E-2</v>
      </c>
      <c r="Z23" s="16">
        <f t="shared" si="10"/>
        <v>1.7624E-7</v>
      </c>
      <c r="AA23" s="10">
        <f t="shared" si="11"/>
        <v>9876.5</v>
      </c>
      <c r="AB23" s="16">
        <f t="shared" si="12"/>
        <v>1.5608000000000001E-7</v>
      </c>
      <c r="AC23" s="16">
        <f t="shared" si="13"/>
        <v>1.7621999999999999E-12</v>
      </c>
    </row>
    <row r="24" spans="1:29">
      <c r="A24" s="10" t="s">
        <v>60</v>
      </c>
      <c r="B24" s="16">
        <v>1.6705999999999999E-4</v>
      </c>
      <c r="C24" s="10">
        <v>4.1598000000000003E-2</v>
      </c>
      <c r="D24" s="16">
        <v>1.7683E-7</v>
      </c>
      <c r="E24" s="16">
        <v>8.6502000000000006E-9</v>
      </c>
      <c r="F24" s="16">
        <v>4.8917999999999999</v>
      </c>
      <c r="G24" s="10">
        <v>-46.02</v>
      </c>
      <c r="H24" s="10">
        <v>5.6173999999999999</v>
      </c>
      <c r="I24" s="10">
        <v>12.206</v>
      </c>
      <c r="J24" s="16">
        <v>1.5718999999999999E-7</v>
      </c>
      <c r="K24" s="16">
        <v>2.6581999999999999E-8</v>
      </c>
      <c r="L24" s="16">
        <v>16.911000000000001</v>
      </c>
      <c r="M24" s="10">
        <v>0.82582999999999995</v>
      </c>
      <c r="N24" s="16">
        <v>1.4727000000000001E-2</v>
      </c>
      <c r="O24" s="16">
        <v>1.7833000000000001</v>
      </c>
      <c r="P24" s="10">
        <v>9917</v>
      </c>
      <c r="Q24" s="16">
        <v>9.4338999999999995</v>
      </c>
      <c r="R24" s="16">
        <v>9.5129000000000005E-2</v>
      </c>
      <c r="S24" s="17">
        <v>1.7625E-12</v>
      </c>
      <c r="T24" s="16">
        <v>2.8760000000000002E-14</v>
      </c>
      <c r="U24" s="16">
        <v>1.6317999999999999</v>
      </c>
      <c r="V24" s="10">
        <v>0.97008000000000005</v>
      </c>
      <c r="W24" s="16">
        <v>9.2854000000000005E-4</v>
      </c>
      <c r="X24" s="16">
        <v>9.5717999999999998E-2</v>
      </c>
      <c r="Z24" s="16">
        <f t="shared" si="10"/>
        <v>1.7683E-7</v>
      </c>
      <c r="AA24" s="10">
        <f t="shared" si="11"/>
        <v>9870.98</v>
      </c>
      <c r="AB24" s="16">
        <f t="shared" si="12"/>
        <v>1.5718999999999999E-7</v>
      </c>
      <c r="AC24" s="16">
        <f t="shared" si="13"/>
        <v>1.7625E-12</v>
      </c>
    </row>
    <row r="25" spans="1:29">
      <c r="A25" s="10" t="s">
        <v>61</v>
      </c>
      <c r="B25" s="16">
        <v>1.6540000000000001E-4</v>
      </c>
      <c r="C25" s="10">
        <v>4.1183999999999998E-2</v>
      </c>
      <c r="D25" s="16">
        <v>1.7727E-7</v>
      </c>
      <c r="E25" s="16">
        <v>8.6196000000000003E-9</v>
      </c>
      <c r="F25" s="16">
        <v>4.8624000000000001</v>
      </c>
      <c r="G25" s="10">
        <v>-47.29</v>
      </c>
      <c r="H25" s="10">
        <v>5.6018999999999997</v>
      </c>
      <c r="I25" s="10">
        <v>11.846</v>
      </c>
      <c r="J25" s="16">
        <v>1.5991999999999999E-7</v>
      </c>
      <c r="K25" s="16">
        <v>2.6956E-8</v>
      </c>
      <c r="L25" s="16">
        <v>16.856000000000002</v>
      </c>
      <c r="M25" s="10">
        <v>0.82454000000000005</v>
      </c>
      <c r="N25" s="16">
        <v>1.468E-2</v>
      </c>
      <c r="O25" s="16">
        <v>1.7804</v>
      </c>
      <c r="P25" s="10">
        <v>9915</v>
      </c>
      <c r="Q25" s="16">
        <v>9.3976000000000006</v>
      </c>
      <c r="R25" s="16">
        <v>9.4782000000000005E-2</v>
      </c>
      <c r="S25" s="17">
        <v>1.7581E-12</v>
      </c>
      <c r="T25" s="16">
        <v>2.8556000000000001E-14</v>
      </c>
      <c r="U25" s="16">
        <v>1.6243000000000001</v>
      </c>
      <c r="V25" s="10">
        <v>0.97011999999999998</v>
      </c>
      <c r="W25" s="16">
        <v>9.2438000000000004E-4</v>
      </c>
      <c r="X25" s="16">
        <v>9.5284999999999995E-2</v>
      </c>
      <c r="Z25" s="18">
        <f t="shared" si="10"/>
        <v>1.7727E-7</v>
      </c>
      <c r="AA25" s="11">
        <f t="shared" si="11"/>
        <v>9867.7099999999991</v>
      </c>
      <c r="AB25" s="18">
        <f t="shared" si="12"/>
        <v>1.5991999999999999E-7</v>
      </c>
      <c r="AC25" s="18">
        <f t="shared" si="13"/>
        <v>1.7581E-12</v>
      </c>
    </row>
    <row r="26" spans="1:29">
      <c r="A26" s="13" t="s">
        <v>51</v>
      </c>
      <c r="B26" s="13">
        <f t="shared" ref="B26:X26" si="14">AVERAGE(B21:B25)</f>
        <v>1.6728000000000001E-4</v>
      </c>
      <c r="C26" s="13">
        <f t="shared" si="14"/>
        <v>4.1652399999999992E-2</v>
      </c>
      <c r="D26" s="13">
        <f t="shared" si="14"/>
        <v>1.7623199999999999E-7</v>
      </c>
      <c r="E26" s="13">
        <f t="shared" si="14"/>
        <v>8.6648399999999988E-9</v>
      </c>
      <c r="F26" s="13">
        <f t="shared" si="14"/>
        <v>4.9168400000000005</v>
      </c>
      <c r="G26" s="13">
        <f t="shared" si="14"/>
        <v>-45.746000000000002</v>
      </c>
      <c r="H26" s="13">
        <f t="shared" si="14"/>
        <v>5.6252599999999999</v>
      </c>
      <c r="I26" s="13">
        <f t="shared" si="14"/>
        <v>12.302800000000001</v>
      </c>
      <c r="J26" s="13">
        <f t="shared" si="14"/>
        <v>1.5716399999999999E-7</v>
      </c>
      <c r="K26" s="13">
        <f t="shared" si="14"/>
        <v>2.65046E-8</v>
      </c>
      <c r="L26" s="13">
        <f t="shared" si="14"/>
        <v>16.864600000000003</v>
      </c>
      <c r="M26" s="13">
        <f t="shared" si="14"/>
        <v>0.82542399999999994</v>
      </c>
      <c r="N26" s="13">
        <f t="shared" si="14"/>
        <v>1.46874E-2</v>
      </c>
      <c r="O26" s="13">
        <f t="shared" si="14"/>
        <v>1.7793800000000002</v>
      </c>
      <c r="P26" s="13">
        <f t="shared" si="14"/>
        <v>9925.4</v>
      </c>
      <c r="Q26" s="13">
        <f t="shared" si="14"/>
        <v>9.4516600000000004</v>
      </c>
      <c r="R26" s="13">
        <f t="shared" si="14"/>
        <v>9.5226600000000008E-2</v>
      </c>
      <c r="S26" s="19">
        <f t="shared" si="14"/>
        <v>1.75848E-12</v>
      </c>
      <c r="T26" s="13">
        <f t="shared" si="14"/>
        <v>2.8723599999999998E-14</v>
      </c>
      <c r="U26" s="13">
        <f t="shared" si="14"/>
        <v>1.6334599999999999</v>
      </c>
      <c r="V26" s="13">
        <f t="shared" si="14"/>
        <v>0.97017799999999998</v>
      </c>
      <c r="W26" s="13">
        <f t="shared" si="14"/>
        <v>9.2948800000000002E-4</v>
      </c>
      <c r="X26" s="13">
        <f t="shared" si="14"/>
        <v>9.5805799999999997E-2</v>
      </c>
      <c r="Z26" s="10">
        <f>AVERAGE(Z21:Z25)</f>
        <v>1.7623199999999999E-7</v>
      </c>
      <c r="AA26" s="10">
        <f>AVERAGE(AA21:AA25)</f>
        <v>9879.6539999999986</v>
      </c>
      <c r="AB26" s="10">
        <f>AVERAGE(AB21:AB25)</f>
        <v>1.5716399999999999E-7</v>
      </c>
      <c r="AC26" s="10">
        <f>AVERAGE(AC21:AC25)</f>
        <v>1.75848E-12</v>
      </c>
    </row>
    <row r="28" spans="1:29">
      <c r="A28" s="22">
        <v>4</v>
      </c>
    </row>
    <row r="29" spans="1:29">
      <c r="A29" s="12" t="s">
        <v>19</v>
      </c>
      <c r="B29" s="12" t="s">
        <v>20</v>
      </c>
      <c r="C29" s="12" t="s">
        <v>21</v>
      </c>
      <c r="D29" s="12" t="s">
        <v>22</v>
      </c>
      <c r="E29" s="12" t="s">
        <v>23</v>
      </c>
      <c r="F29" s="12" t="s">
        <v>24</v>
      </c>
      <c r="G29" s="12" t="s">
        <v>25</v>
      </c>
      <c r="H29" s="12" t="s">
        <v>26</v>
      </c>
      <c r="I29" s="12" t="s">
        <v>27</v>
      </c>
      <c r="J29" s="12" t="s">
        <v>28</v>
      </c>
      <c r="K29" s="12" t="s">
        <v>29</v>
      </c>
      <c r="L29" s="12" t="s">
        <v>30</v>
      </c>
      <c r="M29" s="12" t="s">
        <v>31</v>
      </c>
      <c r="N29" s="12" t="s">
        <v>32</v>
      </c>
      <c r="O29" s="12" t="s">
        <v>33</v>
      </c>
      <c r="P29" s="12" t="s">
        <v>34</v>
      </c>
      <c r="Q29" s="12" t="s">
        <v>35</v>
      </c>
      <c r="R29" s="12" t="s">
        <v>36</v>
      </c>
      <c r="S29" s="12" t="s">
        <v>37</v>
      </c>
      <c r="T29" s="12" t="s">
        <v>38</v>
      </c>
      <c r="U29" s="12" t="s">
        <v>39</v>
      </c>
      <c r="V29" s="12" t="s">
        <v>40</v>
      </c>
      <c r="W29" s="12" t="s">
        <v>41</v>
      </c>
      <c r="X29" s="12" t="s">
        <v>42</v>
      </c>
      <c r="Z29" s="10" t="s">
        <v>43</v>
      </c>
      <c r="AA29" s="10" t="s">
        <v>44</v>
      </c>
      <c r="AB29" s="10" t="s">
        <v>45</v>
      </c>
      <c r="AC29" s="10" t="s">
        <v>46</v>
      </c>
    </row>
    <row r="30" spans="1:29">
      <c r="A30" s="10" t="s">
        <v>62</v>
      </c>
      <c r="B30" s="16">
        <v>1.7094000000000001E-4</v>
      </c>
      <c r="C30" s="10">
        <v>4.2563999999999998E-2</v>
      </c>
      <c r="D30" s="16">
        <v>1.7539000000000001E-7</v>
      </c>
      <c r="E30" s="16">
        <v>8.7604999999999993E-9</v>
      </c>
      <c r="F30" s="16">
        <v>4.9949000000000003</v>
      </c>
      <c r="G30" s="10">
        <v>-45.18</v>
      </c>
      <c r="H30" s="10">
        <v>5.6656000000000004</v>
      </c>
      <c r="I30" s="10">
        <v>12.54</v>
      </c>
      <c r="J30" s="16">
        <v>1.5227E-7</v>
      </c>
      <c r="K30" s="16">
        <v>2.6017000000000001E-8</v>
      </c>
      <c r="L30" s="16">
        <v>17.085999999999999</v>
      </c>
      <c r="M30" s="10">
        <v>0.82726</v>
      </c>
      <c r="N30" s="16">
        <v>1.4879E-2</v>
      </c>
      <c r="O30" s="16">
        <v>1.7986</v>
      </c>
      <c r="P30" s="10">
        <v>10036</v>
      </c>
      <c r="Q30" s="16">
        <v>9.5946999999999996</v>
      </c>
      <c r="R30" s="16">
        <v>9.5602999999999994E-2</v>
      </c>
      <c r="S30" s="17">
        <v>1.7591E-12</v>
      </c>
      <c r="T30" s="16">
        <v>2.8938000000000001E-14</v>
      </c>
      <c r="U30" s="16">
        <v>1.645</v>
      </c>
      <c r="V30" s="10">
        <v>0.97014</v>
      </c>
      <c r="W30" s="16">
        <v>9.3572999999999996E-4</v>
      </c>
      <c r="X30" s="16">
        <v>9.6452999999999997E-2</v>
      </c>
      <c r="Z30" s="14">
        <f>D30</f>
        <v>1.7539000000000001E-7</v>
      </c>
      <c r="AA30" s="13">
        <f>G30+P30</f>
        <v>9990.82</v>
      </c>
      <c r="AB30" s="14">
        <f>J30</f>
        <v>1.5227E-7</v>
      </c>
      <c r="AC30" s="14">
        <f>S30</f>
        <v>1.7591E-12</v>
      </c>
    </row>
    <row r="31" spans="1:29">
      <c r="A31" s="10" t="s">
        <v>63</v>
      </c>
      <c r="B31" s="16">
        <v>1.6899999999999999E-4</v>
      </c>
      <c r="C31" s="10">
        <v>4.2081E-2</v>
      </c>
      <c r="D31" s="16">
        <v>1.7492000000000001E-7</v>
      </c>
      <c r="E31" s="16">
        <v>8.7043999999999998E-9</v>
      </c>
      <c r="F31" s="16">
        <v>4.9762000000000004</v>
      </c>
      <c r="G31" s="10">
        <v>-44.71</v>
      </c>
      <c r="H31" s="10">
        <v>5.6360999999999999</v>
      </c>
      <c r="I31" s="10">
        <v>12.606</v>
      </c>
      <c r="J31" s="16">
        <v>1.5594000000000001E-7</v>
      </c>
      <c r="K31" s="16">
        <v>2.66E-8</v>
      </c>
      <c r="L31" s="16">
        <v>17.058</v>
      </c>
      <c r="M31" s="10">
        <v>0.82599999999999996</v>
      </c>
      <c r="N31" s="16">
        <v>1.4855E-2</v>
      </c>
      <c r="O31" s="16">
        <v>1.7984</v>
      </c>
      <c r="P31" s="10">
        <v>9995</v>
      </c>
      <c r="Q31" s="16">
        <v>9.5196000000000005</v>
      </c>
      <c r="R31" s="16">
        <v>9.5243999999999995E-2</v>
      </c>
      <c r="S31" s="17">
        <v>1.7558000000000001E-12</v>
      </c>
      <c r="T31" s="16">
        <v>2.8739999999999999E-14</v>
      </c>
      <c r="U31" s="16">
        <v>1.6369</v>
      </c>
      <c r="V31" s="10">
        <v>0.97024999999999995</v>
      </c>
      <c r="W31" s="16">
        <v>9.3117999999999999E-4</v>
      </c>
      <c r="X31" s="16">
        <v>9.5973000000000003E-2</v>
      </c>
      <c r="Z31" s="16">
        <f t="shared" ref="Z31:Z34" si="15">D31</f>
        <v>1.7492000000000001E-7</v>
      </c>
      <c r="AA31" s="10">
        <f t="shared" ref="AA31:AA34" si="16">G31+P31</f>
        <v>9950.2900000000009</v>
      </c>
      <c r="AB31" s="16">
        <f t="shared" ref="AB31:AB34" si="17">J31</f>
        <v>1.5594000000000001E-7</v>
      </c>
      <c r="AC31" s="16">
        <f t="shared" ref="AC31:AC34" si="18">S31</f>
        <v>1.7558000000000001E-12</v>
      </c>
    </row>
    <row r="32" spans="1:29">
      <c r="A32" s="10" t="s">
        <v>64</v>
      </c>
      <c r="B32" s="16">
        <v>1.6689999999999999E-4</v>
      </c>
      <c r="C32" s="10">
        <v>4.1557999999999998E-2</v>
      </c>
      <c r="D32" s="16">
        <v>1.7669999999999999E-7</v>
      </c>
      <c r="E32" s="16">
        <v>8.6492999999999999E-9</v>
      </c>
      <c r="F32" s="16">
        <v>4.8948999999999998</v>
      </c>
      <c r="G32" s="10">
        <v>-46.39</v>
      </c>
      <c r="H32" s="10">
        <v>5.6055999999999999</v>
      </c>
      <c r="I32" s="10">
        <v>12.084</v>
      </c>
      <c r="J32" s="16">
        <v>1.5701E-7</v>
      </c>
      <c r="K32" s="16">
        <v>2.6689999999999999E-8</v>
      </c>
      <c r="L32" s="16">
        <v>16.998999999999999</v>
      </c>
      <c r="M32" s="10">
        <v>0.82562999999999998</v>
      </c>
      <c r="N32" s="16">
        <v>1.4805E-2</v>
      </c>
      <c r="O32" s="16">
        <v>1.7931999999999999</v>
      </c>
      <c r="P32" s="10">
        <v>9993</v>
      </c>
      <c r="Q32" s="16">
        <v>9.4687000000000001</v>
      </c>
      <c r="R32" s="16">
        <v>9.4753000000000004E-2</v>
      </c>
      <c r="S32" s="17">
        <v>1.7737E-12</v>
      </c>
      <c r="T32" s="16">
        <v>2.8864999999999999E-14</v>
      </c>
      <c r="U32" s="16">
        <v>1.6274</v>
      </c>
      <c r="V32" s="10">
        <v>0.96974000000000005</v>
      </c>
      <c r="W32" s="16">
        <v>9.2593000000000005E-4</v>
      </c>
      <c r="X32" s="16">
        <v>9.5481999999999997E-2</v>
      </c>
      <c r="Z32" s="16">
        <f t="shared" si="15"/>
        <v>1.7669999999999999E-7</v>
      </c>
      <c r="AA32" s="10">
        <f t="shared" si="16"/>
        <v>9946.61</v>
      </c>
      <c r="AB32" s="16">
        <f t="shared" si="17"/>
        <v>1.5701E-7</v>
      </c>
      <c r="AC32" s="16">
        <f t="shared" si="18"/>
        <v>1.7737E-12</v>
      </c>
    </row>
    <row r="33" spans="1:29">
      <c r="A33" s="10" t="s">
        <v>65</v>
      </c>
      <c r="B33" s="16">
        <v>1.6783999999999999E-4</v>
      </c>
      <c r="C33" s="10">
        <v>4.1792000000000003E-2</v>
      </c>
      <c r="D33" s="16">
        <v>1.7634999999999999E-7</v>
      </c>
      <c r="E33" s="16">
        <v>8.6714000000000005E-9</v>
      </c>
      <c r="F33" s="16">
        <v>4.9172000000000002</v>
      </c>
      <c r="G33" s="10">
        <v>-46.25</v>
      </c>
      <c r="H33" s="10">
        <v>5.6189</v>
      </c>
      <c r="I33" s="10">
        <v>12.148999999999999</v>
      </c>
      <c r="J33" s="16">
        <v>1.5745E-7</v>
      </c>
      <c r="K33" s="16">
        <v>2.6878999999999999E-8</v>
      </c>
      <c r="L33" s="16">
        <v>17.071000000000002</v>
      </c>
      <c r="M33" s="10">
        <v>0.82554000000000005</v>
      </c>
      <c r="N33" s="16">
        <v>1.4867999999999999E-2</v>
      </c>
      <c r="O33" s="16">
        <v>1.8009999999999999</v>
      </c>
      <c r="P33" s="10">
        <v>9994</v>
      </c>
      <c r="Q33" s="16">
        <v>9.4913000000000007</v>
      </c>
      <c r="R33" s="16">
        <v>9.4969999999999999E-2</v>
      </c>
      <c r="S33" s="17">
        <v>1.7693999999999999E-12</v>
      </c>
      <c r="T33" s="16">
        <v>2.8864999999999999E-14</v>
      </c>
      <c r="U33" s="16">
        <v>1.6313</v>
      </c>
      <c r="V33" s="10">
        <v>0.96986000000000006</v>
      </c>
      <c r="W33" s="16">
        <v>9.2812000000000005E-4</v>
      </c>
      <c r="X33" s="16">
        <v>9.5696000000000003E-2</v>
      </c>
      <c r="Z33" s="16">
        <f t="shared" si="15"/>
        <v>1.7634999999999999E-7</v>
      </c>
      <c r="AA33" s="10">
        <f t="shared" si="16"/>
        <v>9947.75</v>
      </c>
      <c r="AB33" s="16">
        <f t="shared" si="17"/>
        <v>1.5745E-7</v>
      </c>
      <c r="AC33" s="16">
        <f t="shared" si="18"/>
        <v>1.7693999999999999E-12</v>
      </c>
    </row>
    <row r="34" spans="1:29">
      <c r="A34" s="10" t="s">
        <v>66</v>
      </c>
      <c r="B34" s="16">
        <v>1.6775000000000001E-4</v>
      </c>
      <c r="C34" s="10">
        <v>4.1770000000000002E-2</v>
      </c>
      <c r="D34" s="16">
        <v>1.783E-7</v>
      </c>
      <c r="E34" s="16">
        <v>8.6721000000000003E-9</v>
      </c>
      <c r="F34" s="16">
        <v>4.8638000000000003</v>
      </c>
      <c r="G34" s="10">
        <v>-47.8</v>
      </c>
      <c r="H34" s="10">
        <v>5.6261000000000001</v>
      </c>
      <c r="I34" s="10">
        <v>11.77</v>
      </c>
      <c r="J34" s="16">
        <v>1.564E-7</v>
      </c>
      <c r="K34" s="16">
        <v>2.6744000000000001E-8</v>
      </c>
      <c r="L34" s="16">
        <v>17.100000000000001</v>
      </c>
      <c r="M34" s="10">
        <v>0.82635999999999998</v>
      </c>
      <c r="N34" s="16">
        <v>1.4892000000000001E-2</v>
      </c>
      <c r="O34" s="16">
        <v>1.8021</v>
      </c>
      <c r="P34" s="10">
        <v>9989</v>
      </c>
      <c r="Q34" s="16">
        <v>9.4931000000000001</v>
      </c>
      <c r="R34" s="16">
        <v>9.5035999999999995E-2</v>
      </c>
      <c r="S34" s="17">
        <v>1.7877999999999999E-12</v>
      </c>
      <c r="T34" s="16">
        <v>2.9174999999999999E-14</v>
      </c>
      <c r="U34" s="16">
        <v>1.6318999999999999</v>
      </c>
      <c r="V34" s="10">
        <v>0.96931</v>
      </c>
      <c r="W34" s="16">
        <v>9.2854999999999999E-4</v>
      </c>
      <c r="X34" s="16">
        <v>9.5795000000000005E-2</v>
      </c>
      <c r="Z34" s="18">
        <f t="shared" si="15"/>
        <v>1.783E-7</v>
      </c>
      <c r="AA34" s="11">
        <f t="shared" si="16"/>
        <v>9941.2000000000007</v>
      </c>
      <c r="AB34" s="18">
        <f t="shared" si="17"/>
        <v>1.564E-7</v>
      </c>
      <c r="AC34" s="18">
        <f t="shared" si="18"/>
        <v>1.7877999999999999E-12</v>
      </c>
    </row>
    <row r="35" spans="1:29">
      <c r="A35" s="13" t="s">
        <v>51</v>
      </c>
      <c r="B35" s="13">
        <f t="shared" ref="B35:X35" si="19">AVERAGE(B30:B34)</f>
        <v>1.68486E-4</v>
      </c>
      <c r="C35" s="13">
        <f t="shared" si="19"/>
        <v>4.1953000000000004E-2</v>
      </c>
      <c r="D35" s="13">
        <f t="shared" si="19"/>
        <v>1.7633200000000002E-7</v>
      </c>
      <c r="E35" s="13">
        <f t="shared" si="19"/>
        <v>8.6915399999999983E-9</v>
      </c>
      <c r="F35" s="13">
        <f t="shared" si="19"/>
        <v>4.9294000000000002</v>
      </c>
      <c r="G35" s="13">
        <f t="shared" si="19"/>
        <v>-46.065999999999995</v>
      </c>
      <c r="H35" s="13">
        <f t="shared" si="19"/>
        <v>5.6304600000000002</v>
      </c>
      <c r="I35" s="13">
        <f t="shared" si="19"/>
        <v>12.229800000000001</v>
      </c>
      <c r="J35" s="13">
        <f t="shared" si="19"/>
        <v>1.5581399999999999E-7</v>
      </c>
      <c r="K35" s="13">
        <f t="shared" si="19"/>
        <v>2.6585999999999997E-8</v>
      </c>
      <c r="L35" s="13">
        <f t="shared" si="19"/>
        <v>17.062799999999999</v>
      </c>
      <c r="M35" s="13">
        <f t="shared" si="19"/>
        <v>0.82615800000000006</v>
      </c>
      <c r="N35" s="13">
        <f t="shared" si="19"/>
        <v>1.4859800000000001E-2</v>
      </c>
      <c r="O35" s="13">
        <f t="shared" si="19"/>
        <v>1.7986599999999999</v>
      </c>
      <c r="P35" s="13">
        <f t="shared" si="19"/>
        <v>10001.4</v>
      </c>
      <c r="Q35" s="13">
        <f t="shared" si="19"/>
        <v>9.5134799999999995</v>
      </c>
      <c r="R35" s="13">
        <f t="shared" si="19"/>
        <v>9.5121199999999989E-2</v>
      </c>
      <c r="S35" s="19">
        <f t="shared" si="19"/>
        <v>1.7691599999999999E-12</v>
      </c>
      <c r="T35" s="13">
        <f t="shared" si="19"/>
        <v>2.8916599999999998E-14</v>
      </c>
      <c r="U35" s="13">
        <f t="shared" si="19"/>
        <v>1.6344999999999998</v>
      </c>
      <c r="V35" s="13">
        <f t="shared" si="19"/>
        <v>0.96985999999999994</v>
      </c>
      <c r="W35" s="13">
        <f t="shared" si="19"/>
        <v>9.2990200000000003E-4</v>
      </c>
      <c r="X35" s="13">
        <f t="shared" si="19"/>
        <v>9.5879800000000001E-2</v>
      </c>
      <c r="Z35" s="10">
        <f>AVERAGE(Z30:Z34)</f>
        <v>1.7633200000000002E-7</v>
      </c>
      <c r="AA35" s="10">
        <f>AVERAGE(AA30:AA34)</f>
        <v>9955.3339999999989</v>
      </c>
      <c r="AB35" s="10">
        <f>AVERAGE(AB30:AB34)</f>
        <v>1.5581399999999999E-7</v>
      </c>
      <c r="AC35" s="10">
        <f>AVERAGE(AC30:AC34)</f>
        <v>1.7691599999999999E-12</v>
      </c>
    </row>
    <row r="37" spans="1:29">
      <c r="A37" s="23">
        <v>0.05</v>
      </c>
    </row>
    <row r="38" spans="1:29">
      <c r="A38" s="12" t="s">
        <v>19</v>
      </c>
      <c r="B38" s="12" t="s">
        <v>20</v>
      </c>
      <c r="C38" s="12" t="s">
        <v>21</v>
      </c>
      <c r="D38" s="12" t="s">
        <v>22</v>
      </c>
      <c r="E38" s="12" t="s">
        <v>23</v>
      </c>
      <c r="F38" s="12" t="s">
        <v>24</v>
      </c>
      <c r="G38" s="12" t="s">
        <v>25</v>
      </c>
      <c r="H38" s="12" t="s">
        <v>26</v>
      </c>
      <c r="I38" s="12" t="s">
        <v>27</v>
      </c>
      <c r="J38" s="12" t="s">
        <v>28</v>
      </c>
      <c r="K38" s="12" t="s">
        <v>29</v>
      </c>
      <c r="L38" s="12" t="s">
        <v>30</v>
      </c>
      <c r="M38" s="12" t="s">
        <v>31</v>
      </c>
      <c r="N38" s="12" t="s">
        <v>32</v>
      </c>
      <c r="O38" s="12" t="s">
        <v>33</v>
      </c>
      <c r="P38" s="12" t="s">
        <v>34</v>
      </c>
      <c r="Q38" s="12" t="s">
        <v>35</v>
      </c>
      <c r="R38" s="12" t="s">
        <v>36</v>
      </c>
      <c r="S38" s="12" t="s">
        <v>37</v>
      </c>
      <c r="T38" s="12" t="s">
        <v>38</v>
      </c>
      <c r="U38" s="12" t="s">
        <v>39</v>
      </c>
      <c r="V38" s="12" t="s">
        <v>40</v>
      </c>
      <c r="W38" s="12" t="s">
        <v>41</v>
      </c>
      <c r="X38" s="12" t="s">
        <v>42</v>
      </c>
      <c r="Z38" s="10" t="s">
        <v>43</v>
      </c>
      <c r="AA38" s="10" t="s">
        <v>44</v>
      </c>
      <c r="AB38" s="10" t="s">
        <v>45</v>
      </c>
      <c r="AC38" s="10" t="s">
        <v>46</v>
      </c>
    </row>
    <row r="39" spans="1:29">
      <c r="A39" s="10" t="s">
        <v>67</v>
      </c>
      <c r="B39" s="16">
        <v>1.7201E-4</v>
      </c>
      <c r="C39" s="10">
        <v>4.283E-2</v>
      </c>
      <c r="D39" s="16">
        <v>1.7567000000000001E-7</v>
      </c>
      <c r="E39" s="16">
        <v>8.7693000000000003E-9</v>
      </c>
      <c r="F39" s="16">
        <v>4.9919000000000002</v>
      </c>
      <c r="G39" s="10">
        <v>-45.97</v>
      </c>
      <c r="H39" s="10">
        <v>5.6562999999999999</v>
      </c>
      <c r="I39" s="10">
        <v>12.304</v>
      </c>
      <c r="J39" s="16">
        <v>1.5375000000000001E-7</v>
      </c>
      <c r="K39" s="16">
        <v>2.6691000000000001E-8</v>
      </c>
      <c r="L39" s="16">
        <v>17.36</v>
      </c>
      <c r="M39" s="10">
        <v>0.82674999999999998</v>
      </c>
      <c r="N39" s="16">
        <v>1.5117999999999999E-2</v>
      </c>
      <c r="O39" s="16">
        <v>1.8286</v>
      </c>
      <c r="P39" s="10">
        <v>10121</v>
      </c>
      <c r="Q39" s="16">
        <v>9.6511999999999993</v>
      </c>
      <c r="R39" s="16">
        <v>9.5357999999999998E-2</v>
      </c>
      <c r="S39" s="17">
        <v>1.7695000000000001E-12</v>
      </c>
      <c r="T39" s="16">
        <v>2.9084E-14</v>
      </c>
      <c r="U39" s="16">
        <v>1.6435999999999999</v>
      </c>
      <c r="V39" s="10">
        <v>0.96987000000000001</v>
      </c>
      <c r="W39" s="16">
        <v>9.3468999999999996E-4</v>
      </c>
      <c r="X39" s="16">
        <v>9.6373E-2</v>
      </c>
      <c r="Z39" s="14">
        <f>D39</f>
        <v>1.7567000000000001E-7</v>
      </c>
      <c r="AA39" s="13">
        <f>G39+P39</f>
        <v>10075.030000000001</v>
      </c>
      <c r="AB39" s="14">
        <f>J39</f>
        <v>1.5375000000000001E-7</v>
      </c>
      <c r="AC39" s="14">
        <f>S39</f>
        <v>1.7695000000000001E-12</v>
      </c>
    </row>
    <row r="40" spans="1:29">
      <c r="A40" s="10" t="s">
        <v>68</v>
      </c>
      <c r="B40" s="16">
        <v>1.6904999999999999E-4</v>
      </c>
      <c r="C40" s="10">
        <v>4.2093999999999999E-2</v>
      </c>
      <c r="D40" s="16">
        <v>1.7678E-7</v>
      </c>
      <c r="E40" s="16">
        <v>8.6964999999999995E-9</v>
      </c>
      <c r="F40" s="16">
        <v>4.9194000000000004</v>
      </c>
      <c r="G40" s="10">
        <v>-47.49</v>
      </c>
      <c r="H40" s="10">
        <v>5.6220999999999997</v>
      </c>
      <c r="I40" s="10">
        <v>11.837999999999999</v>
      </c>
      <c r="J40" s="16">
        <v>1.5503000000000001E-7</v>
      </c>
      <c r="K40" s="16">
        <v>2.6729999999999998E-8</v>
      </c>
      <c r="L40" s="16">
        <v>17.242000000000001</v>
      </c>
      <c r="M40" s="10">
        <v>0.82657999999999998</v>
      </c>
      <c r="N40" s="16">
        <v>1.5015000000000001E-2</v>
      </c>
      <c r="O40" s="16">
        <v>1.8165</v>
      </c>
      <c r="P40" s="10">
        <v>10081</v>
      </c>
      <c r="Q40" s="16">
        <v>9.5603999999999996</v>
      </c>
      <c r="R40" s="16">
        <v>9.4836000000000004E-2</v>
      </c>
      <c r="S40" s="17">
        <v>1.7857E-12</v>
      </c>
      <c r="T40" s="16">
        <v>2.9148999999999998E-14</v>
      </c>
      <c r="U40" s="16">
        <v>1.6324000000000001</v>
      </c>
      <c r="V40" s="10">
        <v>0.96938999999999997</v>
      </c>
      <c r="W40" s="16">
        <v>9.2845999999999998E-4</v>
      </c>
      <c r="X40" s="16">
        <v>9.5778000000000002E-2</v>
      </c>
      <c r="Z40" s="16">
        <f t="shared" ref="Z40:Z43" si="20">D40</f>
        <v>1.7678E-7</v>
      </c>
      <c r="AA40" s="10">
        <f t="shared" ref="AA40:AA43" si="21">G40+P40</f>
        <v>10033.51</v>
      </c>
      <c r="AB40" s="16">
        <f t="shared" ref="AB40:AB43" si="22">J40</f>
        <v>1.5503000000000001E-7</v>
      </c>
      <c r="AC40" s="16">
        <f t="shared" ref="AC40:AC43" si="23">S40</f>
        <v>1.7857E-12</v>
      </c>
    </row>
    <row r="41" spans="1:29">
      <c r="A41" s="10" t="s">
        <v>69</v>
      </c>
      <c r="B41" s="16">
        <v>1.7337E-4</v>
      </c>
      <c r="C41" s="10">
        <v>4.3168999999999999E-2</v>
      </c>
      <c r="D41" s="16">
        <v>1.7875000000000001E-7</v>
      </c>
      <c r="E41" s="16">
        <v>8.8138999999999999E-9</v>
      </c>
      <c r="F41" s="16">
        <v>4.9309000000000003</v>
      </c>
      <c r="G41" s="10">
        <v>-50.36</v>
      </c>
      <c r="H41" s="10">
        <v>5.7042999999999999</v>
      </c>
      <c r="I41" s="10">
        <v>11.327</v>
      </c>
      <c r="J41" s="16">
        <v>1.5341E-7</v>
      </c>
      <c r="K41" s="16">
        <v>2.6912E-8</v>
      </c>
      <c r="L41" s="16">
        <v>17.542999999999999</v>
      </c>
      <c r="M41" s="10">
        <v>0.82789000000000001</v>
      </c>
      <c r="N41" s="16">
        <v>1.5277000000000001E-2</v>
      </c>
      <c r="O41" s="16">
        <v>1.8452999999999999</v>
      </c>
      <c r="P41" s="10">
        <v>10091</v>
      </c>
      <c r="Q41" s="16">
        <v>9.6914999999999996</v>
      </c>
      <c r="R41" s="16">
        <v>9.6041000000000001E-2</v>
      </c>
      <c r="S41" s="17">
        <v>1.8065E-12</v>
      </c>
      <c r="T41" s="16">
        <v>2.9859999999999998E-14</v>
      </c>
      <c r="U41" s="16">
        <v>1.6529</v>
      </c>
      <c r="V41" s="10">
        <v>0.96872999999999998</v>
      </c>
      <c r="W41" s="16">
        <v>9.4026999999999999E-4</v>
      </c>
      <c r="X41" s="16">
        <v>9.7061999999999996E-2</v>
      </c>
      <c r="Z41" s="16">
        <f t="shared" si="20"/>
        <v>1.7875000000000001E-7</v>
      </c>
      <c r="AA41" s="10">
        <f t="shared" si="21"/>
        <v>10040.64</v>
      </c>
      <c r="AB41" s="16">
        <f t="shared" si="22"/>
        <v>1.5341E-7</v>
      </c>
      <c r="AC41" s="16">
        <f t="shared" si="23"/>
        <v>1.8065E-12</v>
      </c>
    </row>
    <row r="42" spans="1:29">
      <c r="A42" s="10" t="s">
        <v>70</v>
      </c>
      <c r="B42" s="16">
        <v>1.6908E-4</v>
      </c>
      <c r="C42" s="10">
        <v>4.2101E-2</v>
      </c>
      <c r="D42" s="16">
        <v>1.8024999999999999E-7</v>
      </c>
      <c r="E42" s="16">
        <v>8.7012999999999993E-9</v>
      </c>
      <c r="F42" s="16">
        <v>4.8273999999999999</v>
      </c>
      <c r="G42" s="10">
        <v>-50.68</v>
      </c>
      <c r="H42" s="10">
        <v>5.6322000000000001</v>
      </c>
      <c r="I42" s="10">
        <v>11.113</v>
      </c>
      <c r="J42" s="16">
        <v>1.557E-7</v>
      </c>
      <c r="K42" s="16">
        <v>2.7003E-8</v>
      </c>
      <c r="L42" s="16">
        <v>17.343</v>
      </c>
      <c r="M42" s="10">
        <v>0.82665</v>
      </c>
      <c r="N42" s="16">
        <v>1.5105E-2</v>
      </c>
      <c r="O42" s="16">
        <v>1.8272999999999999</v>
      </c>
      <c r="P42" s="10">
        <v>10092</v>
      </c>
      <c r="Q42" s="16">
        <v>9.5762999999999998</v>
      </c>
      <c r="R42" s="16">
        <v>9.4890000000000002E-2</v>
      </c>
      <c r="S42" s="17">
        <v>1.8074E-12</v>
      </c>
      <c r="T42" s="16">
        <v>2.9505999999999999E-14</v>
      </c>
      <c r="U42" s="16">
        <v>1.6325000000000001</v>
      </c>
      <c r="V42" s="10">
        <v>0.96870999999999996</v>
      </c>
      <c r="W42" s="16">
        <v>9.2867000000000004E-4</v>
      </c>
      <c r="X42" s="16">
        <v>9.5866999999999994E-2</v>
      </c>
      <c r="Z42" s="16">
        <f t="shared" si="20"/>
        <v>1.8024999999999999E-7</v>
      </c>
      <c r="AA42" s="10">
        <f t="shared" si="21"/>
        <v>10041.32</v>
      </c>
      <c r="AB42" s="16">
        <f t="shared" si="22"/>
        <v>1.557E-7</v>
      </c>
      <c r="AC42" s="16">
        <f t="shared" si="23"/>
        <v>1.8074E-12</v>
      </c>
    </row>
    <row r="43" spans="1:29">
      <c r="A43" s="11" t="s">
        <v>71</v>
      </c>
      <c r="B43" s="18">
        <v>1.6488000000000001E-4</v>
      </c>
      <c r="C43" s="11">
        <v>4.1056000000000002E-2</v>
      </c>
      <c r="D43" s="18">
        <v>1.7991E-7</v>
      </c>
      <c r="E43" s="18">
        <v>8.5952999999999999E-9</v>
      </c>
      <c r="F43" s="18">
        <v>4.7775999999999996</v>
      </c>
      <c r="G43" s="11">
        <v>-50.3</v>
      </c>
      <c r="H43" s="11">
        <v>5.5633999999999997</v>
      </c>
      <c r="I43" s="11">
        <v>11.06</v>
      </c>
      <c r="J43" s="18">
        <v>1.6152999999999999E-7</v>
      </c>
      <c r="K43" s="18">
        <v>2.77E-8</v>
      </c>
      <c r="L43" s="18">
        <v>17.149000000000001</v>
      </c>
      <c r="M43" s="11">
        <v>0.82337000000000005</v>
      </c>
      <c r="N43" s="18">
        <v>1.4938999999999999E-2</v>
      </c>
      <c r="O43" s="18">
        <v>1.8144</v>
      </c>
      <c r="P43" s="11">
        <v>10096</v>
      </c>
      <c r="Q43" s="18">
        <v>9.4795999999999996</v>
      </c>
      <c r="R43" s="18">
        <v>9.3895000000000006E-2</v>
      </c>
      <c r="S43" s="24">
        <v>1.8118E-12</v>
      </c>
      <c r="T43" s="18">
        <v>2.9233999999999998E-14</v>
      </c>
      <c r="U43" s="18">
        <v>1.6134999999999999</v>
      </c>
      <c r="V43" s="11">
        <v>0.96860000000000002</v>
      </c>
      <c r="W43" s="18">
        <v>9.1785E-4</v>
      </c>
      <c r="X43" s="18">
        <v>9.4759999999999997E-2</v>
      </c>
      <c r="Z43" s="18">
        <f t="shared" si="20"/>
        <v>1.7991E-7</v>
      </c>
      <c r="AA43" s="11">
        <f t="shared" si="21"/>
        <v>10045.700000000001</v>
      </c>
      <c r="AB43" s="18">
        <f t="shared" si="22"/>
        <v>1.6152999999999999E-7</v>
      </c>
      <c r="AC43" s="18">
        <f t="shared" si="23"/>
        <v>1.8118E-12</v>
      </c>
    </row>
    <row r="44" spans="1:29">
      <c r="A44" s="10" t="s">
        <v>51</v>
      </c>
      <c r="B44" s="10">
        <f t="shared" ref="B44:X44" si="24">AVERAGE(B39:B43)</f>
        <v>1.6967800000000001E-4</v>
      </c>
      <c r="C44" s="10">
        <f t="shared" si="24"/>
        <v>4.2250000000000003E-2</v>
      </c>
      <c r="D44" s="10">
        <f t="shared" si="24"/>
        <v>1.78272E-7</v>
      </c>
      <c r="E44" s="10">
        <f t="shared" si="24"/>
        <v>8.7152600000000008E-9</v>
      </c>
      <c r="F44" s="10">
        <f t="shared" si="24"/>
        <v>4.8894400000000005</v>
      </c>
      <c r="G44" s="10">
        <f t="shared" si="24"/>
        <v>-48.96</v>
      </c>
      <c r="H44" s="10">
        <f t="shared" si="24"/>
        <v>5.6356599999999997</v>
      </c>
      <c r="I44" s="10">
        <f t="shared" si="24"/>
        <v>11.528400000000001</v>
      </c>
      <c r="J44" s="10">
        <f t="shared" si="24"/>
        <v>1.5588399999999999E-7</v>
      </c>
      <c r="K44" s="10">
        <f t="shared" si="24"/>
        <v>2.7007199999999999E-8</v>
      </c>
      <c r="L44" s="10">
        <f t="shared" si="24"/>
        <v>17.327400000000001</v>
      </c>
      <c r="M44" s="10">
        <f t="shared" si="24"/>
        <v>0.82624799999999998</v>
      </c>
      <c r="N44" s="10">
        <f t="shared" si="24"/>
        <v>1.5090799999999998E-2</v>
      </c>
      <c r="O44" s="10">
        <f t="shared" si="24"/>
        <v>1.8264200000000002</v>
      </c>
      <c r="P44" s="10">
        <f t="shared" si="24"/>
        <v>10096.200000000001</v>
      </c>
      <c r="Q44" s="10">
        <f t="shared" si="24"/>
        <v>9.5917999999999992</v>
      </c>
      <c r="R44" s="10">
        <f t="shared" si="24"/>
        <v>9.5004000000000005E-2</v>
      </c>
      <c r="S44" s="21">
        <f t="shared" si="24"/>
        <v>1.7961800000000001E-12</v>
      </c>
      <c r="T44" s="10">
        <f t="shared" si="24"/>
        <v>2.9366599999999999E-14</v>
      </c>
      <c r="U44" s="10">
        <f t="shared" si="24"/>
        <v>1.6349799999999999</v>
      </c>
      <c r="V44" s="10">
        <f t="shared" si="24"/>
        <v>0.96906000000000003</v>
      </c>
      <c r="W44" s="10">
        <f t="shared" si="24"/>
        <v>9.2998799999999997E-4</v>
      </c>
      <c r="X44" s="10">
        <f t="shared" si="24"/>
        <v>9.5967999999999998E-2</v>
      </c>
      <c r="Z44" s="10">
        <f>AVERAGE(Z39:Z43)</f>
        <v>1.78272E-7</v>
      </c>
      <c r="AA44" s="10">
        <f>AVERAGE(AA39:AA43)</f>
        <v>10047.24</v>
      </c>
      <c r="AB44" s="10">
        <f>AVERAGE(AB39:AB43)</f>
        <v>1.5588399999999999E-7</v>
      </c>
      <c r="AC44" s="10">
        <f>AVERAGE(AC39:AC43)</f>
        <v>1.7961800000000001E-12</v>
      </c>
    </row>
    <row r="46" spans="1:29">
      <c r="A46" s="23">
        <v>0.06</v>
      </c>
    </row>
    <row r="47" spans="1:29">
      <c r="A47" s="12" t="s">
        <v>19</v>
      </c>
      <c r="B47" s="12" t="s">
        <v>20</v>
      </c>
      <c r="C47" s="12" t="s">
        <v>21</v>
      </c>
      <c r="D47" s="12" t="s">
        <v>22</v>
      </c>
      <c r="E47" s="12" t="s">
        <v>23</v>
      </c>
      <c r="F47" s="12" t="s">
        <v>24</v>
      </c>
      <c r="G47" s="12" t="s">
        <v>25</v>
      </c>
      <c r="H47" s="12" t="s">
        <v>26</v>
      </c>
      <c r="I47" s="12" t="s">
        <v>27</v>
      </c>
      <c r="J47" s="12" t="s">
        <v>28</v>
      </c>
      <c r="K47" s="12" t="s">
        <v>29</v>
      </c>
      <c r="L47" s="12" t="s">
        <v>30</v>
      </c>
      <c r="M47" s="12" t="s">
        <v>31</v>
      </c>
      <c r="N47" s="12" t="s">
        <v>32</v>
      </c>
      <c r="O47" s="12" t="s">
        <v>33</v>
      </c>
      <c r="P47" s="12" t="s">
        <v>34</v>
      </c>
      <c r="Q47" s="12" t="s">
        <v>35</v>
      </c>
      <c r="R47" s="12" t="s">
        <v>36</v>
      </c>
      <c r="S47" s="12" t="s">
        <v>37</v>
      </c>
      <c r="T47" s="12" t="s">
        <v>38</v>
      </c>
      <c r="U47" s="12" t="s">
        <v>39</v>
      </c>
      <c r="V47" s="12" t="s">
        <v>40</v>
      </c>
      <c r="W47" s="12" t="s">
        <v>41</v>
      </c>
      <c r="X47" s="12" t="s">
        <v>42</v>
      </c>
      <c r="Z47" s="10" t="s">
        <v>43</v>
      </c>
      <c r="AA47" s="10" t="s">
        <v>44</v>
      </c>
      <c r="AB47" s="10" t="s">
        <v>45</v>
      </c>
      <c r="AC47" s="10" t="s">
        <v>46</v>
      </c>
    </row>
    <row r="48" spans="1:29">
      <c r="A48" s="10" t="s">
        <v>72</v>
      </c>
      <c r="B48" s="16">
        <v>1.7013E-4</v>
      </c>
      <c r="C48" s="10">
        <v>4.2361000000000003E-2</v>
      </c>
      <c r="D48" s="16">
        <v>1.7767E-7</v>
      </c>
      <c r="E48" s="16">
        <v>8.7287000000000003E-9</v>
      </c>
      <c r="F48" s="16">
        <v>4.9128999999999996</v>
      </c>
      <c r="G48" s="10">
        <v>-48.09</v>
      </c>
      <c r="H48" s="10">
        <v>5.6360000000000001</v>
      </c>
      <c r="I48" s="10">
        <v>11.72</v>
      </c>
      <c r="J48" s="16">
        <v>1.5466999999999999E-7</v>
      </c>
      <c r="K48" s="16">
        <v>2.6801E-8</v>
      </c>
      <c r="L48" s="16">
        <v>17.327999999999999</v>
      </c>
      <c r="M48" s="10">
        <v>0.82647999999999999</v>
      </c>
      <c r="N48" s="16">
        <v>1.5091E-2</v>
      </c>
      <c r="O48" s="16">
        <v>1.8259000000000001</v>
      </c>
      <c r="P48" s="10">
        <v>10127</v>
      </c>
      <c r="Q48" s="16">
        <v>9.6148000000000007</v>
      </c>
      <c r="R48" s="16">
        <v>9.4941999999999999E-2</v>
      </c>
      <c r="S48" s="17">
        <v>1.7868E-12</v>
      </c>
      <c r="T48" s="16">
        <v>2.9220999999999997E-14</v>
      </c>
      <c r="U48" s="16">
        <v>1.6354</v>
      </c>
      <c r="V48" s="10">
        <v>0.96931999999999996</v>
      </c>
      <c r="W48" s="16">
        <v>9.3006999999999996E-4</v>
      </c>
      <c r="X48" s="16">
        <v>9.5950999999999995E-2</v>
      </c>
      <c r="Z48" s="14">
        <f>D48</f>
        <v>1.7767E-7</v>
      </c>
      <c r="AA48" s="13">
        <f>G48+P48</f>
        <v>10078.91</v>
      </c>
      <c r="AB48" s="14">
        <f>J48</f>
        <v>1.5466999999999999E-7</v>
      </c>
      <c r="AC48" s="14">
        <f>S48</f>
        <v>1.7868E-12</v>
      </c>
    </row>
    <row r="49" spans="1:29">
      <c r="A49" s="10" t="s">
        <v>73</v>
      </c>
      <c r="B49" s="16">
        <v>1.6893E-4</v>
      </c>
      <c r="C49" s="10">
        <v>4.2063000000000003E-2</v>
      </c>
      <c r="D49" s="16">
        <v>1.7791999999999999E-7</v>
      </c>
      <c r="E49" s="16">
        <v>8.6927000000000008E-9</v>
      </c>
      <c r="F49" s="16">
        <v>4.8856999999999999</v>
      </c>
      <c r="G49" s="10">
        <v>-48.65</v>
      </c>
      <c r="H49" s="10">
        <v>5.6185</v>
      </c>
      <c r="I49" s="10">
        <v>11.548999999999999</v>
      </c>
      <c r="J49" s="16">
        <v>1.5860999999999999E-7</v>
      </c>
      <c r="K49" s="16">
        <v>2.7508000000000001E-8</v>
      </c>
      <c r="L49" s="16">
        <v>17.343</v>
      </c>
      <c r="M49" s="10">
        <v>0.82489000000000001</v>
      </c>
      <c r="N49" s="16">
        <v>1.5106E-2</v>
      </c>
      <c r="O49" s="16">
        <v>1.8312999999999999</v>
      </c>
      <c r="P49" s="10">
        <v>10105</v>
      </c>
      <c r="Q49" s="16">
        <v>9.5770999999999997</v>
      </c>
      <c r="R49" s="16">
        <v>9.4775999999999999E-2</v>
      </c>
      <c r="S49" s="17">
        <v>1.7942E-12</v>
      </c>
      <c r="T49" s="16">
        <v>2.9256999999999997E-14</v>
      </c>
      <c r="U49" s="16">
        <v>1.6306</v>
      </c>
      <c r="V49" s="10">
        <v>0.96913000000000005</v>
      </c>
      <c r="W49" s="16">
        <v>9.2747999999999995E-4</v>
      </c>
      <c r="X49" s="16">
        <v>9.5701999999999995E-2</v>
      </c>
      <c r="Z49" s="16">
        <f t="shared" ref="Z49:Z52" si="25">D49</f>
        <v>1.7791999999999999E-7</v>
      </c>
      <c r="AA49" s="10">
        <f t="shared" ref="AA49:AA52" si="26">G49+P49</f>
        <v>10056.35</v>
      </c>
      <c r="AB49" s="16">
        <f t="shared" ref="AB49:AB52" si="27">J49</f>
        <v>1.5860999999999999E-7</v>
      </c>
      <c r="AC49" s="16">
        <f t="shared" ref="AC49:AC52" si="28">S49</f>
        <v>1.7942E-12</v>
      </c>
    </row>
    <row r="50" spans="1:29">
      <c r="A50" s="10" t="s">
        <v>74</v>
      </c>
      <c r="B50" s="16">
        <v>1.7274E-4</v>
      </c>
      <c r="C50" s="10">
        <v>4.3012000000000002E-2</v>
      </c>
      <c r="D50" s="16">
        <v>1.7853E-7</v>
      </c>
      <c r="E50" s="16">
        <v>8.7902000000000005E-9</v>
      </c>
      <c r="F50" s="16">
        <v>4.9237000000000002</v>
      </c>
      <c r="G50" s="10">
        <v>-49.62</v>
      </c>
      <c r="H50" s="10">
        <v>5.6835000000000004</v>
      </c>
      <c r="I50" s="10">
        <v>11.454000000000001</v>
      </c>
      <c r="J50" s="16">
        <v>1.5585999999999999E-7</v>
      </c>
      <c r="K50" s="16">
        <v>2.7406000000000001E-8</v>
      </c>
      <c r="L50" s="16">
        <v>17.584</v>
      </c>
      <c r="M50" s="10">
        <v>0.82665</v>
      </c>
      <c r="N50" s="16">
        <v>1.5313999999999999E-2</v>
      </c>
      <c r="O50" s="16">
        <v>1.8525</v>
      </c>
      <c r="P50" s="10">
        <v>10112</v>
      </c>
      <c r="Q50" s="16">
        <v>9.6824999999999992</v>
      </c>
      <c r="R50" s="16">
        <v>9.5753000000000005E-2</v>
      </c>
      <c r="S50" s="17">
        <v>1.8060999999999999E-12</v>
      </c>
      <c r="T50" s="16">
        <v>2.9768999999999999E-14</v>
      </c>
      <c r="U50" s="16">
        <v>1.6482000000000001</v>
      </c>
      <c r="V50" s="10">
        <v>0.96877000000000002</v>
      </c>
      <c r="W50" s="16">
        <v>9.3753E-4</v>
      </c>
      <c r="X50" s="16">
        <v>9.6775E-2</v>
      </c>
      <c r="Z50" s="16">
        <f t="shared" si="25"/>
        <v>1.7853E-7</v>
      </c>
      <c r="AA50" s="10">
        <f t="shared" si="26"/>
        <v>10062.379999999999</v>
      </c>
      <c r="AB50" s="16">
        <f t="shared" si="27"/>
        <v>1.5585999999999999E-7</v>
      </c>
      <c r="AC50" s="16">
        <f t="shared" si="28"/>
        <v>1.8060999999999999E-12</v>
      </c>
    </row>
    <row r="51" spans="1:29">
      <c r="A51" s="10" t="s">
        <v>75</v>
      </c>
      <c r="B51" s="16">
        <v>1.7437999999999999E-4</v>
      </c>
      <c r="C51" s="10">
        <v>4.342E-2</v>
      </c>
      <c r="D51" s="16">
        <v>1.8015999999999999E-7</v>
      </c>
      <c r="E51" s="16">
        <v>8.8371000000000004E-9</v>
      </c>
      <c r="F51" s="16">
        <v>4.9051</v>
      </c>
      <c r="G51" s="10">
        <v>-51.47</v>
      </c>
      <c r="H51" s="10">
        <v>5.7206999999999999</v>
      </c>
      <c r="I51" s="10">
        <v>11.115</v>
      </c>
      <c r="J51" s="16">
        <v>1.5435999999999999E-7</v>
      </c>
      <c r="K51" s="16">
        <v>2.7315E-8</v>
      </c>
      <c r="L51" s="16">
        <v>17.696000000000002</v>
      </c>
      <c r="M51" s="10">
        <v>0.82772999999999997</v>
      </c>
      <c r="N51" s="16">
        <v>1.5410999999999999E-2</v>
      </c>
      <c r="O51" s="16">
        <v>1.8617999999999999</v>
      </c>
      <c r="P51" s="10">
        <v>10106</v>
      </c>
      <c r="Q51" s="16">
        <v>9.7301000000000002</v>
      </c>
      <c r="R51" s="16">
        <v>9.6280000000000004E-2</v>
      </c>
      <c r="S51" s="17">
        <v>1.8209E-12</v>
      </c>
      <c r="T51" s="16">
        <v>3.0169999999999999E-14</v>
      </c>
      <c r="U51" s="16">
        <v>1.6569</v>
      </c>
      <c r="V51" s="10">
        <v>0.96831</v>
      </c>
      <c r="W51" s="16">
        <v>9.4253000000000002E-4</v>
      </c>
      <c r="X51" s="16">
        <v>9.7337999999999994E-2</v>
      </c>
      <c r="Z51" s="16">
        <f t="shared" si="25"/>
        <v>1.8015999999999999E-7</v>
      </c>
      <c r="AA51" s="10">
        <f t="shared" si="26"/>
        <v>10054.530000000001</v>
      </c>
      <c r="AB51" s="16">
        <f t="shared" si="27"/>
        <v>1.5435999999999999E-7</v>
      </c>
      <c r="AC51" s="16">
        <f t="shared" si="28"/>
        <v>1.8209E-12</v>
      </c>
    </row>
    <row r="52" spans="1:29">
      <c r="A52" s="11" t="s">
        <v>76</v>
      </c>
      <c r="B52" s="18">
        <v>1.7102999999999999E-4</v>
      </c>
      <c r="C52" s="11">
        <v>4.2587E-2</v>
      </c>
      <c r="D52" s="18">
        <v>1.7949E-7</v>
      </c>
      <c r="E52" s="18">
        <v>8.7500999999999994E-9</v>
      </c>
      <c r="F52" s="18">
        <v>4.875</v>
      </c>
      <c r="G52" s="11">
        <v>-50.92</v>
      </c>
      <c r="H52" s="11">
        <v>5.6664000000000003</v>
      </c>
      <c r="I52" s="11">
        <v>11.128</v>
      </c>
      <c r="J52" s="18">
        <v>1.5531000000000001E-7</v>
      </c>
      <c r="K52" s="18">
        <v>2.7196000000000001E-8</v>
      </c>
      <c r="L52" s="18">
        <v>17.510999999999999</v>
      </c>
      <c r="M52" s="11">
        <v>0.82730000000000004</v>
      </c>
      <c r="N52" s="18">
        <v>1.5251000000000001E-2</v>
      </c>
      <c r="O52" s="18">
        <v>1.8434999999999999</v>
      </c>
      <c r="P52" s="11">
        <v>10088</v>
      </c>
      <c r="Q52" s="18">
        <v>9.6274999999999995</v>
      </c>
      <c r="R52" s="18">
        <v>9.5435000000000006E-2</v>
      </c>
      <c r="S52" s="24">
        <v>1.8162000000000001E-12</v>
      </c>
      <c r="T52" s="18">
        <v>2.9816E-14</v>
      </c>
      <c r="U52" s="18">
        <v>1.6416999999999999</v>
      </c>
      <c r="V52" s="11">
        <v>0.96845999999999999</v>
      </c>
      <c r="W52" s="18">
        <v>9.3393999999999997E-4</v>
      </c>
      <c r="X52" s="18">
        <v>9.6435999999999994E-2</v>
      </c>
      <c r="Z52" s="18">
        <f t="shared" si="25"/>
        <v>1.7949E-7</v>
      </c>
      <c r="AA52" s="11">
        <f t="shared" si="26"/>
        <v>10037.08</v>
      </c>
      <c r="AB52" s="18">
        <f t="shared" si="27"/>
        <v>1.5531000000000001E-7</v>
      </c>
      <c r="AC52" s="18">
        <f t="shared" si="28"/>
        <v>1.8162000000000001E-12</v>
      </c>
    </row>
    <row r="53" spans="1:29">
      <c r="A53" s="10" t="s">
        <v>51</v>
      </c>
      <c r="B53" s="10">
        <f t="shared" ref="B53:X53" si="29">AVERAGE(B48:B52)</f>
        <v>1.71442E-4</v>
      </c>
      <c r="C53" s="10">
        <f t="shared" si="29"/>
        <v>4.26886E-2</v>
      </c>
      <c r="D53" s="10">
        <f t="shared" si="29"/>
        <v>1.7875399999999999E-7</v>
      </c>
      <c r="E53" s="10">
        <f t="shared" si="29"/>
        <v>8.75976E-9</v>
      </c>
      <c r="F53" s="10">
        <f t="shared" si="29"/>
        <v>4.9004799999999999</v>
      </c>
      <c r="G53" s="10">
        <f t="shared" si="29"/>
        <v>-49.75</v>
      </c>
      <c r="H53" s="10">
        <f t="shared" si="29"/>
        <v>5.6650200000000002</v>
      </c>
      <c r="I53" s="10">
        <f t="shared" si="29"/>
        <v>11.3932</v>
      </c>
      <c r="J53" s="10">
        <f t="shared" si="29"/>
        <v>1.5576200000000002E-7</v>
      </c>
      <c r="K53" s="10">
        <f t="shared" si="29"/>
        <v>2.7245199999999998E-8</v>
      </c>
      <c r="L53" s="10">
        <f t="shared" si="29"/>
        <v>17.492399999999996</v>
      </c>
      <c r="M53" s="10">
        <f t="shared" si="29"/>
        <v>0.82660999999999996</v>
      </c>
      <c r="N53" s="10">
        <f t="shared" si="29"/>
        <v>1.5234600000000001E-2</v>
      </c>
      <c r="O53" s="10">
        <f t="shared" si="29"/>
        <v>1.843</v>
      </c>
      <c r="P53" s="10">
        <f t="shared" si="29"/>
        <v>10107.6</v>
      </c>
      <c r="Q53" s="10">
        <f t="shared" si="29"/>
        <v>9.6463999999999999</v>
      </c>
      <c r="R53" s="10">
        <f t="shared" si="29"/>
        <v>9.5437200000000014E-2</v>
      </c>
      <c r="S53" s="21">
        <f t="shared" si="29"/>
        <v>1.8048399999999998E-12</v>
      </c>
      <c r="T53" s="10">
        <f t="shared" si="29"/>
        <v>2.9646599999999999E-14</v>
      </c>
      <c r="U53" s="10">
        <f t="shared" si="29"/>
        <v>1.64256</v>
      </c>
      <c r="V53" s="10">
        <f t="shared" si="29"/>
        <v>0.96879800000000016</v>
      </c>
      <c r="W53" s="10">
        <f t="shared" si="29"/>
        <v>9.3431000000000004E-4</v>
      </c>
      <c r="X53" s="10">
        <f t="shared" si="29"/>
        <v>9.6440400000000009E-2</v>
      </c>
      <c r="Z53" s="10">
        <f>AVERAGE(Z48:Z52)</f>
        <v>1.7875399999999999E-7</v>
      </c>
      <c r="AA53" s="10">
        <f>AVERAGE(AA48:AA52)</f>
        <v>10057.85</v>
      </c>
      <c r="AB53" s="10">
        <f>AVERAGE(AB48:AB52)</f>
        <v>1.5576200000000002E-7</v>
      </c>
      <c r="AC53" s="10">
        <f>AVERAGE(AC48:AC52)</f>
        <v>1.8048399999999998E-12</v>
      </c>
    </row>
    <row r="55" spans="1:29">
      <c r="A55" s="23">
        <v>7.0000000000000007E-2</v>
      </c>
    </row>
    <row r="56" spans="1:29">
      <c r="A56" s="12" t="s">
        <v>19</v>
      </c>
      <c r="B56" s="12" t="s">
        <v>20</v>
      </c>
      <c r="C56" s="12" t="s">
        <v>21</v>
      </c>
      <c r="D56" s="12" t="s">
        <v>22</v>
      </c>
      <c r="E56" s="12" t="s">
        <v>23</v>
      </c>
      <c r="F56" s="12" t="s">
        <v>24</v>
      </c>
      <c r="G56" s="12" t="s">
        <v>25</v>
      </c>
      <c r="H56" s="12" t="s">
        <v>26</v>
      </c>
      <c r="I56" s="12" t="s">
        <v>27</v>
      </c>
      <c r="J56" s="12" t="s">
        <v>28</v>
      </c>
      <c r="K56" s="12" t="s">
        <v>29</v>
      </c>
      <c r="L56" s="12" t="s">
        <v>30</v>
      </c>
      <c r="M56" s="12" t="s">
        <v>31</v>
      </c>
      <c r="N56" s="12" t="s">
        <v>32</v>
      </c>
      <c r="O56" s="12" t="s">
        <v>33</v>
      </c>
      <c r="P56" s="12" t="s">
        <v>34</v>
      </c>
      <c r="Q56" s="12" t="s">
        <v>35</v>
      </c>
      <c r="R56" s="12" t="s">
        <v>36</v>
      </c>
      <c r="S56" s="12" t="s">
        <v>37</v>
      </c>
      <c r="T56" s="12" t="s">
        <v>38</v>
      </c>
      <c r="U56" s="12" t="s">
        <v>39</v>
      </c>
      <c r="V56" s="12" t="s">
        <v>40</v>
      </c>
      <c r="W56" s="12" t="s">
        <v>41</v>
      </c>
      <c r="X56" s="12" t="s">
        <v>42</v>
      </c>
      <c r="Z56" s="10" t="s">
        <v>43</v>
      </c>
      <c r="AA56" s="10" t="s">
        <v>44</v>
      </c>
      <c r="AB56" s="10" t="s">
        <v>45</v>
      </c>
      <c r="AC56" s="10" t="s">
        <v>46</v>
      </c>
    </row>
    <row r="57" spans="1:29">
      <c r="A57" s="10" t="s">
        <v>77</v>
      </c>
      <c r="B57" s="16">
        <v>1.7024E-4</v>
      </c>
      <c r="C57" s="10">
        <v>4.2389000000000003E-2</v>
      </c>
      <c r="D57" s="16">
        <v>1.7454E-7</v>
      </c>
      <c r="E57" s="16">
        <v>8.7053999999999993E-9</v>
      </c>
      <c r="F57" s="16">
        <v>4.9875999999999996</v>
      </c>
      <c r="G57" s="10">
        <v>-45.92</v>
      </c>
      <c r="H57" s="10">
        <v>5.6024000000000003</v>
      </c>
      <c r="I57" s="10">
        <v>12.2</v>
      </c>
      <c r="J57" s="16">
        <v>1.5449E-7</v>
      </c>
      <c r="K57" s="16">
        <v>2.7021000000000001E-8</v>
      </c>
      <c r="L57" s="16">
        <v>17.489999999999998</v>
      </c>
      <c r="M57" s="10">
        <v>0.82682999999999995</v>
      </c>
      <c r="N57" s="16">
        <v>1.5233E-2</v>
      </c>
      <c r="O57" s="16">
        <v>1.8423</v>
      </c>
      <c r="P57" s="10">
        <v>10191</v>
      </c>
      <c r="Q57" s="16">
        <v>9.6179000000000006</v>
      </c>
      <c r="R57" s="16">
        <v>9.4376000000000002E-2</v>
      </c>
      <c r="S57" s="17">
        <v>1.7774000000000001E-12</v>
      </c>
      <c r="T57" s="16">
        <v>2.8957999999999998E-14</v>
      </c>
      <c r="U57" s="16">
        <v>1.6292</v>
      </c>
      <c r="V57" s="10">
        <v>0.96967999999999999</v>
      </c>
      <c r="W57" s="16">
        <v>9.2628000000000003E-4</v>
      </c>
      <c r="X57" s="16">
        <v>9.5523999999999998E-2</v>
      </c>
      <c r="Z57" s="14">
        <f>D57</f>
        <v>1.7454E-7</v>
      </c>
      <c r="AA57" s="13">
        <f>G57+P57</f>
        <v>10145.08</v>
      </c>
      <c r="AB57" s="14">
        <f>J57</f>
        <v>1.5449E-7</v>
      </c>
      <c r="AC57" s="14">
        <f>S57</f>
        <v>1.7774000000000001E-12</v>
      </c>
    </row>
    <row r="58" spans="1:29">
      <c r="A58" s="10" t="s">
        <v>78</v>
      </c>
      <c r="B58" s="16">
        <v>1.6857999999999999E-4</v>
      </c>
      <c r="C58" s="10">
        <v>4.1977E-2</v>
      </c>
      <c r="D58" s="16">
        <v>1.7582E-7</v>
      </c>
      <c r="E58" s="16">
        <v>8.6698E-9</v>
      </c>
      <c r="F58" s="16">
        <v>4.9310999999999998</v>
      </c>
      <c r="G58" s="10">
        <v>-47.54</v>
      </c>
      <c r="H58" s="10">
        <v>5.5904999999999996</v>
      </c>
      <c r="I58" s="10">
        <v>11.76</v>
      </c>
      <c r="J58" s="16">
        <v>1.5836E-7</v>
      </c>
      <c r="K58" s="16">
        <v>2.7618E-8</v>
      </c>
      <c r="L58" s="16">
        <v>17.440000000000001</v>
      </c>
      <c r="M58" s="10">
        <v>0.82518000000000002</v>
      </c>
      <c r="N58" s="16">
        <v>1.5191E-2</v>
      </c>
      <c r="O58" s="16">
        <v>1.8409</v>
      </c>
      <c r="P58" s="10">
        <v>10157</v>
      </c>
      <c r="Q58" s="16">
        <v>9.5715000000000003</v>
      </c>
      <c r="R58" s="16">
        <v>9.4236E-2</v>
      </c>
      <c r="S58" s="17">
        <v>1.7853000000000001E-12</v>
      </c>
      <c r="T58" s="16">
        <v>2.8993000000000001E-14</v>
      </c>
      <c r="U58" s="16">
        <v>1.6240000000000001</v>
      </c>
      <c r="V58" s="10">
        <v>0.96940999999999999</v>
      </c>
      <c r="W58" s="16">
        <v>9.2347999999999996E-4</v>
      </c>
      <c r="X58" s="16">
        <v>9.5261999999999999E-2</v>
      </c>
      <c r="Z58" s="16">
        <f t="shared" ref="Z58:Z61" si="30">D58</f>
        <v>1.7582E-7</v>
      </c>
      <c r="AA58" s="10">
        <f t="shared" ref="AA58:AA61" si="31">G58+P58</f>
        <v>10109.459999999999</v>
      </c>
      <c r="AB58" s="16">
        <f t="shared" ref="AB58:AB61" si="32">J58</f>
        <v>1.5836E-7</v>
      </c>
      <c r="AC58" s="16">
        <f t="shared" ref="AC58:AC61" si="33">S58</f>
        <v>1.7853000000000001E-12</v>
      </c>
    </row>
    <row r="59" spans="1:29">
      <c r="A59" s="10" t="s">
        <v>79</v>
      </c>
      <c r="B59" s="16">
        <v>1.6604E-4</v>
      </c>
      <c r="C59" s="10">
        <v>4.1343999999999999E-2</v>
      </c>
      <c r="D59" s="16">
        <v>1.7744999999999999E-7</v>
      </c>
      <c r="E59" s="16">
        <v>8.6025000000000004E-9</v>
      </c>
      <c r="F59" s="16">
        <v>4.8478000000000003</v>
      </c>
      <c r="G59" s="10">
        <v>-48.37</v>
      </c>
      <c r="H59" s="10">
        <v>5.5507</v>
      </c>
      <c r="I59" s="10">
        <v>11.476000000000001</v>
      </c>
      <c r="J59" s="16">
        <v>1.5926000000000001E-7</v>
      </c>
      <c r="K59" s="16">
        <v>2.7628999999999999E-8</v>
      </c>
      <c r="L59" s="16">
        <v>17.347999999999999</v>
      </c>
      <c r="M59" s="10">
        <v>0.82482999999999995</v>
      </c>
      <c r="N59" s="16">
        <v>1.5110999999999999E-2</v>
      </c>
      <c r="O59" s="16">
        <v>1.8320000000000001</v>
      </c>
      <c r="P59" s="10">
        <v>10157</v>
      </c>
      <c r="Q59" s="16">
        <v>9.5079999999999991</v>
      </c>
      <c r="R59" s="16">
        <v>9.3609999999999999E-2</v>
      </c>
      <c r="S59" s="17">
        <v>1.8022999999999999E-12</v>
      </c>
      <c r="T59" s="16">
        <v>2.9063000000000001E-14</v>
      </c>
      <c r="U59" s="16">
        <v>1.6126</v>
      </c>
      <c r="V59" s="10">
        <v>0.96894000000000002</v>
      </c>
      <c r="W59" s="16">
        <v>9.1699999999999995E-4</v>
      </c>
      <c r="X59" s="16">
        <v>9.4640000000000002E-2</v>
      </c>
      <c r="Z59" s="16">
        <f t="shared" si="30"/>
        <v>1.7744999999999999E-7</v>
      </c>
      <c r="AA59" s="10">
        <f t="shared" si="31"/>
        <v>10108.629999999999</v>
      </c>
      <c r="AB59" s="16">
        <f t="shared" si="32"/>
        <v>1.5926000000000001E-7</v>
      </c>
      <c r="AC59" s="16">
        <f t="shared" si="33"/>
        <v>1.8022999999999999E-12</v>
      </c>
    </row>
    <row r="60" spans="1:29">
      <c r="A60" s="10" t="s">
        <v>80</v>
      </c>
      <c r="B60" s="16">
        <v>1.7234999999999999E-4</v>
      </c>
      <c r="C60" s="10">
        <v>4.2914000000000001E-2</v>
      </c>
      <c r="D60" s="16">
        <v>1.7786999999999999E-7</v>
      </c>
      <c r="E60" s="16">
        <v>8.7642000000000008E-9</v>
      </c>
      <c r="F60" s="16">
        <v>4.9272999999999998</v>
      </c>
      <c r="G60" s="10">
        <v>-49.43</v>
      </c>
      <c r="H60" s="10">
        <v>5.6608999999999998</v>
      </c>
      <c r="I60" s="10">
        <v>11.452</v>
      </c>
      <c r="J60" s="16">
        <v>1.5365E-7</v>
      </c>
      <c r="K60" s="16">
        <v>2.7135999999999999E-8</v>
      </c>
      <c r="L60" s="16">
        <v>17.661000000000001</v>
      </c>
      <c r="M60" s="10">
        <v>0.82813999999999999</v>
      </c>
      <c r="N60" s="16">
        <v>1.538E-2</v>
      </c>
      <c r="O60" s="16">
        <v>1.8572</v>
      </c>
      <c r="P60" s="10">
        <v>10140</v>
      </c>
      <c r="Q60" s="16">
        <v>9.6684000000000001</v>
      </c>
      <c r="R60" s="16">
        <v>9.5349000000000003E-2</v>
      </c>
      <c r="S60" s="17">
        <v>1.8166E-12</v>
      </c>
      <c r="T60" s="16">
        <v>2.9852E-14</v>
      </c>
      <c r="U60" s="16">
        <v>1.6433</v>
      </c>
      <c r="V60" s="10">
        <v>0.96853999999999996</v>
      </c>
      <c r="W60" s="16">
        <v>9.3462000000000005E-4</v>
      </c>
      <c r="X60" s="16">
        <v>9.6498E-2</v>
      </c>
      <c r="Z60" s="16">
        <f t="shared" si="30"/>
        <v>1.7786999999999999E-7</v>
      </c>
      <c r="AA60" s="10">
        <f t="shared" si="31"/>
        <v>10090.57</v>
      </c>
      <c r="AB60" s="16">
        <f t="shared" si="32"/>
        <v>1.5365E-7</v>
      </c>
      <c r="AC60" s="16">
        <f t="shared" si="33"/>
        <v>1.8166E-12</v>
      </c>
    </row>
    <row r="61" spans="1:29">
      <c r="A61" s="11" t="s">
        <v>81</v>
      </c>
      <c r="B61" s="18">
        <v>1.7027000000000001E-4</v>
      </c>
      <c r="C61" s="11">
        <v>4.2397999999999998E-2</v>
      </c>
      <c r="D61" s="18">
        <v>1.7721999999999999E-7</v>
      </c>
      <c r="E61" s="18">
        <v>8.7143000000000008E-9</v>
      </c>
      <c r="F61" s="18">
        <v>4.9172000000000002</v>
      </c>
      <c r="G61" s="11">
        <v>-48.69</v>
      </c>
      <c r="H61" s="11">
        <v>5.6215000000000002</v>
      </c>
      <c r="I61" s="11">
        <v>11.545</v>
      </c>
      <c r="J61" s="18">
        <v>1.5792E-7</v>
      </c>
      <c r="K61" s="18">
        <v>2.7768000000000001E-8</v>
      </c>
      <c r="L61" s="18">
        <v>17.584</v>
      </c>
      <c r="M61" s="11">
        <v>0.82584999999999997</v>
      </c>
      <c r="N61" s="18">
        <v>1.5315E-2</v>
      </c>
      <c r="O61" s="18">
        <v>1.8545</v>
      </c>
      <c r="P61" s="11">
        <v>10154</v>
      </c>
      <c r="Q61" s="18">
        <v>9.6107999999999993</v>
      </c>
      <c r="R61" s="18">
        <v>9.4649999999999998E-2</v>
      </c>
      <c r="S61" s="24">
        <v>1.7816E-12</v>
      </c>
      <c r="T61" s="18">
        <v>2.9059000000000001E-14</v>
      </c>
      <c r="U61" s="18">
        <v>1.6311</v>
      </c>
      <c r="V61" s="11">
        <v>0.96945000000000003</v>
      </c>
      <c r="W61" s="18">
        <v>9.2754000000000003E-4</v>
      </c>
      <c r="X61" s="18">
        <v>9.5676999999999998E-2</v>
      </c>
      <c r="Z61" s="18">
        <f t="shared" si="30"/>
        <v>1.7721999999999999E-7</v>
      </c>
      <c r="AA61" s="11">
        <f t="shared" si="31"/>
        <v>10105.31</v>
      </c>
      <c r="AB61" s="18">
        <f t="shared" si="32"/>
        <v>1.5792E-7</v>
      </c>
      <c r="AC61" s="18">
        <f t="shared" si="33"/>
        <v>1.7816E-12</v>
      </c>
    </row>
    <row r="62" spans="1:29">
      <c r="A62" s="10" t="s">
        <v>51</v>
      </c>
      <c r="B62" s="10">
        <f t="shared" ref="B62:X62" si="34">AVERAGE(B57:B61)</f>
        <v>1.6949599999999999E-4</v>
      </c>
      <c r="C62" s="10">
        <f t="shared" si="34"/>
        <v>4.2204399999999996E-2</v>
      </c>
      <c r="D62" s="10">
        <f t="shared" si="34"/>
        <v>1.7657999999999998E-7</v>
      </c>
      <c r="E62" s="10">
        <f t="shared" si="34"/>
        <v>8.6912400000000003E-9</v>
      </c>
      <c r="F62" s="10">
        <f t="shared" si="34"/>
        <v>4.9222000000000001</v>
      </c>
      <c r="G62" s="10">
        <f t="shared" si="34"/>
        <v>-47.99</v>
      </c>
      <c r="H62" s="10">
        <f t="shared" si="34"/>
        <v>5.6052</v>
      </c>
      <c r="I62" s="10">
        <f t="shared" si="34"/>
        <v>11.6866</v>
      </c>
      <c r="J62" s="10">
        <f t="shared" si="34"/>
        <v>1.5673600000000001E-7</v>
      </c>
      <c r="K62" s="10">
        <f t="shared" si="34"/>
        <v>2.7434400000000001E-8</v>
      </c>
      <c r="L62" s="10">
        <f t="shared" si="34"/>
        <v>17.5046</v>
      </c>
      <c r="M62" s="10">
        <f t="shared" si="34"/>
        <v>0.82616599999999996</v>
      </c>
      <c r="N62" s="10">
        <f t="shared" si="34"/>
        <v>1.5245999999999999E-2</v>
      </c>
      <c r="O62" s="10">
        <f t="shared" si="34"/>
        <v>1.84538</v>
      </c>
      <c r="P62" s="10">
        <f t="shared" si="34"/>
        <v>10159.799999999999</v>
      </c>
      <c r="Q62" s="10">
        <f t="shared" si="34"/>
        <v>9.5953199999999992</v>
      </c>
      <c r="R62" s="10">
        <f t="shared" si="34"/>
        <v>9.4444200000000006E-2</v>
      </c>
      <c r="S62" s="21">
        <f t="shared" si="34"/>
        <v>1.7926399999999999E-12</v>
      </c>
      <c r="T62" s="10">
        <f t="shared" si="34"/>
        <v>2.9185000000000004E-14</v>
      </c>
      <c r="U62" s="10">
        <f t="shared" si="34"/>
        <v>1.6280399999999999</v>
      </c>
      <c r="V62" s="10">
        <f t="shared" si="34"/>
        <v>0.96920400000000007</v>
      </c>
      <c r="W62" s="10">
        <f t="shared" si="34"/>
        <v>9.2578400000000003E-4</v>
      </c>
      <c r="X62" s="10">
        <f t="shared" si="34"/>
        <v>9.5520200000000013E-2</v>
      </c>
      <c r="Z62" s="10">
        <f>AVERAGE(Z57:Z61)</f>
        <v>1.7657999999999998E-7</v>
      </c>
      <c r="AA62" s="10">
        <f>AVERAGE(AA57:AA61)</f>
        <v>10111.81</v>
      </c>
      <c r="AB62" s="10">
        <f>AVERAGE(AB57:AB61)</f>
        <v>1.5673600000000001E-7</v>
      </c>
      <c r="AC62" s="10">
        <f>AVERAGE(AC57:AC61)</f>
        <v>1.7926399999999999E-12</v>
      </c>
    </row>
    <row r="64" spans="1:29">
      <c r="A64" s="23">
        <v>0.08</v>
      </c>
    </row>
    <row r="65" spans="1:29">
      <c r="A65" s="12" t="s">
        <v>19</v>
      </c>
      <c r="B65" s="12" t="s">
        <v>20</v>
      </c>
      <c r="C65" s="12" t="s">
        <v>21</v>
      </c>
      <c r="D65" s="12" t="s">
        <v>22</v>
      </c>
      <c r="E65" s="12" t="s">
        <v>23</v>
      </c>
      <c r="F65" s="12" t="s">
        <v>24</v>
      </c>
      <c r="G65" s="12" t="s">
        <v>25</v>
      </c>
      <c r="H65" s="12" t="s">
        <v>26</v>
      </c>
      <c r="I65" s="12" t="s">
        <v>27</v>
      </c>
      <c r="J65" s="12" t="s">
        <v>28</v>
      </c>
      <c r="K65" s="12" t="s">
        <v>29</v>
      </c>
      <c r="L65" s="12" t="s">
        <v>30</v>
      </c>
      <c r="M65" s="12" t="s">
        <v>31</v>
      </c>
      <c r="N65" s="12" t="s">
        <v>32</v>
      </c>
      <c r="O65" s="12" t="s">
        <v>33</v>
      </c>
      <c r="P65" s="12" t="s">
        <v>34</v>
      </c>
      <c r="Q65" s="12" t="s">
        <v>35</v>
      </c>
      <c r="R65" s="12" t="s">
        <v>36</v>
      </c>
      <c r="S65" s="12" t="s">
        <v>37</v>
      </c>
      <c r="T65" s="12" t="s">
        <v>38</v>
      </c>
      <c r="U65" s="12" t="s">
        <v>39</v>
      </c>
      <c r="V65" s="12" t="s">
        <v>40</v>
      </c>
      <c r="W65" s="12" t="s">
        <v>41</v>
      </c>
      <c r="X65" s="12" t="s">
        <v>42</v>
      </c>
      <c r="Z65" s="10" t="s">
        <v>43</v>
      </c>
      <c r="AA65" s="10" t="s">
        <v>44</v>
      </c>
      <c r="AB65" s="10" t="s">
        <v>45</v>
      </c>
      <c r="AC65" s="10" t="s">
        <v>46</v>
      </c>
    </row>
    <row r="66" spans="1:29">
      <c r="A66" s="10" t="s">
        <v>82</v>
      </c>
      <c r="B66" s="16">
        <v>1.7588E-4</v>
      </c>
      <c r="C66" s="10">
        <v>4.3792999999999999E-2</v>
      </c>
      <c r="D66" s="16">
        <v>1.7746999999999999E-7</v>
      </c>
      <c r="E66" s="16">
        <v>8.8602999999999993E-9</v>
      </c>
      <c r="F66" s="16">
        <v>4.9926000000000004</v>
      </c>
      <c r="G66" s="10">
        <v>-49.19</v>
      </c>
      <c r="H66" s="10">
        <v>5.7087000000000003</v>
      </c>
      <c r="I66" s="10">
        <v>11.605</v>
      </c>
      <c r="J66" s="16">
        <v>1.5342999999999999E-7</v>
      </c>
      <c r="K66" s="16">
        <v>2.7436000000000002E-8</v>
      </c>
      <c r="L66" s="16">
        <v>17.882000000000001</v>
      </c>
      <c r="M66" s="10">
        <v>0.82781000000000005</v>
      </c>
      <c r="N66" s="16">
        <v>1.5573E-2</v>
      </c>
      <c r="O66" s="16">
        <v>1.8812</v>
      </c>
      <c r="P66" s="10">
        <v>10210</v>
      </c>
      <c r="Q66" s="16">
        <v>9.7967999999999993</v>
      </c>
      <c r="R66" s="16">
        <v>9.5952999999999997E-2</v>
      </c>
      <c r="S66" s="17">
        <v>1.8028999999999999E-12</v>
      </c>
      <c r="T66" s="16">
        <v>2.9854E-14</v>
      </c>
      <c r="U66" s="16">
        <v>1.6558999999999999</v>
      </c>
      <c r="V66" s="10">
        <v>0.96886000000000005</v>
      </c>
      <c r="W66" s="16">
        <v>9.4156000000000003E-4</v>
      </c>
      <c r="X66" s="16">
        <v>9.7182000000000004E-2</v>
      </c>
      <c r="Z66" s="14">
        <f>D66</f>
        <v>1.7746999999999999E-7</v>
      </c>
      <c r="AA66" s="13">
        <f>G66+P66</f>
        <v>10160.81</v>
      </c>
      <c r="AB66" s="14">
        <f>J66</f>
        <v>1.5342999999999999E-7</v>
      </c>
      <c r="AC66" s="14">
        <f>S66</f>
        <v>1.8028999999999999E-12</v>
      </c>
    </row>
    <row r="67" spans="1:29">
      <c r="A67" s="10" t="s">
        <v>83</v>
      </c>
      <c r="B67" s="16">
        <v>1.6955E-4</v>
      </c>
      <c r="C67" s="10">
        <v>4.2216999999999998E-2</v>
      </c>
      <c r="D67" s="16">
        <v>1.7826999999999999E-7</v>
      </c>
      <c r="E67" s="16">
        <v>8.6881000000000002E-9</v>
      </c>
      <c r="F67" s="16">
        <v>4.8735999999999997</v>
      </c>
      <c r="G67" s="10">
        <v>-49.19</v>
      </c>
      <c r="H67" s="10">
        <v>5.6051000000000002</v>
      </c>
      <c r="I67" s="10">
        <v>11.395</v>
      </c>
      <c r="J67" s="16">
        <v>1.5732000000000001E-7</v>
      </c>
      <c r="K67" s="16">
        <v>2.7669000000000001E-8</v>
      </c>
      <c r="L67" s="16">
        <v>17.588000000000001</v>
      </c>
      <c r="M67" s="10">
        <v>0.82623000000000002</v>
      </c>
      <c r="N67" s="16">
        <v>1.5318999999999999E-2</v>
      </c>
      <c r="O67" s="16">
        <v>1.8541000000000001</v>
      </c>
      <c r="P67" s="10">
        <v>10165</v>
      </c>
      <c r="Q67" s="16">
        <v>9.5975999999999999</v>
      </c>
      <c r="R67" s="16">
        <v>9.4418000000000002E-2</v>
      </c>
      <c r="S67" s="17">
        <v>1.8015999999999999E-12</v>
      </c>
      <c r="T67" s="16">
        <v>2.9320999999999998E-14</v>
      </c>
      <c r="U67" s="16">
        <v>1.6274999999999999</v>
      </c>
      <c r="V67" s="10">
        <v>0.96894000000000002</v>
      </c>
      <c r="W67" s="16">
        <v>9.2551999999999999E-4</v>
      </c>
      <c r="X67" s="16">
        <v>9.5519000000000007E-2</v>
      </c>
      <c r="Z67" s="16">
        <f t="shared" ref="Z67:Z70" si="35">D67</f>
        <v>1.7826999999999999E-7</v>
      </c>
      <c r="AA67" s="10">
        <f t="shared" ref="AA67:AA70" si="36">G67+P67</f>
        <v>10115.81</v>
      </c>
      <c r="AB67" s="16">
        <f t="shared" ref="AB67:AB70" si="37">J67</f>
        <v>1.5732000000000001E-7</v>
      </c>
      <c r="AC67" s="16">
        <f t="shared" ref="AC67:AC70" si="38">S67</f>
        <v>1.8015999999999999E-12</v>
      </c>
    </row>
    <row r="68" spans="1:29">
      <c r="A68" s="10" t="s">
        <v>84</v>
      </c>
      <c r="B68" s="16">
        <v>1.6930999999999999E-4</v>
      </c>
      <c r="C68" s="10">
        <v>4.2158000000000001E-2</v>
      </c>
      <c r="D68" s="16">
        <v>1.7793000000000001E-7</v>
      </c>
      <c r="E68" s="16">
        <v>8.6825000000000002E-9</v>
      </c>
      <c r="F68" s="16">
        <v>4.8796999999999997</v>
      </c>
      <c r="G68" s="10">
        <v>-48.6</v>
      </c>
      <c r="H68" s="10">
        <v>5.6</v>
      </c>
      <c r="I68" s="10">
        <v>11.523</v>
      </c>
      <c r="J68" s="16">
        <v>1.5597000000000001E-7</v>
      </c>
      <c r="K68" s="16">
        <v>2.742E-8</v>
      </c>
      <c r="L68" s="16">
        <v>17.579999999999998</v>
      </c>
      <c r="M68" s="10">
        <v>0.82701999999999998</v>
      </c>
      <c r="N68" s="16">
        <v>1.5311E-2</v>
      </c>
      <c r="O68" s="16">
        <v>1.8512999999999999</v>
      </c>
      <c r="P68" s="10">
        <v>10168</v>
      </c>
      <c r="Q68" s="16">
        <v>9.5858000000000008</v>
      </c>
      <c r="R68" s="16">
        <v>9.4273999999999997E-2</v>
      </c>
      <c r="S68" s="17">
        <v>1.7971000000000001E-12</v>
      </c>
      <c r="T68" s="16">
        <v>2.9214999999999998E-14</v>
      </c>
      <c r="U68" s="16">
        <v>1.6256999999999999</v>
      </c>
      <c r="V68" s="10">
        <v>0.96904999999999997</v>
      </c>
      <c r="W68" s="16">
        <v>9.2442999999999996E-4</v>
      </c>
      <c r="X68" s="16">
        <v>9.5394999999999994E-2</v>
      </c>
      <c r="Z68" s="16">
        <f t="shared" si="35"/>
        <v>1.7793000000000001E-7</v>
      </c>
      <c r="AA68" s="10">
        <f t="shared" si="36"/>
        <v>10119.4</v>
      </c>
      <c r="AB68" s="16">
        <f t="shared" si="37"/>
        <v>1.5597000000000001E-7</v>
      </c>
      <c r="AC68" s="16">
        <f t="shared" si="38"/>
        <v>1.7971000000000001E-12</v>
      </c>
    </row>
    <row r="69" spans="1:29">
      <c r="A69" s="10" t="s">
        <v>85</v>
      </c>
      <c r="B69" s="16">
        <v>1.6631999999999999E-4</v>
      </c>
      <c r="C69" s="10">
        <v>4.1412999999999998E-2</v>
      </c>
      <c r="D69" s="16">
        <v>1.7980999999999999E-7</v>
      </c>
      <c r="E69" s="16">
        <v>8.6097999999999998E-9</v>
      </c>
      <c r="F69" s="16">
        <v>4.7882999999999996</v>
      </c>
      <c r="G69" s="10">
        <v>-50.71</v>
      </c>
      <c r="H69" s="10">
        <v>5.5586000000000002</v>
      </c>
      <c r="I69" s="10">
        <v>10.962</v>
      </c>
      <c r="J69" s="16">
        <v>1.5968000000000001E-7</v>
      </c>
      <c r="K69" s="16">
        <v>2.7916E-8</v>
      </c>
      <c r="L69" s="16">
        <v>17.481999999999999</v>
      </c>
      <c r="M69" s="10">
        <v>0.82511000000000001</v>
      </c>
      <c r="N69" s="16">
        <v>1.5228E-2</v>
      </c>
      <c r="O69" s="16">
        <v>1.8455999999999999</v>
      </c>
      <c r="P69" s="10">
        <v>10174</v>
      </c>
      <c r="Q69" s="16">
        <v>9.5256000000000007</v>
      </c>
      <c r="R69" s="16">
        <v>9.3627000000000002E-2</v>
      </c>
      <c r="S69" s="17">
        <v>1.8181000000000001E-12</v>
      </c>
      <c r="T69" s="16">
        <v>2.9320999999999998E-14</v>
      </c>
      <c r="U69" s="16">
        <v>1.6127</v>
      </c>
      <c r="V69" s="10">
        <v>0.96845000000000003</v>
      </c>
      <c r="W69" s="16">
        <v>9.1717000000000003E-4</v>
      </c>
      <c r="X69" s="16">
        <v>9.4704999999999998E-2</v>
      </c>
      <c r="Z69" s="16">
        <f t="shared" si="35"/>
        <v>1.7980999999999999E-7</v>
      </c>
      <c r="AA69" s="10">
        <f t="shared" si="36"/>
        <v>10123.290000000001</v>
      </c>
      <c r="AB69" s="16">
        <f t="shared" si="37"/>
        <v>1.5968000000000001E-7</v>
      </c>
      <c r="AC69" s="16">
        <f t="shared" si="38"/>
        <v>1.8181000000000001E-12</v>
      </c>
    </row>
    <row r="70" spans="1:29">
      <c r="A70" s="11" t="s">
        <v>86</v>
      </c>
      <c r="B70" s="18">
        <v>1.7008999999999999E-4</v>
      </c>
      <c r="C70" s="11">
        <v>4.2352000000000001E-2</v>
      </c>
      <c r="D70" s="18">
        <v>1.7826999999999999E-7</v>
      </c>
      <c r="E70" s="18">
        <v>8.7052000000000001E-9</v>
      </c>
      <c r="F70" s="18">
        <v>4.8832000000000004</v>
      </c>
      <c r="G70" s="11">
        <v>-49.69</v>
      </c>
      <c r="H70" s="11">
        <v>5.6184000000000003</v>
      </c>
      <c r="I70" s="11">
        <v>11.307</v>
      </c>
      <c r="J70" s="18">
        <v>1.5856000000000001E-7</v>
      </c>
      <c r="K70" s="18">
        <v>2.8045999999999998E-8</v>
      </c>
      <c r="L70" s="18">
        <v>17.687999999999999</v>
      </c>
      <c r="M70" s="11">
        <v>0.82598000000000005</v>
      </c>
      <c r="N70" s="18">
        <v>1.5406E-2</v>
      </c>
      <c r="O70" s="18">
        <v>1.8652</v>
      </c>
      <c r="P70" s="11">
        <v>10164</v>
      </c>
      <c r="Q70" s="18">
        <v>9.6137999999999995</v>
      </c>
      <c r="R70" s="18">
        <v>9.4587000000000004E-2</v>
      </c>
      <c r="S70" s="24">
        <v>1.8022999999999999E-12</v>
      </c>
      <c r="T70" s="18">
        <v>2.9371999999999998E-14</v>
      </c>
      <c r="U70" s="18">
        <v>1.6296999999999999</v>
      </c>
      <c r="V70" s="11">
        <v>0.96887000000000001</v>
      </c>
      <c r="W70" s="18">
        <v>9.2681999999999997E-4</v>
      </c>
      <c r="X70" s="18">
        <v>9.5659999999999995E-2</v>
      </c>
      <c r="Z70" s="18">
        <f t="shared" si="35"/>
        <v>1.7826999999999999E-7</v>
      </c>
      <c r="AA70" s="11">
        <f t="shared" si="36"/>
        <v>10114.31</v>
      </c>
      <c r="AB70" s="18">
        <f t="shared" si="37"/>
        <v>1.5856000000000001E-7</v>
      </c>
      <c r="AC70" s="18">
        <f t="shared" si="38"/>
        <v>1.8022999999999999E-12</v>
      </c>
    </row>
    <row r="71" spans="1:29">
      <c r="A71" s="10" t="s">
        <v>51</v>
      </c>
      <c r="B71" s="10">
        <f t="shared" ref="B71:X71" si="39">AVERAGE(B66:B70)</f>
        <v>1.7023E-4</v>
      </c>
      <c r="C71" s="10">
        <f t="shared" si="39"/>
        <v>4.2386600000000003E-2</v>
      </c>
      <c r="D71" s="10">
        <f t="shared" si="39"/>
        <v>1.7835000000000001E-7</v>
      </c>
      <c r="E71" s="10">
        <f t="shared" si="39"/>
        <v>8.7091799999999999E-9</v>
      </c>
      <c r="F71" s="10">
        <f t="shared" si="39"/>
        <v>4.8834800000000005</v>
      </c>
      <c r="G71" s="10">
        <f t="shared" si="39"/>
        <v>-49.475999999999999</v>
      </c>
      <c r="H71" s="10">
        <f t="shared" si="39"/>
        <v>5.6181600000000005</v>
      </c>
      <c r="I71" s="10">
        <f t="shared" si="39"/>
        <v>11.3584</v>
      </c>
      <c r="J71" s="10">
        <f t="shared" si="39"/>
        <v>1.5699200000000001E-7</v>
      </c>
      <c r="K71" s="10">
        <f t="shared" si="39"/>
        <v>2.7697399999999998E-8</v>
      </c>
      <c r="L71" s="10">
        <f t="shared" si="39"/>
        <v>17.643999999999998</v>
      </c>
      <c r="M71" s="10">
        <f t="shared" si="39"/>
        <v>0.82643</v>
      </c>
      <c r="N71" s="10">
        <f t="shared" si="39"/>
        <v>1.53674E-2</v>
      </c>
      <c r="O71" s="10">
        <f t="shared" si="39"/>
        <v>1.85948</v>
      </c>
      <c r="P71" s="10">
        <f t="shared" si="39"/>
        <v>10176.200000000001</v>
      </c>
      <c r="Q71" s="10">
        <f t="shared" si="39"/>
        <v>9.6239199999999983</v>
      </c>
      <c r="R71" s="10">
        <f t="shared" si="39"/>
        <v>9.4571800000000011E-2</v>
      </c>
      <c r="S71" s="21">
        <f t="shared" si="39"/>
        <v>1.8043999999999999E-12</v>
      </c>
      <c r="T71" s="10">
        <f t="shared" si="39"/>
        <v>2.9416599999999996E-14</v>
      </c>
      <c r="U71" s="10">
        <f t="shared" si="39"/>
        <v>1.6303000000000001</v>
      </c>
      <c r="V71" s="10">
        <f t="shared" si="39"/>
        <v>0.96883399999999997</v>
      </c>
      <c r="W71" s="10">
        <f t="shared" si="39"/>
        <v>9.2709999999999993E-4</v>
      </c>
      <c r="X71" s="10">
        <f t="shared" si="39"/>
        <v>9.5692200000000005E-2</v>
      </c>
      <c r="Z71" s="10">
        <f>AVERAGE(Z66:Z70)</f>
        <v>1.7835000000000001E-7</v>
      </c>
      <c r="AA71" s="10">
        <f>AVERAGE(AA66:AA70)</f>
        <v>10126.723999999998</v>
      </c>
      <c r="AB71" s="10">
        <f>AVERAGE(AB66:AB70)</f>
        <v>1.5699200000000001E-7</v>
      </c>
      <c r="AC71" s="10">
        <f>AVERAGE(AC66:AC70)</f>
        <v>1.8043999999999999E-12</v>
      </c>
    </row>
    <row r="73" spans="1:29">
      <c r="A73" s="23">
        <v>0.09</v>
      </c>
    </row>
    <row r="74" spans="1:29">
      <c r="A74" s="12" t="s">
        <v>19</v>
      </c>
      <c r="B74" s="12" t="s">
        <v>20</v>
      </c>
      <c r="C74" s="12" t="s">
        <v>21</v>
      </c>
      <c r="D74" s="12" t="s">
        <v>22</v>
      </c>
      <c r="E74" s="12" t="s">
        <v>23</v>
      </c>
      <c r="F74" s="12" t="s">
        <v>24</v>
      </c>
      <c r="G74" s="12" t="s">
        <v>25</v>
      </c>
      <c r="H74" s="12" t="s">
        <v>26</v>
      </c>
      <c r="I74" s="12" t="s">
        <v>27</v>
      </c>
      <c r="J74" s="12" t="s">
        <v>28</v>
      </c>
      <c r="K74" s="12" t="s">
        <v>29</v>
      </c>
      <c r="L74" s="12" t="s">
        <v>30</v>
      </c>
      <c r="M74" s="12" t="s">
        <v>31</v>
      </c>
      <c r="N74" s="12" t="s">
        <v>32</v>
      </c>
      <c r="O74" s="12" t="s">
        <v>33</v>
      </c>
      <c r="P74" s="12" t="s">
        <v>34</v>
      </c>
      <c r="Q74" s="12" t="s">
        <v>35</v>
      </c>
      <c r="R74" s="12" t="s">
        <v>36</v>
      </c>
      <c r="S74" s="12" t="s">
        <v>37</v>
      </c>
      <c r="T74" s="12" t="s">
        <v>38</v>
      </c>
      <c r="U74" s="12" t="s">
        <v>39</v>
      </c>
      <c r="V74" s="12" t="s">
        <v>40</v>
      </c>
      <c r="W74" s="12" t="s">
        <v>41</v>
      </c>
      <c r="X74" s="12" t="s">
        <v>42</v>
      </c>
      <c r="Z74" s="10" t="s">
        <v>43</v>
      </c>
      <c r="AA74" s="10" t="s">
        <v>44</v>
      </c>
      <c r="AB74" s="10" t="s">
        <v>45</v>
      </c>
      <c r="AC74" s="10" t="s">
        <v>46</v>
      </c>
    </row>
    <row r="75" spans="1:29">
      <c r="A75" s="10" t="s">
        <v>87</v>
      </c>
      <c r="B75" s="16">
        <v>1.7279E-4</v>
      </c>
      <c r="C75" s="10">
        <v>4.3024E-2</v>
      </c>
      <c r="D75" s="16">
        <v>1.7674000000000001E-7</v>
      </c>
      <c r="E75" s="16">
        <v>8.7685000000000001E-9</v>
      </c>
      <c r="F75" s="16">
        <v>4.9611999999999998</v>
      </c>
      <c r="G75" s="10">
        <v>-47.96</v>
      </c>
      <c r="H75" s="10">
        <v>5.6406999999999998</v>
      </c>
      <c r="I75" s="10">
        <v>11.760999999999999</v>
      </c>
      <c r="J75" s="16">
        <v>1.5306E-7</v>
      </c>
      <c r="K75" s="16">
        <v>2.7150999999999999E-8</v>
      </c>
      <c r="L75" s="16">
        <v>17.739000000000001</v>
      </c>
      <c r="M75" s="10">
        <v>0.82791999999999999</v>
      </c>
      <c r="N75" s="16">
        <v>1.5448999999999999E-2</v>
      </c>
      <c r="O75" s="16">
        <v>1.8660000000000001</v>
      </c>
      <c r="P75" s="10">
        <v>10230</v>
      </c>
      <c r="Q75" s="16">
        <v>9.7042999999999999</v>
      </c>
      <c r="R75" s="16">
        <v>9.4861000000000001E-2</v>
      </c>
      <c r="S75" s="17">
        <v>1.7927E-12</v>
      </c>
      <c r="T75" s="16">
        <v>2.9375999999999998E-14</v>
      </c>
      <c r="U75" s="16">
        <v>1.6386000000000001</v>
      </c>
      <c r="V75" s="10">
        <v>0.96919999999999995</v>
      </c>
      <c r="W75" s="16">
        <v>9.3161999999999997E-4</v>
      </c>
      <c r="X75" s="16">
        <v>9.6123E-2</v>
      </c>
      <c r="Z75" s="14">
        <f>D75</f>
        <v>1.7674000000000001E-7</v>
      </c>
      <c r="AA75" s="13">
        <f>G75+P75</f>
        <v>10182.040000000001</v>
      </c>
      <c r="AB75" s="14">
        <f>J75</f>
        <v>1.5306E-7</v>
      </c>
      <c r="AC75" s="14">
        <f>S75</f>
        <v>1.7927E-12</v>
      </c>
    </row>
    <row r="76" spans="1:29">
      <c r="A76" s="10" t="s">
        <v>88</v>
      </c>
      <c r="B76" s="16">
        <v>1.6478E-4</v>
      </c>
      <c r="C76" s="10">
        <v>4.1029000000000003E-2</v>
      </c>
      <c r="D76" s="16">
        <v>1.8271E-7</v>
      </c>
      <c r="E76" s="16">
        <v>8.5910000000000006E-9</v>
      </c>
      <c r="F76" s="16">
        <v>4.702</v>
      </c>
      <c r="G76" s="10">
        <v>-54.59</v>
      </c>
      <c r="H76" s="10">
        <v>5.5533000000000001</v>
      </c>
      <c r="I76" s="10">
        <v>10.173</v>
      </c>
      <c r="J76" s="16">
        <v>1.6189E-7</v>
      </c>
      <c r="K76" s="16">
        <v>2.8183000000000002E-8</v>
      </c>
      <c r="L76" s="16">
        <v>17.408999999999999</v>
      </c>
      <c r="M76" s="10">
        <v>0.82340999999999998</v>
      </c>
      <c r="N76" s="16">
        <v>1.5166000000000001E-2</v>
      </c>
      <c r="O76" s="16">
        <v>1.8419000000000001</v>
      </c>
      <c r="P76" s="10">
        <v>10208</v>
      </c>
      <c r="Q76" s="16">
        <v>9.5412999999999997</v>
      </c>
      <c r="R76" s="16">
        <v>9.3468999999999997E-2</v>
      </c>
      <c r="S76" s="17">
        <v>1.8596999999999998E-12</v>
      </c>
      <c r="T76" s="16">
        <v>2.9906000000000003E-14</v>
      </c>
      <c r="U76" s="16">
        <v>1.6081000000000001</v>
      </c>
      <c r="V76" s="10">
        <v>0.96723000000000003</v>
      </c>
      <c r="W76" s="16">
        <v>9.1465999999999997E-4</v>
      </c>
      <c r="X76" s="16">
        <v>9.4564999999999996E-2</v>
      </c>
      <c r="Z76" s="16">
        <f t="shared" ref="Z76:Z79" si="40">D76</f>
        <v>1.8271E-7</v>
      </c>
      <c r="AA76" s="10">
        <f t="shared" ref="AA76:AA79" si="41">G76+P76</f>
        <v>10153.41</v>
      </c>
      <c r="AB76" s="16">
        <f t="shared" ref="AB76:AB79" si="42">J76</f>
        <v>1.6189E-7</v>
      </c>
      <c r="AC76" s="16">
        <f t="shared" ref="AC76:AC79" si="43">S76</f>
        <v>1.8596999999999998E-12</v>
      </c>
    </row>
    <row r="77" spans="1:29">
      <c r="A77" s="10" t="s">
        <v>89</v>
      </c>
      <c r="B77" s="16">
        <v>1.6610999999999999E-4</v>
      </c>
      <c r="C77" s="10">
        <v>4.1362000000000003E-2</v>
      </c>
      <c r="D77" s="16">
        <v>1.8136E-7</v>
      </c>
      <c r="E77" s="16">
        <v>8.6112999999999998E-9</v>
      </c>
      <c r="F77" s="16">
        <v>4.7481999999999998</v>
      </c>
      <c r="G77" s="10">
        <v>-52.68</v>
      </c>
      <c r="H77" s="10">
        <v>5.5614999999999997</v>
      </c>
      <c r="I77" s="10">
        <v>10.557</v>
      </c>
      <c r="J77" s="16">
        <v>1.6026000000000001E-7</v>
      </c>
      <c r="K77" s="16">
        <v>2.8069000000000001E-8</v>
      </c>
      <c r="L77" s="16">
        <v>17.515000000000001</v>
      </c>
      <c r="M77" s="10">
        <v>0.82472000000000001</v>
      </c>
      <c r="N77" s="16">
        <v>1.5257E-2</v>
      </c>
      <c r="O77" s="16">
        <v>1.85</v>
      </c>
      <c r="P77" s="10">
        <v>10198</v>
      </c>
      <c r="Q77" s="16">
        <v>9.5462000000000007</v>
      </c>
      <c r="R77" s="16">
        <v>9.3608999999999998E-2</v>
      </c>
      <c r="S77" s="17">
        <v>1.838E-12</v>
      </c>
      <c r="T77" s="16">
        <v>2.9627E-14</v>
      </c>
      <c r="U77" s="16">
        <v>1.6119000000000001</v>
      </c>
      <c r="V77" s="10">
        <v>0.96786000000000005</v>
      </c>
      <c r="W77" s="16">
        <v>9.1677000000000002E-4</v>
      </c>
      <c r="X77" s="16">
        <v>9.4721E-2</v>
      </c>
      <c r="Z77" s="16">
        <f t="shared" si="40"/>
        <v>1.8136E-7</v>
      </c>
      <c r="AA77" s="10">
        <f t="shared" si="41"/>
        <v>10145.32</v>
      </c>
      <c r="AB77" s="16">
        <f t="shared" si="42"/>
        <v>1.6026000000000001E-7</v>
      </c>
      <c r="AC77" s="16">
        <f t="shared" si="43"/>
        <v>1.838E-12</v>
      </c>
    </row>
    <row r="78" spans="1:29">
      <c r="A78" s="10" t="s">
        <v>90</v>
      </c>
      <c r="B78" s="16">
        <v>1.6798E-4</v>
      </c>
      <c r="C78" s="10">
        <v>4.1827000000000003E-2</v>
      </c>
      <c r="D78" s="16">
        <v>1.7949E-7</v>
      </c>
      <c r="E78" s="16">
        <v>8.6510999999999996E-9</v>
      </c>
      <c r="F78" s="16">
        <v>4.8197999999999999</v>
      </c>
      <c r="G78" s="10">
        <v>-51.34</v>
      </c>
      <c r="H78" s="10">
        <v>5.5816999999999997</v>
      </c>
      <c r="I78" s="10">
        <v>10.872</v>
      </c>
      <c r="J78" s="16">
        <v>1.5965E-7</v>
      </c>
      <c r="K78" s="16">
        <v>2.8144E-8</v>
      </c>
      <c r="L78" s="16">
        <v>17.629000000000001</v>
      </c>
      <c r="M78" s="10">
        <v>0.82521</v>
      </c>
      <c r="N78" s="16">
        <v>1.5356E-2</v>
      </c>
      <c r="O78" s="16">
        <v>1.8609</v>
      </c>
      <c r="P78" s="10">
        <v>10198</v>
      </c>
      <c r="Q78" s="16">
        <v>9.5823</v>
      </c>
      <c r="R78" s="16">
        <v>9.3963000000000005E-2</v>
      </c>
      <c r="S78" s="17">
        <v>1.8215999999999998E-12</v>
      </c>
      <c r="T78" s="16">
        <v>2.9492999999999999E-14</v>
      </c>
      <c r="U78" s="16">
        <v>1.6191</v>
      </c>
      <c r="V78" s="10">
        <v>0.96833999999999998</v>
      </c>
      <c r="W78" s="16">
        <v>9.2071999999999998E-4</v>
      </c>
      <c r="X78" s="16">
        <v>9.5082E-2</v>
      </c>
      <c r="Z78" s="16">
        <f t="shared" si="40"/>
        <v>1.7949E-7</v>
      </c>
      <c r="AA78" s="10">
        <f t="shared" si="41"/>
        <v>10146.66</v>
      </c>
      <c r="AB78" s="16">
        <f t="shared" si="42"/>
        <v>1.5965E-7</v>
      </c>
      <c r="AC78" s="16">
        <f t="shared" si="43"/>
        <v>1.8215999999999998E-12</v>
      </c>
    </row>
    <row r="79" spans="1:29">
      <c r="A79" s="11" t="s">
        <v>91</v>
      </c>
      <c r="B79" s="18">
        <v>1.6762999999999999E-4</v>
      </c>
      <c r="C79" s="11">
        <v>4.1741E-2</v>
      </c>
      <c r="D79" s="18">
        <v>1.793E-7</v>
      </c>
      <c r="E79" s="18">
        <v>8.6372000000000007E-9</v>
      </c>
      <c r="F79" s="18">
        <v>4.8171999999999997</v>
      </c>
      <c r="G79" s="11">
        <v>-50.26</v>
      </c>
      <c r="H79" s="11">
        <v>5.5712000000000002</v>
      </c>
      <c r="I79" s="11">
        <v>11.085000000000001</v>
      </c>
      <c r="J79" s="18">
        <v>1.6056E-7</v>
      </c>
      <c r="K79" s="18">
        <v>2.8288999999999999E-8</v>
      </c>
      <c r="L79" s="18">
        <v>17.619</v>
      </c>
      <c r="M79" s="11">
        <v>0.82486999999999999</v>
      </c>
      <c r="N79" s="18">
        <v>1.5347E-2</v>
      </c>
      <c r="O79" s="18">
        <v>1.8605</v>
      </c>
      <c r="P79" s="11">
        <v>10190</v>
      </c>
      <c r="Q79" s="18">
        <v>9.5612999999999992</v>
      </c>
      <c r="R79" s="18">
        <v>9.3829999999999997E-2</v>
      </c>
      <c r="S79" s="24">
        <v>1.8097000000000001E-12</v>
      </c>
      <c r="T79" s="18">
        <v>2.926E-14</v>
      </c>
      <c r="U79" s="18">
        <v>1.6168</v>
      </c>
      <c r="V79" s="11">
        <v>0.96867999999999999</v>
      </c>
      <c r="W79" s="18">
        <v>9.1938999999999996E-4</v>
      </c>
      <c r="X79" s="18">
        <v>9.4911999999999996E-2</v>
      </c>
      <c r="Z79" s="18">
        <f t="shared" si="40"/>
        <v>1.793E-7</v>
      </c>
      <c r="AA79" s="11">
        <f t="shared" si="41"/>
        <v>10139.74</v>
      </c>
      <c r="AB79" s="18">
        <f t="shared" si="42"/>
        <v>1.6056E-7</v>
      </c>
      <c r="AC79" s="18">
        <f t="shared" si="43"/>
        <v>1.8097000000000001E-12</v>
      </c>
    </row>
    <row r="80" spans="1:29">
      <c r="A80" s="10" t="s">
        <v>51</v>
      </c>
      <c r="B80" s="10">
        <f t="shared" ref="B80:X80" si="44">AVERAGE(B75:B79)</f>
        <v>1.67858E-4</v>
      </c>
      <c r="C80" s="10">
        <f t="shared" si="44"/>
        <v>4.1796600000000003E-2</v>
      </c>
      <c r="D80" s="10">
        <f t="shared" si="44"/>
        <v>1.7992000000000001E-7</v>
      </c>
      <c r="E80" s="10">
        <f t="shared" si="44"/>
        <v>8.6518199999999992E-9</v>
      </c>
      <c r="F80" s="10">
        <f t="shared" si="44"/>
        <v>4.8096800000000002</v>
      </c>
      <c r="G80" s="10">
        <f t="shared" si="44"/>
        <v>-51.366000000000007</v>
      </c>
      <c r="H80" s="10">
        <f t="shared" si="44"/>
        <v>5.5816799999999995</v>
      </c>
      <c r="I80" s="10">
        <f t="shared" si="44"/>
        <v>10.8896</v>
      </c>
      <c r="J80" s="10">
        <f t="shared" si="44"/>
        <v>1.59084E-7</v>
      </c>
      <c r="K80" s="10">
        <f t="shared" si="44"/>
        <v>2.7967200000000002E-8</v>
      </c>
      <c r="L80" s="10">
        <f t="shared" si="44"/>
        <v>17.5822</v>
      </c>
      <c r="M80" s="10">
        <f t="shared" si="44"/>
        <v>0.82522600000000002</v>
      </c>
      <c r="N80" s="10">
        <f t="shared" si="44"/>
        <v>1.5315E-2</v>
      </c>
      <c r="O80" s="10">
        <f t="shared" si="44"/>
        <v>1.8558599999999998</v>
      </c>
      <c r="P80" s="10">
        <f t="shared" si="44"/>
        <v>10204.799999999999</v>
      </c>
      <c r="Q80" s="10">
        <f t="shared" si="44"/>
        <v>9.5870800000000003</v>
      </c>
      <c r="R80" s="10">
        <f t="shared" si="44"/>
        <v>9.3946400000000013E-2</v>
      </c>
      <c r="S80" s="21">
        <f t="shared" si="44"/>
        <v>1.8243399999999999E-12</v>
      </c>
      <c r="T80" s="10">
        <f t="shared" si="44"/>
        <v>2.9532399999999998E-14</v>
      </c>
      <c r="U80" s="10">
        <f t="shared" si="44"/>
        <v>1.6189</v>
      </c>
      <c r="V80" s="10">
        <f t="shared" si="44"/>
        <v>0.96826199999999996</v>
      </c>
      <c r="W80" s="10">
        <f t="shared" si="44"/>
        <v>9.20632E-4</v>
      </c>
      <c r="X80" s="10">
        <f t="shared" si="44"/>
        <v>9.5080600000000001E-2</v>
      </c>
      <c r="Z80" s="10">
        <f>AVERAGE(Z75:Z79)</f>
        <v>1.7992000000000001E-7</v>
      </c>
      <c r="AA80" s="10">
        <f>AVERAGE(AA75:AA79)</f>
        <v>10153.433999999999</v>
      </c>
      <c r="AB80" s="10">
        <f>AVERAGE(AB75:AB79)</f>
        <v>1.59084E-7</v>
      </c>
      <c r="AC80" s="10">
        <f>AVERAGE(AC75:AC79)</f>
        <v>1.8243399999999999E-12</v>
      </c>
    </row>
    <row r="82" spans="1:29">
      <c r="A82" s="23">
        <v>0.1</v>
      </c>
    </row>
    <row r="83" spans="1:29">
      <c r="A83" s="12" t="s">
        <v>19</v>
      </c>
      <c r="B83" s="12" t="s">
        <v>20</v>
      </c>
      <c r="C83" s="12" t="s">
        <v>21</v>
      </c>
      <c r="D83" s="12" t="s">
        <v>22</v>
      </c>
      <c r="E83" s="12" t="s">
        <v>23</v>
      </c>
      <c r="F83" s="12" t="s">
        <v>24</v>
      </c>
      <c r="G83" s="12" t="s">
        <v>25</v>
      </c>
      <c r="H83" s="12" t="s">
        <v>26</v>
      </c>
      <c r="I83" s="12" t="s">
        <v>27</v>
      </c>
      <c r="J83" s="12" t="s">
        <v>28</v>
      </c>
      <c r="K83" s="12" t="s">
        <v>29</v>
      </c>
      <c r="L83" s="12" t="s">
        <v>30</v>
      </c>
      <c r="M83" s="12" t="s">
        <v>31</v>
      </c>
      <c r="N83" s="12" t="s">
        <v>32</v>
      </c>
      <c r="O83" s="12" t="s">
        <v>33</v>
      </c>
      <c r="P83" s="12" t="s">
        <v>34</v>
      </c>
      <c r="Q83" s="12" t="s">
        <v>35</v>
      </c>
      <c r="R83" s="12" t="s">
        <v>36</v>
      </c>
      <c r="S83" s="12" t="s">
        <v>37</v>
      </c>
      <c r="T83" s="12" t="s">
        <v>38</v>
      </c>
      <c r="U83" s="12" t="s">
        <v>39</v>
      </c>
      <c r="V83" s="12" t="s">
        <v>40</v>
      </c>
      <c r="W83" s="12" t="s">
        <v>41</v>
      </c>
      <c r="X83" s="12" t="s">
        <v>42</v>
      </c>
      <c r="Z83" s="10" t="s">
        <v>43</v>
      </c>
      <c r="AA83" s="10" t="s">
        <v>44</v>
      </c>
      <c r="AB83" s="10" t="s">
        <v>45</v>
      </c>
      <c r="AC83" s="10" t="s">
        <v>46</v>
      </c>
    </row>
    <row r="84" spans="1:29">
      <c r="A84" s="10" t="s">
        <v>92</v>
      </c>
      <c r="B84" s="16">
        <v>1.6918E-4</v>
      </c>
      <c r="C84" s="10">
        <v>4.2125999999999997E-2</v>
      </c>
      <c r="D84" s="16">
        <v>1.7874E-7</v>
      </c>
      <c r="E84" s="16">
        <v>8.6670999999999996E-9</v>
      </c>
      <c r="F84" s="16">
        <v>4.8490000000000002</v>
      </c>
      <c r="G84" s="10">
        <v>-50.68</v>
      </c>
      <c r="H84" s="10">
        <v>5.5702999999999996</v>
      </c>
      <c r="I84" s="10">
        <v>10.991</v>
      </c>
      <c r="J84" s="16">
        <v>1.5662999999999999E-7</v>
      </c>
      <c r="K84" s="16">
        <v>2.7932000000000002E-8</v>
      </c>
      <c r="L84" s="16">
        <v>17.832999999999998</v>
      </c>
      <c r="M84" s="10">
        <v>0.82665999999999995</v>
      </c>
      <c r="N84" s="16">
        <v>1.5532000000000001E-2</v>
      </c>
      <c r="O84" s="16">
        <v>1.8789</v>
      </c>
      <c r="P84" s="10">
        <v>10301</v>
      </c>
      <c r="Q84" s="16">
        <v>9.6388999999999996</v>
      </c>
      <c r="R84" s="16">
        <v>9.3572000000000002E-2</v>
      </c>
      <c r="S84" s="17">
        <v>1.8157E-12</v>
      </c>
      <c r="T84" s="16">
        <v>2.9360000000000001E-14</v>
      </c>
      <c r="U84" s="16">
        <v>1.617</v>
      </c>
      <c r="V84" s="10">
        <v>0.96852000000000005</v>
      </c>
      <c r="W84" s="16">
        <v>9.1918000000000002E-4</v>
      </c>
      <c r="X84" s="16">
        <v>9.4906000000000004E-2</v>
      </c>
      <c r="Z84" s="14">
        <f>D84</f>
        <v>1.7874E-7</v>
      </c>
      <c r="AA84" s="13">
        <f>G84+P84</f>
        <v>10250.32</v>
      </c>
      <c r="AB84" s="14">
        <f>J84</f>
        <v>1.5662999999999999E-7</v>
      </c>
      <c r="AC84" s="14">
        <f>S84</f>
        <v>1.8157E-12</v>
      </c>
    </row>
    <row r="85" spans="1:29">
      <c r="A85" s="10" t="s">
        <v>93</v>
      </c>
      <c r="B85" s="16">
        <v>1.6621999999999999E-4</v>
      </c>
      <c r="C85" s="10">
        <v>4.1389000000000002E-2</v>
      </c>
      <c r="D85" s="16">
        <v>1.7915000000000001E-7</v>
      </c>
      <c r="E85" s="16">
        <v>8.6059999999999994E-9</v>
      </c>
      <c r="F85" s="16">
        <v>4.8037999999999998</v>
      </c>
      <c r="G85" s="10">
        <v>-51.27</v>
      </c>
      <c r="H85" s="10">
        <v>5.5420999999999996</v>
      </c>
      <c r="I85" s="10">
        <v>10.81</v>
      </c>
      <c r="J85" s="16">
        <v>1.6247E-7</v>
      </c>
      <c r="K85" s="16">
        <v>2.8666E-8</v>
      </c>
      <c r="L85" s="16">
        <v>17.643999999999998</v>
      </c>
      <c r="M85" s="10">
        <v>0.82359000000000004</v>
      </c>
      <c r="N85" s="16">
        <v>1.5370999999999999E-2</v>
      </c>
      <c r="O85" s="16">
        <v>1.8663000000000001</v>
      </c>
      <c r="P85" s="10">
        <v>10262</v>
      </c>
      <c r="Q85" s="16">
        <v>9.5660000000000007</v>
      </c>
      <c r="R85" s="16">
        <v>9.3217999999999995E-2</v>
      </c>
      <c r="S85" s="17">
        <v>1.8200999999999999E-12</v>
      </c>
      <c r="T85" s="16">
        <v>2.9254999999999998E-14</v>
      </c>
      <c r="U85" s="16">
        <v>1.6073</v>
      </c>
      <c r="V85" s="10">
        <v>0.96835000000000004</v>
      </c>
      <c r="W85" s="16">
        <v>9.1385000000000001E-4</v>
      </c>
      <c r="X85" s="16">
        <v>9.4371999999999998E-2</v>
      </c>
      <c r="Z85" s="16">
        <f t="shared" ref="Z85:Z88" si="45">D85</f>
        <v>1.7915000000000001E-7</v>
      </c>
      <c r="AA85" s="10">
        <f t="shared" ref="AA85:AA88" si="46">G85+P85</f>
        <v>10210.73</v>
      </c>
      <c r="AB85" s="16">
        <f t="shared" ref="AB85:AB88" si="47">J85</f>
        <v>1.6247E-7</v>
      </c>
      <c r="AC85" s="16">
        <f t="shared" ref="AC85:AC88" si="48">S85</f>
        <v>1.8200999999999999E-12</v>
      </c>
    </row>
    <row r="86" spans="1:29">
      <c r="A86" s="10" t="s">
        <v>94</v>
      </c>
      <c r="B86" s="16">
        <v>1.6511E-4</v>
      </c>
      <c r="C86" s="10">
        <v>4.1112999999999997E-2</v>
      </c>
      <c r="D86" s="16">
        <v>1.8043000000000001E-7</v>
      </c>
      <c r="E86" s="16">
        <v>8.5751999999999999E-9</v>
      </c>
      <c r="F86" s="16">
        <v>4.7526000000000002</v>
      </c>
      <c r="G86" s="10">
        <v>-52.31</v>
      </c>
      <c r="H86" s="10">
        <v>5.5240999999999998</v>
      </c>
      <c r="I86" s="10">
        <v>10.56</v>
      </c>
      <c r="J86" s="16">
        <v>1.6523999999999999E-7</v>
      </c>
      <c r="K86" s="16">
        <v>2.9151000000000001E-8</v>
      </c>
      <c r="L86" s="16">
        <v>17.641999999999999</v>
      </c>
      <c r="M86" s="10">
        <v>0.82226999999999995</v>
      </c>
      <c r="N86" s="16">
        <v>1.537E-2</v>
      </c>
      <c r="O86" s="16">
        <v>1.8692</v>
      </c>
      <c r="P86" s="10">
        <v>10269</v>
      </c>
      <c r="Q86" s="16">
        <v>9.5479000000000003</v>
      </c>
      <c r="R86" s="16">
        <v>9.2978000000000005E-2</v>
      </c>
      <c r="S86" s="17">
        <v>1.8318999999999999E-12</v>
      </c>
      <c r="T86" s="16">
        <v>2.9352000000000002E-14</v>
      </c>
      <c r="U86" s="16">
        <v>1.6023000000000001</v>
      </c>
      <c r="V86" s="10">
        <v>0.96802999999999995</v>
      </c>
      <c r="W86" s="16">
        <v>9.1098999999999998E-4</v>
      </c>
      <c r="X86" s="16">
        <v>9.4107999999999997E-2</v>
      </c>
      <c r="Z86" s="16">
        <f t="shared" si="45"/>
        <v>1.8043000000000001E-7</v>
      </c>
      <c r="AA86" s="10">
        <f t="shared" si="46"/>
        <v>10216.69</v>
      </c>
      <c r="AB86" s="16">
        <f t="shared" si="47"/>
        <v>1.6523999999999999E-7</v>
      </c>
      <c r="AC86" s="16">
        <f t="shared" si="48"/>
        <v>1.8318999999999999E-12</v>
      </c>
    </row>
    <row r="87" spans="1:29">
      <c r="A87" s="10" t="s">
        <v>95</v>
      </c>
      <c r="B87" s="16">
        <v>1.5637999999999999E-4</v>
      </c>
      <c r="C87" s="10">
        <v>3.8938E-2</v>
      </c>
      <c r="D87" s="16">
        <v>1.8697000000000001E-7</v>
      </c>
      <c r="E87" s="16">
        <v>8.3792999999999998E-9</v>
      </c>
      <c r="F87" s="16">
        <v>4.4816000000000003</v>
      </c>
      <c r="G87" s="10">
        <v>-58.83</v>
      </c>
      <c r="H87" s="10">
        <v>5.4184999999999999</v>
      </c>
      <c r="I87" s="10">
        <v>9.2103999999999999</v>
      </c>
      <c r="J87" s="16">
        <v>1.7511000000000001E-7</v>
      </c>
      <c r="K87" s="16">
        <v>2.9993999999999997E-8</v>
      </c>
      <c r="L87" s="16">
        <v>17.129000000000001</v>
      </c>
      <c r="M87" s="10">
        <v>0.81664999999999999</v>
      </c>
      <c r="N87" s="16">
        <v>1.4930000000000001E-2</v>
      </c>
      <c r="O87" s="16">
        <v>1.8282</v>
      </c>
      <c r="P87" s="10">
        <v>10268</v>
      </c>
      <c r="Q87" s="16">
        <v>9.3741000000000003</v>
      </c>
      <c r="R87" s="16">
        <v>9.1294E-2</v>
      </c>
      <c r="S87" s="17">
        <v>1.8878000000000001E-12</v>
      </c>
      <c r="T87" s="16">
        <v>2.9587999999999997E-14</v>
      </c>
      <c r="U87" s="16">
        <v>1.5672999999999999</v>
      </c>
      <c r="V87" s="10">
        <v>0.96638000000000002</v>
      </c>
      <c r="W87" s="16">
        <v>8.9141999999999997E-4</v>
      </c>
      <c r="X87" s="16">
        <v>9.2243000000000006E-2</v>
      </c>
      <c r="Z87" s="16">
        <f t="shared" si="45"/>
        <v>1.8697000000000001E-7</v>
      </c>
      <c r="AA87" s="10">
        <f t="shared" si="46"/>
        <v>10209.17</v>
      </c>
      <c r="AB87" s="16">
        <f t="shared" si="47"/>
        <v>1.7511000000000001E-7</v>
      </c>
      <c r="AC87" s="16">
        <f t="shared" si="48"/>
        <v>1.8878000000000001E-12</v>
      </c>
    </row>
    <row r="88" spans="1:29">
      <c r="A88" s="11" t="s">
        <v>96</v>
      </c>
      <c r="B88" s="18">
        <v>1.5757E-4</v>
      </c>
      <c r="C88" s="11">
        <v>3.9234999999999999E-2</v>
      </c>
      <c r="D88" s="18">
        <v>1.8323000000000001E-7</v>
      </c>
      <c r="E88" s="18">
        <v>8.3870999999999997E-9</v>
      </c>
      <c r="F88" s="18">
        <v>4.5773999999999999</v>
      </c>
      <c r="G88" s="11">
        <v>-53.5</v>
      </c>
      <c r="H88" s="11">
        <v>5.4089</v>
      </c>
      <c r="I88" s="11">
        <v>10.11</v>
      </c>
      <c r="J88" s="18">
        <v>1.7232E-7</v>
      </c>
      <c r="K88" s="18">
        <v>2.9566999999999999E-8</v>
      </c>
      <c r="L88" s="18">
        <v>17.158000000000001</v>
      </c>
      <c r="M88" s="11">
        <v>0.81832000000000005</v>
      </c>
      <c r="N88" s="18">
        <v>1.4952999999999999E-2</v>
      </c>
      <c r="O88" s="18">
        <v>1.8272999999999999</v>
      </c>
      <c r="P88" s="11">
        <v>10247</v>
      </c>
      <c r="Q88" s="18">
        <v>9.3434000000000008</v>
      </c>
      <c r="R88" s="18">
        <v>9.1181999999999999E-2</v>
      </c>
      <c r="S88" s="24">
        <v>1.8219000000000001E-12</v>
      </c>
      <c r="T88" s="18">
        <v>2.8575000000000001E-14</v>
      </c>
      <c r="U88" s="18">
        <v>1.5684</v>
      </c>
      <c r="V88" s="11">
        <v>0.96825000000000006</v>
      </c>
      <c r="W88" s="18">
        <v>8.9178E-4</v>
      </c>
      <c r="X88" s="18">
        <v>9.2102000000000003E-2</v>
      </c>
      <c r="Z88" s="18">
        <f t="shared" si="45"/>
        <v>1.8323000000000001E-7</v>
      </c>
      <c r="AA88" s="11">
        <f t="shared" si="46"/>
        <v>10193.5</v>
      </c>
      <c r="AB88" s="18">
        <f t="shared" si="47"/>
        <v>1.7232E-7</v>
      </c>
      <c r="AC88" s="18">
        <f t="shared" si="48"/>
        <v>1.8219000000000001E-12</v>
      </c>
    </row>
    <row r="89" spans="1:29">
      <c r="A89" s="10" t="s">
        <v>51</v>
      </c>
      <c r="B89" s="10">
        <f t="shared" ref="B89:X89" si="49">AVERAGE(B84:B88)</f>
        <v>1.6289200000000001E-4</v>
      </c>
      <c r="C89" s="10">
        <f t="shared" si="49"/>
        <v>4.0560199999999998E-2</v>
      </c>
      <c r="D89" s="10">
        <f t="shared" si="49"/>
        <v>1.81704E-7</v>
      </c>
      <c r="E89" s="10">
        <f t="shared" si="49"/>
        <v>8.5229400000000003E-9</v>
      </c>
      <c r="F89" s="10">
        <f t="shared" si="49"/>
        <v>4.6928800000000006</v>
      </c>
      <c r="G89" s="10">
        <f t="shared" si="49"/>
        <v>-53.317999999999998</v>
      </c>
      <c r="H89" s="10">
        <f t="shared" si="49"/>
        <v>5.4927799999999998</v>
      </c>
      <c r="I89" s="10">
        <f t="shared" si="49"/>
        <v>10.33628</v>
      </c>
      <c r="J89" s="10">
        <f t="shared" si="49"/>
        <v>1.6635400000000001E-7</v>
      </c>
      <c r="K89" s="10">
        <f t="shared" si="49"/>
        <v>2.9061999999999999E-8</v>
      </c>
      <c r="L89" s="10">
        <f t="shared" si="49"/>
        <v>17.481200000000001</v>
      </c>
      <c r="M89" s="10">
        <f t="shared" si="49"/>
        <v>0.82149800000000006</v>
      </c>
      <c r="N89" s="10">
        <f t="shared" si="49"/>
        <v>1.52312E-2</v>
      </c>
      <c r="O89" s="10">
        <f t="shared" si="49"/>
        <v>1.85398</v>
      </c>
      <c r="P89" s="10">
        <f t="shared" si="49"/>
        <v>10269.4</v>
      </c>
      <c r="Q89" s="10">
        <f t="shared" si="49"/>
        <v>9.4940600000000011</v>
      </c>
      <c r="R89" s="10">
        <f t="shared" si="49"/>
        <v>9.2448799999999998E-2</v>
      </c>
      <c r="S89" s="21">
        <f t="shared" si="49"/>
        <v>1.8354800000000002E-12</v>
      </c>
      <c r="T89" s="10">
        <f t="shared" si="49"/>
        <v>2.9226E-14</v>
      </c>
      <c r="U89" s="10">
        <f t="shared" si="49"/>
        <v>1.5924600000000002</v>
      </c>
      <c r="V89" s="10">
        <f t="shared" si="49"/>
        <v>0.96790599999999993</v>
      </c>
      <c r="W89" s="10">
        <f t="shared" si="49"/>
        <v>9.0544400000000004E-4</v>
      </c>
      <c r="X89" s="10">
        <f t="shared" si="49"/>
        <v>9.354620000000001E-2</v>
      </c>
      <c r="Z89" s="10">
        <f>AVERAGE(Z84:Z88)</f>
        <v>1.81704E-7</v>
      </c>
      <c r="AA89" s="10">
        <f>AVERAGE(AA84:AA88)</f>
        <v>10216.081999999999</v>
      </c>
      <c r="AB89" s="10">
        <f>AVERAGE(AB84:AB88)</f>
        <v>1.6635400000000001E-7</v>
      </c>
      <c r="AC89" s="10">
        <f>AVERAGE(AC84:AC88)</f>
        <v>1.8354800000000002E-12</v>
      </c>
    </row>
    <row r="94" spans="1:29">
      <c r="A94" s="52" t="s">
        <v>97</v>
      </c>
      <c r="B94" s="52"/>
      <c r="C94" s="52"/>
      <c r="D94" s="52"/>
    </row>
    <row r="95" spans="1:29">
      <c r="A95" s="1" t="s">
        <v>98</v>
      </c>
      <c r="B95" s="26">
        <v>1</v>
      </c>
      <c r="C95" s="26">
        <v>2</v>
      </c>
      <c r="D95" s="26">
        <v>3</v>
      </c>
      <c r="E95" s="26">
        <v>4</v>
      </c>
      <c r="F95" s="26">
        <v>5</v>
      </c>
      <c r="G95" s="26">
        <v>6</v>
      </c>
      <c r="H95" s="26">
        <v>7</v>
      </c>
      <c r="I95" s="26">
        <v>8</v>
      </c>
      <c r="J95" s="26">
        <v>9</v>
      </c>
      <c r="K95" s="26">
        <v>10</v>
      </c>
      <c r="L95" s="26"/>
      <c r="M95" s="25"/>
      <c r="N95" s="25"/>
    </row>
    <row r="96" spans="1:29">
      <c r="A96" s="1" t="s">
        <v>99</v>
      </c>
      <c r="B96" s="32">
        <f>(B95-1)*40/60</f>
        <v>0</v>
      </c>
      <c r="C96" s="32">
        <f>(C95-1)*7/60</f>
        <v>0.11666666666666667</v>
      </c>
      <c r="D96" s="32">
        <f>(D95-2)*40/60</f>
        <v>0.66666666666666663</v>
      </c>
      <c r="E96" s="32">
        <f t="shared" ref="E96:K96" si="50">(E95-2)*40/60</f>
        <v>1.3333333333333333</v>
      </c>
      <c r="F96" s="32">
        <f t="shared" si="50"/>
        <v>2</v>
      </c>
      <c r="G96" s="32">
        <f t="shared" si="50"/>
        <v>2.6666666666666665</v>
      </c>
      <c r="H96" s="32">
        <f t="shared" si="50"/>
        <v>3.3333333333333335</v>
      </c>
      <c r="I96" s="32">
        <f t="shared" si="50"/>
        <v>4</v>
      </c>
      <c r="J96" s="32">
        <f t="shared" si="50"/>
        <v>4.666666666666667</v>
      </c>
      <c r="K96" s="32">
        <f t="shared" si="50"/>
        <v>5.333333333333333</v>
      </c>
      <c r="L96" s="32"/>
      <c r="M96" s="25"/>
      <c r="N96" s="25"/>
    </row>
    <row r="97" spans="1:14">
      <c r="A97" s="1" t="s">
        <v>100</v>
      </c>
      <c r="B97" s="27"/>
      <c r="C97" s="27"/>
      <c r="D97" s="27"/>
      <c r="E97" s="27"/>
      <c r="F97" s="27"/>
      <c r="G97" s="27"/>
      <c r="H97" s="27"/>
      <c r="I97" s="27"/>
      <c r="J97" s="37"/>
      <c r="K97" s="27"/>
      <c r="L97" s="27"/>
      <c r="M97" s="25"/>
      <c r="N97" s="25"/>
    </row>
    <row r="98" spans="1:14">
      <c r="A98" s="1" t="s">
        <v>101</v>
      </c>
      <c r="B98" s="27"/>
      <c r="C98" s="27"/>
      <c r="D98" s="27"/>
      <c r="E98" s="27"/>
      <c r="F98" s="27"/>
      <c r="G98" s="27"/>
      <c r="H98" s="27"/>
      <c r="I98" s="27"/>
      <c r="J98" s="37"/>
      <c r="K98" s="27"/>
      <c r="L98" s="27"/>
      <c r="M98" s="25"/>
      <c r="N98" s="25"/>
    </row>
    <row r="99" spans="1:14">
      <c r="A99" s="1" t="s">
        <v>102</v>
      </c>
      <c r="B99" s="27"/>
      <c r="C99" s="27"/>
      <c r="D99" s="27"/>
      <c r="E99" s="27"/>
      <c r="F99" s="27"/>
      <c r="G99" s="27"/>
      <c r="H99" s="27"/>
      <c r="I99" s="27"/>
      <c r="J99" s="37"/>
      <c r="K99" s="27"/>
      <c r="L99" s="27"/>
      <c r="M99" s="25"/>
      <c r="N99" s="25"/>
    </row>
    <row r="100" spans="1:14">
      <c r="A100" s="1" t="s">
        <v>103</v>
      </c>
      <c r="B100" s="27"/>
      <c r="C100" s="27"/>
      <c r="D100" s="27"/>
      <c r="E100" s="27"/>
      <c r="F100" s="27"/>
      <c r="G100" s="27"/>
      <c r="H100" s="27"/>
      <c r="I100" s="27"/>
      <c r="J100" s="37"/>
      <c r="K100" s="27"/>
      <c r="L100" s="27"/>
      <c r="M100" s="25"/>
      <c r="N100" s="25"/>
    </row>
    <row r="101" spans="1:14">
      <c r="A101" s="1" t="s">
        <v>104</v>
      </c>
      <c r="B101" s="27"/>
      <c r="C101" s="27"/>
      <c r="D101" s="27"/>
      <c r="E101" s="27"/>
      <c r="F101" s="27"/>
      <c r="G101" s="27"/>
      <c r="H101" s="27"/>
      <c r="I101" s="27"/>
      <c r="J101" s="37"/>
      <c r="K101" s="27"/>
      <c r="L101" s="27"/>
      <c r="M101" s="25"/>
      <c r="N101" s="25"/>
    </row>
    <row r="102" spans="1:14">
      <c r="A102" s="25" t="s">
        <v>105</v>
      </c>
      <c r="B102" s="27" t="e">
        <f>AVERAGE(B97:B101)</f>
        <v>#DIV/0!</v>
      </c>
      <c r="C102" s="27" t="e">
        <f t="shared" ref="C102:J102" si="51">AVERAGE(C97:C101)</f>
        <v>#DIV/0!</v>
      </c>
      <c r="D102" s="27" t="e">
        <f t="shared" si="51"/>
        <v>#DIV/0!</v>
      </c>
      <c r="E102" s="27" t="e">
        <f t="shared" si="51"/>
        <v>#DIV/0!</v>
      </c>
      <c r="F102" s="27" t="e">
        <f t="shared" si="51"/>
        <v>#DIV/0!</v>
      </c>
      <c r="G102" s="27" t="e">
        <f t="shared" si="51"/>
        <v>#DIV/0!</v>
      </c>
      <c r="H102" s="27" t="e">
        <f t="shared" si="51"/>
        <v>#DIV/0!</v>
      </c>
      <c r="I102" s="27" t="e">
        <f t="shared" si="51"/>
        <v>#DIV/0!</v>
      </c>
      <c r="J102" s="27" t="e">
        <f t="shared" si="51"/>
        <v>#DIV/0!</v>
      </c>
      <c r="K102" s="27" t="e">
        <f>AVERAGE(K97:K101)</f>
        <v>#DIV/0!</v>
      </c>
      <c r="L102" s="27"/>
      <c r="M102" s="25"/>
      <c r="N102" s="25"/>
    </row>
    <row r="103" spans="1:14">
      <c r="B103" s="16"/>
      <c r="C103" s="16"/>
      <c r="D103" s="16"/>
      <c r="E103" s="16"/>
      <c r="F103" s="16"/>
    </row>
    <row r="104" spans="1:14">
      <c r="B104" s="16"/>
      <c r="C104" s="16"/>
      <c r="D104" s="16"/>
      <c r="E104" s="16"/>
      <c r="F104" s="16"/>
    </row>
    <row r="106" spans="1:14">
      <c r="A106" s="28" t="s">
        <v>106</v>
      </c>
    </row>
    <row r="107" spans="1:14">
      <c r="A107" s="29"/>
      <c r="B107" s="53" t="s">
        <v>107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</row>
    <row r="108" spans="1:14">
      <c r="A108" s="33" t="s">
        <v>98</v>
      </c>
      <c r="B108" s="26">
        <v>1</v>
      </c>
      <c r="C108" s="26">
        <v>2</v>
      </c>
      <c r="D108" s="26">
        <v>3</v>
      </c>
      <c r="E108" s="26">
        <v>4</v>
      </c>
      <c r="F108" s="26">
        <v>5</v>
      </c>
      <c r="G108" s="26">
        <v>6</v>
      </c>
      <c r="H108" s="26">
        <v>7</v>
      </c>
      <c r="I108" s="26">
        <v>8</v>
      </c>
      <c r="J108" s="26">
        <v>9</v>
      </c>
      <c r="K108" s="26">
        <v>10</v>
      </c>
      <c r="L108" s="26"/>
      <c r="M108" s="38"/>
      <c r="N108" s="39"/>
    </row>
    <row r="109" spans="1:14">
      <c r="A109" s="1" t="s">
        <v>99</v>
      </c>
      <c r="B109" s="32">
        <f>(B108-1)*40/60</f>
        <v>0</v>
      </c>
      <c r="C109" s="32">
        <f>(C108-1)*7/60</f>
        <v>0.11666666666666667</v>
      </c>
      <c r="D109" s="32">
        <f>(D108-2)*40/60</f>
        <v>0.66666666666666663</v>
      </c>
      <c r="E109" s="32">
        <f t="shared" ref="E109:K109" si="52">(E108-2)*40/60</f>
        <v>1.3333333333333333</v>
      </c>
      <c r="F109" s="32">
        <f t="shared" si="52"/>
        <v>2</v>
      </c>
      <c r="G109" s="32">
        <f t="shared" si="52"/>
        <v>2.6666666666666665</v>
      </c>
      <c r="H109" s="32">
        <f t="shared" si="52"/>
        <v>3.3333333333333335</v>
      </c>
      <c r="I109" s="32">
        <f t="shared" si="52"/>
        <v>4</v>
      </c>
      <c r="J109" s="32">
        <f t="shared" si="52"/>
        <v>4.666666666666667</v>
      </c>
      <c r="K109" s="32">
        <f t="shared" si="52"/>
        <v>5.333333333333333</v>
      </c>
      <c r="L109" s="32"/>
      <c r="M109" s="25"/>
      <c r="N109" s="25"/>
    </row>
    <row r="110" spans="1:14">
      <c r="A110" s="26">
        <v>1</v>
      </c>
      <c r="B110" s="34">
        <f>S3</f>
        <v>1.687E-12</v>
      </c>
      <c r="C110" s="34">
        <f>S12</f>
        <v>1.7482E-12</v>
      </c>
      <c r="D110" s="34">
        <f>S21</f>
        <v>1.7546E-12</v>
      </c>
      <c r="E110" s="34">
        <f>S30</f>
        <v>1.7591E-12</v>
      </c>
      <c r="F110" s="34">
        <f>S39</f>
        <v>1.7695000000000001E-12</v>
      </c>
      <c r="G110" s="34">
        <f>S48</f>
        <v>1.7868E-12</v>
      </c>
      <c r="H110" s="34">
        <f>S57</f>
        <v>1.7774000000000001E-12</v>
      </c>
      <c r="I110" s="34">
        <f>S66</f>
        <v>1.8028999999999999E-12</v>
      </c>
      <c r="J110" s="35">
        <f>S75</f>
        <v>1.7927E-12</v>
      </c>
      <c r="K110" s="34">
        <f>S84</f>
        <v>1.8157E-12</v>
      </c>
      <c r="L110" s="34"/>
      <c r="M110" s="25"/>
      <c r="N110" s="25"/>
    </row>
    <row r="111" spans="1:14">
      <c r="A111" s="26">
        <v>2</v>
      </c>
      <c r="B111" s="34">
        <f>S4</f>
        <v>1.7324999999999999E-12</v>
      </c>
      <c r="C111" s="34">
        <f>S13</f>
        <v>1.7399000000000001E-12</v>
      </c>
      <c r="D111" s="34">
        <f>S22</f>
        <v>1.7550000000000001E-12</v>
      </c>
      <c r="E111" s="34">
        <f>S31</f>
        <v>1.7558000000000001E-12</v>
      </c>
      <c r="F111" s="34">
        <f>S40</f>
        <v>1.7857E-12</v>
      </c>
      <c r="G111" s="34">
        <f>S49</f>
        <v>1.7942E-12</v>
      </c>
      <c r="H111" s="34">
        <f>S58</f>
        <v>1.7853000000000001E-12</v>
      </c>
      <c r="I111" s="34">
        <f>S67</f>
        <v>1.8015999999999999E-12</v>
      </c>
      <c r="J111" s="35">
        <f>S76</f>
        <v>1.8596999999999998E-12</v>
      </c>
      <c r="K111" s="34">
        <f>S85</f>
        <v>1.8200999999999999E-12</v>
      </c>
      <c r="L111" s="34"/>
      <c r="M111" s="25"/>
      <c r="N111" s="25"/>
    </row>
    <row r="112" spans="1:14">
      <c r="A112" s="26">
        <v>3</v>
      </c>
      <c r="B112" s="34">
        <f>S5</f>
        <v>1.7193E-12</v>
      </c>
      <c r="C112" s="34">
        <f>S14</f>
        <v>1.7691E-12</v>
      </c>
      <c r="D112" s="34">
        <f>S23</f>
        <v>1.7621999999999999E-12</v>
      </c>
      <c r="E112" s="34">
        <f>S32</f>
        <v>1.7737E-12</v>
      </c>
      <c r="F112" s="34">
        <f>S41</f>
        <v>1.8065E-12</v>
      </c>
      <c r="G112" s="34">
        <f>S50</f>
        <v>1.8060999999999999E-12</v>
      </c>
      <c r="H112" s="34">
        <f>S59</f>
        <v>1.8022999999999999E-12</v>
      </c>
      <c r="I112" s="34">
        <f>S68</f>
        <v>1.7971000000000001E-12</v>
      </c>
      <c r="J112" s="35">
        <f>S77</f>
        <v>1.838E-12</v>
      </c>
      <c r="K112" s="34">
        <f>S86</f>
        <v>1.8318999999999999E-12</v>
      </c>
      <c r="L112" s="34"/>
      <c r="M112" s="25"/>
      <c r="N112" s="25"/>
    </row>
    <row r="113" spans="1:22">
      <c r="A113" s="26">
        <v>4</v>
      </c>
      <c r="B113" s="34">
        <f>S6</f>
        <v>1.7358999999999999E-12</v>
      </c>
      <c r="C113" s="34">
        <f>S15</f>
        <v>1.7376E-12</v>
      </c>
      <c r="D113" s="34">
        <f>S24</f>
        <v>1.7625E-12</v>
      </c>
      <c r="E113" s="34">
        <f>S33</f>
        <v>1.7693999999999999E-12</v>
      </c>
      <c r="F113" s="34">
        <f>S42</f>
        <v>1.8074E-12</v>
      </c>
      <c r="G113" s="34">
        <f>S51</f>
        <v>1.8209E-12</v>
      </c>
      <c r="H113" s="34">
        <f>S60</f>
        <v>1.8166E-12</v>
      </c>
      <c r="I113" s="34">
        <f>S69</f>
        <v>1.8181000000000001E-12</v>
      </c>
      <c r="J113" s="35">
        <f>S78</f>
        <v>1.8215999999999998E-12</v>
      </c>
      <c r="K113" s="34"/>
      <c r="L113" s="34"/>
      <c r="M113" s="25"/>
      <c r="N113" s="25"/>
    </row>
    <row r="114" spans="1:22">
      <c r="A114" s="26">
        <v>5</v>
      </c>
      <c r="B114" s="34">
        <f>S7</f>
        <v>1.7193E-12</v>
      </c>
      <c r="C114" s="34">
        <f>S16</f>
        <v>1.7397999999999999E-12</v>
      </c>
      <c r="D114" s="34">
        <f>S25</f>
        <v>1.7581E-12</v>
      </c>
      <c r="E114" s="34">
        <f>S34</f>
        <v>1.7877999999999999E-12</v>
      </c>
      <c r="F114" s="34">
        <f>S43</f>
        <v>1.8118E-12</v>
      </c>
      <c r="G114" s="34">
        <f>S52</f>
        <v>1.8162000000000001E-12</v>
      </c>
      <c r="H114" s="34">
        <f>S61</f>
        <v>1.7816E-12</v>
      </c>
      <c r="I114" s="34">
        <f>S70</f>
        <v>1.8022999999999999E-12</v>
      </c>
      <c r="J114" s="35">
        <f>S79</f>
        <v>1.8097000000000001E-12</v>
      </c>
      <c r="K114" s="34">
        <f>S88</f>
        <v>1.8219000000000001E-12</v>
      </c>
      <c r="L114" s="34"/>
      <c r="M114" s="25"/>
      <c r="N114" s="25"/>
    </row>
    <row r="115" spans="1:22">
      <c r="A115" s="26" t="s">
        <v>108</v>
      </c>
      <c r="B115" s="27">
        <f t="shared" ref="B115:K115" si="53">AVERAGE(B110:B114)</f>
        <v>1.7187999999999999E-12</v>
      </c>
      <c r="C115" s="27">
        <f t="shared" si="53"/>
        <v>1.74692E-12</v>
      </c>
      <c r="D115" s="27">
        <f t="shared" si="53"/>
        <v>1.75848E-12</v>
      </c>
      <c r="E115" s="27">
        <f t="shared" si="53"/>
        <v>1.7691599999999999E-12</v>
      </c>
      <c r="F115" s="27">
        <f t="shared" si="53"/>
        <v>1.7961800000000001E-12</v>
      </c>
      <c r="G115" s="27">
        <f t="shared" si="53"/>
        <v>1.8048399999999998E-12</v>
      </c>
      <c r="H115" s="27">
        <f t="shared" si="53"/>
        <v>1.7926399999999999E-12</v>
      </c>
      <c r="I115" s="27">
        <f t="shared" si="53"/>
        <v>1.8043999999999999E-12</v>
      </c>
      <c r="J115" s="27">
        <f t="shared" si="53"/>
        <v>1.8243399999999999E-12</v>
      </c>
      <c r="K115" s="27">
        <f t="shared" si="53"/>
        <v>1.8224E-12</v>
      </c>
      <c r="L115" s="27"/>
      <c r="M115" s="25"/>
      <c r="N115" s="25"/>
    </row>
    <row r="116" spans="1:22">
      <c r="A116" s="26" t="s">
        <v>109</v>
      </c>
      <c r="B116" s="27">
        <f t="shared" ref="B116:K116" si="54">STDEV(B110:B114)</f>
        <v>1.9312172327317271E-14</v>
      </c>
      <c r="C116" s="27">
        <f t="shared" si="54"/>
        <v>1.3042507427638293E-14</v>
      </c>
      <c r="D116" s="27">
        <f t="shared" si="54"/>
        <v>3.7851023764225531E-15</v>
      </c>
      <c r="E116" s="27">
        <f t="shared" si="54"/>
        <v>1.2726075593049045E-14</v>
      </c>
      <c r="F116" s="27">
        <f t="shared" si="54"/>
        <v>1.8014077828187573E-14</v>
      </c>
      <c r="G116" s="27">
        <f t="shared" si="54"/>
        <v>1.4380646717029132E-14</v>
      </c>
      <c r="H116" s="27">
        <f t="shared" si="54"/>
        <v>1.6396737480364746E-14</v>
      </c>
      <c r="I116" s="27">
        <f t="shared" si="54"/>
        <v>7.991870869827705E-15</v>
      </c>
      <c r="J116" s="27">
        <f t="shared" si="54"/>
        <v>2.5786876507246799E-14</v>
      </c>
      <c r="K116" s="27">
        <f t="shared" si="54"/>
        <v>6.8478707152904606E-15</v>
      </c>
      <c r="L116" s="27"/>
      <c r="M116" s="25"/>
      <c r="N116" s="25"/>
    </row>
    <row r="117" spans="1:22">
      <c r="A117" s="43" t="s">
        <v>110</v>
      </c>
      <c r="B117" s="46">
        <f>B115*1000000000000</f>
        <v>1.7187999999999999</v>
      </c>
      <c r="C117" s="46">
        <f t="shared" ref="C117:K117" si="55">C115*1000000000000</f>
        <v>1.74692</v>
      </c>
      <c r="D117" s="46">
        <f t="shared" si="55"/>
        <v>1.75848</v>
      </c>
      <c r="E117" s="46">
        <f t="shared" si="55"/>
        <v>1.7691599999999998</v>
      </c>
      <c r="F117" s="46">
        <f t="shared" si="55"/>
        <v>1.7961800000000001</v>
      </c>
      <c r="G117" s="46">
        <f t="shared" si="55"/>
        <v>1.8048399999999998</v>
      </c>
      <c r="H117" s="46">
        <f t="shared" si="55"/>
        <v>1.79264</v>
      </c>
      <c r="I117" s="46">
        <f t="shared" si="55"/>
        <v>1.8043999999999998</v>
      </c>
      <c r="J117" s="46">
        <f t="shared" si="55"/>
        <v>1.8243399999999999</v>
      </c>
      <c r="K117" s="46">
        <f t="shared" si="55"/>
        <v>1.8224</v>
      </c>
      <c r="L117" s="27"/>
      <c r="M117" s="25"/>
      <c r="N117" s="25"/>
    </row>
    <row r="118" spans="1:22">
      <c r="A118" s="43" t="s">
        <v>111</v>
      </c>
      <c r="B118" s="46">
        <f>(B117-$B$117)/B117*100</f>
        <v>0</v>
      </c>
      <c r="C118" s="46">
        <f t="shared" ref="C118:K118" si="56">(C117-$B$117)/C117*100</f>
        <v>1.609690197604936</v>
      </c>
      <c r="D118" s="46">
        <f t="shared" si="56"/>
        <v>2.2564942450298076</v>
      </c>
      <c r="E118" s="46">
        <f t="shared" si="56"/>
        <v>2.8465486445544759</v>
      </c>
      <c r="F118" s="46">
        <f t="shared" si="56"/>
        <v>4.3080314890489939</v>
      </c>
      <c r="G118" s="46">
        <f t="shared" si="56"/>
        <v>4.7671815784224592</v>
      </c>
      <c r="H118" s="46">
        <f t="shared" si="56"/>
        <v>4.1190646197786576</v>
      </c>
      <c r="I118" s="46">
        <f t="shared" si="56"/>
        <v>4.7439592108179953</v>
      </c>
      <c r="J118" s="46">
        <f t="shared" si="56"/>
        <v>5.7851058464979097</v>
      </c>
      <c r="K118" s="46">
        <f t="shared" si="56"/>
        <v>5.684811237928014</v>
      </c>
      <c r="L118" s="30"/>
      <c r="M118" s="25"/>
      <c r="N118" s="25"/>
    </row>
    <row r="119" spans="1:22">
      <c r="A119" s="43" t="s">
        <v>112</v>
      </c>
      <c r="B119" s="47"/>
      <c r="C119" s="47">
        <f>(C117-$C117)/C117*100</f>
        <v>0</v>
      </c>
      <c r="D119" s="47">
        <f>(D117-$C117)/D117*100</f>
        <v>0.65738592420727071</v>
      </c>
      <c r="E119" s="47">
        <f t="shared" ref="E119:K119" si="57">(E117-$C117)/E117*100</f>
        <v>1.2570937620113398</v>
      </c>
      <c r="F119" s="47">
        <f t="shared" si="57"/>
        <v>2.7424868331681727</v>
      </c>
      <c r="G119" s="47">
        <f t="shared" si="57"/>
        <v>3.2091487334057178</v>
      </c>
      <c r="H119" s="47">
        <f t="shared" si="57"/>
        <v>2.5504284184219914</v>
      </c>
      <c r="I119" s="47">
        <f t="shared" si="57"/>
        <v>3.1855464420305784</v>
      </c>
      <c r="J119" s="47">
        <f t="shared" si="57"/>
        <v>4.2437264983500791</v>
      </c>
      <c r="K119" s="47">
        <f t="shared" si="57"/>
        <v>4.1417910447761193</v>
      </c>
      <c r="L119" s="36"/>
      <c r="V119" s="40"/>
    </row>
    <row r="120" spans="1:22">
      <c r="A120" s="44" t="s">
        <v>113</v>
      </c>
      <c r="B120" s="47">
        <f>B117-$B$117</f>
        <v>0</v>
      </c>
      <c r="C120" s="47">
        <f t="shared" ref="C120:K121" si="58">C117-$B$117</f>
        <v>2.8120000000000145E-2</v>
      </c>
      <c r="D120" s="47">
        <f t="shared" si="58"/>
        <v>3.968000000000016E-2</v>
      </c>
      <c r="E120" s="47">
        <f t="shared" si="58"/>
        <v>5.035999999999996E-2</v>
      </c>
      <c r="F120" s="47">
        <f t="shared" si="58"/>
        <v>7.7380000000000226E-2</v>
      </c>
      <c r="G120" s="47">
        <f t="shared" si="58"/>
        <v>8.6039999999999894E-2</v>
      </c>
      <c r="H120" s="47">
        <f t="shared" si="58"/>
        <v>7.3840000000000128E-2</v>
      </c>
      <c r="I120" s="47">
        <f t="shared" si="58"/>
        <v>8.5599999999999898E-2</v>
      </c>
      <c r="J120" s="47">
        <f t="shared" si="58"/>
        <v>0.10553999999999997</v>
      </c>
      <c r="K120" s="47">
        <f t="shared" si="58"/>
        <v>0.10360000000000014</v>
      </c>
      <c r="L120" s="36"/>
      <c r="V120" s="40"/>
    </row>
    <row r="121" spans="1:22">
      <c r="A121" s="44" t="s">
        <v>114</v>
      </c>
      <c r="B121" s="47"/>
      <c r="C121" s="47">
        <f>C117-$C$117</f>
        <v>0</v>
      </c>
      <c r="D121" s="47">
        <f t="shared" ref="D121:K121" si="59">D117-$C$117</f>
        <v>1.1560000000000015E-2</v>
      </c>
      <c r="E121" s="47">
        <f t="shared" si="59"/>
        <v>2.2239999999999815E-2</v>
      </c>
      <c r="F121" s="47">
        <f t="shared" si="59"/>
        <v>4.9260000000000081E-2</v>
      </c>
      <c r="G121" s="47">
        <f t="shared" si="59"/>
        <v>5.7919999999999749E-2</v>
      </c>
      <c r="H121" s="47">
        <f t="shared" si="59"/>
        <v>4.5719999999999983E-2</v>
      </c>
      <c r="I121" s="47">
        <f t="shared" si="59"/>
        <v>5.7479999999999754E-2</v>
      </c>
      <c r="J121" s="47">
        <f t="shared" si="59"/>
        <v>7.7419999999999822E-2</v>
      </c>
      <c r="K121" s="47">
        <f t="shared" si="59"/>
        <v>7.5479999999999992E-2</v>
      </c>
      <c r="L121" s="36"/>
      <c r="V121" s="40"/>
    </row>
    <row r="122" spans="1:22">
      <c r="A122" s="45"/>
      <c r="D122" s="36"/>
      <c r="E122" s="36"/>
      <c r="F122" s="36"/>
      <c r="G122" s="36"/>
      <c r="H122" s="36"/>
      <c r="I122" s="36"/>
      <c r="J122" s="36"/>
      <c r="K122" s="36"/>
      <c r="L122" s="36"/>
      <c r="V122" s="40"/>
    </row>
    <row r="123" spans="1:22">
      <c r="A123" s="45"/>
      <c r="D123" s="36"/>
      <c r="E123" s="36"/>
      <c r="F123" s="36"/>
      <c r="G123" s="36"/>
      <c r="H123" s="36"/>
      <c r="I123" s="36"/>
      <c r="J123" s="36"/>
      <c r="K123" s="36"/>
      <c r="L123" s="36"/>
      <c r="V123" s="40"/>
    </row>
    <row r="124" spans="1:22">
      <c r="A124" s="45"/>
      <c r="D124" s="36"/>
      <c r="E124" s="36"/>
      <c r="F124" s="36"/>
      <c r="G124" s="36"/>
      <c r="H124" s="36"/>
      <c r="I124" s="36"/>
      <c r="J124" s="36"/>
      <c r="K124" s="36"/>
      <c r="L124" s="36"/>
      <c r="V124" s="40"/>
    </row>
    <row r="125" spans="1:22">
      <c r="A125" s="45"/>
      <c r="D125" s="36"/>
      <c r="E125" s="36"/>
      <c r="F125" s="36"/>
      <c r="G125" s="36"/>
      <c r="H125" s="36"/>
      <c r="I125" s="36"/>
      <c r="J125" s="36"/>
      <c r="K125" s="36"/>
      <c r="L125" s="36"/>
      <c r="V125" s="40"/>
    </row>
    <row r="126" spans="1:22">
      <c r="A126" s="45"/>
      <c r="D126" s="36"/>
      <c r="E126" s="36"/>
      <c r="F126" s="36"/>
      <c r="G126" s="36"/>
      <c r="H126" s="36"/>
      <c r="I126" s="36"/>
      <c r="J126" s="36"/>
      <c r="K126" s="36"/>
      <c r="L126" s="36"/>
      <c r="V126" s="40"/>
    </row>
    <row r="127" spans="1:22">
      <c r="D127" s="36"/>
      <c r="E127" s="36"/>
      <c r="F127" s="36"/>
      <c r="G127" s="36"/>
      <c r="H127" s="36"/>
      <c r="I127" s="36"/>
      <c r="J127" s="36"/>
      <c r="K127" s="36"/>
      <c r="L127" s="36"/>
      <c r="V127" s="40"/>
    </row>
    <row r="128" spans="1:22">
      <c r="V128" s="40"/>
    </row>
    <row r="129" spans="22:25">
      <c r="V129" s="40"/>
      <c r="X129" s="10" t="s">
        <v>115</v>
      </c>
      <c r="Y129" s="10" t="s">
        <v>116</v>
      </c>
    </row>
    <row r="130" spans="22:25">
      <c r="V130" s="40"/>
      <c r="X130" s="42">
        <v>0</v>
      </c>
      <c r="Y130" s="40">
        <v>1.7187999999999999E-12</v>
      </c>
    </row>
    <row r="131" spans="22:25">
      <c r="V131" s="40">
        <v>1.7187999999999999E-12</v>
      </c>
      <c r="X131" s="42">
        <v>0.5</v>
      </c>
      <c r="Y131" s="40">
        <v>1.74692E-12</v>
      </c>
    </row>
    <row r="132" spans="22:25">
      <c r="V132" s="40">
        <v>1.74692E-12</v>
      </c>
      <c r="X132" s="42">
        <v>1.17</v>
      </c>
      <c r="Y132" s="40">
        <v>1.75848E-12</v>
      </c>
    </row>
    <row r="133" spans="22:25">
      <c r="V133" s="40">
        <v>1.75848E-12</v>
      </c>
      <c r="X133" s="42">
        <v>1.83</v>
      </c>
      <c r="Y133" s="40">
        <v>1.7691599999999999E-12</v>
      </c>
    </row>
    <row r="134" spans="22:25">
      <c r="V134" s="40">
        <v>1.7691599999999999E-12</v>
      </c>
      <c r="X134" s="42">
        <v>2.5</v>
      </c>
      <c r="Y134" s="40">
        <v>1.7961800000000001E-12</v>
      </c>
    </row>
    <row r="135" spans="22:25">
      <c r="V135" s="40">
        <v>1.7961800000000001E-12</v>
      </c>
      <c r="X135" s="42">
        <v>3.17</v>
      </c>
      <c r="Y135" s="40">
        <v>1.8048399999999998E-12</v>
      </c>
    </row>
    <row r="136" spans="22:25">
      <c r="V136" s="40">
        <v>1.8048399999999998E-12</v>
      </c>
      <c r="X136" s="42">
        <v>3.83</v>
      </c>
      <c r="Y136" s="40">
        <v>1.7926399999999999E-12</v>
      </c>
    </row>
    <row r="137" spans="22:25">
      <c r="V137" s="40">
        <v>1.7926399999999999E-12</v>
      </c>
      <c r="X137" s="42">
        <v>4.5</v>
      </c>
      <c r="Y137" s="40">
        <v>1.8043999999999999E-12</v>
      </c>
    </row>
    <row r="138" spans="22:25">
      <c r="V138" s="40">
        <v>1.8043999999999999E-12</v>
      </c>
      <c r="X138" s="42">
        <v>5.17</v>
      </c>
      <c r="Y138" s="40">
        <v>1.8243399999999999E-12</v>
      </c>
    </row>
    <row r="139" spans="22:25">
      <c r="V139" s="40">
        <v>1.8243399999999999E-12</v>
      </c>
      <c r="X139" s="42">
        <v>5.83</v>
      </c>
      <c r="Y139" s="40">
        <v>1.8354800000000002E-12</v>
      </c>
    </row>
    <row r="140" spans="22:25">
      <c r="V140" s="40">
        <v>1.8354800000000002E-12</v>
      </c>
    </row>
    <row r="141" spans="22:25">
      <c r="V141" s="41"/>
      <c r="W141" s="40"/>
    </row>
    <row r="142" spans="22:25">
      <c r="V142" s="41"/>
      <c r="W142" s="40"/>
    </row>
    <row r="143" spans="22:25">
      <c r="V143" s="41"/>
      <c r="W143" s="40"/>
    </row>
    <row r="144" spans="22:25">
      <c r="V144" s="41"/>
      <c r="W144" s="40"/>
    </row>
    <row r="145" spans="22:23">
      <c r="V145" s="41"/>
      <c r="W145" s="40"/>
    </row>
    <row r="146" spans="22:23">
      <c r="V146" s="41"/>
      <c r="W146" s="40"/>
    </row>
    <row r="147" spans="22:23">
      <c r="V147" s="41"/>
      <c r="W147" s="40"/>
    </row>
    <row r="148" spans="22:23">
      <c r="V148" s="41"/>
      <c r="W148" s="40"/>
    </row>
    <row r="149" spans="22:23">
      <c r="V149" s="41"/>
      <c r="W149" s="40"/>
    </row>
    <row r="150" spans="22:23">
      <c r="V150" s="41"/>
      <c r="W150" s="40"/>
    </row>
  </sheetData>
  <mergeCells count="2">
    <mergeCell ref="A94:D94"/>
    <mergeCell ref="B107:N10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29"/>
  <sheetViews>
    <sheetView topLeftCell="A104" workbookViewId="0">
      <selection activeCell="B120" sqref="B120"/>
    </sheetView>
  </sheetViews>
  <sheetFormatPr defaultColWidth="9.140625" defaultRowHeight="14.25"/>
  <cols>
    <col min="1" max="1" width="21.5703125" style="10" customWidth="1"/>
    <col min="2" max="5" width="9.140625" style="10"/>
    <col min="6" max="6" width="9.42578125" style="10" customWidth="1"/>
    <col min="7" max="22" width="9.140625" style="10"/>
    <col min="23" max="23" width="9.42578125" style="10" customWidth="1"/>
    <col min="24" max="24" width="14.7109375" style="10" bestFit="1" customWidth="1"/>
    <col min="25" max="16384" width="9.140625" style="10"/>
  </cols>
  <sheetData>
    <row r="1" spans="1:29">
      <c r="A1" s="31">
        <v>1</v>
      </c>
    </row>
    <row r="2" spans="1:29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  <c r="O2" s="11" t="s">
        <v>33</v>
      </c>
      <c r="P2" s="11" t="s">
        <v>34</v>
      </c>
      <c r="Q2" s="11" t="s">
        <v>35</v>
      </c>
      <c r="R2" s="11" t="s">
        <v>36</v>
      </c>
      <c r="S2" s="12" t="s">
        <v>37</v>
      </c>
      <c r="T2" s="11" t="s">
        <v>38</v>
      </c>
      <c r="U2" s="11" t="s">
        <v>39</v>
      </c>
      <c r="V2" s="11" t="s">
        <v>40</v>
      </c>
      <c r="W2" s="11" t="s">
        <v>41</v>
      </c>
      <c r="X2" s="11" t="s">
        <v>42</v>
      </c>
      <c r="Z2" s="10" t="s">
        <v>43</v>
      </c>
      <c r="AA2" s="10" t="s">
        <v>44</v>
      </c>
      <c r="AB2" s="10" t="s">
        <v>45</v>
      </c>
      <c r="AC2" s="10" t="s">
        <v>46</v>
      </c>
    </row>
    <row r="3" spans="1:29">
      <c r="A3" s="13" t="s">
        <v>117</v>
      </c>
      <c r="B3" s="14">
        <v>2.0000000000000001E-4</v>
      </c>
      <c r="C3" s="13">
        <v>3.9400999999999999E-2</v>
      </c>
      <c r="D3" s="14">
        <v>1.2592000000000001E-7</v>
      </c>
      <c r="E3" s="14">
        <v>1.7074000000000001E-8</v>
      </c>
      <c r="F3" s="14">
        <v>13.558999999999999</v>
      </c>
      <c r="G3" s="13">
        <v>-62.63</v>
      </c>
      <c r="H3" s="13">
        <v>11.912000000000001</v>
      </c>
      <c r="I3" s="13">
        <v>19.02</v>
      </c>
      <c r="J3" s="14">
        <v>7.3264E-8</v>
      </c>
      <c r="K3" s="14">
        <v>7.5275000000000007E-9</v>
      </c>
      <c r="L3" s="14">
        <v>10.273999999999999</v>
      </c>
      <c r="M3" s="13">
        <v>0.79891999999999996</v>
      </c>
      <c r="N3" s="14">
        <v>8.9216999999999994E-3</v>
      </c>
      <c r="O3" s="14">
        <v>1.1167</v>
      </c>
      <c r="P3" s="13">
        <v>11852</v>
      </c>
      <c r="Q3" s="14">
        <v>18.225000000000001</v>
      </c>
      <c r="R3" s="14">
        <v>0.15376999999999999</v>
      </c>
      <c r="S3" s="15">
        <v>1.5797E-12</v>
      </c>
      <c r="T3" s="14">
        <v>3.8942999999999999E-14</v>
      </c>
      <c r="U3" s="14">
        <v>2.4651999999999998</v>
      </c>
      <c r="V3" s="13">
        <v>0.95942000000000005</v>
      </c>
      <c r="W3" s="14">
        <v>1.4140999999999999E-3</v>
      </c>
      <c r="X3" s="14">
        <v>0.14738999999999999</v>
      </c>
      <c r="Z3" s="14"/>
      <c r="AA3" s="13"/>
      <c r="AB3" s="14"/>
      <c r="AC3" s="14"/>
    </row>
    <row r="4" spans="1:29">
      <c r="A4" s="10" t="s">
        <v>118</v>
      </c>
      <c r="B4" s="16">
        <v>1.9494E-4</v>
      </c>
      <c r="C4" s="10">
        <v>3.8404000000000001E-2</v>
      </c>
      <c r="D4" s="16">
        <v>1.2723000000000001E-7</v>
      </c>
      <c r="E4" s="16">
        <v>1.6835999999999999E-8</v>
      </c>
      <c r="F4" s="16">
        <v>13.233000000000001</v>
      </c>
      <c r="G4" s="10">
        <v>-63.29</v>
      </c>
      <c r="H4" s="10">
        <v>11.754</v>
      </c>
      <c r="I4" s="10">
        <v>18.571999999999999</v>
      </c>
      <c r="J4" s="16">
        <v>7.2897999999999995E-8</v>
      </c>
      <c r="K4" s="16">
        <v>7.3818000000000003E-9</v>
      </c>
      <c r="L4" s="16">
        <v>10.125999999999999</v>
      </c>
      <c r="M4" s="10">
        <v>0.79935</v>
      </c>
      <c r="N4" s="16">
        <v>8.7927999999999999E-3</v>
      </c>
      <c r="O4" s="16">
        <v>1.1000000000000001</v>
      </c>
      <c r="P4" s="10">
        <v>11828</v>
      </c>
      <c r="Q4" s="16">
        <v>17.974</v>
      </c>
      <c r="R4" s="16">
        <v>0.15196000000000001</v>
      </c>
      <c r="S4" s="17">
        <v>1.5903E-12</v>
      </c>
      <c r="T4" s="16">
        <v>3.8732000000000002E-14</v>
      </c>
      <c r="U4" s="16">
        <v>2.4355000000000002</v>
      </c>
      <c r="V4" s="10">
        <v>0.95916000000000001</v>
      </c>
      <c r="W4" s="16">
        <v>1.3971999999999999E-3</v>
      </c>
      <c r="X4" s="16">
        <v>0.14566999999999999</v>
      </c>
      <c r="Z4" s="16"/>
      <c r="AB4" s="16"/>
      <c r="AC4" s="16"/>
    </row>
    <row r="5" spans="1:29">
      <c r="A5" s="10" t="s">
        <v>119</v>
      </c>
      <c r="B5" s="16">
        <v>1.9701000000000001E-4</v>
      </c>
      <c r="C5" s="10">
        <v>3.8809999999999997E-2</v>
      </c>
      <c r="D5" s="16">
        <v>1.2699E-7</v>
      </c>
      <c r="E5" s="16">
        <v>1.6910000000000001E-8</v>
      </c>
      <c r="F5" s="16">
        <v>13.316000000000001</v>
      </c>
      <c r="G5" s="10">
        <v>-62.78</v>
      </c>
      <c r="H5" s="10">
        <v>11.804</v>
      </c>
      <c r="I5" s="10">
        <v>18.802</v>
      </c>
      <c r="J5" s="16">
        <v>7.2585999999999999E-8</v>
      </c>
      <c r="K5" s="16">
        <v>7.3978000000000002E-9</v>
      </c>
      <c r="L5" s="16">
        <v>10.192</v>
      </c>
      <c r="M5" s="10">
        <v>0.79991999999999996</v>
      </c>
      <c r="N5" s="16">
        <v>8.8494999999999997E-3</v>
      </c>
      <c r="O5" s="16">
        <v>1.1063000000000001</v>
      </c>
      <c r="P5" s="10">
        <v>11823</v>
      </c>
      <c r="Q5" s="16">
        <v>18.045999999999999</v>
      </c>
      <c r="R5" s="16">
        <v>0.15262999999999999</v>
      </c>
      <c r="S5" s="17">
        <v>1.5884E-12</v>
      </c>
      <c r="T5" s="16">
        <v>3.8867E-14</v>
      </c>
      <c r="U5" s="16">
        <v>2.4468999999999999</v>
      </c>
      <c r="V5" s="10">
        <v>0.95923999999999998</v>
      </c>
      <c r="W5" s="16">
        <v>1.4036999999999999E-3</v>
      </c>
      <c r="X5" s="16">
        <v>0.14632999999999999</v>
      </c>
      <c r="Z5" s="16"/>
      <c r="AB5" s="16"/>
      <c r="AC5" s="16"/>
    </row>
    <row r="6" spans="1:29">
      <c r="A6" s="10" t="s">
        <v>120</v>
      </c>
      <c r="B6" s="16">
        <v>1.9597000000000001E-4</v>
      </c>
      <c r="C6" s="10">
        <v>3.8606000000000001E-2</v>
      </c>
      <c r="D6" s="16">
        <v>1.2772000000000001E-7</v>
      </c>
      <c r="E6" s="16">
        <v>1.6870000000000002E-8</v>
      </c>
      <c r="F6" s="16">
        <v>13.209</v>
      </c>
      <c r="G6" s="10">
        <v>-63.11</v>
      </c>
      <c r="H6" s="10">
        <v>11.778</v>
      </c>
      <c r="I6" s="10">
        <v>18.663</v>
      </c>
      <c r="J6" s="16">
        <v>7.2172000000000006E-8</v>
      </c>
      <c r="K6" s="16">
        <v>7.3254000000000004E-9</v>
      </c>
      <c r="L6" s="16">
        <v>10.15</v>
      </c>
      <c r="M6" s="10">
        <v>0.80027000000000004</v>
      </c>
      <c r="N6" s="16">
        <v>8.8129000000000002E-3</v>
      </c>
      <c r="O6" s="16">
        <v>1.1012</v>
      </c>
      <c r="P6" s="10">
        <v>11823</v>
      </c>
      <c r="Q6" s="16">
        <v>18.003</v>
      </c>
      <c r="R6" s="16">
        <v>0.15226999999999999</v>
      </c>
      <c r="S6" s="17">
        <v>1.5903E-12</v>
      </c>
      <c r="T6" s="16">
        <v>3.8821000000000002E-14</v>
      </c>
      <c r="U6" s="16">
        <v>2.4411</v>
      </c>
      <c r="V6" s="10">
        <v>0.95918000000000003</v>
      </c>
      <c r="W6" s="16">
        <v>1.4004E-3</v>
      </c>
      <c r="X6" s="16">
        <v>0.14599999999999999</v>
      </c>
      <c r="Z6" s="16"/>
      <c r="AB6" s="16"/>
      <c r="AC6" s="16"/>
    </row>
    <row r="7" spans="1:29">
      <c r="A7" s="10" t="s">
        <v>121</v>
      </c>
      <c r="B7" s="16">
        <v>1.9464999999999999E-4</v>
      </c>
      <c r="C7" s="10">
        <v>3.8345999999999998E-2</v>
      </c>
      <c r="D7" s="16">
        <v>1.2797E-7</v>
      </c>
      <c r="E7" s="16">
        <v>1.6814000000000001E-8</v>
      </c>
      <c r="F7" s="16">
        <v>13.138999999999999</v>
      </c>
      <c r="G7" s="10">
        <v>-63.76</v>
      </c>
      <c r="H7" s="10">
        <v>11.742000000000001</v>
      </c>
      <c r="I7" s="10">
        <v>18.416</v>
      </c>
      <c r="J7" s="16">
        <v>7.2155E-8</v>
      </c>
      <c r="K7" s="16">
        <v>7.3028000000000001E-9</v>
      </c>
      <c r="L7" s="16">
        <v>10.121</v>
      </c>
      <c r="M7" s="10">
        <v>0.80032000000000003</v>
      </c>
      <c r="N7" s="16">
        <v>8.7877000000000007E-3</v>
      </c>
      <c r="O7" s="16">
        <v>1.0980000000000001</v>
      </c>
      <c r="P7" s="10">
        <v>11824</v>
      </c>
      <c r="Q7" s="16">
        <v>17.946999999999999</v>
      </c>
      <c r="R7" s="16">
        <v>0.15178</v>
      </c>
      <c r="S7" s="17">
        <v>1.5950999999999999E-12</v>
      </c>
      <c r="T7" s="16">
        <v>3.8812999999999997E-14</v>
      </c>
      <c r="U7" s="16">
        <v>2.4333</v>
      </c>
      <c r="V7" s="10">
        <v>0.95901999999999998</v>
      </c>
      <c r="W7" s="16">
        <v>1.3959E-3</v>
      </c>
      <c r="X7" s="16">
        <v>0.14555000000000001</v>
      </c>
      <c r="Z7" s="18"/>
      <c r="AA7" s="11"/>
      <c r="AB7" s="18"/>
      <c r="AC7" s="18"/>
    </row>
    <row r="8" spans="1:29">
      <c r="A8" s="13" t="s">
        <v>51</v>
      </c>
      <c r="B8" s="13">
        <f t="shared" ref="B8:X8" si="0">AVERAGE(B3:B7)</f>
        <v>1.9651399999999998E-4</v>
      </c>
      <c r="C8" s="13">
        <f t="shared" si="0"/>
        <v>3.8713399999999995E-2</v>
      </c>
      <c r="D8" s="13">
        <f t="shared" si="0"/>
        <v>1.2716599999999999E-7</v>
      </c>
      <c r="E8" s="13">
        <f t="shared" si="0"/>
        <v>1.6900799999999999E-8</v>
      </c>
      <c r="F8" s="13">
        <f t="shared" si="0"/>
        <v>13.2912</v>
      </c>
      <c r="G8" s="13">
        <f t="shared" si="0"/>
        <v>-63.113999999999997</v>
      </c>
      <c r="H8" s="13">
        <f t="shared" si="0"/>
        <v>11.797999999999998</v>
      </c>
      <c r="I8" s="13">
        <f t="shared" si="0"/>
        <v>18.694600000000001</v>
      </c>
      <c r="J8" s="13">
        <f t="shared" si="0"/>
        <v>7.2614999999999992E-8</v>
      </c>
      <c r="K8" s="13">
        <f t="shared" si="0"/>
        <v>7.3870600000000003E-9</v>
      </c>
      <c r="L8" s="13">
        <f t="shared" si="0"/>
        <v>10.172599999999999</v>
      </c>
      <c r="M8" s="13">
        <f t="shared" si="0"/>
        <v>0.79975600000000002</v>
      </c>
      <c r="N8" s="13">
        <f t="shared" si="0"/>
        <v>8.832920000000001E-3</v>
      </c>
      <c r="O8" s="13">
        <f t="shared" si="0"/>
        <v>1.1044400000000001</v>
      </c>
      <c r="P8" s="13">
        <f t="shared" si="0"/>
        <v>11830</v>
      </c>
      <c r="Q8" s="13">
        <f t="shared" si="0"/>
        <v>18.038999999999998</v>
      </c>
      <c r="R8" s="13">
        <f t="shared" si="0"/>
        <v>0.15248200000000001</v>
      </c>
      <c r="S8" s="19">
        <f t="shared" si="0"/>
        <v>1.58876E-12</v>
      </c>
      <c r="T8" s="13">
        <f t="shared" si="0"/>
        <v>3.8835200000000001E-14</v>
      </c>
      <c r="U8" s="13">
        <f t="shared" si="0"/>
        <v>2.4444000000000004</v>
      </c>
      <c r="V8" s="13">
        <f t="shared" si="0"/>
        <v>0.95920399999999995</v>
      </c>
      <c r="W8" s="13">
        <f t="shared" si="0"/>
        <v>1.40226E-3</v>
      </c>
      <c r="X8" s="13">
        <f t="shared" si="0"/>
        <v>0.14618799999999998</v>
      </c>
      <c r="Z8" s="10" t="e">
        <f>AVERAGE(Z3:Z7)</f>
        <v>#DIV/0!</v>
      </c>
      <c r="AA8" s="10" t="e">
        <f>AVERAGE(AA3:AA7)</f>
        <v>#DIV/0!</v>
      </c>
      <c r="AB8" s="10" t="e">
        <f>AVERAGE(AB3:AB7)</f>
        <v>#DIV/0!</v>
      </c>
      <c r="AC8" s="10" t="e">
        <f>AVERAGE(AC3:AC7)</f>
        <v>#DIV/0!</v>
      </c>
    </row>
    <row r="10" spans="1:29">
      <c r="A10" s="9">
        <v>2</v>
      </c>
    </row>
    <row r="11" spans="1:29">
      <c r="A11" s="21" t="s">
        <v>19</v>
      </c>
      <c r="B11" s="21" t="s">
        <v>20</v>
      </c>
      <c r="C11" s="21" t="s">
        <v>21</v>
      </c>
      <c r="D11" s="21" t="s">
        <v>22</v>
      </c>
      <c r="E11" s="21" t="s">
        <v>23</v>
      </c>
      <c r="F11" s="21" t="s">
        <v>24</v>
      </c>
      <c r="G11" s="21" t="s">
        <v>25</v>
      </c>
      <c r="H11" s="21" t="s">
        <v>26</v>
      </c>
      <c r="I11" s="21" t="s">
        <v>27</v>
      </c>
      <c r="J11" s="21" t="s">
        <v>28</v>
      </c>
      <c r="K11" s="21" t="s">
        <v>29</v>
      </c>
      <c r="L11" s="21" t="s">
        <v>30</v>
      </c>
      <c r="M11" s="21" t="s">
        <v>31</v>
      </c>
      <c r="N11" s="21" t="s">
        <v>32</v>
      </c>
      <c r="O11" s="21" t="s">
        <v>33</v>
      </c>
      <c r="P11" s="21" t="s">
        <v>34</v>
      </c>
      <c r="Q11" s="21" t="s">
        <v>35</v>
      </c>
      <c r="R11" s="21" t="s">
        <v>36</v>
      </c>
      <c r="S11" s="21" t="s">
        <v>37</v>
      </c>
      <c r="T11" s="21" t="s">
        <v>38</v>
      </c>
      <c r="U11" s="21" t="s">
        <v>39</v>
      </c>
      <c r="V11" s="21" t="s">
        <v>40</v>
      </c>
      <c r="W11" s="21" t="s">
        <v>41</v>
      </c>
      <c r="X11" s="21" t="s">
        <v>42</v>
      </c>
      <c r="Z11" s="10" t="s">
        <v>43</v>
      </c>
      <c r="AA11" s="10" t="s">
        <v>44</v>
      </c>
      <c r="AB11" s="10" t="s">
        <v>45</v>
      </c>
      <c r="AC11" s="10" t="s">
        <v>46</v>
      </c>
    </row>
    <row r="12" spans="1:29">
      <c r="A12" s="13" t="s">
        <v>122</v>
      </c>
      <c r="B12" s="14">
        <v>2.0134999999999999E-4</v>
      </c>
      <c r="C12" s="13">
        <v>3.9666E-2</v>
      </c>
      <c r="D12" s="14">
        <v>1.2561E-7</v>
      </c>
      <c r="E12" s="14">
        <v>1.7007999999999999E-8</v>
      </c>
      <c r="F12" s="14">
        <v>13.54</v>
      </c>
      <c r="G12" s="13">
        <v>-61.83</v>
      </c>
      <c r="H12" s="13">
        <v>11.83</v>
      </c>
      <c r="I12" s="13">
        <v>19.132999999999999</v>
      </c>
      <c r="J12" s="14">
        <v>7.5261000000000001E-8</v>
      </c>
      <c r="K12" s="14">
        <v>7.9381000000000001E-9</v>
      </c>
      <c r="L12" s="14">
        <v>10.547000000000001</v>
      </c>
      <c r="M12" s="13">
        <v>0.79849000000000003</v>
      </c>
      <c r="N12" s="14">
        <v>9.1596000000000004E-3</v>
      </c>
      <c r="O12" s="14">
        <v>1.1471</v>
      </c>
      <c r="P12" s="13">
        <v>11912</v>
      </c>
      <c r="Q12" s="14">
        <v>18.193999999999999</v>
      </c>
      <c r="R12" s="14">
        <v>0.15273999999999999</v>
      </c>
      <c r="S12" s="15">
        <v>1.5747999999999999E-12</v>
      </c>
      <c r="T12" s="14">
        <v>3.8676E-14</v>
      </c>
      <c r="U12" s="14">
        <v>2.4559000000000002</v>
      </c>
      <c r="V12" s="13">
        <v>0.95969000000000004</v>
      </c>
      <c r="W12" s="14">
        <v>1.4082000000000001E-3</v>
      </c>
      <c r="X12" s="14">
        <v>0.14673</v>
      </c>
      <c r="Z12" s="14"/>
      <c r="AA12" s="13"/>
      <c r="AB12" s="14"/>
      <c r="AC12" s="14"/>
    </row>
    <row r="13" spans="1:29">
      <c r="A13" s="10" t="s">
        <v>123</v>
      </c>
      <c r="B13" s="16">
        <v>1.9783999999999999E-4</v>
      </c>
      <c r="C13" s="10">
        <v>3.8974000000000002E-2</v>
      </c>
      <c r="D13" s="16">
        <v>1.2856999999999999E-7</v>
      </c>
      <c r="E13" s="16">
        <v>1.6910999999999998E-8</v>
      </c>
      <c r="F13" s="16">
        <v>13.153</v>
      </c>
      <c r="G13" s="10">
        <v>-64.55</v>
      </c>
      <c r="H13" s="10">
        <v>11.779</v>
      </c>
      <c r="I13" s="10">
        <v>18.248000000000001</v>
      </c>
      <c r="J13" s="16">
        <v>7.3349000000000004E-8</v>
      </c>
      <c r="K13" s="16">
        <v>7.5823999999999998E-9</v>
      </c>
      <c r="L13" s="16">
        <v>10.337</v>
      </c>
      <c r="M13" s="10">
        <v>0.79957999999999996</v>
      </c>
      <c r="N13" s="16">
        <v>8.9765000000000001E-3</v>
      </c>
      <c r="O13" s="16">
        <v>1.1227</v>
      </c>
      <c r="P13" s="10">
        <v>11904</v>
      </c>
      <c r="Q13" s="16">
        <v>18.091000000000001</v>
      </c>
      <c r="R13" s="16">
        <v>0.15196999999999999</v>
      </c>
      <c r="S13" s="17">
        <v>1.5916E-12</v>
      </c>
      <c r="T13" s="16">
        <v>3.8863999999999997E-14</v>
      </c>
      <c r="U13" s="16">
        <v>2.4418000000000002</v>
      </c>
      <c r="V13" s="10">
        <v>0.95911000000000002</v>
      </c>
      <c r="W13" s="16">
        <v>1.4004E-3</v>
      </c>
      <c r="X13" s="16">
        <v>0.14601</v>
      </c>
      <c r="Z13" s="16"/>
      <c r="AB13" s="16"/>
      <c r="AC13" s="16"/>
    </row>
    <row r="14" spans="1:29">
      <c r="A14" s="10" t="s">
        <v>124</v>
      </c>
      <c r="B14" s="16">
        <v>1.9897E-4</v>
      </c>
      <c r="C14" s="10">
        <v>3.9197999999999997E-2</v>
      </c>
      <c r="D14" s="16">
        <v>1.2660999999999999E-7</v>
      </c>
      <c r="E14" s="16">
        <v>1.6960000000000001E-8</v>
      </c>
      <c r="F14" s="16">
        <v>13.395</v>
      </c>
      <c r="G14" s="10">
        <v>-62.66</v>
      </c>
      <c r="H14" s="10">
        <v>11.81</v>
      </c>
      <c r="I14" s="10">
        <v>18.847999999999999</v>
      </c>
      <c r="J14" s="16">
        <v>7.2305999999999999E-8</v>
      </c>
      <c r="K14" s="16">
        <v>7.4657000000000008E-9</v>
      </c>
      <c r="L14" s="16">
        <v>10.324999999999999</v>
      </c>
      <c r="M14" s="10">
        <v>0.80057</v>
      </c>
      <c r="N14" s="16">
        <v>8.9650000000000007E-3</v>
      </c>
      <c r="O14" s="16">
        <v>1.1197999999999999</v>
      </c>
      <c r="P14" s="10">
        <v>11890</v>
      </c>
      <c r="Q14" s="16">
        <v>18.120999999999999</v>
      </c>
      <c r="R14" s="16">
        <v>0.15240999999999999</v>
      </c>
      <c r="S14" s="17">
        <v>1.5838E-12</v>
      </c>
      <c r="T14" s="16">
        <v>3.8795E-14</v>
      </c>
      <c r="U14" s="16">
        <v>2.4495</v>
      </c>
      <c r="V14" s="10">
        <v>0.95938999999999997</v>
      </c>
      <c r="W14" s="16">
        <v>1.4048000000000001E-3</v>
      </c>
      <c r="X14" s="16">
        <v>0.14643</v>
      </c>
      <c r="Z14" s="16"/>
      <c r="AB14" s="16"/>
      <c r="AC14" s="16"/>
    </row>
    <row r="15" spans="1:29">
      <c r="A15" s="10" t="s">
        <v>125</v>
      </c>
      <c r="B15" s="16">
        <v>1.9867999999999999E-4</v>
      </c>
      <c r="C15" s="10">
        <v>3.9141000000000002E-2</v>
      </c>
      <c r="D15" s="16">
        <v>1.2683E-7</v>
      </c>
      <c r="E15" s="16">
        <v>1.695E-8</v>
      </c>
      <c r="F15" s="16">
        <v>13.364000000000001</v>
      </c>
      <c r="G15" s="10">
        <v>-62.67</v>
      </c>
      <c r="H15" s="10">
        <v>11.803000000000001</v>
      </c>
      <c r="I15" s="10">
        <v>18.834</v>
      </c>
      <c r="J15" s="16">
        <v>7.2105999999999997E-8</v>
      </c>
      <c r="K15" s="16">
        <v>7.4289000000000003E-9</v>
      </c>
      <c r="L15" s="16">
        <v>10.303000000000001</v>
      </c>
      <c r="M15" s="10">
        <v>0.80067999999999995</v>
      </c>
      <c r="N15" s="16">
        <v>8.9455000000000003E-3</v>
      </c>
      <c r="O15" s="16">
        <v>1.1172</v>
      </c>
      <c r="P15" s="10">
        <v>11888</v>
      </c>
      <c r="Q15" s="16">
        <v>18.11</v>
      </c>
      <c r="R15" s="16">
        <v>0.15234</v>
      </c>
      <c r="S15" s="17">
        <v>1.5835000000000001E-12</v>
      </c>
      <c r="T15" s="16">
        <v>3.8770999999999998E-14</v>
      </c>
      <c r="U15" s="16">
        <v>2.4483999999999999</v>
      </c>
      <c r="V15" s="10">
        <v>0.95940000000000003</v>
      </c>
      <c r="W15" s="16">
        <v>1.4040999999999999E-3</v>
      </c>
      <c r="X15" s="16">
        <v>0.14635000000000001</v>
      </c>
      <c r="Z15" s="16"/>
      <c r="AB15" s="16"/>
      <c r="AC15" s="16"/>
    </row>
    <row r="16" spans="1:29">
      <c r="A16" s="10" t="s">
        <v>126</v>
      </c>
      <c r="B16" s="16">
        <v>1.9955E-4</v>
      </c>
      <c r="C16" s="10">
        <v>3.9312E-2</v>
      </c>
      <c r="D16" s="16">
        <v>1.2636E-7</v>
      </c>
      <c r="E16" s="16">
        <v>1.6988E-8</v>
      </c>
      <c r="F16" s="16">
        <v>13.444000000000001</v>
      </c>
      <c r="G16" s="10">
        <v>-62.27</v>
      </c>
      <c r="H16" s="10">
        <v>11.827999999999999</v>
      </c>
      <c r="I16" s="10">
        <v>18.995000000000001</v>
      </c>
      <c r="J16" s="16">
        <v>7.1456000000000001E-8</v>
      </c>
      <c r="K16" s="16">
        <v>7.3682000000000003E-9</v>
      </c>
      <c r="L16" s="16">
        <v>10.311999999999999</v>
      </c>
      <c r="M16" s="10">
        <v>0.80139000000000005</v>
      </c>
      <c r="N16" s="16">
        <v>8.9525999999999998E-3</v>
      </c>
      <c r="O16" s="16">
        <v>1.1171</v>
      </c>
      <c r="P16" s="10">
        <v>11887</v>
      </c>
      <c r="Q16" s="16">
        <v>18.14</v>
      </c>
      <c r="R16" s="16">
        <v>0.15260000000000001</v>
      </c>
      <c r="S16" s="17">
        <v>1.5798E-12</v>
      </c>
      <c r="T16" s="16">
        <v>3.8757999999999998E-14</v>
      </c>
      <c r="U16" s="16">
        <v>2.4533</v>
      </c>
      <c r="V16" s="10">
        <v>0.95952000000000004</v>
      </c>
      <c r="W16" s="16">
        <v>1.407E-3</v>
      </c>
      <c r="X16" s="16">
        <v>0.14663999999999999</v>
      </c>
      <c r="Z16" s="18"/>
      <c r="AA16" s="11"/>
      <c r="AB16" s="18"/>
      <c r="AC16" s="18"/>
    </row>
    <row r="17" spans="1:29">
      <c r="A17" s="13" t="s">
        <v>51</v>
      </c>
      <c r="B17" s="13">
        <f t="shared" ref="B17:X17" si="1">AVERAGE(B12:B16)</f>
        <v>1.99278E-4</v>
      </c>
      <c r="C17" s="13">
        <f t="shared" si="1"/>
        <v>3.92582E-2</v>
      </c>
      <c r="D17" s="13">
        <f t="shared" si="1"/>
        <v>1.2679600000000002E-7</v>
      </c>
      <c r="E17" s="13">
        <f t="shared" si="1"/>
        <v>1.6963400000000003E-8</v>
      </c>
      <c r="F17" s="13">
        <f t="shared" si="1"/>
        <v>13.379200000000001</v>
      </c>
      <c r="G17" s="13">
        <f t="shared" si="1"/>
        <v>-62.795999999999992</v>
      </c>
      <c r="H17" s="13">
        <f t="shared" si="1"/>
        <v>11.810000000000002</v>
      </c>
      <c r="I17" s="13">
        <f t="shared" si="1"/>
        <v>18.811600000000002</v>
      </c>
      <c r="J17" s="13">
        <f t="shared" si="1"/>
        <v>7.2895599999999998E-8</v>
      </c>
      <c r="K17" s="13">
        <f t="shared" si="1"/>
        <v>7.5566600000000002E-9</v>
      </c>
      <c r="L17" s="13">
        <f t="shared" si="1"/>
        <v>10.364799999999999</v>
      </c>
      <c r="M17" s="13">
        <f t="shared" si="1"/>
        <v>0.80014199999999991</v>
      </c>
      <c r="N17" s="13">
        <f t="shared" si="1"/>
        <v>8.9998400000000003E-3</v>
      </c>
      <c r="O17" s="13">
        <f t="shared" si="1"/>
        <v>1.1247799999999999</v>
      </c>
      <c r="P17" s="13">
        <f t="shared" si="1"/>
        <v>11896.2</v>
      </c>
      <c r="Q17" s="13">
        <f t="shared" si="1"/>
        <v>18.1312</v>
      </c>
      <c r="R17" s="13">
        <f t="shared" si="1"/>
        <v>0.15241199999999999</v>
      </c>
      <c r="S17" s="19">
        <f t="shared" si="1"/>
        <v>1.5826999999999999E-12</v>
      </c>
      <c r="T17" s="13">
        <f t="shared" si="1"/>
        <v>3.8772799999999996E-14</v>
      </c>
      <c r="U17" s="13">
        <f t="shared" si="1"/>
        <v>2.4497800000000001</v>
      </c>
      <c r="V17" s="13">
        <f t="shared" si="1"/>
        <v>0.959422</v>
      </c>
      <c r="W17" s="13">
        <f t="shared" si="1"/>
        <v>1.4049000000000002E-3</v>
      </c>
      <c r="X17" s="13">
        <f t="shared" si="1"/>
        <v>0.14643200000000001</v>
      </c>
      <c r="Z17" s="10" t="e">
        <f>AVERAGE(Z12:Z16)</f>
        <v>#DIV/0!</v>
      </c>
      <c r="AA17" s="10" t="e">
        <f>AVERAGE(AA12:AA16)</f>
        <v>#DIV/0!</v>
      </c>
      <c r="AB17" s="10" t="e">
        <f>AVERAGE(AB12:AB16)</f>
        <v>#DIV/0!</v>
      </c>
      <c r="AC17" s="10" t="e">
        <f>AVERAGE(AC12:AC16)</f>
        <v>#DIV/0!</v>
      </c>
    </row>
    <row r="19" spans="1:29">
      <c r="A19" s="20">
        <v>0.03</v>
      </c>
    </row>
    <row r="20" spans="1:29">
      <c r="A20" s="11" t="s">
        <v>19</v>
      </c>
      <c r="B20" s="11" t="s">
        <v>20</v>
      </c>
      <c r="C20" s="11" t="s">
        <v>21</v>
      </c>
      <c r="D20" s="11" t="s">
        <v>22</v>
      </c>
      <c r="E20" s="11" t="s">
        <v>23</v>
      </c>
      <c r="F20" s="11" t="s">
        <v>24</v>
      </c>
      <c r="G20" s="11" t="s">
        <v>25</v>
      </c>
      <c r="H20" s="11" t="s">
        <v>26</v>
      </c>
      <c r="I20" s="11" t="s">
        <v>27</v>
      </c>
      <c r="J20" s="11" t="s">
        <v>28</v>
      </c>
      <c r="K20" s="11" t="s">
        <v>29</v>
      </c>
      <c r="L20" s="11" t="s">
        <v>30</v>
      </c>
      <c r="M20" s="11" t="s">
        <v>31</v>
      </c>
      <c r="N20" s="11" t="s">
        <v>32</v>
      </c>
      <c r="O20" s="11" t="s">
        <v>33</v>
      </c>
      <c r="P20" s="11" t="s">
        <v>34</v>
      </c>
      <c r="Q20" s="11" t="s">
        <v>35</v>
      </c>
      <c r="R20" s="11" t="s">
        <v>36</v>
      </c>
      <c r="S20" s="12" t="s">
        <v>37</v>
      </c>
      <c r="T20" s="11" t="s">
        <v>38</v>
      </c>
      <c r="U20" s="11" t="s">
        <v>39</v>
      </c>
      <c r="V20" s="11" t="s">
        <v>40</v>
      </c>
      <c r="W20" s="11" t="s">
        <v>41</v>
      </c>
      <c r="X20" s="11" t="s">
        <v>42</v>
      </c>
      <c r="Z20" s="10" t="s">
        <v>43</v>
      </c>
      <c r="AA20" s="10" t="s">
        <v>44</v>
      </c>
      <c r="AB20" s="10" t="s">
        <v>45</v>
      </c>
      <c r="AC20" s="10" t="s">
        <v>46</v>
      </c>
    </row>
    <row r="21" spans="1:29">
      <c r="A21" s="10" t="s">
        <v>127</v>
      </c>
      <c r="B21" s="16">
        <v>2.0408000000000001E-4</v>
      </c>
      <c r="C21" s="10">
        <v>4.0203999999999997E-2</v>
      </c>
      <c r="D21" s="16">
        <v>1.2616000000000001E-7</v>
      </c>
      <c r="E21" s="16">
        <v>1.7126000000000001E-8</v>
      </c>
      <c r="F21" s="10">
        <v>13.574999999999999</v>
      </c>
      <c r="G21" s="10">
        <v>-63.68</v>
      </c>
      <c r="H21" s="10">
        <v>11.833</v>
      </c>
      <c r="I21" s="10">
        <v>18.582000000000001</v>
      </c>
      <c r="J21" s="16">
        <v>7.0206E-8</v>
      </c>
      <c r="K21" s="16">
        <v>7.4004000000000002E-9</v>
      </c>
      <c r="L21" s="10">
        <v>10.541</v>
      </c>
      <c r="M21" s="10">
        <v>0.80208000000000002</v>
      </c>
      <c r="N21" s="10">
        <v>9.1520000000000004E-3</v>
      </c>
      <c r="O21" s="10">
        <v>1.141</v>
      </c>
      <c r="P21" s="10">
        <v>12121</v>
      </c>
      <c r="Q21" s="10">
        <v>18.396999999999998</v>
      </c>
      <c r="R21" s="10">
        <v>0.15178</v>
      </c>
      <c r="S21" s="17">
        <v>1.5719E-12</v>
      </c>
      <c r="T21" s="16">
        <v>3.8647000000000002E-14</v>
      </c>
      <c r="U21" s="10">
        <v>2.4586000000000001</v>
      </c>
      <c r="V21" s="10">
        <v>0.95975999999999995</v>
      </c>
      <c r="W21" s="10">
        <v>1.4086999999999999E-3</v>
      </c>
      <c r="X21" s="10">
        <v>0.14677999999999999</v>
      </c>
      <c r="Z21" s="14">
        <f>D21</f>
        <v>1.2616000000000001E-7</v>
      </c>
      <c r="AA21" s="13">
        <f>G21+P21</f>
        <v>12057.32</v>
      </c>
      <c r="AB21" s="14">
        <f>J21</f>
        <v>7.0206E-8</v>
      </c>
      <c r="AC21" s="14">
        <f>S21</f>
        <v>1.5719E-12</v>
      </c>
    </row>
    <row r="22" spans="1:29">
      <c r="A22" s="10" t="s">
        <v>128</v>
      </c>
      <c r="B22" s="16">
        <v>2.0196E-4</v>
      </c>
      <c r="C22" s="10">
        <v>3.9785000000000001E-2</v>
      </c>
      <c r="D22" s="16">
        <v>1.2912000000000001E-7</v>
      </c>
      <c r="E22" s="16">
        <v>1.7115000000000001E-8</v>
      </c>
      <c r="F22" s="10">
        <v>13.255000000000001</v>
      </c>
      <c r="G22" s="10">
        <v>-65.790000000000006</v>
      </c>
      <c r="H22" s="10">
        <v>11.891999999999999</v>
      </c>
      <c r="I22" s="10">
        <v>18.076000000000001</v>
      </c>
      <c r="J22" s="16">
        <v>7.1600000000000006E-8</v>
      </c>
      <c r="K22" s="16">
        <v>7.5268999999999997E-9</v>
      </c>
      <c r="L22" s="10">
        <v>10.512</v>
      </c>
      <c r="M22" s="10">
        <v>0.80120999999999998</v>
      </c>
      <c r="N22" s="10">
        <v>9.1280000000000007E-3</v>
      </c>
      <c r="O22" s="10">
        <v>1.1393</v>
      </c>
      <c r="P22" s="10">
        <v>12044</v>
      </c>
      <c r="Q22" s="10">
        <v>18.364000000000001</v>
      </c>
      <c r="R22" s="10">
        <v>0.15246999999999999</v>
      </c>
      <c r="S22" s="17">
        <v>1.6032000000000001E-12</v>
      </c>
      <c r="T22" s="16">
        <v>3.9409000000000003E-14</v>
      </c>
      <c r="U22" s="10">
        <v>2.4581</v>
      </c>
      <c r="V22" s="10">
        <v>0.95859000000000005</v>
      </c>
      <c r="W22" s="10">
        <v>1.4093E-3</v>
      </c>
      <c r="X22" s="10">
        <v>0.14702000000000001</v>
      </c>
      <c r="Z22" s="16">
        <f t="shared" ref="Z22:Z25" si="2">D22</f>
        <v>1.2912000000000001E-7</v>
      </c>
      <c r="AA22" s="10">
        <f t="shared" ref="AA22:AA25" si="3">G22+P22</f>
        <v>11978.21</v>
      </c>
      <c r="AB22" s="16">
        <f t="shared" ref="AB22:AB25" si="4">J22</f>
        <v>7.1600000000000006E-8</v>
      </c>
      <c r="AC22" s="16">
        <f t="shared" ref="AC22:AC25" si="5">S22</f>
        <v>1.6032000000000001E-12</v>
      </c>
    </row>
    <row r="23" spans="1:29">
      <c r="A23" s="10" t="s">
        <v>129</v>
      </c>
      <c r="B23" s="16">
        <v>2.0321E-4</v>
      </c>
      <c r="C23" s="10">
        <v>4.0031999999999998E-2</v>
      </c>
      <c r="D23" s="16">
        <v>1.275E-7</v>
      </c>
      <c r="E23" s="16">
        <v>1.7167999999999999E-8</v>
      </c>
      <c r="F23" s="10">
        <v>13.465</v>
      </c>
      <c r="G23" s="10">
        <v>-64.06</v>
      </c>
      <c r="H23" s="10">
        <v>11.913</v>
      </c>
      <c r="I23" s="10">
        <v>18.597000000000001</v>
      </c>
      <c r="J23" s="16">
        <v>7.0261999999999997E-8</v>
      </c>
      <c r="K23" s="16">
        <v>7.3868000000000002E-9</v>
      </c>
      <c r="L23" s="10">
        <v>10.513</v>
      </c>
      <c r="M23" s="10">
        <v>0.80247999999999997</v>
      </c>
      <c r="N23" s="10">
        <v>9.1278000000000001E-3</v>
      </c>
      <c r="O23" s="10">
        <v>1.1374</v>
      </c>
      <c r="P23" s="10">
        <v>12060</v>
      </c>
      <c r="Q23" s="10">
        <v>18.404</v>
      </c>
      <c r="R23" s="10">
        <v>0.15260000000000001</v>
      </c>
      <c r="S23" s="17">
        <v>1.5892999999999999E-12</v>
      </c>
      <c r="T23" s="16">
        <v>3.9148000000000003E-14</v>
      </c>
      <c r="U23" s="10">
        <v>2.4632000000000001</v>
      </c>
      <c r="V23" s="10">
        <v>0.95903000000000005</v>
      </c>
      <c r="W23" s="10">
        <v>1.4120000000000001E-3</v>
      </c>
      <c r="X23" s="10">
        <v>0.14723</v>
      </c>
      <c r="Z23" s="16">
        <f t="shared" si="2"/>
        <v>1.275E-7</v>
      </c>
      <c r="AA23" s="10">
        <f t="shared" si="3"/>
        <v>11995.94</v>
      </c>
      <c r="AB23" s="16">
        <f t="shared" si="4"/>
        <v>7.0261999999999997E-8</v>
      </c>
      <c r="AC23" s="16">
        <f t="shared" si="5"/>
        <v>1.5892999999999999E-12</v>
      </c>
    </row>
    <row r="24" spans="1:29">
      <c r="A24" s="10" t="s">
        <v>130</v>
      </c>
      <c r="B24" s="16">
        <v>2.0348E-4</v>
      </c>
      <c r="C24" s="10">
        <v>4.0085999999999997E-2</v>
      </c>
      <c r="D24" s="16">
        <v>1.2732999999999999E-7</v>
      </c>
      <c r="E24" s="16">
        <v>1.719E-8</v>
      </c>
      <c r="F24" s="10">
        <v>13.5</v>
      </c>
      <c r="G24" s="10">
        <v>-64.150000000000006</v>
      </c>
      <c r="H24" s="10">
        <v>11.932</v>
      </c>
      <c r="I24" s="10">
        <v>18.600000000000001</v>
      </c>
      <c r="J24" s="16">
        <v>6.9958999999999998E-8</v>
      </c>
      <c r="K24" s="16">
        <v>7.3533000000000002E-9</v>
      </c>
      <c r="L24" s="10">
        <v>10.510999999999999</v>
      </c>
      <c r="M24" s="10">
        <v>0.80279</v>
      </c>
      <c r="N24" s="10">
        <v>9.1254999999999999E-3</v>
      </c>
      <c r="O24" s="10">
        <v>1.1367</v>
      </c>
      <c r="P24" s="10">
        <v>12057</v>
      </c>
      <c r="Q24" s="10">
        <v>18.425000000000001</v>
      </c>
      <c r="R24" s="10">
        <v>0.15282000000000001</v>
      </c>
      <c r="S24" s="17">
        <v>1.5937999999999999E-12</v>
      </c>
      <c r="T24" s="16">
        <v>3.9305000000000003E-14</v>
      </c>
      <c r="U24" s="10">
        <v>2.4661</v>
      </c>
      <c r="V24" s="10">
        <v>0.95887999999999995</v>
      </c>
      <c r="W24" s="10">
        <v>1.4136999999999999E-3</v>
      </c>
      <c r="X24" s="10">
        <v>0.14743000000000001</v>
      </c>
      <c r="Z24" s="16">
        <f t="shared" si="2"/>
        <v>1.2732999999999999E-7</v>
      </c>
      <c r="AA24" s="10">
        <f t="shared" si="3"/>
        <v>11992.85</v>
      </c>
      <c r="AB24" s="16">
        <f t="shared" si="4"/>
        <v>6.9958999999999998E-8</v>
      </c>
      <c r="AC24" s="16">
        <f t="shared" si="5"/>
        <v>1.5937999999999999E-12</v>
      </c>
    </row>
    <row r="25" spans="1:29">
      <c r="A25" s="10" t="s">
        <v>131</v>
      </c>
      <c r="B25" s="16">
        <v>2.0364999999999999E-4</v>
      </c>
      <c r="C25" s="10">
        <v>4.0118000000000001E-2</v>
      </c>
      <c r="D25" s="16">
        <v>1.2781999999999999E-7</v>
      </c>
      <c r="E25" s="16">
        <v>1.7202999999999999E-8</v>
      </c>
      <c r="F25" s="10">
        <v>13.459</v>
      </c>
      <c r="G25" s="10">
        <v>-63.79</v>
      </c>
      <c r="H25" s="10">
        <v>11.941000000000001</v>
      </c>
      <c r="I25" s="10">
        <v>18.719000000000001</v>
      </c>
      <c r="J25" s="16">
        <v>7.0025999999999995E-8</v>
      </c>
      <c r="K25" s="16">
        <v>7.3486999999999997E-9</v>
      </c>
      <c r="L25" s="10">
        <v>10.494</v>
      </c>
      <c r="M25" s="10">
        <v>0.80257999999999996</v>
      </c>
      <c r="N25" s="10">
        <v>9.1111000000000004E-3</v>
      </c>
      <c r="O25" s="10">
        <v>1.1352</v>
      </c>
      <c r="P25" s="10">
        <v>12051</v>
      </c>
      <c r="Q25" s="10">
        <v>18.43</v>
      </c>
      <c r="R25" s="10">
        <v>0.15293000000000001</v>
      </c>
      <c r="S25" s="17">
        <v>1.5855000000000001E-12</v>
      </c>
      <c r="T25" s="16">
        <v>3.9128E-14</v>
      </c>
      <c r="U25" s="10">
        <v>2.4679000000000002</v>
      </c>
      <c r="V25" s="10">
        <v>0.95913000000000004</v>
      </c>
      <c r="W25" s="10">
        <v>1.4147000000000001E-3</v>
      </c>
      <c r="X25" s="10">
        <v>0.14749999999999999</v>
      </c>
      <c r="Z25" s="18">
        <f t="shared" si="2"/>
        <v>1.2781999999999999E-7</v>
      </c>
      <c r="AA25" s="11">
        <f t="shared" si="3"/>
        <v>11987.21</v>
      </c>
      <c r="AB25" s="18">
        <f t="shared" si="4"/>
        <v>7.0025999999999995E-8</v>
      </c>
      <c r="AC25" s="18">
        <f t="shared" si="5"/>
        <v>1.5855000000000001E-12</v>
      </c>
    </row>
    <row r="26" spans="1:29">
      <c r="A26" s="13" t="s">
        <v>51</v>
      </c>
      <c r="B26" s="13">
        <f t="shared" ref="B26:X26" si="6">AVERAGE(B21:B25)</f>
        <v>2.0327599999999998E-4</v>
      </c>
      <c r="C26" s="13">
        <f t="shared" si="6"/>
        <v>4.0044999999999997E-2</v>
      </c>
      <c r="D26" s="13">
        <f t="shared" si="6"/>
        <v>1.2758599999999999E-7</v>
      </c>
      <c r="E26" s="13">
        <f t="shared" si="6"/>
        <v>1.7160400000000001E-8</v>
      </c>
      <c r="F26" s="13">
        <f t="shared" si="6"/>
        <v>13.450800000000001</v>
      </c>
      <c r="G26" s="13">
        <f t="shared" si="6"/>
        <v>-64.294000000000011</v>
      </c>
      <c r="H26" s="13">
        <f t="shared" si="6"/>
        <v>11.902200000000002</v>
      </c>
      <c r="I26" s="13">
        <f t="shared" si="6"/>
        <v>18.514800000000001</v>
      </c>
      <c r="J26" s="13">
        <f t="shared" si="6"/>
        <v>7.0410599999999999E-8</v>
      </c>
      <c r="K26" s="13">
        <f t="shared" si="6"/>
        <v>7.4032200000000008E-9</v>
      </c>
      <c r="L26" s="13">
        <f t="shared" si="6"/>
        <v>10.514199999999999</v>
      </c>
      <c r="M26" s="13">
        <f t="shared" si="6"/>
        <v>0.80222800000000005</v>
      </c>
      <c r="N26" s="13">
        <f t="shared" si="6"/>
        <v>9.1288800000000007E-3</v>
      </c>
      <c r="O26" s="13">
        <f t="shared" si="6"/>
        <v>1.13792</v>
      </c>
      <c r="P26" s="13">
        <f t="shared" si="6"/>
        <v>12066.6</v>
      </c>
      <c r="Q26" s="13">
        <f t="shared" si="6"/>
        <v>18.403999999999996</v>
      </c>
      <c r="R26" s="13">
        <f t="shared" si="6"/>
        <v>0.15252000000000002</v>
      </c>
      <c r="S26" s="19">
        <f t="shared" si="6"/>
        <v>1.5887400000000002E-12</v>
      </c>
      <c r="T26" s="13">
        <f t="shared" si="6"/>
        <v>3.9127400000000001E-14</v>
      </c>
      <c r="U26" s="13">
        <f t="shared" si="6"/>
        <v>2.46278</v>
      </c>
      <c r="V26" s="13">
        <f t="shared" si="6"/>
        <v>0.9590780000000001</v>
      </c>
      <c r="W26" s="13">
        <f t="shared" si="6"/>
        <v>1.4116799999999998E-3</v>
      </c>
      <c r="X26" s="13">
        <f t="shared" si="6"/>
        <v>0.14719199999999999</v>
      </c>
      <c r="Z26" s="10">
        <f>AVERAGE(Z21:Z25)</f>
        <v>1.2758599999999999E-7</v>
      </c>
      <c r="AA26" s="10">
        <f>AVERAGE(AA21:AA25)</f>
        <v>12002.306</v>
      </c>
      <c r="AB26" s="10">
        <f>AVERAGE(AB21:AB25)</f>
        <v>7.0410599999999999E-8</v>
      </c>
      <c r="AC26" s="10">
        <f>AVERAGE(AC21:AC25)</f>
        <v>1.5887400000000002E-12</v>
      </c>
    </row>
    <row r="28" spans="1:29">
      <c r="A28" s="22">
        <v>4</v>
      </c>
    </row>
    <row r="29" spans="1:29">
      <c r="A29" s="12" t="s">
        <v>19</v>
      </c>
      <c r="B29" s="12" t="s">
        <v>20</v>
      </c>
      <c r="C29" s="12" t="s">
        <v>21</v>
      </c>
      <c r="D29" s="12" t="s">
        <v>22</v>
      </c>
      <c r="E29" s="12" t="s">
        <v>23</v>
      </c>
      <c r="F29" s="12" t="s">
        <v>24</v>
      </c>
      <c r="G29" s="12" t="s">
        <v>25</v>
      </c>
      <c r="H29" s="12" t="s">
        <v>26</v>
      </c>
      <c r="I29" s="12" t="s">
        <v>27</v>
      </c>
      <c r="J29" s="12" t="s">
        <v>28</v>
      </c>
      <c r="K29" s="12" t="s">
        <v>29</v>
      </c>
      <c r="L29" s="12" t="s">
        <v>30</v>
      </c>
      <c r="M29" s="12" t="s">
        <v>31</v>
      </c>
      <c r="N29" s="12" t="s">
        <v>32</v>
      </c>
      <c r="O29" s="12" t="s">
        <v>33</v>
      </c>
      <c r="P29" s="12" t="s">
        <v>34</v>
      </c>
      <c r="Q29" s="12" t="s">
        <v>35</v>
      </c>
      <c r="R29" s="12" t="s">
        <v>36</v>
      </c>
      <c r="S29" s="12" t="s">
        <v>37</v>
      </c>
      <c r="T29" s="12" t="s">
        <v>38</v>
      </c>
      <c r="U29" s="12" t="s">
        <v>39</v>
      </c>
      <c r="V29" s="12" t="s">
        <v>40</v>
      </c>
      <c r="W29" s="12" t="s">
        <v>41</v>
      </c>
      <c r="X29" s="12" t="s">
        <v>42</v>
      </c>
      <c r="Z29" s="10" t="s">
        <v>43</v>
      </c>
      <c r="AA29" s="10" t="s">
        <v>44</v>
      </c>
      <c r="AB29" s="10" t="s">
        <v>45</v>
      </c>
      <c r="AC29" s="10" t="s">
        <v>46</v>
      </c>
    </row>
    <row r="30" spans="1:29">
      <c r="A30" s="10" t="s">
        <v>132</v>
      </c>
      <c r="B30" s="16">
        <v>2.0846999999999999E-4</v>
      </c>
      <c r="C30" s="10">
        <v>4.1068E-2</v>
      </c>
      <c r="D30" s="16">
        <v>1.2377E-7</v>
      </c>
      <c r="E30" s="16">
        <v>1.7412999999999998E-8</v>
      </c>
      <c r="F30" s="16">
        <v>14.069000000000001</v>
      </c>
      <c r="G30" s="10">
        <v>-62.47</v>
      </c>
      <c r="H30" s="10">
        <v>12.041</v>
      </c>
      <c r="I30" s="10">
        <v>19.274999999999999</v>
      </c>
      <c r="J30" s="16">
        <v>6.9243999999999995E-8</v>
      </c>
      <c r="K30" s="16">
        <v>7.3453000000000003E-9</v>
      </c>
      <c r="L30" s="16">
        <v>10.608000000000001</v>
      </c>
      <c r="M30" s="10">
        <v>0.80242999999999998</v>
      </c>
      <c r="N30" s="16">
        <v>9.2099999999999994E-3</v>
      </c>
      <c r="O30" s="16">
        <v>1.1477999999999999</v>
      </c>
      <c r="P30" s="10">
        <v>12163</v>
      </c>
      <c r="Q30" s="16">
        <v>18.712</v>
      </c>
      <c r="R30" s="16">
        <v>0.15384</v>
      </c>
      <c r="S30" s="17">
        <v>1.5849E-12</v>
      </c>
      <c r="T30" s="16">
        <v>3.9474999999999997E-14</v>
      </c>
      <c r="U30" s="16">
        <v>2.4906999999999999</v>
      </c>
      <c r="V30" s="10">
        <v>0.95916000000000001</v>
      </c>
      <c r="W30" s="16">
        <v>1.4272E-3</v>
      </c>
      <c r="X30" s="16">
        <v>0.14879999999999999</v>
      </c>
      <c r="Z30" s="14">
        <f>D30</f>
        <v>1.2377E-7</v>
      </c>
      <c r="AA30" s="13">
        <f>G30+P30</f>
        <v>12100.53</v>
      </c>
      <c r="AB30" s="14">
        <f>J30</f>
        <v>6.9243999999999995E-8</v>
      </c>
      <c r="AC30" s="14">
        <f>S30</f>
        <v>1.5849E-12</v>
      </c>
    </row>
    <row r="31" spans="1:29">
      <c r="A31" s="10" t="s">
        <v>133</v>
      </c>
      <c r="B31" s="16">
        <v>2.0599E-4</v>
      </c>
      <c r="C31" s="10">
        <v>4.0580999999999999E-2</v>
      </c>
      <c r="D31" s="16">
        <v>1.2431999999999999E-7</v>
      </c>
      <c r="E31" s="16">
        <v>1.7321E-8</v>
      </c>
      <c r="F31" s="16">
        <v>13.933</v>
      </c>
      <c r="G31" s="10">
        <v>-62.47</v>
      </c>
      <c r="H31" s="10">
        <v>11.997999999999999</v>
      </c>
      <c r="I31" s="10">
        <v>19.206</v>
      </c>
      <c r="J31" s="16">
        <v>6.8491000000000001E-8</v>
      </c>
      <c r="K31" s="16">
        <v>7.2E-9</v>
      </c>
      <c r="L31" s="16">
        <v>10.512</v>
      </c>
      <c r="M31" s="10">
        <v>0.80356000000000005</v>
      </c>
      <c r="N31" s="16">
        <v>9.1263000000000004E-3</v>
      </c>
      <c r="O31" s="16">
        <v>1.1356999999999999</v>
      </c>
      <c r="P31" s="10">
        <v>12111</v>
      </c>
      <c r="Q31" s="16">
        <v>18.574999999999999</v>
      </c>
      <c r="R31" s="16">
        <v>0.15337000000000001</v>
      </c>
      <c r="S31" s="17">
        <v>1.5858E-12</v>
      </c>
      <c r="T31" s="16">
        <v>3.9324999999999999E-14</v>
      </c>
      <c r="U31" s="16">
        <v>2.4798</v>
      </c>
      <c r="V31" s="10">
        <v>0.95911999999999997</v>
      </c>
      <c r="W31" s="16">
        <v>1.4212999999999999E-3</v>
      </c>
      <c r="X31" s="16">
        <v>0.14818999999999999</v>
      </c>
      <c r="Z31" s="16">
        <f t="shared" ref="Z31:Z34" si="7">D31</f>
        <v>1.2431999999999999E-7</v>
      </c>
      <c r="AA31" s="10">
        <f t="shared" ref="AA31:AA34" si="8">G31+P31</f>
        <v>12048.53</v>
      </c>
      <c r="AB31" s="16">
        <f t="shared" ref="AB31:AB34" si="9">J31</f>
        <v>6.8491000000000001E-8</v>
      </c>
      <c r="AC31" s="16">
        <f t="shared" ref="AC31:AC34" si="10">S31</f>
        <v>1.5858E-12</v>
      </c>
    </row>
    <row r="32" spans="1:29">
      <c r="A32" s="10" t="s">
        <v>134</v>
      </c>
      <c r="B32" s="16">
        <v>2.0623000000000001E-4</v>
      </c>
      <c r="C32" s="10">
        <v>4.0627000000000003E-2</v>
      </c>
      <c r="D32" s="16">
        <v>1.2529999999999999E-7</v>
      </c>
      <c r="E32" s="16">
        <v>1.7337999999999999E-8</v>
      </c>
      <c r="F32" s="16">
        <v>13.837</v>
      </c>
      <c r="G32" s="10">
        <v>-63.63</v>
      </c>
      <c r="H32" s="10">
        <v>12.016</v>
      </c>
      <c r="I32" s="10">
        <v>18.884</v>
      </c>
      <c r="J32" s="16">
        <v>6.8787000000000006E-8</v>
      </c>
      <c r="K32" s="16">
        <v>7.2472000000000004E-9</v>
      </c>
      <c r="L32" s="16">
        <v>10.536</v>
      </c>
      <c r="M32" s="10">
        <v>0.80330000000000001</v>
      </c>
      <c r="N32" s="16">
        <v>9.1468000000000001E-3</v>
      </c>
      <c r="O32" s="16">
        <v>1.1387</v>
      </c>
      <c r="P32" s="10">
        <v>12115</v>
      </c>
      <c r="Q32" s="16">
        <v>18.603000000000002</v>
      </c>
      <c r="R32" s="16">
        <v>0.15354999999999999</v>
      </c>
      <c r="S32" s="17">
        <v>1.5941E-12</v>
      </c>
      <c r="T32" s="16">
        <v>3.9561999999999997E-14</v>
      </c>
      <c r="U32" s="16">
        <v>2.4817999999999998</v>
      </c>
      <c r="V32" s="10">
        <v>0.95882999999999996</v>
      </c>
      <c r="W32" s="16">
        <v>1.4224999999999999E-3</v>
      </c>
      <c r="X32" s="16">
        <v>0.14835999999999999</v>
      </c>
      <c r="Z32" s="16">
        <f t="shared" si="7"/>
        <v>1.2529999999999999E-7</v>
      </c>
      <c r="AA32" s="10">
        <f t="shared" si="8"/>
        <v>12051.37</v>
      </c>
      <c r="AB32" s="16">
        <f t="shared" si="9"/>
        <v>6.8787000000000006E-8</v>
      </c>
      <c r="AC32" s="16">
        <f t="shared" si="10"/>
        <v>1.5941E-12</v>
      </c>
    </row>
    <row r="33" spans="1:29">
      <c r="A33" s="10" t="s">
        <v>135</v>
      </c>
      <c r="B33" s="16">
        <v>2.0693E-4</v>
      </c>
      <c r="C33" s="10">
        <v>4.0765999999999997E-2</v>
      </c>
      <c r="D33" s="16">
        <v>1.2466000000000001E-7</v>
      </c>
      <c r="E33" s="16">
        <v>1.7360999999999999E-8</v>
      </c>
      <c r="F33" s="16">
        <v>13.927</v>
      </c>
      <c r="G33" s="10">
        <v>-62.7</v>
      </c>
      <c r="H33" s="10">
        <v>12.029</v>
      </c>
      <c r="I33" s="10">
        <v>19.184999999999999</v>
      </c>
      <c r="J33" s="16">
        <v>6.8085000000000004E-8</v>
      </c>
      <c r="K33" s="16">
        <v>7.1820000000000002E-9</v>
      </c>
      <c r="L33" s="16">
        <v>10.548999999999999</v>
      </c>
      <c r="M33" s="10">
        <v>0.80425999999999997</v>
      </c>
      <c r="N33" s="16">
        <v>9.1573999999999996E-3</v>
      </c>
      <c r="O33" s="16">
        <v>1.1386000000000001</v>
      </c>
      <c r="P33" s="10">
        <v>12109</v>
      </c>
      <c r="Q33" s="16">
        <v>18.61</v>
      </c>
      <c r="R33" s="16">
        <v>0.15368999999999999</v>
      </c>
      <c r="S33" s="17">
        <v>1.5871E-12</v>
      </c>
      <c r="T33" s="16">
        <v>3.9436999999999998E-14</v>
      </c>
      <c r="U33" s="16">
        <v>2.4847999999999999</v>
      </c>
      <c r="V33" s="10">
        <v>0.95906000000000002</v>
      </c>
      <c r="W33" s="16">
        <v>1.4242E-3</v>
      </c>
      <c r="X33" s="16">
        <v>0.14849999999999999</v>
      </c>
      <c r="Z33" s="16">
        <f t="shared" si="7"/>
        <v>1.2466000000000001E-7</v>
      </c>
      <c r="AA33" s="10">
        <f t="shared" si="8"/>
        <v>12046.3</v>
      </c>
      <c r="AB33" s="16">
        <f t="shared" si="9"/>
        <v>6.8085000000000004E-8</v>
      </c>
      <c r="AC33" s="16">
        <f t="shared" si="10"/>
        <v>1.5871E-12</v>
      </c>
    </row>
    <row r="34" spans="1:29">
      <c r="A34" s="10" t="s">
        <v>136</v>
      </c>
      <c r="B34" s="16">
        <v>2.0730999999999999E-4</v>
      </c>
      <c r="C34" s="10">
        <v>4.0839E-2</v>
      </c>
      <c r="D34" s="16">
        <v>1.2522000000000001E-7</v>
      </c>
      <c r="E34" s="16">
        <v>1.7385E-8</v>
      </c>
      <c r="F34" s="10">
        <v>13.884</v>
      </c>
      <c r="G34" s="10">
        <v>-63.13</v>
      </c>
      <c r="H34" s="10">
        <v>12.048</v>
      </c>
      <c r="I34" s="10">
        <v>19.084</v>
      </c>
      <c r="J34" s="16">
        <v>6.8288999999999997E-8</v>
      </c>
      <c r="K34" s="16">
        <v>7.2071000000000001E-9</v>
      </c>
      <c r="L34" s="10">
        <v>10.554</v>
      </c>
      <c r="M34" s="10">
        <v>0.80393999999999999</v>
      </c>
      <c r="N34" s="10">
        <v>9.1620999999999994E-3</v>
      </c>
      <c r="O34" s="10">
        <v>1.1395999999999999</v>
      </c>
      <c r="P34" s="10">
        <v>12110</v>
      </c>
      <c r="Q34" s="10">
        <v>18.638999999999999</v>
      </c>
      <c r="R34" s="10">
        <v>0.15390999999999999</v>
      </c>
      <c r="S34" s="17">
        <v>1.5877E-12</v>
      </c>
      <c r="T34" s="16">
        <v>3.9500000000000002E-14</v>
      </c>
      <c r="U34" s="10">
        <v>2.4878999999999998</v>
      </c>
      <c r="V34" s="10">
        <v>0.95901999999999998</v>
      </c>
      <c r="W34" s="10">
        <v>1.426E-3</v>
      </c>
      <c r="X34" s="10">
        <v>0.14868999999999999</v>
      </c>
      <c r="Z34" s="18">
        <f t="shared" si="7"/>
        <v>1.2522000000000001E-7</v>
      </c>
      <c r="AA34" s="11">
        <f t="shared" si="8"/>
        <v>12046.87</v>
      </c>
      <c r="AB34" s="18">
        <f t="shared" si="9"/>
        <v>6.8288999999999997E-8</v>
      </c>
      <c r="AC34" s="18">
        <f t="shared" si="10"/>
        <v>1.5877E-12</v>
      </c>
    </row>
    <row r="35" spans="1:29">
      <c r="A35" s="13" t="s">
        <v>51</v>
      </c>
      <c r="B35" s="13">
        <f t="shared" ref="B35:X35" si="11">AVERAGE(B30:B34)</f>
        <v>2.0698599999999999E-4</v>
      </c>
      <c r="C35" s="13">
        <f t="shared" si="11"/>
        <v>4.0776199999999999E-2</v>
      </c>
      <c r="D35" s="13">
        <f t="shared" si="11"/>
        <v>1.24654E-7</v>
      </c>
      <c r="E35" s="13">
        <f t="shared" si="11"/>
        <v>1.7363600000000001E-8</v>
      </c>
      <c r="F35" s="13">
        <f t="shared" si="11"/>
        <v>13.930000000000001</v>
      </c>
      <c r="G35" s="13">
        <f t="shared" si="11"/>
        <v>-62.879999999999995</v>
      </c>
      <c r="H35" s="13">
        <f t="shared" si="11"/>
        <v>12.026400000000001</v>
      </c>
      <c r="I35" s="13">
        <f t="shared" si="11"/>
        <v>19.126799999999999</v>
      </c>
      <c r="J35" s="13">
        <f t="shared" si="11"/>
        <v>6.8579199999999992E-8</v>
      </c>
      <c r="K35" s="13">
        <f t="shared" si="11"/>
        <v>7.2363200000000005E-9</v>
      </c>
      <c r="L35" s="13">
        <f t="shared" si="11"/>
        <v>10.5518</v>
      </c>
      <c r="M35" s="13">
        <f t="shared" si="11"/>
        <v>0.80349799999999993</v>
      </c>
      <c r="N35" s="13">
        <f t="shared" si="11"/>
        <v>9.1605200000000001E-3</v>
      </c>
      <c r="O35" s="13">
        <f t="shared" si="11"/>
        <v>1.14008</v>
      </c>
      <c r="P35" s="13">
        <f t="shared" si="11"/>
        <v>12121.6</v>
      </c>
      <c r="Q35" s="13">
        <f t="shared" si="11"/>
        <v>18.627800000000001</v>
      </c>
      <c r="R35" s="13">
        <f t="shared" si="11"/>
        <v>0.15367199999999998</v>
      </c>
      <c r="S35" s="19">
        <f t="shared" si="11"/>
        <v>1.5879200000000002E-12</v>
      </c>
      <c r="T35" s="13">
        <f t="shared" si="11"/>
        <v>3.9459800000000001E-14</v>
      </c>
      <c r="U35" s="13">
        <f t="shared" si="11"/>
        <v>2.4849999999999999</v>
      </c>
      <c r="V35" s="13">
        <f t="shared" si="11"/>
        <v>0.95903799999999995</v>
      </c>
      <c r="W35" s="13">
        <f t="shared" si="11"/>
        <v>1.4242399999999998E-3</v>
      </c>
      <c r="X35" s="13">
        <f t="shared" si="11"/>
        <v>0.148508</v>
      </c>
      <c r="Z35" s="10">
        <f>AVERAGE(Z30:Z34)</f>
        <v>1.24654E-7</v>
      </c>
      <c r="AA35" s="10">
        <f>AVERAGE(AA30:AA34)</f>
        <v>12058.72</v>
      </c>
      <c r="AB35" s="10">
        <f>AVERAGE(AB30:AB34)</f>
        <v>6.8579199999999992E-8</v>
      </c>
      <c r="AC35" s="10">
        <f>AVERAGE(AC30:AC34)</f>
        <v>1.5879200000000002E-12</v>
      </c>
    </row>
    <row r="37" spans="1:29">
      <c r="A37" s="23">
        <v>0.05</v>
      </c>
    </row>
    <row r="38" spans="1:29">
      <c r="A38" s="12" t="s">
        <v>19</v>
      </c>
      <c r="B38" s="12" t="s">
        <v>20</v>
      </c>
      <c r="C38" s="12" t="s">
        <v>21</v>
      </c>
      <c r="D38" s="12" t="s">
        <v>22</v>
      </c>
      <c r="E38" s="12" t="s">
        <v>23</v>
      </c>
      <c r="F38" s="12" t="s">
        <v>24</v>
      </c>
      <c r="G38" s="12" t="s">
        <v>25</v>
      </c>
      <c r="H38" s="12" t="s">
        <v>26</v>
      </c>
      <c r="I38" s="12" t="s">
        <v>27</v>
      </c>
      <c r="J38" s="12" t="s">
        <v>28</v>
      </c>
      <c r="K38" s="12" t="s">
        <v>29</v>
      </c>
      <c r="L38" s="12" t="s">
        <v>30</v>
      </c>
      <c r="M38" s="12" t="s">
        <v>31</v>
      </c>
      <c r="N38" s="12" t="s">
        <v>32</v>
      </c>
      <c r="O38" s="12" t="s">
        <v>33</v>
      </c>
      <c r="P38" s="12" t="s">
        <v>34</v>
      </c>
      <c r="Q38" s="12" t="s">
        <v>35</v>
      </c>
      <c r="R38" s="12" t="s">
        <v>36</v>
      </c>
      <c r="S38" s="12" t="s">
        <v>37</v>
      </c>
      <c r="T38" s="12" t="s">
        <v>38</v>
      </c>
      <c r="U38" s="12" t="s">
        <v>39</v>
      </c>
      <c r="V38" s="12" t="s">
        <v>40</v>
      </c>
      <c r="W38" s="12" t="s">
        <v>41</v>
      </c>
      <c r="X38" s="12" t="s">
        <v>42</v>
      </c>
      <c r="Z38" s="10" t="s">
        <v>43</v>
      </c>
      <c r="AA38" s="10" t="s">
        <v>44</v>
      </c>
      <c r="AB38" s="10" t="s">
        <v>45</v>
      </c>
      <c r="AC38" s="10" t="s">
        <v>46</v>
      </c>
    </row>
    <row r="39" spans="1:29">
      <c r="A39" s="10" t="s">
        <v>137</v>
      </c>
      <c r="B39" s="16">
        <v>2.1195E-4</v>
      </c>
      <c r="C39" s="10">
        <v>4.1753999999999999E-2</v>
      </c>
      <c r="D39" s="16">
        <v>1.2248E-7</v>
      </c>
      <c r="E39" s="16">
        <v>1.7552999999999998E-8</v>
      </c>
      <c r="F39" s="16">
        <v>14.331</v>
      </c>
      <c r="G39" s="10">
        <v>-62.35</v>
      </c>
      <c r="H39" s="10">
        <v>12.092000000000001</v>
      </c>
      <c r="I39" s="10">
        <v>19.393999999999998</v>
      </c>
      <c r="J39" s="16">
        <v>6.8494000000000004E-8</v>
      </c>
      <c r="K39" s="16">
        <v>7.3514000000000001E-9</v>
      </c>
      <c r="L39" s="16">
        <v>10.733000000000001</v>
      </c>
      <c r="M39" s="10">
        <v>0.80269999999999997</v>
      </c>
      <c r="N39" s="16">
        <v>9.3186999999999992E-3</v>
      </c>
      <c r="O39" s="16">
        <v>1.1609</v>
      </c>
      <c r="P39" s="10">
        <v>12287</v>
      </c>
      <c r="Q39" s="16">
        <v>18.920999999999999</v>
      </c>
      <c r="R39" s="16">
        <v>0.15398999999999999</v>
      </c>
      <c r="S39" s="17">
        <v>1.5813999999999999E-12</v>
      </c>
      <c r="T39" s="16">
        <v>3.9564000000000003E-14</v>
      </c>
      <c r="U39" s="16">
        <v>2.5017999999999998</v>
      </c>
      <c r="V39" s="10">
        <v>0.95925000000000005</v>
      </c>
      <c r="W39" s="16">
        <v>1.4329E-3</v>
      </c>
      <c r="X39" s="16">
        <v>0.14938000000000001</v>
      </c>
      <c r="Z39" s="14">
        <f>D39</f>
        <v>1.2248E-7</v>
      </c>
      <c r="AA39" s="13">
        <f>G39+P39</f>
        <v>12224.65</v>
      </c>
      <c r="AB39" s="14">
        <f>J39</f>
        <v>6.8494000000000004E-8</v>
      </c>
      <c r="AC39" s="14">
        <f>S39</f>
        <v>1.5813999999999999E-12</v>
      </c>
    </row>
    <row r="40" spans="1:29">
      <c r="A40" s="10" t="s">
        <v>138</v>
      </c>
      <c r="B40" s="16">
        <v>2.0761E-4</v>
      </c>
      <c r="C40" s="10">
        <v>4.0898999999999998E-2</v>
      </c>
      <c r="D40" s="16">
        <v>1.2571999999999999E-7</v>
      </c>
      <c r="E40" s="16">
        <v>1.7383999999999999E-8</v>
      </c>
      <c r="F40" s="16">
        <v>13.827999999999999</v>
      </c>
      <c r="G40" s="10">
        <v>-65.599999999999994</v>
      </c>
      <c r="H40" s="10">
        <v>12.002000000000001</v>
      </c>
      <c r="I40" s="10">
        <v>18.295999999999999</v>
      </c>
      <c r="J40" s="16">
        <v>6.8412000000000004E-8</v>
      </c>
      <c r="K40" s="16">
        <v>7.2840000000000001E-9</v>
      </c>
      <c r="L40" s="16">
        <v>10.647</v>
      </c>
      <c r="M40" s="10">
        <v>0.80315999999999999</v>
      </c>
      <c r="N40" s="16">
        <v>9.2443000000000004E-3</v>
      </c>
      <c r="O40" s="16">
        <v>1.151</v>
      </c>
      <c r="P40" s="10">
        <v>12270</v>
      </c>
      <c r="Q40" s="16">
        <v>18.745000000000001</v>
      </c>
      <c r="R40" s="16">
        <v>0.15276999999999999</v>
      </c>
      <c r="S40" s="17">
        <v>1.6049E-12</v>
      </c>
      <c r="T40" s="16">
        <v>3.9784999999999998E-14</v>
      </c>
      <c r="U40" s="16">
        <v>2.4790000000000001</v>
      </c>
      <c r="V40" s="10">
        <v>0.95845000000000002</v>
      </c>
      <c r="W40" s="16">
        <v>1.4201999999999999E-3</v>
      </c>
      <c r="X40" s="16">
        <v>0.14818000000000001</v>
      </c>
      <c r="Z40" s="16">
        <f t="shared" ref="Z40:Z43" si="12">D40</f>
        <v>1.2571999999999999E-7</v>
      </c>
      <c r="AA40" s="10">
        <f t="shared" ref="AA40:AA43" si="13">G40+P40</f>
        <v>12204.4</v>
      </c>
      <c r="AB40" s="16">
        <f t="shared" ref="AB40:AB43" si="14">J40</f>
        <v>6.8412000000000004E-8</v>
      </c>
      <c r="AC40" s="16">
        <f t="shared" ref="AC40:AC43" si="15">S40</f>
        <v>1.6049E-12</v>
      </c>
    </row>
    <row r="41" spans="1:29">
      <c r="A41" s="10" t="s">
        <v>139</v>
      </c>
      <c r="B41" s="16">
        <v>2.0877E-4</v>
      </c>
      <c r="C41" s="10">
        <v>4.1126999999999997E-2</v>
      </c>
      <c r="D41" s="16">
        <v>1.2487000000000001E-7</v>
      </c>
      <c r="E41" s="16">
        <v>1.7421000000000001E-8</v>
      </c>
      <c r="F41" s="16">
        <v>13.951000000000001</v>
      </c>
      <c r="G41" s="10">
        <v>-64.09</v>
      </c>
      <c r="H41" s="10">
        <v>12.022</v>
      </c>
      <c r="I41" s="10">
        <v>18.757999999999999</v>
      </c>
      <c r="J41" s="16">
        <v>6.7842000000000006E-8</v>
      </c>
      <c r="K41" s="16">
        <v>7.2373999999999998E-9</v>
      </c>
      <c r="L41" s="16">
        <v>10.667999999999999</v>
      </c>
      <c r="M41" s="10">
        <v>0.80396000000000001</v>
      </c>
      <c r="N41" s="16">
        <v>9.2616999999999994E-3</v>
      </c>
      <c r="O41" s="16">
        <v>1.1519999999999999</v>
      </c>
      <c r="P41" s="10">
        <v>12260</v>
      </c>
      <c r="Q41" s="16">
        <v>18.762</v>
      </c>
      <c r="R41" s="16">
        <v>0.15303</v>
      </c>
      <c r="S41" s="17">
        <v>1.5914000000000001E-12</v>
      </c>
      <c r="T41" s="16">
        <v>3.9534000000000002E-14</v>
      </c>
      <c r="U41" s="16">
        <v>2.4842</v>
      </c>
      <c r="V41" s="10">
        <v>0.95889000000000002</v>
      </c>
      <c r="W41" s="16">
        <v>1.4231000000000001E-3</v>
      </c>
      <c r="X41" s="16">
        <v>0.14840999999999999</v>
      </c>
      <c r="Z41" s="16">
        <f t="shared" si="12"/>
        <v>1.2487000000000001E-7</v>
      </c>
      <c r="AA41" s="10">
        <f t="shared" si="13"/>
        <v>12195.91</v>
      </c>
      <c r="AB41" s="16">
        <f t="shared" si="14"/>
        <v>6.7842000000000006E-8</v>
      </c>
      <c r="AC41" s="16">
        <f t="shared" si="15"/>
        <v>1.5914000000000001E-12</v>
      </c>
    </row>
    <row r="42" spans="1:29">
      <c r="A42" s="10" t="s">
        <v>140</v>
      </c>
      <c r="B42" s="16">
        <v>2.0833000000000001E-4</v>
      </c>
      <c r="C42" s="10">
        <v>4.1041000000000001E-2</v>
      </c>
      <c r="D42" s="16">
        <v>1.2443000000000001E-7</v>
      </c>
      <c r="E42" s="16">
        <v>1.7409999999999998E-8</v>
      </c>
      <c r="F42" s="16">
        <v>13.992000000000001</v>
      </c>
      <c r="G42" s="10">
        <v>-64.06</v>
      </c>
      <c r="H42" s="10">
        <v>12.021000000000001</v>
      </c>
      <c r="I42" s="10">
        <v>18.765000000000001</v>
      </c>
      <c r="J42" s="16">
        <v>6.7288E-8</v>
      </c>
      <c r="K42" s="16">
        <v>7.1604000000000002E-9</v>
      </c>
      <c r="L42" s="16">
        <v>10.641</v>
      </c>
      <c r="M42" s="10">
        <v>0.80466000000000004</v>
      </c>
      <c r="N42" s="16">
        <v>9.2382000000000002E-3</v>
      </c>
      <c r="O42" s="16">
        <v>1.1480999999999999</v>
      </c>
      <c r="P42" s="10">
        <v>12246</v>
      </c>
      <c r="Q42" s="16">
        <v>18.738</v>
      </c>
      <c r="R42" s="16">
        <v>0.15301000000000001</v>
      </c>
      <c r="S42" s="17">
        <v>1.5962E-12</v>
      </c>
      <c r="T42" s="16">
        <v>3.9636999999999999E-14</v>
      </c>
      <c r="U42" s="16">
        <v>2.4832000000000001</v>
      </c>
      <c r="V42" s="10">
        <v>0.95874000000000004</v>
      </c>
      <c r="W42" s="16">
        <v>1.4227E-3</v>
      </c>
      <c r="X42" s="16">
        <v>0.14838999999999999</v>
      </c>
      <c r="Z42" s="16">
        <f t="shared" si="12"/>
        <v>1.2443000000000001E-7</v>
      </c>
      <c r="AA42" s="10">
        <f t="shared" si="13"/>
        <v>12181.94</v>
      </c>
      <c r="AB42" s="16">
        <f t="shared" si="14"/>
        <v>6.7288E-8</v>
      </c>
      <c r="AC42" s="16">
        <f t="shared" si="15"/>
        <v>1.5962E-12</v>
      </c>
    </row>
    <row r="43" spans="1:29">
      <c r="A43" s="11" t="s">
        <v>141</v>
      </c>
      <c r="B43" s="18">
        <v>2.0802E-4</v>
      </c>
      <c r="C43" s="11">
        <v>4.0980000000000003E-2</v>
      </c>
      <c r="D43" s="18">
        <v>1.2478999999999999E-7</v>
      </c>
      <c r="E43" s="18">
        <v>1.7406E-8</v>
      </c>
      <c r="F43" s="18">
        <v>13.948</v>
      </c>
      <c r="G43" s="11">
        <v>-64.12</v>
      </c>
      <c r="H43" s="11">
        <v>12.023</v>
      </c>
      <c r="I43" s="11">
        <v>18.751000000000001</v>
      </c>
      <c r="J43" s="18">
        <v>6.7460999999999998E-8</v>
      </c>
      <c r="K43" s="18">
        <v>7.1587999999999997E-9</v>
      </c>
      <c r="L43" s="18">
        <v>10.612</v>
      </c>
      <c r="M43" s="11">
        <v>0.80434000000000005</v>
      </c>
      <c r="N43" s="18">
        <v>9.2125000000000002E-3</v>
      </c>
      <c r="O43" s="18">
        <v>1.1453</v>
      </c>
      <c r="P43" s="11">
        <v>12231</v>
      </c>
      <c r="Q43" s="18">
        <v>18.725999999999999</v>
      </c>
      <c r="R43" s="18">
        <v>0.15310000000000001</v>
      </c>
      <c r="S43" s="24">
        <v>1.5943E-12</v>
      </c>
      <c r="T43" s="18">
        <v>3.9593000000000001E-14</v>
      </c>
      <c r="U43" s="18">
        <v>2.4834000000000001</v>
      </c>
      <c r="V43" s="11">
        <v>0.95879999999999999</v>
      </c>
      <c r="W43" s="18">
        <v>1.4228999999999999E-3</v>
      </c>
      <c r="X43" s="18">
        <v>0.1484</v>
      </c>
      <c r="Z43" s="18">
        <f t="shared" si="12"/>
        <v>1.2478999999999999E-7</v>
      </c>
      <c r="AA43" s="11">
        <f t="shared" si="13"/>
        <v>12166.88</v>
      </c>
      <c r="AB43" s="18">
        <f t="shared" si="14"/>
        <v>6.7460999999999998E-8</v>
      </c>
      <c r="AC43" s="18">
        <f t="shared" si="15"/>
        <v>1.5943E-12</v>
      </c>
    </row>
    <row r="44" spans="1:29">
      <c r="A44" s="10" t="s">
        <v>51</v>
      </c>
      <c r="B44" s="10">
        <f t="shared" ref="B44:X44" si="16">AVERAGE(B39:B43)</f>
        <v>2.0893600000000001E-4</v>
      </c>
      <c r="C44" s="10">
        <f t="shared" si="16"/>
        <v>4.1160200000000001E-2</v>
      </c>
      <c r="D44" s="10">
        <f t="shared" si="16"/>
        <v>1.2445799999999999E-7</v>
      </c>
      <c r="E44" s="10">
        <f t="shared" si="16"/>
        <v>1.7434799999999999E-8</v>
      </c>
      <c r="F44" s="10">
        <f t="shared" si="16"/>
        <v>14.010000000000002</v>
      </c>
      <c r="G44" s="10">
        <f t="shared" si="16"/>
        <v>-64.044000000000011</v>
      </c>
      <c r="H44" s="10">
        <f t="shared" si="16"/>
        <v>12.032</v>
      </c>
      <c r="I44" s="10">
        <f t="shared" si="16"/>
        <v>18.7928</v>
      </c>
      <c r="J44" s="10">
        <f t="shared" si="16"/>
        <v>6.78994E-8</v>
      </c>
      <c r="K44" s="10">
        <f t="shared" si="16"/>
        <v>7.2383999999999993E-9</v>
      </c>
      <c r="L44" s="10">
        <f t="shared" si="16"/>
        <v>10.6602</v>
      </c>
      <c r="M44" s="10">
        <f t="shared" si="16"/>
        <v>0.80376399999999992</v>
      </c>
      <c r="N44" s="10">
        <f t="shared" si="16"/>
        <v>9.2550800000000006E-3</v>
      </c>
      <c r="O44" s="10">
        <f t="shared" si="16"/>
        <v>1.1514599999999999</v>
      </c>
      <c r="P44" s="10">
        <f t="shared" si="16"/>
        <v>12258.8</v>
      </c>
      <c r="Q44" s="10">
        <f t="shared" si="16"/>
        <v>18.778399999999998</v>
      </c>
      <c r="R44" s="10">
        <f t="shared" si="16"/>
        <v>0.15318000000000001</v>
      </c>
      <c r="S44" s="21">
        <f t="shared" si="16"/>
        <v>1.5936399999999999E-12</v>
      </c>
      <c r="T44" s="10">
        <f t="shared" si="16"/>
        <v>3.9622600000000005E-14</v>
      </c>
      <c r="U44" s="10">
        <f t="shared" si="16"/>
        <v>2.4863200000000001</v>
      </c>
      <c r="V44" s="10">
        <f t="shared" si="16"/>
        <v>0.95882599999999996</v>
      </c>
      <c r="W44" s="10">
        <f t="shared" si="16"/>
        <v>1.4243599999999999E-3</v>
      </c>
      <c r="X44" s="10">
        <f t="shared" si="16"/>
        <v>0.14855199999999999</v>
      </c>
      <c r="Z44" s="10">
        <f>AVERAGE(Z39:Z43)</f>
        <v>1.2445799999999999E-7</v>
      </c>
      <c r="AA44" s="10">
        <f>AVERAGE(AA39:AA43)</f>
        <v>12194.755999999999</v>
      </c>
      <c r="AB44" s="10">
        <f>AVERAGE(AB39:AB43)</f>
        <v>6.78994E-8</v>
      </c>
      <c r="AC44" s="10">
        <f>AVERAGE(AC39:AC43)</f>
        <v>1.5936399999999999E-12</v>
      </c>
    </row>
    <row r="46" spans="1:29">
      <c r="A46" s="23">
        <v>0.06</v>
      </c>
    </row>
    <row r="47" spans="1:29">
      <c r="A47" s="12" t="s">
        <v>19</v>
      </c>
      <c r="B47" s="12" t="s">
        <v>20</v>
      </c>
      <c r="C47" s="12" t="s">
        <v>21</v>
      </c>
      <c r="D47" s="12" t="s">
        <v>22</v>
      </c>
      <c r="E47" s="12" t="s">
        <v>23</v>
      </c>
      <c r="F47" s="12" t="s">
        <v>24</v>
      </c>
      <c r="G47" s="12" t="s">
        <v>25</v>
      </c>
      <c r="H47" s="12" t="s">
        <v>26</v>
      </c>
      <c r="I47" s="12" t="s">
        <v>27</v>
      </c>
      <c r="J47" s="12" t="s">
        <v>28</v>
      </c>
      <c r="K47" s="12" t="s">
        <v>29</v>
      </c>
      <c r="L47" s="12" t="s">
        <v>30</v>
      </c>
      <c r="M47" s="12" t="s">
        <v>31</v>
      </c>
      <c r="N47" s="12" t="s">
        <v>32</v>
      </c>
      <c r="O47" s="12" t="s">
        <v>33</v>
      </c>
      <c r="P47" s="12" t="s">
        <v>34</v>
      </c>
      <c r="Q47" s="12" t="s">
        <v>35</v>
      </c>
      <c r="R47" s="12" t="s">
        <v>36</v>
      </c>
      <c r="S47" s="12" t="s">
        <v>37</v>
      </c>
      <c r="T47" s="12" t="s">
        <v>38</v>
      </c>
      <c r="U47" s="12" t="s">
        <v>39</v>
      </c>
      <c r="V47" s="12" t="s">
        <v>40</v>
      </c>
      <c r="W47" s="12" t="s">
        <v>41</v>
      </c>
      <c r="X47" s="12" t="s">
        <v>42</v>
      </c>
      <c r="Z47" s="10" t="s">
        <v>43</v>
      </c>
      <c r="AA47" s="10" t="s">
        <v>44</v>
      </c>
      <c r="AB47" s="10" t="s">
        <v>45</v>
      </c>
      <c r="AC47" s="10" t="s">
        <v>46</v>
      </c>
    </row>
    <row r="48" spans="1:29">
      <c r="A48" s="10" t="s">
        <v>142</v>
      </c>
      <c r="B48" s="16">
        <v>2.1252E-4</v>
      </c>
      <c r="C48" s="10">
        <v>4.1866E-2</v>
      </c>
      <c r="D48" s="16">
        <v>1.2372E-7</v>
      </c>
      <c r="E48" s="16">
        <v>1.7596000000000001E-8</v>
      </c>
      <c r="F48" s="16">
        <v>14.222</v>
      </c>
      <c r="G48" s="10">
        <v>-63.58</v>
      </c>
      <c r="H48" s="10">
        <v>12.144</v>
      </c>
      <c r="I48" s="10">
        <v>19.100000000000001</v>
      </c>
      <c r="J48" s="16">
        <v>6.6744000000000005E-8</v>
      </c>
      <c r="K48" s="16">
        <v>7.1502000000000004E-9</v>
      </c>
      <c r="L48" s="16">
        <v>10.712999999999999</v>
      </c>
      <c r="M48" s="10">
        <v>0.80505000000000004</v>
      </c>
      <c r="N48" s="16">
        <v>9.2996999999999993E-3</v>
      </c>
      <c r="O48" s="16">
        <v>1.1552</v>
      </c>
      <c r="P48" s="10">
        <v>12249</v>
      </c>
      <c r="Q48" s="16">
        <v>18.925000000000001</v>
      </c>
      <c r="R48" s="16">
        <v>0.1545</v>
      </c>
      <c r="S48" s="17">
        <v>1.5867000000000001E-12</v>
      </c>
      <c r="T48" s="16">
        <v>3.9795999999999999E-14</v>
      </c>
      <c r="U48" s="16">
        <v>2.5081000000000002</v>
      </c>
      <c r="V48" s="10">
        <v>0.95903000000000005</v>
      </c>
      <c r="W48" s="16">
        <v>1.4368E-3</v>
      </c>
      <c r="X48" s="16">
        <v>0.14982000000000001</v>
      </c>
      <c r="Z48" s="14">
        <f>D48</f>
        <v>1.2372E-7</v>
      </c>
      <c r="AA48" s="13">
        <f>G48+P48</f>
        <v>12185.42</v>
      </c>
      <c r="AB48" s="14">
        <f>J48</f>
        <v>6.6744000000000005E-8</v>
      </c>
      <c r="AC48" s="14">
        <f>S48</f>
        <v>1.5867000000000001E-12</v>
      </c>
    </row>
    <row r="49" spans="1:29">
      <c r="A49" s="10" t="s">
        <v>143</v>
      </c>
      <c r="B49" s="16">
        <v>2.0748000000000001E-4</v>
      </c>
      <c r="C49" s="10">
        <v>4.0873E-2</v>
      </c>
      <c r="D49" s="16">
        <v>1.2561E-7</v>
      </c>
      <c r="E49" s="16">
        <v>1.7404999999999999E-8</v>
      </c>
      <c r="F49" s="16">
        <v>13.856</v>
      </c>
      <c r="G49" s="10">
        <v>-64.900000000000006</v>
      </c>
      <c r="H49" s="10">
        <v>12.029</v>
      </c>
      <c r="I49" s="10">
        <v>18.535</v>
      </c>
      <c r="J49" s="16">
        <v>6.7017999999999998E-8</v>
      </c>
      <c r="K49" s="16">
        <v>7.0816999999999996E-9</v>
      </c>
      <c r="L49" s="16">
        <v>10.567</v>
      </c>
      <c r="M49" s="10">
        <v>0.80467999999999995</v>
      </c>
      <c r="N49" s="16">
        <v>9.1734E-3</v>
      </c>
      <c r="O49" s="16">
        <v>1.1399999999999999</v>
      </c>
      <c r="P49" s="10">
        <v>12226</v>
      </c>
      <c r="Q49" s="16">
        <v>18.716999999999999</v>
      </c>
      <c r="R49" s="16">
        <v>0.15309</v>
      </c>
      <c r="S49" s="17">
        <v>1.5943E-12</v>
      </c>
      <c r="T49" s="16">
        <v>3.9572999999999998E-14</v>
      </c>
      <c r="U49" s="16">
        <v>2.4822000000000002</v>
      </c>
      <c r="V49" s="10">
        <v>0.95874999999999999</v>
      </c>
      <c r="W49" s="16">
        <v>1.4222E-3</v>
      </c>
      <c r="X49" s="16">
        <v>0.14834</v>
      </c>
      <c r="Z49" s="16">
        <f t="shared" ref="Z49:Z52" si="17">D49</f>
        <v>1.2561E-7</v>
      </c>
      <c r="AA49" s="10">
        <f t="shared" ref="AA49:AA52" si="18">G49+P49</f>
        <v>12161.1</v>
      </c>
      <c r="AB49" s="16">
        <f t="shared" ref="AB49:AB52" si="19">J49</f>
        <v>6.7017999999999998E-8</v>
      </c>
      <c r="AC49" s="16">
        <f t="shared" ref="AC49:AC52" si="20">S49</f>
        <v>1.5943E-12</v>
      </c>
    </row>
    <row r="50" spans="1:29">
      <c r="A50" s="10" t="s">
        <v>144</v>
      </c>
      <c r="B50" s="16">
        <v>2.109E-4</v>
      </c>
      <c r="C50" s="10">
        <v>4.1548000000000002E-2</v>
      </c>
      <c r="D50" s="16">
        <v>1.2454999999999999E-7</v>
      </c>
      <c r="E50" s="16">
        <v>1.7538999999999999E-8</v>
      </c>
      <c r="F50" s="16">
        <v>14.082000000000001</v>
      </c>
      <c r="G50" s="10">
        <v>-64.099999999999994</v>
      </c>
      <c r="H50" s="10">
        <v>12.117000000000001</v>
      </c>
      <c r="I50" s="10">
        <v>18.902999999999999</v>
      </c>
      <c r="J50" s="16">
        <v>6.6511999999999994E-8</v>
      </c>
      <c r="K50" s="16">
        <v>7.0896E-9</v>
      </c>
      <c r="L50" s="16">
        <v>10.659000000000001</v>
      </c>
      <c r="M50" s="10">
        <v>0.80539000000000005</v>
      </c>
      <c r="N50" s="16">
        <v>9.2528999999999997E-3</v>
      </c>
      <c r="O50" s="16">
        <v>1.1489</v>
      </c>
      <c r="P50" s="10">
        <v>12229</v>
      </c>
      <c r="Q50" s="16">
        <v>18.855</v>
      </c>
      <c r="R50" s="16">
        <v>0.15418000000000001</v>
      </c>
      <c r="S50" s="17">
        <v>1.5936E-12</v>
      </c>
      <c r="T50" s="16">
        <v>3.9858E-14</v>
      </c>
      <c r="U50" s="16">
        <v>2.5011000000000001</v>
      </c>
      <c r="V50" s="10">
        <v>0.95879999999999999</v>
      </c>
      <c r="W50" s="16">
        <v>1.4331000000000001E-3</v>
      </c>
      <c r="X50" s="16">
        <v>0.14946999999999999</v>
      </c>
      <c r="Z50" s="16">
        <f t="shared" si="17"/>
        <v>1.2454999999999999E-7</v>
      </c>
      <c r="AA50" s="10">
        <f t="shared" si="18"/>
        <v>12164.9</v>
      </c>
      <c r="AB50" s="16">
        <f t="shared" si="19"/>
        <v>6.6511999999999994E-8</v>
      </c>
      <c r="AC50" s="16">
        <f t="shared" si="20"/>
        <v>1.5936E-12</v>
      </c>
    </row>
    <row r="51" spans="1:29">
      <c r="A51" s="10" t="s">
        <v>145</v>
      </c>
      <c r="B51" s="16">
        <v>2.0885000000000001E-4</v>
      </c>
      <c r="C51" s="10">
        <v>4.1142999999999999E-2</v>
      </c>
      <c r="D51" s="16">
        <v>1.2624E-7</v>
      </c>
      <c r="E51" s="16">
        <v>1.7459000000000001E-8</v>
      </c>
      <c r="F51" s="16">
        <v>13.83</v>
      </c>
      <c r="G51" s="10">
        <v>-65.41</v>
      </c>
      <c r="H51" s="10">
        <v>12.066000000000001</v>
      </c>
      <c r="I51" s="10">
        <v>18.446999999999999</v>
      </c>
      <c r="J51" s="16">
        <v>6.6531000000000002E-8</v>
      </c>
      <c r="K51" s="16">
        <v>7.0595999999999999E-9</v>
      </c>
      <c r="L51" s="16">
        <v>10.611000000000001</v>
      </c>
      <c r="M51" s="10">
        <v>0.80535999999999996</v>
      </c>
      <c r="N51" s="16">
        <v>9.2111999999999992E-3</v>
      </c>
      <c r="O51" s="16">
        <v>1.1436999999999999</v>
      </c>
      <c r="P51" s="10">
        <v>12234</v>
      </c>
      <c r="Q51" s="16">
        <v>18.774999999999999</v>
      </c>
      <c r="R51" s="16">
        <v>0.15347</v>
      </c>
      <c r="S51" s="17">
        <v>1.5969E-12</v>
      </c>
      <c r="T51" s="16">
        <v>3.9750000000000001E-14</v>
      </c>
      <c r="U51" s="16">
        <v>2.4891999999999999</v>
      </c>
      <c r="V51" s="10">
        <v>0.95865999999999996</v>
      </c>
      <c r="W51" s="16">
        <v>1.4262000000000001E-3</v>
      </c>
      <c r="X51" s="16">
        <v>0.14877000000000001</v>
      </c>
      <c r="Z51" s="16">
        <f t="shared" si="17"/>
        <v>1.2624E-7</v>
      </c>
      <c r="AA51" s="10">
        <f t="shared" si="18"/>
        <v>12168.59</v>
      </c>
      <c r="AB51" s="16">
        <f t="shared" si="19"/>
        <v>6.6531000000000002E-8</v>
      </c>
      <c r="AC51" s="16">
        <f t="shared" si="20"/>
        <v>1.5969E-12</v>
      </c>
    </row>
    <row r="52" spans="1:29">
      <c r="A52" s="11" t="s">
        <v>146</v>
      </c>
      <c r="B52" s="18">
        <v>2.0808999999999999E-4</v>
      </c>
      <c r="C52" s="11">
        <v>4.0993000000000002E-2</v>
      </c>
      <c r="D52" s="18">
        <v>1.2532000000000001E-7</v>
      </c>
      <c r="E52" s="18">
        <v>1.7427999999999999E-8</v>
      </c>
      <c r="F52" s="18">
        <v>13.907</v>
      </c>
      <c r="G52" s="11">
        <v>-65.239999999999995</v>
      </c>
      <c r="H52" s="11">
        <v>12.045999999999999</v>
      </c>
      <c r="I52" s="11">
        <v>18.463999999999999</v>
      </c>
      <c r="J52" s="18">
        <v>6.6329999999999999E-8</v>
      </c>
      <c r="K52" s="18">
        <v>7.0250999999999997E-9</v>
      </c>
      <c r="L52" s="18">
        <v>10.590999999999999</v>
      </c>
      <c r="M52" s="11">
        <v>0.80569000000000002</v>
      </c>
      <c r="N52" s="18">
        <v>9.1938999999999996E-3</v>
      </c>
      <c r="O52" s="18">
        <v>1.1411</v>
      </c>
      <c r="P52" s="11">
        <v>12227</v>
      </c>
      <c r="Q52" s="18">
        <v>18.734999999999999</v>
      </c>
      <c r="R52" s="18">
        <v>0.15323000000000001</v>
      </c>
      <c r="S52" s="24">
        <v>1.5980000000000001E-12</v>
      </c>
      <c r="T52" s="18">
        <v>3.9708999999999999E-14</v>
      </c>
      <c r="U52" s="18">
        <v>2.4849000000000001</v>
      </c>
      <c r="V52" s="11">
        <v>0.95862999999999998</v>
      </c>
      <c r="W52" s="18">
        <v>1.4238E-3</v>
      </c>
      <c r="X52" s="18">
        <v>0.14852000000000001</v>
      </c>
      <c r="Z52" s="18">
        <f t="shared" si="17"/>
        <v>1.2532000000000001E-7</v>
      </c>
      <c r="AA52" s="11">
        <f t="shared" si="18"/>
        <v>12161.76</v>
      </c>
      <c r="AB52" s="18">
        <f t="shared" si="19"/>
        <v>6.6329999999999999E-8</v>
      </c>
      <c r="AC52" s="18">
        <f t="shared" si="20"/>
        <v>1.5980000000000001E-12</v>
      </c>
    </row>
    <row r="53" spans="1:29">
      <c r="A53" s="10" t="s">
        <v>51</v>
      </c>
      <c r="B53" s="10">
        <f t="shared" ref="B53:X53" si="21">AVERAGE(B48:B52)</f>
        <v>2.0956799999999998E-4</v>
      </c>
      <c r="C53" s="10">
        <f t="shared" si="21"/>
        <v>4.1284600000000005E-2</v>
      </c>
      <c r="D53" s="10">
        <f t="shared" si="21"/>
        <v>1.2508800000000001E-7</v>
      </c>
      <c r="E53" s="10">
        <f t="shared" si="21"/>
        <v>1.7485399999999999E-8</v>
      </c>
      <c r="F53" s="10">
        <f t="shared" si="21"/>
        <v>13.979399999999998</v>
      </c>
      <c r="G53" s="10">
        <f t="shared" si="21"/>
        <v>-64.646000000000001</v>
      </c>
      <c r="H53" s="10">
        <f t="shared" si="21"/>
        <v>12.080400000000001</v>
      </c>
      <c r="I53" s="10">
        <f t="shared" si="21"/>
        <v>18.689799999999998</v>
      </c>
      <c r="J53" s="10">
        <f t="shared" si="21"/>
        <v>6.6626999999999992E-8</v>
      </c>
      <c r="K53" s="10">
        <f t="shared" si="21"/>
        <v>7.0812399999999994E-9</v>
      </c>
      <c r="L53" s="10">
        <f t="shared" si="21"/>
        <v>10.6282</v>
      </c>
      <c r="M53" s="10">
        <f t="shared" si="21"/>
        <v>0.80523399999999989</v>
      </c>
      <c r="N53" s="10">
        <f t="shared" si="21"/>
        <v>9.2262200000000003E-3</v>
      </c>
      <c r="O53" s="10">
        <f t="shared" si="21"/>
        <v>1.1457799999999998</v>
      </c>
      <c r="P53" s="10">
        <f t="shared" si="21"/>
        <v>12233</v>
      </c>
      <c r="Q53" s="10">
        <f t="shared" si="21"/>
        <v>18.801399999999997</v>
      </c>
      <c r="R53" s="10">
        <f t="shared" si="21"/>
        <v>0.153694</v>
      </c>
      <c r="S53" s="21">
        <f t="shared" si="21"/>
        <v>1.5938999999999999E-12</v>
      </c>
      <c r="T53" s="10">
        <f t="shared" si="21"/>
        <v>3.9737200000000002E-14</v>
      </c>
      <c r="U53" s="10">
        <f t="shared" si="21"/>
        <v>2.4931000000000001</v>
      </c>
      <c r="V53" s="10">
        <f t="shared" si="21"/>
        <v>0.95877400000000002</v>
      </c>
      <c r="W53" s="10">
        <f t="shared" si="21"/>
        <v>1.4284200000000001E-3</v>
      </c>
      <c r="X53" s="10">
        <f t="shared" si="21"/>
        <v>0.14898400000000001</v>
      </c>
      <c r="Z53" s="10">
        <f>AVERAGE(Z48:Z52)</f>
        <v>1.2508800000000001E-7</v>
      </c>
      <c r="AA53" s="10">
        <f>AVERAGE(AA48:AA52)</f>
        <v>12168.353999999999</v>
      </c>
      <c r="AB53" s="10">
        <f>AVERAGE(AB48:AB52)</f>
        <v>6.6626999999999992E-8</v>
      </c>
      <c r="AC53" s="10">
        <f>AVERAGE(AC48:AC52)</f>
        <v>1.5938999999999999E-12</v>
      </c>
    </row>
    <row r="55" spans="1:29">
      <c r="A55" s="23">
        <v>7.0000000000000007E-2</v>
      </c>
    </row>
    <row r="56" spans="1:29">
      <c r="A56" s="12" t="s">
        <v>19</v>
      </c>
      <c r="B56" s="12" t="s">
        <v>20</v>
      </c>
      <c r="C56" s="12" t="s">
        <v>21</v>
      </c>
      <c r="D56" s="12" t="s">
        <v>22</v>
      </c>
      <c r="E56" s="12" t="s">
        <v>23</v>
      </c>
      <c r="F56" s="12" t="s">
        <v>24</v>
      </c>
      <c r="G56" s="12" t="s">
        <v>25</v>
      </c>
      <c r="H56" s="12" t="s">
        <v>26</v>
      </c>
      <c r="I56" s="12" t="s">
        <v>27</v>
      </c>
      <c r="J56" s="12" t="s">
        <v>28</v>
      </c>
      <c r="K56" s="12" t="s">
        <v>29</v>
      </c>
      <c r="L56" s="12" t="s">
        <v>30</v>
      </c>
      <c r="M56" s="12" t="s">
        <v>31</v>
      </c>
      <c r="N56" s="12" t="s">
        <v>32</v>
      </c>
      <c r="O56" s="12" t="s">
        <v>33</v>
      </c>
      <c r="P56" s="12" t="s">
        <v>34</v>
      </c>
      <c r="Q56" s="12" t="s">
        <v>35</v>
      </c>
      <c r="R56" s="12" t="s">
        <v>36</v>
      </c>
      <c r="S56" s="12" t="s">
        <v>37</v>
      </c>
      <c r="T56" s="12" t="s">
        <v>38</v>
      </c>
      <c r="U56" s="12" t="s">
        <v>39</v>
      </c>
      <c r="V56" s="12" t="s">
        <v>40</v>
      </c>
      <c r="W56" s="12" t="s">
        <v>41</v>
      </c>
      <c r="X56" s="12" t="s">
        <v>42</v>
      </c>
      <c r="Z56" s="10" t="s">
        <v>43</v>
      </c>
      <c r="AA56" s="10" t="s">
        <v>44</v>
      </c>
      <c r="AB56" s="10" t="s">
        <v>45</v>
      </c>
      <c r="AC56" s="10" t="s">
        <v>46</v>
      </c>
    </row>
    <row r="57" spans="1:29">
      <c r="A57" s="10" t="s">
        <v>147</v>
      </c>
      <c r="B57" s="16">
        <v>2.1324000000000001E-4</v>
      </c>
      <c r="C57" s="10">
        <v>4.2008999999999998E-2</v>
      </c>
      <c r="D57" s="16">
        <v>1.2328999999999999E-7</v>
      </c>
      <c r="E57" s="16">
        <v>1.7608000000000001E-8</v>
      </c>
      <c r="F57" s="16">
        <v>14.282</v>
      </c>
      <c r="G57" s="10">
        <v>-64.16</v>
      </c>
      <c r="H57" s="10">
        <v>12.117000000000001</v>
      </c>
      <c r="I57" s="10">
        <v>18.885999999999999</v>
      </c>
      <c r="J57" s="16">
        <v>6.6161000000000006E-8</v>
      </c>
      <c r="K57" s="16">
        <v>7.1472999999999999E-9</v>
      </c>
      <c r="L57" s="16">
        <v>10.803000000000001</v>
      </c>
      <c r="M57" s="10">
        <v>0.80559999999999998</v>
      </c>
      <c r="N57" s="16">
        <v>9.3781000000000003E-3</v>
      </c>
      <c r="O57" s="16">
        <v>1.1640999999999999</v>
      </c>
      <c r="P57" s="10">
        <v>12357</v>
      </c>
      <c r="Q57" s="16">
        <v>18.995999999999999</v>
      </c>
      <c r="R57" s="16">
        <v>0.15373000000000001</v>
      </c>
      <c r="S57" s="17">
        <v>1.5930999999999999E-12</v>
      </c>
      <c r="T57" s="16">
        <v>3.9873999999999998E-14</v>
      </c>
      <c r="U57" s="16">
        <v>2.5028999999999999</v>
      </c>
      <c r="V57" s="10">
        <v>0.95881000000000005</v>
      </c>
      <c r="W57" s="16">
        <v>1.4334E-3</v>
      </c>
      <c r="X57" s="16">
        <v>0.14949999999999999</v>
      </c>
      <c r="Z57" s="14">
        <f>D57</f>
        <v>1.2328999999999999E-7</v>
      </c>
      <c r="AA57" s="13">
        <f>G57+P57</f>
        <v>12292.84</v>
      </c>
      <c r="AB57" s="14">
        <f>J57</f>
        <v>6.6161000000000006E-8</v>
      </c>
      <c r="AC57" s="14">
        <f>S57</f>
        <v>1.5930999999999999E-12</v>
      </c>
    </row>
    <row r="58" spans="1:29">
      <c r="A58" s="10" t="s">
        <v>148</v>
      </c>
      <c r="B58" s="16">
        <v>2.0888999999999999E-4</v>
      </c>
      <c r="C58" s="10">
        <v>4.1151E-2</v>
      </c>
      <c r="D58" s="16">
        <v>1.2683E-7</v>
      </c>
      <c r="E58" s="16">
        <v>1.7453999999999999E-8</v>
      </c>
      <c r="F58" s="16">
        <v>13.762</v>
      </c>
      <c r="G58" s="10">
        <v>-67.489999999999995</v>
      </c>
      <c r="H58" s="10">
        <v>12.038</v>
      </c>
      <c r="I58" s="10">
        <v>17.837</v>
      </c>
      <c r="J58" s="16">
        <v>6.6361999999999996E-8</v>
      </c>
      <c r="K58" s="16">
        <v>7.0783999999999999E-9</v>
      </c>
      <c r="L58" s="16">
        <v>10.666</v>
      </c>
      <c r="M58" s="10">
        <v>0.80523999999999996</v>
      </c>
      <c r="N58" s="16">
        <v>9.2596999999999992E-3</v>
      </c>
      <c r="O58" s="16">
        <v>1.1498999999999999</v>
      </c>
      <c r="P58" s="10">
        <v>12331</v>
      </c>
      <c r="Q58" s="16">
        <v>18.835999999999999</v>
      </c>
      <c r="R58" s="16">
        <v>0.15275</v>
      </c>
      <c r="S58" s="17">
        <v>1.6107E-12</v>
      </c>
      <c r="T58" s="16">
        <v>3.9992999999999998E-14</v>
      </c>
      <c r="U58" s="16">
        <v>2.4830000000000001</v>
      </c>
      <c r="V58" s="10">
        <v>0.95820000000000005</v>
      </c>
      <c r="W58" s="16">
        <v>1.4223E-3</v>
      </c>
      <c r="X58" s="16">
        <v>0.14843000000000001</v>
      </c>
      <c r="Z58" s="16">
        <f t="shared" ref="Z58:Z61" si="22">D58</f>
        <v>1.2683E-7</v>
      </c>
      <c r="AA58" s="10">
        <f t="shared" ref="AA58:AA61" si="23">G58+P58</f>
        <v>12263.51</v>
      </c>
      <c r="AB58" s="16">
        <f t="shared" ref="AB58:AB61" si="24">J58</f>
        <v>6.6361999999999996E-8</v>
      </c>
      <c r="AC58" s="16">
        <f t="shared" ref="AC58:AC61" si="25">S58</f>
        <v>1.6107E-12</v>
      </c>
    </row>
    <row r="59" spans="1:29">
      <c r="A59" s="10" t="s">
        <v>149</v>
      </c>
      <c r="B59" s="16">
        <v>2.1152000000000001E-4</v>
      </c>
      <c r="C59" s="10">
        <v>4.1668999999999998E-2</v>
      </c>
      <c r="D59" s="16">
        <v>1.2389000000000001E-7</v>
      </c>
      <c r="E59" s="16">
        <v>1.7547999999999999E-8</v>
      </c>
      <c r="F59" s="16">
        <v>14.164</v>
      </c>
      <c r="G59" s="10">
        <v>-64.400000000000006</v>
      </c>
      <c r="H59" s="10">
        <v>12.087999999999999</v>
      </c>
      <c r="I59" s="10">
        <v>18.77</v>
      </c>
      <c r="J59" s="16">
        <v>6.5788000000000006E-8</v>
      </c>
      <c r="K59" s="16">
        <v>7.0593999999999998E-9</v>
      </c>
      <c r="L59" s="16">
        <v>10.731</v>
      </c>
      <c r="M59" s="10">
        <v>0.80608999999999997</v>
      </c>
      <c r="N59" s="16">
        <v>9.3147000000000004E-3</v>
      </c>
      <c r="O59" s="16">
        <v>1.1555</v>
      </c>
      <c r="P59" s="10">
        <v>12328</v>
      </c>
      <c r="Q59" s="16">
        <v>18.908000000000001</v>
      </c>
      <c r="R59" s="16">
        <v>0.15337000000000001</v>
      </c>
      <c r="S59" s="17">
        <v>1.5916E-12</v>
      </c>
      <c r="T59" s="16">
        <v>3.9716999999999998E-14</v>
      </c>
      <c r="U59" s="16">
        <v>2.4954000000000001</v>
      </c>
      <c r="V59" s="10">
        <v>0.95884000000000003</v>
      </c>
      <c r="W59" s="16">
        <v>1.4293000000000001E-3</v>
      </c>
      <c r="X59" s="16">
        <v>0.14907000000000001</v>
      </c>
      <c r="Z59" s="16">
        <f t="shared" si="22"/>
        <v>1.2389000000000001E-7</v>
      </c>
      <c r="AA59" s="10">
        <f t="shared" si="23"/>
        <v>12263.6</v>
      </c>
      <c r="AB59" s="16">
        <f t="shared" si="24"/>
        <v>6.5788000000000006E-8</v>
      </c>
      <c r="AC59" s="16">
        <f t="shared" si="25"/>
        <v>1.5916E-12</v>
      </c>
    </row>
    <row r="60" spans="1:29">
      <c r="A60" s="10" t="s">
        <v>150</v>
      </c>
      <c r="B60" s="16">
        <v>2.1120000000000001E-4</v>
      </c>
      <c r="C60" s="10">
        <v>4.1606999999999998E-2</v>
      </c>
      <c r="D60" s="16">
        <v>1.2443999999999999E-7</v>
      </c>
      <c r="E60" s="16">
        <v>1.7534E-8</v>
      </c>
      <c r="F60" s="16">
        <v>14.09</v>
      </c>
      <c r="G60" s="10">
        <v>-64.13</v>
      </c>
      <c r="H60" s="10">
        <v>12.079000000000001</v>
      </c>
      <c r="I60" s="10">
        <v>18.835000000000001</v>
      </c>
      <c r="J60" s="16">
        <v>6.5883999999999996E-8</v>
      </c>
      <c r="K60" s="16">
        <v>7.0576000000000001E-9</v>
      </c>
      <c r="L60" s="16">
        <v>10.712</v>
      </c>
      <c r="M60" s="10">
        <v>0.80596000000000001</v>
      </c>
      <c r="N60" s="16">
        <v>9.2987999999999994E-3</v>
      </c>
      <c r="O60" s="16">
        <v>1.1537999999999999</v>
      </c>
      <c r="P60" s="10">
        <v>12318</v>
      </c>
      <c r="Q60" s="16">
        <v>18.885000000000002</v>
      </c>
      <c r="R60" s="16">
        <v>0.15331</v>
      </c>
      <c r="S60" s="17">
        <v>1.5856E-12</v>
      </c>
      <c r="T60" s="16">
        <v>3.9544E-14</v>
      </c>
      <c r="U60" s="16">
        <v>2.4939</v>
      </c>
      <c r="V60" s="10">
        <v>0.95903000000000005</v>
      </c>
      <c r="W60" s="16">
        <v>1.4284E-3</v>
      </c>
      <c r="X60" s="16">
        <v>0.14893999999999999</v>
      </c>
      <c r="Z60" s="16">
        <f t="shared" si="22"/>
        <v>1.2443999999999999E-7</v>
      </c>
      <c r="AA60" s="10">
        <f t="shared" si="23"/>
        <v>12253.87</v>
      </c>
      <c r="AB60" s="16">
        <f t="shared" si="24"/>
        <v>6.5883999999999996E-8</v>
      </c>
      <c r="AC60" s="16">
        <f t="shared" si="25"/>
        <v>1.5856E-12</v>
      </c>
    </row>
    <row r="61" spans="1:29">
      <c r="A61" s="11" t="s">
        <v>151</v>
      </c>
      <c r="B61" s="18">
        <v>2.1091E-4</v>
      </c>
      <c r="C61" s="11">
        <v>4.1549999999999997E-2</v>
      </c>
      <c r="D61" s="18">
        <v>1.2447E-7</v>
      </c>
      <c r="E61" s="18">
        <v>1.7528E-8</v>
      </c>
      <c r="F61" s="18">
        <v>14.082000000000001</v>
      </c>
      <c r="G61" s="11">
        <v>-64.61</v>
      </c>
      <c r="H61" s="11">
        <v>12.084</v>
      </c>
      <c r="I61" s="11">
        <v>18.702999999999999</v>
      </c>
      <c r="J61" s="18">
        <v>6.5375000000000001E-8</v>
      </c>
      <c r="K61" s="18">
        <v>6.9937E-9</v>
      </c>
      <c r="L61" s="18">
        <v>10.698</v>
      </c>
      <c r="M61" s="11">
        <v>0.80669000000000002</v>
      </c>
      <c r="N61" s="18">
        <v>9.2860000000000009E-3</v>
      </c>
      <c r="O61" s="18">
        <v>1.1511</v>
      </c>
      <c r="P61" s="11">
        <v>12305</v>
      </c>
      <c r="Q61" s="18">
        <v>18.87</v>
      </c>
      <c r="R61" s="18">
        <v>0.15334999999999999</v>
      </c>
      <c r="S61" s="24">
        <v>1.5928E-12</v>
      </c>
      <c r="T61" s="18">
        <v>3.9718999999999997E-14</v>
      </c>
      <c r="U61" s="18">
        <v>2.4937</v>
      </c>
      <c r="V61" s="11">
        <v>0.95879999999999999</v>
      </c>
      <c r="W61" s="18">
        <v>1.4284E-3</v>
      </c>
      <c r="X61" s="18">
        <v>0.14898</v>
      </c>
      <c r="Z61" s="18">
        <f t="shared" si="22"/>
        <v>1.2447E-7</v>
      </c>
      <c r="AA61" s="11">
        <f t="shared" si="23"/>
        <v>12240.39</v>
      </c>
      <c r="AB61" s="18">
        <f t="shared" si="24"/>
        <v>6.5375000000000001E-8</v>
      </c>
      <c r="AC61" s="18">
        <f t="shared" si="25"/>
        <v>1.5928E-12</v>
      </c>
    </row>
    <row r="62" spans="1:29">
      <c r="A62" s="10" t="s">
        <v>51</v>
      </c>
      <c r="B62" s="10">
        <f t="shared" ref="B62:X62" si="26">AVERAGE(B57:B61)</f>
        <v>2.1115199999999999E-4</v>
      </c>
      <c r="C62" s="10">
        <f t="shared" si="26"/>
        <v>4.1597200000000001E-2</v>
      </c>
      <c r="D62" s="10">
        <f t="shared" si="26"/>
        <v>1.2458399999999997E-7</v>
      </c>
      <c r="E62" s="10">
        <f t="shared" si="26"/>
        <v>1.7534399999999999E-8</v>
      </c>
      <c r="F62" s="10">
        <f t="shared" si="26"/>
        <v>14.075999999999999</v>
      </c>
      <c r="G62" s="10">
        <f t="shared" si="26"/>
        <v>-64.957999999999998</v>
      </c>
      <c r="H62" s="10">
        <f t="shared" si="26"/>
        <v>12.081200000000001</v>
      </c>
      <c r="I62" s="10">
        <f t="shared" si="26"/>
        <v>18.606200000000001</v>
      </c>
      <c r="J62" s="10">
        <f t="shared" si="26"/>
        <v>6.5914000000000004E-8</v>
      </c>
      <c r="K62" s="10">
        <f t="shared" si="26"/>
        <v>7.0672800000000004E-9</v>
      </c>
      <c r="L62" s="10">
        <f t="shared" si="26"/>
        <v>10.722000000000001</v>
      </c>
      <c r="M62" s="10">
        <f t="shared" si="26"/>
        <v>0.80591599999999985</v>
      </c>
      <c r="N62" s="10">
        <f t="shared" si="26"/>
        <v>9.30746E-3</v>
      </c>
      <c r="O62" s="10">
        <f t="shared" si="26"/>
        <v>1.1548799999999999</v>
      </c>
      <c r="P62" s="10">
        <f t="shared" si="26"/>
        <v>12327.8</v>
      </c>
      <c r="Q62" s="10">
        <f t="shared" si="26"/>
        <v>18.899000000000001</v>
      </c>
      <c r="R62" s="10">
        <f t="shared" si="26"/>
        <v>0.15330199999999999</v>
      </c>
      <c r="S62" s="21">
        <f t="shared" si="26"/>
        <v>1.5947599999999998E-12</v>
      </c>
      <c r="T62" s="10">
        <f t="shared" si="26"/>
        <v>3.9769399999999998E-14</v>
      </c>
      <c r="U62" s="10">
        <f t="shared" si="26"/>
        <v>2.4937800000000001</v>
      </c>
      <c r="V62" s="10">
        <f t="shared" si="26"/>
        <v>0.95873600000000003</v>
      </c>
      <c r="W62" s="10">
        <f t="shared" si="26"/>
        <v>1.42836E-3</v>
      </c>
      <c r="X62" s="10">
        <f t="shared" si="26"/>
        <v>0.14898400000000001</v>
      </c>
      <c r="Z62" s="10">
        <f>AVERAGE(Z57:Z61)</f>
        <v>1.2458399999999997E-7</v>
      </c>
      <c r="AA62" s="10">
        <f>AVERAGE(AA57:AA61)</f>
        <v>12262.842000000001</v>
      </c>
      <c r="AB62" s="10">
        <f>AVERAGE(AB57:AB61)</f>
        <v>6.5914000000000004E-8</v>
      </c>
      <c r="AC62" s="10">
        <f>AVERAGE(AC57:AC61)</f>
        <v>1.5947599999999998E-12</v>
      </c>
    </row>
    <row r="64" spans="1:29">
      <c r="A64" s="23">
        <v>0.08</v>
      </c>
    </row>
    <row r="65" spans="1:29">
      <c r="A65" s="12" t="s">
        <v>19</v>
      </c>
      <c r="B65" s="12" t="s">
        <v>20</v>
      </c>
      <c r="C65" s="12" t="s">
        <v>21</v>
      </c>
      <c r="D65" s="12" t="s">
        <v>22</v>
      </c>
      <c r="E65" s="12" t="s">
        <v>23</v>
      </c>
      <c r="F65" s="12" t="s">
        <v>24</v>
      </c>
      <c r="G65" s="12" t="s">
        <v>25</v>
      </c>
      <c r="H65" s="12" t="s">
        <v>26</v>
      </c>
      <c r="I65" s="12" t="s">
        <v>27</v>
      </c>
      <c r="J65" s="12" t="s">
        <v>28</v>
      </c>
      <c r="K65" s="12" t="s">
        <v>29</v>
      </c>
      <c r="L65" s="12" t="s">
        <v>30</v>
      </c>
      <c r="M65" s="12" t="s">
        <v>31</v>
      </c>
      <c r="N65" s="12" t="s">
        <v>32</v>
      </c>
      <c r="O65" s="12" t="s">
        <v>33</v>
      </c>
      <c r="P65" s="12" t="s">
        <v>34</v>
      </c>
      <c r="Q65" s="12" t="s">
        <v>35</v>
      </c>
      <c r="R65" s="12" t="s">
        <v>36</v>
      </c>
      <c r="S65" s="12" t="s">
        <v>37</v>
      </c>
      <c r="T65" s="12" t="s">
        <v>38</v>
      </c>
      <c r="U65" s="12" t="s">
        <v>39</v>
      </c>
      <c r="V65" s="12" t="s">
        <v>40</v>
      </c>
      <c r="W65" s="12" t="s">
        <v>41</v>
      </c>
      <c r="X65" s="12" t="s">
        <v>42</v>
      </c>
      <c r="Z65" s="10" t="s">
        <v>43</v>
      </c>
      <c r="AA65" s="10" t="s">
        <v>44</v>
      </c>
      <c r="AB65" s="10" t="s">
        <v>45</v>
      </c>
      <c r="AC65" s="10" t="s">
        <v>46</v>
      </c>
    </row>
    <row r="66" spans="1:29">
      <c r="A66" s="10" t="s">
        <v>152</v>
      </c>
      <c r="B66" s="16">
        <v>2.1405E-4</v>
      </c>
      <c r="C66" s="10">
        <v>4.2167999999999997E-2</v>
      </c>
      <c r="D66" s="16">
        <v>1.2496E-7</v>
      </c>
      <c r="E66" s="16">
        <v>1.7649999999999999E-8</v>
      </c>
      <c r="F66" s="16">
        <v>14.125</v>
      </c>
      <c r="G66" s="10">
        <v>-65.53</v>
      </c>
      <c r="H66" s="10">
        <v>12.154</v>
      </c>
      <c r="I66" s="10">
        <v>18.547000000000001</v>
      </c>
      <c r="J66" s="16">
        <v>6.5717000000000005E-8</v>
      </c>
      <c r="K66" s="16">
        <v>7.1034999999999997E-9</v>
      </c>
      <c r="L66" s="16">
        <v>10.808999999999999</v>
      </c>
      <c r="M66" s="10">
        <v>0.80610999999999999</v>
      </c>
      <c r="N66" s="16">
        <v>9.3833000000000007E-3</v>
      </c>
      <c r="O66" s="16">
        <v>1.1639999999999999</v>
      </c>
      <c r="P66" s="10">
        <v>12352</v>
      </c>
      <c r="Q66" s="16">
        <v>19.038</v>
      </c>
      <c r="R66" s="16">
        <v>0.15412999999999999</v>
      </c>
      <c r="S66" s="17">
        <v>1.5981E-12</v>
      </c>
      <c r="T66" s="16">
        <v>4.0092999999999999E-14</v>
      </c>
      <c r="U66" s="16">
        <v>2.5087999999999999</v>
      </c>
      <c r="V66" s="10">
        <v>0.95862999999999998</v>
      </c>
      <c r="W66" s="16">
        <v>1.4369000000000001E-3</v>
      </c>
      <c r="X66" s="16">
        <v>0.14989</v>
      </c>
      <c r="Z66" s="14">
        <f>D66</f>
        <v>1.2496E-7</v>
      </c>
      <c r="AA66" s="13">
        <f>G66+P66</f>
        <v>12286.47</v>
      </c>
      <c r="AB66" s="14">
        <f>J66</f>
        <v>6.5717000000000005E-8</v>
      </c>
      <c r="AC66" s="14">
        <f>S66</f>
        <v>1.5981E-12</v>
      </c>
    </row>
    <row r="67" spans="1:29">
      <c r="A67" s="10" t="s">
        <v>153</v>
      </c>
      <c r="B67" s="16">
        <v>2.1143E-4</v>
      </c>
      <c r="C67" s="10">
        <v>4.1652000000000002E-2</v>
      </c>
      <c r="D67" s="16">
        <v>1.2552E-7</v>
      </c>
      <c r="E67" s="16">
        <v>1.7554E-8</v>
      </c>
      <c r="F67" s="16">
        <v>13.984999999999999</v>
      </c>
      <c r="G67" s="10">
        <v>-65.8</v>
      </c>
      <c r="H67" s="10">
        <v>12.101000000000001</v>
      </c>
      <c r="I67" s="10">
        <v>18.390999999999998</v>
      </c>
      <c r="J67" s="16">
        <v>6.5954999999999997E-8</v>
      </c>
      <c r="K67" s="16">
        <v>7.0692000000000004E-9</v>
      </c>
      <c r="L67" s="16">
        <v>10.718</v>
      </c>
      <c r="M67" s="10">
        <v>0.80579000000000001</v>
      </c>
      <c r="N67" s="16">
        <v>9.3042999999999997E-3</v>
      </c>
      <c r="O67" s="16">
        <v>1.1547000000000001</v>
      </c>
      <c r="P67" s="10">
        <v>12322</v>
      </c>
      <c r="Q67" s="16">
        <v>18.920999999999999</v>
      </c>
      <c r="R67" s="16">
        <v>0.15354999999999999</v>
      </c>
      <c r="S67" s="17">
        <v>1.5983999999999999E-12</v>
      </c>
      <c r="T67" s="16">
        <v>3.9911E-14</v>
      </c>
      <c r="U67" s="16">
        <v>2.4969000000000001</v>
      </c>
      <c r="V67" s="10">
        <v>0.95860999999999996</v>
      </c>
      <c r="W67" s="16">
        <v>1.4303E-3</v>
      </c>
      <c r="X67" s="16">
        <v>0.14921000000000001</v>
      </c>
      <c r="Z67" s="16">
        <f t="shared" ref="Z67:Z70" si="27">D67</f>
        <v>1.2552E-7</v>
      </c>
      <c r="AA67" s="10">
        <f t="shared" ref="AA67:AA70" si="28">G67+P67</f>
        <v>12256.2</v>
      </c>
      <c r="AB67" s="16">
        <f t="shared" ref="AB67:AB70" si="29">J67</f>
        <v>6.5954999999999997E-8</v>
      </c>
      <c r="AC67" s="16">
        <f t="shared" ref="AC67:AC70" si="30">S67</f>
        <v>1.5983999999999999E-12</v>
      </c>
    </row>
    <row r="68" spans="1:29">
      <c r="A68" s="10" t="s">
        <v>154</v>
      </c>
      <c r="B68" s="16">
        <v>2.0964000000000001E-4</v>
      </c>
      <c r="C68" s="10">
        <v>4.1299000000000002E-2</v>
      </c>
      <c r="D68" s="16">
        <v>1.2783E-7</v>
      </c>
      <c r="E68" s="16">
        <v>1.7481E-8</v>
      </c>
      <c r="F68" s="16">
        <v>13.675000000000001</v>
      </c>
      <c r="G68" s="10">
        <v>-67.44</v>
      </c>
      <c r="H68" s="10">
        <v>12.053000000000001</v>
      </c>
      <c r="I68" s="10">
        <v>17.872</v>
      </c>
      <c r="J68" s="16">
        <v>6.6187999999999997E-8</v>
      </c>
      <c r="K68" s="16">
        <v>7.0736999999999997E-9</v>
      </c>
      <c r="L68" s="16">
        <v>10.686999999999999</v>
      </c>
      <c r="M68" s="10">
        <v>0.80550999999999995</v>
      </c>
      <c r="N68" s="16">
        <v>9.2776999999999998E-3</v>
      </c>
      <c r="O68" s="16">
        <v>1.1517999999999999</v>
      </c>
      <c r="P68" s="10">
        <v>12335</v>
      </c>
      <c r="Q68" s="16">
        <v>18.856999999999999</v>
      </c>
      <c r="R68" s="16">
        <v>0.15287000000000001</v>
      </c>
      <c r="S68" s="17">
        <v>1.6034E-12</v>
      </c>
      <c r="T68" s="16">
        <v>3.986E-14</v>
      </c>
      <c r="U68" s="16">
        <v>2.4860000000000002</v>
      </c>
      <c r="V68" s="10">
        <v>0.95842000000000005</v>
      </c>
      <c r="W68" s="16">
        <v>1.4239000000000001E-3</v>
      </c>
      <c r="X68" s="16">
        <v>0.14857000000000001</v>
      </c>
      <c r="Z68" s="16">
        <f t="shared" si="27"/>
        <v>1.2783E-7</v>
      </c>
      <c r="AA68" s="10">
        <f t="shared" si="28"/>
        <v>12267.56</v>
      </c>
      <c r="AB68" s="16">
        <f t="shared" si="29"/>
        <v>6.6187999999999997E-8</v>
      </c>
      <c r="AC68" s="16">
        <f t="shared" si="30"/>
        <v>1.6034E-12</v>
      </c>
    </row>
    <row r="69" spans="1:29">
      <c r="A69" s="10" t="s">
        <v>155</v>
      </c>
      <c r="B69" s="16">
        <v>2.1170999999999999E-4</v>
      </c>
      <c r="C69" s="10">
        <v>4.1707000000000001E-2</v>
      </c>
      <c r="D69" s="16">
        <v>1.2548000000000001E-7</v>
      </c>
      <c r="E69" s="16">
        <v>1.7564999999999999E-8</v>
      </c>
      <c r="F69" s="16">
        <v>13.997999999999999</v>
      </c>
      <c r="G69" s="10">
        <v>-65.180000000000007</v>
      </c>
      <c r="H69" s="10">
        <v>12.11</v>
      </c>
      <c r="I69" s="10">
        <v>18.579000000000001</v>
      </c>
      <c r="J69" s="16">
        <v>6.5662999999999997E-8</v>
      </c>
      <c r="K69" s="16">
        <v>7.0416999999999998E-9</v>
      </c>
      <c r="L69" s="16">
        <v>10.724</v>
      </c>
      <c r="M69" s="10">
        <v>0.80623</v>
      </c>
      <c r="N69" s="16">
        <v>9.3089999999999996E-3</v>
      </c>
      <c r="O69" s="16">
        <v>1.1546000000000001</v>
      </c>
      <c r="P69" s="10">
        <v>12315</v>
      </c>
      <c r="Q69" s="16">
        <v>18.925999999999998</v>
      </c>
      <c r="R69" s="16">
        <v>0.15368000000000001</v>
      </c>
      <c r="S69" s="17">
        <v>1.599E-12</v>
      </c>
      <c r="T69" s="16">
        <v>3.9954999999999999E-14</v>
      </c>
      <c r="U69" s="16">
        <v>2.4986999999999999</v>
      </c>
      <c r="V69" s="10">
        <v>0.95859000000000005</v>
      </c>
      <c r="W69" s="16">
        <v>1.4314E-3</v>
      </c>
      <c r="X69" s="16">
        <v>0.14932000000000001</v>
      </c>
      <c r="Z69" s="16">
        <f t="shared" si="27"/>
        <v>1.2548000000000001E-7</v>
      </c>
      <c r="AA69" s="10">
        <f t="shared" si="28"/>
        <v>12249.82</v>
      </c>
      <c r="AB69" s="16">
        <f t="shared" si="29"/>
        <v>6.5662999999999997E-8</v>
      </c>
      <c r="AC69" s="16">
        <f t="shared" si="30"/>
        <v>1.599E-12</v>
      </c>
    </row>
    <row r="70" spans="1:29">
      <c r="A70" s="11" t="s">
        <v>156</v>
      </c>
      <c r="B70" s="18">
        <v>2.1049999999999999E-4</v>
      </c>
      <c r="C70" s="11">
        <v>4.1468999999999999E-2</v>
      </c>
      <c r="D70" s="18">
        <v>1.2727E-7</v>
      </c>
      <c r="E70" s="18">
        <v>1.7523000000000001E-8</v>
      </c>
      <c r="F70" s="18">
        <v>13.768000000000001</v>
      </c>
      <c r="G70" s="11">
        <v>-66.53</v>
      </c>
      <c r="H70" s="11">
        <v>12.089</v>
      </c>
      <c r="I70" s="11">
        <v>18.170999999999999</v>
      </c>
      <c r="J70" s="18">
        <v>6.6415000000000003E-8</v>
      </c>
      <c r="K70" s="18">
        <v>7.0991E-9</v>
      </c>
      <c r="L70" s="18">
        <v>10.689</v>
      </c>
      <c r="M70" s="11">
        <v>0.80525000000000002</v>
      </c>
      <c r="N70" s="18">
        <v>9.2791999999999996E-3</v>
      </c>
      <c r="O70" s="18">
        <v>1.1523000000000001</v>
      </c>
      <c r="P70" s="11">
        <v>12306</v>
      </c>
      <c r="Q70" s="18">
        <v>18.885999999999999</v>
      </c>
      <c r="R70" s="18">
        <v>0.15347</v>
      </c>
      <c r="S70" s="24">
        <v>1.5999000000000001E-12</v>
      </c>
      <c r="T70" s="18">
        <v>3.9894999999999997E-14</v>
      </c>
      <c r="U70" s="18">
        <v>2.4935999999999998</v>
      </c>
      <c r="V70" s="11">
        <v>0.95853999999999995</v>
      </c>
      <c r="W70" s="18">
        <v>1.4284E-3</v>
      </c>
      <c r="X70" s="18">
        <v>0.14902000000000001</v>
      </c>
      <c r="Z70" s="18">
        <f t="shared" si="27"/>
        <v>1.2727E-7</v>
      </c>
      <c r="AA70" s="11">
        <f t="shared" si="28"/>
        <v>12239.47</v>
      </c>
      <c r="AB70" s="18">
        <f t="shared" si="29"/>
        <v>6.6415000000000003E-8</v>
      </c>
      <c r="AC70" s="18">
        <f t="shared" si="30"/>
        <v>1.5999000000000001E-12</v>
      </c>
    </row>
    <row r="71" spans="1:29">
      <c r="A71" s="10" t="s">
        <v>51</v>
      </c>
      <c r="B71" s="10">
        <f t="shared" ref="B71:X71" si="31">AVERAGE(B66:B70)</f>
        <v>2.11466E-4</v>
      </c>
      <c r="C71" s="10">
        <f t="shared" si="31"/>
        <v>4.1659000000000002E-2</v>
      </c>
      <c r="D71" s="10">
        <f t="shared" si="31"/>
        <v>1.2621199999999999E-7</v>
      </c>
      <c r="E71" s="10">
        <f t="shared" si="31"/>
        <v>1.7554599999999999E-8</v>
      </c>
      <c r="F71" s="10">
        <f t="shared" si="31"/>
        <v>13.910199999999998</v>
      </c>
      <c r="G71" s="10">
        <f t="shared" si="31"/>
        <v>-66.096000000000004</v>
      </c>
      <c r="H71" s="10">
        <f t="shared" si="31"/>
        <v>12.101400000000002</v>
      </c>
      <c r="I71" s="10">
        <f t="shared" si="31"/>
        <v>18.312000000000001</v>
      </c>
      <c r="J71" s="10">
        <f t="shared" si="31"/>
        <v>6.59876E-8</v>
      </c>
      <c r="K71" s="10">
        <f t="shared" si="31"/>
        <v>7.0774400000000007E-9</v>
      </c>
      <c r="L71" s="10">
        <f t="shared" si="31"/>
        <v>10.7254</v>
      </c>
      <c r="M71" s="10">
        <f t="shared" si="31"/>
        <v>0.80577799999999988</v>
      </c>
      <c r="N71" s="10">
        <f t="shared" si="31"/>
        <v>9.3106999999999999E-3</v>
      </c>
      <c r="O71" s="10">
        <f t="shared" si="31"/>
        <v>1.1554800000000001</v>
      </c>
      <c r="P71" s="10">
        <f t="shared" si="31"/>
        <v>12326</v>
      </c>
      <c r="Q71" s="10">
        <f t="shared" si="31"/>
        <v>18.925599999999999</v>
      </c>
      <c r="R71" s="10">
        <f t="shared" si="31"/>
        <v>0.15353999999999998</v>
      </c>
      <c r="S71" s="21">
        <f t="shared" si="31"/>
        <v>1.59976E-12</v>
      </c>
      <c r="T71" s="10">
        <f t="shared" si="31"/>
        <v>3.9942799999999999E-14</v>
      </c>
      <c r="U71" s="10">
        <f t="shared" si="31"/>
        <v>2.4967999999999995</v>
      </c>
      <c r="V71" s="10">
        <f t="shared" si="31"/>
        <v>0.95855800000000002</v>
      </c>
      <c r="W71" s="10">
        <f t="shared" si="31"/>
        <v>1.4301800000000001E-3</v>
      </c>
      <c r="X71" s="10">
        <f t="shared" si="31"/>
        <v>0.149202</v>
      </c>
      <c r="Z71" s="10">
        <f>AVERAGE(Z66:Z70)</f>
        <v>1.2621199999999999E-7</v>
      </c>
      <c r="AA71" s="10">
        <f>AVERAGE(AA66:AA70)</f>
        <v>12259.903999999999</v>
      </c>
      <c r="AB71" s="10">
        <f>AVERAGE(AB66:AB70)</f>
        <v>6.59876E-8</v>
      </c>
      <c r="AC71" s="10">
        <f>AVERAGE(AC66:AC70)</f>
        <v>1.59976E-12</v>
      </c>
    </row>
    <row r="73" spans="1:29">
      <c r="A73" s="23">
        <v>0.09</v>
      </c>
    </row>
    <row r="74" spans="1:29">
      <c r="A74" s="12" t="s">
        <v>19</v>
      </c>
      <c r="B74" s="12" t="s">
        <v>20</v>
      </c>
      <c r="C74" s="12" t="s">
        <v>21</v>
      </c>
      <c r="D74" s="12" t="s">
        <v>22</v>
      </c>
      <c r="E74" s="12" t="s">
        <v>23</v>
      </c>
      <c r="F74" s="12" t="s">
        <v>24</v>
      </c>
      <c r="G74" s="12" t="s">
        <v>25</v>
      </c>
      <c r="H74" s="12" t="s">
        <v>26</v>
      </c>
      <c r="I74" s="12" t="s">
        <v>27</v>
      </c>
      <c r="J74" s="12" t="s">
        <v>28</v>
      </c>
      <c r="K74" s="12" t="s">
        <v>29</v>
      </c>
      <c r="L74" s="12" t="s">
        <v>30</v>
      </c>
      <c r="M74" s="12" t="s">
        <v>31</v>
      </c>
      <c r="N74" s="12" t="s">
        <v>32</v>
      </c>
      <c r="O74" s="12" t="s">
        <v>33</v>
      </c>
      <c r="P74" s="12" t="s">
        <v>34</v>
      </c>
      <c r="Q74" s="12" t="s">
        <v>35</v>
      </c>
      <c r="R74" s="12" t="s">
        <v>36</v>
      </c>
      <c r="S74" s="12" t="s">
        <v>37</v>
      </c>
      <c r="T74" s="12" t="s">
        <v>38</v>
      </c>
      <c r="U74" s="12" t="s">
        <v>39</v>
      </c>
      <c r="V74" s="12" t="s">
        <v>40</v>
      </c>
      <c r="W74" s="12" t="s">
        <v>41</v>
      </c>
      <c r="X74" s="12" t="s">
        <v>42</v>
      </c>
      <c r="Z74" s="10" t="s">
        <v>43</v>
      </c>
      <c r="AA74" s="10" t="s">
        <v>44</v>
      </c>
      <c r="AB74" s="10" t="s">
        <v>45</v>
      </c>
      <c r="AC74" s="10" t="s">
        <v>46</v>
      </c>
    </row>
    <row r="75" spans="1:29">
      <c r="A75" s="10" t="s">
        <v>157</v>
      </c>
      <c r="B75" s="16">
        <v>2.1547E-4</v>
      </c>
      <c r="C75" s="10">
        <v>4.2448E-2</v>
      </c>
      <c r="D75" s="16">
        <v>1.2358E-7</v>
      </c>
      <c r="E75" s="16">
        <v>1.7725000000000002E-8</v>
      </c>
      <c r="F75" s="16">
        <v>14.343</v>
      </c>
      <c r="G75" s="10">
        <v>-64.319999999999993</v>
      </c>
      <c r="H75" s="10">
        <v>12.205</v>
      </c>
      <c r="I75" s="10">
        <v>18.975000000000001</v>
      </c>
      <c r="J75" s="16">
        <v>6.6000999999999997E-8</v>
      </c>
      <c r="K75" s="16">
        <v>7.1379000000000003E-9</v>
      </c>
      <c r="L75" s="16">
        <v>10.815</v>
      </c>
      <c r="M75" s="10">
        <v>0.80547999999999997</v>
      </c>
      <c r="N75" s="16">
        <v>9.3881999999999993E-3</v>
      </c>
      <c r="O75" s="16">
        <v>1.1655</v>
      </c>
      <c r="P75" s="10">
        <v>12343</v>
      </c>
      <c r="Q75" s="16">
        <v>19.113</v>
      </c>
      <c r="R75" s="16">
        <v>0.15484999999999999</v>
      </c>
      <c r="S75" s="17">
        <v>1.5931999999999999E-12</v>
      </c>
      <c r="T75" s="16">
        <v>4.014E-14</v>
      </c>
      <c r="U75" s="16">
        <v>2.5194999999999999</v>
      </c>
      <c r="V75" s="10">
        <v>0.95877999999999997</v>
      </c>
      <c r="W75" s="16">
        <v>1.4430000000000001E-3</v>
      </c>
      <c r="X75" s="16">
        <v>0.15049999999999999</v>
      </c>
      <c r="Z75" s="14">
        <f>D75</f>
        <v>1.2358E-7</v>
      </c>
      <c r="AA75" s="13">
        <f>G75+P75</f>
        <v>12278.68</v>
      </c>
      <c r="AB75" s="14">
        <f>J75</f>
        <v>6.6000999999999997E-8</v>
      </c>
      <c r="AC75" s="14">
        <f>S75</f>
        <v>1.5931999999999999E-12</v>
      </c>
    </row>
    <row r="76" spans="1:29">
      <c r="A76" s="10" t="s">
        <v>158</v>
      </c>
      <c r="B76" s="16">
        <v>2.1254999999999999E-4</v>
      </c>
      <c r="C76" s="10">
        <v>4.1873E-2</v>
      </c>
      <c r="D76" s="16">
        <v>1.2539000000000001E-7</v>
      </c>
      <c r="E76" s="16">
        <v>1.7616E-8</v>
      </c>
      <c r="F76" s="16">
        <v>14.048999999999999</v>
      </c>
      <c r="G76" s="10">
        <v>-65.87</v>
      </c>
      <c r="H76" s="10">
        <v>12.148999999999999</v>
      </c>
      <c r="I76" s="10">
        <v>18.443999999999999</v>
      </c>
      <c r="J76" s="16">
        <v>6.5566999999999994E-8</v>
      </c>
      <c r="K76" s="16">
        <v>7.0248999999999996E-9</v>
      </c>
      <c r="L76" s="16">
        <v>10.714</v>
      </c>
      <c r="M76" s="10">
        <v>0.80608999999999997</v>
      </c>
      <c r="N76" s="16">
        <v>9.3005999999999991E-3</v>
      </c>
      <c r="O76" s="16">
        <v>1.1537999999999999</v>
      </c>
      <c r="P76" s="10">
        <v>12312</v>
      </c>
      <c r="Q76" s="16">
        <v>18.978999999999999</v>
      </c>
      <c r="R76" s="16">
        <v>0.15415000000000001</v>
      </c>
      <c r="S76" s="17">
        <v>1.5994E-12</v>
      </c>
      <c r="T76" s="16">
        <v>4.0079000000000001E-14</v>
      </c>
      <c r="U76" s="16">
        <v>2.5059</v>
      </c>
      <c r="V76" s="10">
        <v>0.95855999999999997</v>
      </c>
      <c r="W76" s="16">
        <v>1.4354000000000001E-3</v>
      </c>
      <c r="X76" s="16">
        <v>0.14974999999999999</v>
      </c>
      <c r="Z76" s="16">
        <f t="shared" ref="Z76:Z79" si="32">D76</f>
        <v>1.2539000000000001E-7</v>
      </c>
      <c r="AA76" s="10">
        <f t="shared" ref="AA76:AA79" si="33">G76+P76</f>
        <v>12246.13</v>
      </c>
      <c r="AB76" s="16">
        <f t="shared" ref="AB76:AB79" si="34">J76</f>
        <v>6.5566999999999994E-8</v>
      </c>
      <c r="AC76" s="16">
        <f t="shared" ref="AC76:AC79" si="35">S76</f>
        <v>1.5994E-12</v>
      </c>
    </row>
    <row r="77" spans="1:29">
      <c r="A77" s="10" t="s">
        <v>159</v>
      </c>
      <c r="B77" s="16">
        <v>2.1248999999999999E-4</v>
      </c>
      <c r="C77" s="10">
        <v>4.1861000000000002E-2</v>
      </c>
      <c r="D77" s="16">
        <v>1.2658000000000001E-7</v>
      </c>
      <c r="E77" s="16">
        <v>1.7605000000000001E-8</v>
      </c>
      <c r="F77" s="16">
        <v>13.907999999999999</v>
      </c>
      <c r="G77" s="10">
        <v>-66.31</v>
      </c>
      <c r="H77" s="10">
        <v>12.138</v>
      </c>
      <c r="I77" s="10">
        <v>18.305</v>
      </c>
      <c r="J77" s="16">
        <v>6.6068000000000006E-8</v>
      </c>
      <c r="K77" s="16">
        <v>7.0971000000000002E-9</v>
      </c>
      <c r="L77" s="16">
        <v>10.742000000000001</v>
      </c>
      <c r="M77" s="10">
        <v>0.80562</v>
      </c>
      <c r="N77" s="16">
        <v>9.3252000000000005E-3</v>
      </c>
      <c r="O77" s="16">
        <v>1.1575</v>
      </c>
      <c r="P77" s="10">
        <v>12321</v>
      </c>
      <c r="Q77" s="16">
        <v>18.975999999999999</v>
      </c>
      <c r="R77" s="16">
        <v>0.15401000000000001</v>
      </c>
      <c r="S77" s="17">
        <v>1.5986000000000001E-12</v>
      </c>
      <c r="T77" s="16">
        <v>4.0026000000000002E-14</v>
      </c>
      <c r="U77" s="16">
        <v>2.5038</v>
      </c>
      <c r="V77" s="10">
        <v>0.95857999999999999</v>
      </c>
      <c r="W77" s="16">
        <v>1.4342000000000001E-3</v>
      </c>
      <c r="X77" s="16">
        <v>0.14962</v>
      </c>
      <c r="Z77" s="16">
        <f t="shared" si="32"/>
        <v>1.2658000000000001E-7</v>
      </c>
      <c r="AA77" s="10">
        <f t="shared" si="33"/>
        <v>12254.69</v>
      </c>
      <c r="AB77" s="16">
        <f t="shared" si="34"/>
        <v>6.6068000000000006E-8</v>
      </c>
      <c r="AC77" s="16">
        <f t="shared" si="35"/>
        <v>1.5986000000000001E-12</v>
      </c>
    </row>
    <row r="78" spans="1:29">
      <c r="A78" s="10" t="s">
        <v>160</v>
      </c>
      <c r="B78" s="16">
        <v>2.1269999999999999E-4</v>
      </c>
      <c r="C78" s="10">
        <v>4.1902000000000002E-2</v>
      </c>
      <c r="D78" s="16">
        <v>1.2519E-7</v>
      </c>
      <c r="E78" s="16">
        <v>1.7622000000000001E-8</v>
      </c>
      <c r="F78" s="16">
        <v>14.076000000000001</v>
      </c>
      <c r="G78" s="10">
        <v>-65.41</v>
      </c>
      <c r="H78" s="10">
        <v>12.154</v>
      </c>
      <c r="I78" s="10">
        <v>18.581</v>
      </c>
      <c r="J78" s="16">
        <v>6.5532999999999995E-8</v>
      </c>
      <c r="K78" s="16">
        <v>7.0241000000000002E-9</v>
      </c>
      <c r="L78" s="16">
        <v>10.718</v>
      </c>
      <c r="M78" s="10">
        <v>0.80613999999999997</v>
      </c>
      <c r="N78" s="16">
        <v>9.3042000000000003E-3</v>
      </c>
      <c r="O78" s="16">
        <v>1.1541999999999999</v>
      </c>
      <c r="P78" s="10">
        <v>12309</v>
      </c>
      <c r="Q78" s="16">
        <v>18.984999999999999</v>
      </c>
      <c r="R78" s="16">
        <v>0.15423999999999999</v>
      </c>
      <c r="S78" s="17">
        <v>1.6016E-12</v>
      </c>
      <c r="T78" s="16">
        <v>4.0153000000000001E-14</v>
      </c>
      <c r="U78" s="16">
        <v>2.5070999999999999</v>
      </c>
      <c r="V78" s="10">
        <v>0.95850000000000002</v>
      </c>
      <c r="W78" s="16">
        <v>1.4362000000000001E-3</v>
      </c>
      <c r="X78" s="16">
        <v>0.14984</v>
      </c>
      <c r="Z78" s="16">
        <f t="shared" si="32"/>
        <v>1.2519E-7</v>
      </c>
      <c r="AA78" s="10">
        <f t="shared" si="33"/>
        <v>12243.59</v>
      </c>
      <c r="AB78" s="16">
        <f t="shared" si="34"/>
        <v>6.5532999999999995E-8</v>
      </c>
      <c r="AC78" s="16">
        <f t="shared" si="35"/>
        <v>1.6016E-12</v>
      </c>
    </row>
    <row r="79" spans="1:29">
      <c r="A79" s="11" t="s">
        <v>161</v>
      </c>
      <c r="B79" s="18">
        <v>2.1175E-4</v>
      </c>
      <c r="C79" s="11">
        <v>4.1715000000000002E-2</v>
      </c>
      <c r="D79" s="18">
        <v>1.2588000000000001E-7</v>
      </c>
      <c r="E79" s="18">
        <v>1.7584E-8</v>
      </c>
      <c r="F79" s="18">
        <v>13.968999999999999</v>
      </c>
      <c r="G79" s="11">
        <v>-65.87</v>
      </c>
      <c r="H79" s="11">
        <v>12.13</v>
      </c>
      <c r="I79" s="11">
        <v>18.414999999999999</v>
      </c>
      <c r="J79" s="18">
        <v>6.5633000000000003E-8</v>
      </c>
      <c r="K79" s="18">
        <v>7.0194999999999996E-9</v>
      </c>
      <c r="L79" s="18">
        <v>10.695</v>
      </c>
      <c r="M79" s="11">
        <v>0.80606</v>
      </c>
      <c r="N79" s="18">
        <v>9.2840000000000006E-3</v>
      </c>
      <c r="O79" s="18">
        <v>1.1517999999999999</v>
      </c>
      <c r="P79" s="11">
        <v>12305</v>
      </c>
      <c r="Q79" s="18">
        <v>18.942</v>
      </c>
      <c r="R79" s="18">
        <v>0.15393999999999999</v>
      </c>
      <c r="S79" s="24">
        <v>1.6006000000000001E-12</v>
      </c>
      <c r="T79" s="18">
        <v>4.0041999999999999E-14</v>
      </c>
      <c r="U79" s="18">
        <v>2.5017</v>
      </c>
      <c r="V79" s="11">
        <v>0.95852000000000004</v>
      </c>
      <c r="W79" s="18">
        <v>1.4331000000000001E-3</v>
      </c>
      <c r="X79" s="18">
        <v>0.14951</v>
      </c>
      <c r="Z79" s="18">
        <f t="shared" si="32"/>
        <v>1.2588000000000001E-7</v>
      </c>
      <c r="AA79" s="11">
        <f t="shared" si="33"/>
        <v>12239.13</v>
      </c>
      <c r="AB79" s="18">
        <f t="shared" si="34"/>
        <v>6.5633000000000003E-8</v>
      </c>
      <c r="AC79" s="18">
        <f t="shared" si="35"/>
        <v>1.6006000000000001E-12</v>
      </c>
    </row>
    <row r="80" spans="1:29">
      <c r="A80" s="10" t="s">
        <v>51</v>
      </c>
      <c r="B80" s="10">
        <f t="shared" ref="B80:X80" si="36">AVERAGE(B75:B79)</f>
        <v>2.1299200000000001E-4</v>
      </c>
      <c r="C80" s="10">
        <f t="shared" si="36"/>
        <v>4.1959800000000005E-2</v>
      </c>
      <c r="D80" s="10">
        <f t="shared" si="36"/>
        <v>1.2532399999999999E-7</v>
      </c>
      <c r="E80" s="10">
        <f t="shared" si="36"/>
        <v>1.7630400000000001E-8</v>
      </c>
      <c r="F80" s="10">
        <f t="shared" si="36"/>
        <v>14.068999999999999</v>
      </c>
      <c r="G80" s="10">
        <f t="shared" si="36"/>
        <v>-65.555999999999997</v>
      </c>
      <c r="H80" s="10">
        <f t="shared" si="36"/>
        <v>12.155200000000001</v>
      </c>
      <c r="I80" s="10">
        <f t="shared" si="36"/>
        <v>18.544</v>
      </c>
      <c r="J80" s="10">
        <f t="shared" si="36"/>
        <v>6.576040000000001E-8</v>
      </c>
      <c r="K80" s="10">
        <f t="shared" si="36"/>
        <v>7.0607000000000007E-9</v>
      </c>
      <c r="L80" s="10">
        <f t="shared" si="36"/>
        <v>10.736800000000001</v>
      </c>
      <c r="M80" s="10">
        <f t="shared" si="36"/>
        <v>0.80587799999999987</v>
      </c>
      <c r="N80" s="10">
        <f t="shared" si="36"/>
        <v>9.3204399999999993E-3</v>
      </c>
      <c r="O80" s="10">
        <f t="shared" si="36"/>
        <v>1.15656</v>
      </c>
      <c r="P80" s="10">
        <f t="shared" si="36"/>
        <v>12318</v>
      </c>
      <c r="Q80" s="10">
        <f t="shared" si="36"/>
        <v>18.999000000000002</v>
      </c>
      <c r="R80" s="10">
        <f t="shared" si="36"/>
        <v>0.15423800000000001</v>
      </c>
      <c r="S80" s="21">
        <f t="shared" si="36"/>
        <v>1.5986799999999998E-12</v>
      </c>
      <c r="T80" s="10">
        <f t="shared" si="36"/>
        <v>4.0088000000000003E-14</v>
      </c>
      <c r="U80" s="10">
        <f t="shared" si="36"/>
        <v>2.5075999999999996</v>
      </c>
      <c r="V80" s="10">
        <f t="shared" si="36"/>
        <v>0.958588</v>
      </c>
      <c r="W80" s="10">
        <f t="shared" si="36"/>
        <v>1.4363799999999999E-3</v>
      </c>
      <c r="X80" s="10">
        <f t="shared" si="36"/>
        <v>0.149844</v>
      </c>
      <c r="Z80" s="10">
        <f>AVERAGE(Z75:Z79)</f>
        <v>1.2532399999999999E-7</v>
      </c>
      <c r="AA80" s="10">
        <f>AVERAGE(AA75:AA79)</f>
        <v>12252.444</v>
      </c>
      <c r="AB80" s="10">
        <f>AVERAGE(AB75:AB79)</f>
        <v>6.576040000000001E-8</v>
      </c>
      <c r="AC80" s="10">
        <f>AVERAGE(AC75:AC79)</f>
        <v>1.5986799999999998E-12</v>
      </c>
    </row>
    <row r="82" spans="1:29">
      <c r="A82" s="23">
        <v>0.1</v>
      </c>
    </row>
    <row r="83" spans="1:29">
      <c r="A83" s="12" t="s">
        <v>19</v>
      </c>
      <c r="B83" s="12" t="s">
        <v>20</v>
      </c>
      <c r="C83" s="12" t="s">
        <v>21</v>
      </c>
      <c r="D83" s="12" t="s">
        <v>22</v>
      </c>
      <c r="E83" s="12" t="s">
        <v>23</v>
      </c>
      <c r="F83" s="12" t="s">
        <v>24</v>
      </c>
      <c r="G83" s="12" t="s">
        <v>25</v>
      </c>
      <c r="H83" s="12" t="s">
        <v>26</v>
      </c>
      <c r="I83" s="12" t="s">
        <v>27</v>
      </c>
      <c r="J83" s="12" t="s">
        <v>28</v>
      </c>
      <c r="K83" s="12" t="s">
        <v>29</v>
      </c>
      <c r="L83" s="12" t="s">
        <v>30</v>
      </c>
      <c r="M83" s="12" t="s">
        <v>31</v>
      </c>
      <c r="N83" s="12" t="s">
        <v>32</v>
      </c>
      <c r="O83" s="12" t="s">
        <v>33</v>
      </c>
      <c r="P83" s="12" t="s">
        <v>34</v>
      </c>
      <c r="Q83" s="12" t="s">
        <v>35</v>
      </c>
      <c r="R83" s="12" t="s">
        <v>36</v>
      </c>
      <c r="S83" s="12" t="s">
        <v>37</v>
      </c>
      <c r="T83" s="12" t="s">
        <v>38</v>
      </c>
      <c r="U83" s="12" t="s">
        <v>39</v>
      </c>
      <c r="V83" s="12" t="s">
        <v>40</v>
      </c>
      <c r="W83" s="12" t="s">
        <v>41</v>
      </c>
      <c r="X83" s="12" t="s">
        <v>42</v>
      </c>
      <c r="Z83" s="10" t="s">
        <v>43</v>
      </c>
      <c r="AA83" s="10" t="s">
        <v>44</v>
      </c>
      <c r="AB83" s="10" t="s">
        <v>45</v>
      </c>
      <c r="AC83" s="10" t="s">
        <v>46</v>
      </c>
    </row>
    <row r="84" spans="1:29">
      <c r="A84" s="10" t="s">
        <v>162</v>
      </c>
      <c r="B84" s="16">
        <v>2.1788999999999999E-4</v>
      </c>
      <c r="C84" s="10">
        <v>4.2923999999999997E-2</v>
      </c>
      <c r="D84" s="16">
        <v>1.2450000000000001E-7</v>
      </c>
      <c r="E84" s="16">
        <v>1.7748999999999999E-8</v>
      </c>
      <c r="F84" s="16">
        <v>14.256</v>
      </c>
      <c r="G84" s="10">
        <v>-65.14</v>
      </c>
      <c r="H84" s="10">
        <v>12.195</v>
      </c>
      <c r="I84" s="10">
        <v>18.721</v>
      </c>
      <c r="J84" s="16">
        <v>6.6993999999999998E-8</v>
      </c>
      <c r="K84" s="16">
        <v>7.4188999999999997E-9</v>
      </c>
      <c r="L84" s="16">
        <v>11.074</v>
      </c>
      <c r="M84" s="10">
        <v>0.80554000000000003</v>
      </c>
      <c r="N84" s="16">
        <v>9.6135999999999999E-3</v>
      </c>
      <c r="O84" s="16">
        <v>1.1934</v>
      </c>
      <c r="P84" s="10">
        <v>12414</v>
      </c>
      <c r="Q84" s="16">
        <v>19.178999999999998</v>
      </c>
      <c r="R84" s="16">
        <v>0.15448999999999999</v>
      </c>
      <c r="S84" s="17">
        <v>1.5926000000000001E-12</v>
      </c>
      <c r="T84" s="16">
        <v>4.0124000000000003E-14</v>
      </c>
      <c r="U84" s="16">
        <v>2.5194000000000001</v>
      </c>
      <c r="V84" s="10">
        <v>0.95881000000000005</v>
      </c>
      <c r="W84" s="16">
        <v>1.4425E-3</v>
      </c>
      <c r="X84" s="16">
        <v>0.15045</v>
      </c>
      <c r="Z84" s="14">
        <f>D84</f>
        <v>1.2450000000000001E-7</v>
      </c>
      <c r="AA84" s="13">
        <f>G84+P84</f>
        <v>12348.86</v>
      </c>
      <c r="AB84" s="14">
        <f>J84</f>
        <v>6.6993999999999998E-8</v>
      </c>
      <c r="AC84" s="14">
        <f>S84</f>
        <v>1.5926000000000001E-12</v>
      </c>
    </row>
    <row r="85" spans="1:29">
      <c r="A85" s="10" t="s">
        <v>163</v>
      </c>
      <c r="B85" s="16">
        <v>2.0709E-4</v>
      </c>
      <c r="C85" s="10">
        <v>4.0797E-2</v>
      </c>
      <c r="D85" s="16">
        <v>1.3061999999999999E-7</v>
      </c>
      <c r="E85" s="16">
        <v>1.7392999999999999E-8</v>
      </c>
      <c r="F85" s="16">
        <v>13.316000000000001</v>
      </c>
      <c r="G85" s="10">
        <v>-71.83</v>
      </c>
      <c r="H85" s="10">
        <v>12.007999999999999</v>
      </c>
      <c r="I85" s="10">
        <v>16.716999999999999</v>
      </c>
      <c r="J85" s="16">
        <v>6.7270999999999994E-8</v>
      </c>
      <c r="K85" s="16">
        <v>7.1706E-9</v>
      </c>
      <c r="L85" s="16">
        <v>10.659000000000001</v>
      </c>
      <c r="M85" s="10">
        <v>0.80396999999999996</v>
      </c>
      <c r="N85" s="16">
        <v>9.2548999999999999E-3</v>
      </c>
      <c r="O85" s="16">
        <v>1.1511</v>
      </c>
      <c r="P85" s="10">
        <v>12368</v>
      </c>
      <c r="Q85" s="16">
        <v>18.832000000000001</v>
      </c>
      <c r="R85" s="16">
        <v>0.15226000000000001</v>
      </c>
      <c r="S85" s="17">
        <v>1.6443999999999999E-12</v>
      </c>
      <c r="T85" s="16">
        <v>4.0681E-14</v>
      </c>
      <c r="U85" s="16">
        <v>2.4739</v>
      </c>
      <c r="V85" s="10">
        <v>0.95711999999999997</v>
      </c>
      <c r="W85" s="16">
        <v>1.4172E-3</v>
      </c>
      <c r="X85" s="16">
        <v>0.14807000000000001</v>
      </c>
      <c r="Z85" s="16">
        <f t="shared" ref="Z85:Z88" si="37">D85</f>
        <v>1.3061999999999999E-7</v>
      </c>
      <c r="AA85" s="10">
        <f t="shared" ref="AA85:AA88" si="38">G85+P85</f>
        <v>12296.17</v>
      </c>
      <c r="AB85" s="16">
        <f t="shared" ref="AB85:AB88" si="39">J85</f>
        <v>6.7270999999999994E-8</v>
      </c>
      <c r="AC85" s="16">
        <f t="shared" ref="AC85:AC88" si="40">S85</f>
        <v>1.6443999999999999E-12</v>
      </c>
    </row>
    <row r="86" spans="1:29">
      <c r="A86" s="10" t="s">
        <v>164</v>
      </c>
      <c r="B86" s="16">
        <v>2.1188000000000001E-4</v>
      </c>
      <c r="C86" s="10">
        <v>4.1741E-2</v>
      </c>
      <c r="D86" s="16">
        <v>1.2700000000000001E-7</v>
      </c>
      <c r="E86" s="16">
        <v>1.7576999999999999E-8</v>
      </c>
      <c r="F86" s="16">
        <v>13.84</v>
      </c>
      <c r="G86" s="10">
        <v>-67.760000000000005</v>
      </c>
      <c r="H86" s="10">
        <v>12.115</v>
      </c>
      <c r="I86" s="10">
        <v>17.879000000000001</v>
      </c>
      <c r="J86" s="16">
        <v>6.6008000000000004E-8</v>
      </c>
      <c r="K86" s="16">
        <v>7.0995999999999998E-9</v>
      </c>
      <c r="L86" s="16">
        <v>10.756</v>
      </c>
      <c r="M86" s="10">
        <v>0.80557000000000001</v>
      </c>
      <c r="N86" s="16">
        <v>9.3372999999999998E-3</v>
      </c>
      <c r="O86" s="16">
        <v>1.1591</v>
      </c>
      <c r="P86" s="10">
        <v>12361</v>
      </c>
      <c r="Q86" s="16">
        <v>18.986000000000001</v>
      </c>
      <c r="R86" s="16">
        <v>0.15359999999999999</v>
      </c>
      <c r="S86" s="17">
        <v>1.6171E-12</v>
      </c>
      <c r="T86" s="16">
        <v>4.0408000000000002E-14</v>
      </c>
      <c r="U86" s="16">
        <v>2.4988000000000001</v>
      </c>
      <c r="V86" s="10">
        <v>0.95799999999999996</v>
      </c>
      <c r="W86" s="16">
        <v>1.4312999999999999E-3</v>
      </c>
      <c r="X86" s="16">
        <v>0.14940999999999999</v>
      </c>
      <c r="Z86" s="16">
        <f t="shared" si="37"/>
        <v>1.2700000000000001E-7</v>
      </c>
      <c r="AA86" s="10">
        <f t="shared" si="38"/>
        <v>12293.24</v>
      </c>
      <c r="AB86" s="16">
        <f t="shared" si="39"/>
        <v>6.6008000000000004E-8</v>
      </c>
      <c r="AC86" s="16">
        <f t="shared" si="40"/>
        <v>1.6171E-12</v>
      </c>
    </row>
    <row r="87" spans="1:29">
      <c r="A87" s="10" t="s">
        <v>165</v>
      </c>
      <c r="B87" s="16">
        <v>2.1363E-4</v>
      </c>
      <c r="C87" s="10">
        <v>4.2084999999999997E-2</v>
      </c>
      <c r="D87" s="16">
        <v>1.2501000000000001E-7</v>
      </c>
      <c r="E87" s="16">
        <v>1.7628000000000001E-8</v>
      </c>
      <c r="F87" s="16">
        <v>14.101000000000001</v>
      </c>
      <c r="G87" s="10">
        <v>-65.16</v>
      </c>
      <c r="H87" s="10">
        <v>12.138</v>
      </c>
      <c r="I87" s="10">
        <v>18.628</v>
      </c>
      <c r="J87" s="16">
        <v>6.5339E-8</v>
      </c>
      <c r="K87" s="16">
        <v>7.0535000000000001E-9</v>
      </c>
      <c r="L87" s="16">
        <v>10.795</v>
      </c>
      <c r="M87" s="10">
        <v>0.80661000000000005</v>
      </c>
      <c r="N87" s="16">
        <v>9.3708000000000003E-3</v>
      </c>
      <c r="O87" s="16">
        <v>1.1617999999999999</v>
      </c>
      <c r="P87" s="10">
        <v>12350</v>
      </c>
      <c r="Q87" s="16">
        <v>19.010000000000002</v>
      </c>
      <c r="R87" s="16">
        <v>0.15393000000000001</v>
      </c>
      <c r="S87" s="17">
        <v>1.5983999999999999E-12</v>
      </c>
      <c r="T87" s="16">
        <v>4.0058000000000002E-14</v>
      </c>
      <c r="U87" s="16">
        <v>2.5061</v>
      </c>
      <c r="V87" s="10">
        <v>0.95862999999999998</v>
      </c>
      <c r="W87" s="16">
        <v>1.4353E-3</v>
      </c>
      <c r="X87" s="16">
        <v>0.14971999999999999</v>
      </c>
      <c r="Z87" s="16">
        <f t="shared" si="37"/>
        <v>1.2501000000000001E-7</v>
      </c>
      <c r="AA87" s="10">
        <f t="shared" si="38"/>
        <v>12284.84</v>
      </c>
      <c r="AB87" s="16">
        <f t="shared" si="39"/>
        <v>6.5339E-8</v>
      </c>
      <c r="AC87" s="16">
        <f t="shared" si="40"/>
        <v>1.5983999999999999E-12</v>
      </c>
    </row>
    <row r="88" spans="1:29">
      <c r="A88" s="11" t="s">
        <v>166</v>
      </c>
      <c r="B88" s="18">
        <v>2.1131000000000001E-4</v>
      </c>
      <c r="C88" s="11">
        <v>4.1627999999999998E-2</v>
      </c>
      <c r="D88" s="18">
        <v>1.2632000000000001E-7</v>
      </c>
      <c r="E88" s="18">
        <v>1.7552000000000001E-8</v>
      </c>
      <c r="F88" s="18">
        <v>13.895</v>
      </c>
      <c r="G88" s="11">
        <v>-67</v>
      </c>
      <c r="H88" s="11">
        <v>12.096</v>
      </c>
      <c r="I88" s="11">
        <v>18.053999999999998</v>
      </c>
      <c r="J88" s="18">
        <v>6.6195000000000005E-8</v>
      </c>
      <c r="K88" s="18">
        <v>7.0980999999999997E-9</v>
      </c>
      <c r="L88" s="18">
        <v>10.723000000000001</v>
      </c>
      <c r="M88" s="11">
        <v>0.80522000000000005</v>
      </c>
      <c r="N88" s="18">
        <v>9.3089000000000002E-3</v>
      </c>
      <c r="O88" s="18">
        <v>1.1560999999999999</v>
      </c>
      <c r="P88" s="11">
        <v>12351</v>
      </c>
      <c r="Q88" s="18">
        <v>18.954000000000001</v>
      </c>
      <c r="R88" s="18">
        <v>0.15346000000000001</v>
      </c>
      <c r="S88" s="24">
        <v>1.6119E-12</v>
      </c>
      <c r="T88" s="18">
        <v>4.0236999999999998E-14</v>
      </c>
      <c r="U88" s="18">
        <v>2.4962</v>
      </c>
      <c r="V88" s="11">
        <v>0.95818999999999999</v>
      </c>
      <c r="W88" s="18">
        <v>1.4298E-3</v>
      </c>
      <c r="X88" s="18">
        <v>0.14921999999999999</v>
      </c>
      <c r="Z88" s="18">
        <f t="shared" si="37"/>
        <v>1.2632000000000001E-7</v>
      </c>
      <c r="AA88" s="11">
        <f t="shared" si="38"/>
        <v>12284</v>
      </c>
      <c r="AB88" s="18">
        <f t="shared" si="39"/>
        <v>6.6195000000000005E-8</v>
      </c>
      <c r="AC88" s="18">
        <f t="shared" si="40"/>
        <v>1.6119E-12</v>
      </c>
    </row>
    <row r="89" spans="1:29">
      <c r="A89" s="10" t="s">
        <v>51</v>
      </c>
      <c r="B89" s="10">
        <f t="shared" ref="B89:X89" si="41">AVERAGE(B84:B88)</f>
        <v>2.1235999999999998E-4</v>
      </c>
      <c r="C89" s="10">
        <f t="shared" si="41"/>
        <v>4.1834999999999997E-2</v>
      </c>
      <c r="D89" s="10">
        <f t="shared" si="41"/>
        <v>1.2669E-7</v>
      </c>
      <c r="E89" s="10">
        <f t="shared" si="41"/>
        <v>1.7579799999999998E-8</v>
      </c>
      <c r="F89" s="10">
        <f t="shared" si="41"/>
        <v>13.881600000000001</v>
      </c>
      <c r="G89" s="10">
        <f t="shared" si="41"/>
        <v>-67.378</v>
      </c>
      <c r="H89" s="10">
        <f t="shared" si="41"/>
        <v>12.110399999999998</v>
      </c>
      <c r="I89" s="10">
        <f t="shared" si="41"/>
        <v>17.9998</v>
      </c>
      <c r="J89" s="10">
        <f t="shared" si="41"/>
        <v>6.6361400000000003E-8</v>
      </c>
      <c r="K89" s="10">
        <f t="shared" si="41"/>
        <v>7.16814E-9</v>
      </c>
      <c r="L89" s="10">
        <f t="shared" si="41"/>
        <v>10.801400000000001</v>
      </c>
      <c r="M89" s="10">
        <f t="shared" si="41"/>
        <v>0.80538200000000004</v>
      </c>
      <c r="N89" s="10">
        <f t="shared" si="41"/>
        <v>9.3771000000000011E-3</v>
      </c>
      <c r="O89" s="10">
        <f t="shared" si="41"/>
        <v>1.1643000000000001</v>
      </c>
      <c r="P89" s="10">
        <f t="shared" si="41"/>
        <v>12368.8</v>
      </c>
      <c r="Q89" s="10">
        <f t="shared" si="41"/>
        <v>18.992200000000004</v>
      </c>
      <c r="R89" s="10">
        <f t="shared" si="41"/>
        <v>0.15354799999999999</v>
      </c>
      <c r="S89" s="21">
        <f t="shared" si="41"/>
        <v>1.6128799999999999E-12</v>
      </c>
      <c r="T89" s="10">
        <f t="shared" si="41"/>
        <v>4.0301599999999998E-14</v>
      </c>
      <c r="U89" s="10">
        <f t="shared" si="41"/>
        <v>2.4988800000000002</v>
      </c>
      <c r="V89" s="10">
        <f t="shared" si="41"/>
        <v>0.95814999999999984</v>
      </c>
      <c r="W89" s="10">
        <f t="shared" si="41"/>
        <v>1.43122E-3</v>
      </c>
      <c r="X89" s="10">
        <f t="shared" si="41"/>
        <v>0.14937400000000001</v>
      </c>
      <c r="Z89" s="10">
        <f>AVERAGE(Z84:Z88)</f>
        <v>1.2669E-7</v>
      </c>
      <c r="AA89" s="10">
        <f>AVERAGE(AA84:AA88)</f>
        <v>12301.422</v>
      </c>
      <c r="AB89" s="10">
        <f>AVERAGE(AB84:AB88)</f>
        <v>6.6361400000000003E-8</v>
      </c>
      <c r="AC89" s="10">
        <f>AVERAGE(AC84:AC88)</f>
        <v>1.6128799999999999E-12</v>
      </c>
    </row>
    <row r="94" spans="1:29">
      <c r="A94" s="52" t="s">
        <v>97</v>
      </c>
      <c r="B94" s="52"/>
      <c r="C94" s="52"/>
      <c r="D94" s="52"/>
    </row>
    <row r="95" spans="1:29">
      <c r="A95" s="1" t="s">
        <v>98</v>
      </c>
      <c r="B95" s="26">
        <v>1</v>
      </c>
      <c r="C95" s="26">
        <v>2</v>
      </c>
      <c r="D95" s="26">
        <v>3</v>
      </c>
      <c r="E95" s="26">
        <v>4</v>
      </c>
      <c r="F95" s="26">
        <v>5</v>
      </c>
      <c r="G95" s="26">
        <v>6</v>
      </c>
      <c r="H95" s="26">
        <v>7</v>
      </c>
      <c r="I95" s="26">
        <v>8</v>
      </c>
      <c r="J95" s="26">
        <v>9</v>
      </c>
      <c r="K95" s="26">
        <v>10</v>
      </c>
      <c r="L95" s="26"/>
      <c r="M95" s="25"/>
      <c r="N95" s="25"/>
    </row>
    <row r="96" spans="1:29">
      <c r="A96" s="1" t="s">
        <v>99</v>
      </c>
      <c r="B96" s="32">
        <f>(B95-1)*40/60</f>
        <v>0</v>
      </c>
      <c r="C96" s="32">
        <f>(C95-1)*7/60</f>
        <v>0.11666666666666667</v>
      </c>
      <c r="D96" s="32">
        <f>(D95-2)*40/60</f>
        <v>0.66666666666666663</v>
      </c>
      <c r="E96" s="32">
        <f t="shared" ref="E96:K96" si="42">(E95-2)*40/60</f>
        <v>1.3333333333333333</v>
      </c>
      <c r="F96" s="32">
        <f t="shared" si="42"/>
        <v>2</v>
      </c>
      <c r="G96" s="32">
        <f t="shared" si="42"/>
        <v>2.6666666666666665</v>
      </c>
      <c r="H96" s="32">
        <f t="shared" si="42"/>
        <v>3.3333333333333335</v>
      </c>
      <c r="I96" s="32">
        <f t="shared" si="42"/>
        <v>4</v>
      </c>
      <c r="J96" s="32">
        <f t="shared" si="42"/>
        <v>4.666666666666667</v>
      </c>
      <c r="K96" s="32">
        <f t="shared" si="42"/>
        <v>5.333333333333333</v>
      </c>
      <c r="L96" s="32"/>
      <c r="M96" s="25"/>
      <c r="N96" s="25"/>
    </row>
    <row r="97" spans="1:14">
      <c r="A97" s="1" t="s">
        <v>100</v>
      </c>
      <c r="B97" s="27"/>
      <c r="C97" s="27"/>
      <c r="D97" s="27"/>
      <c r="E97" s="27"/>
      <c r="F97" s="27"/>
      <c r="G97" s="27"/>
      <c r="H97" s="27"/>
      <c r="I97" s="27"/>
      <c r="J97" s="37"/>
      <c r="K97" s="27"/>
      <c r="L97" s="27"/>
      <c r="M97" s="25"/>
      <c r="N97" s="25"/>
    </row>
    <row r="98" spans="1:14">
      <c r="A98" s="1" t="s">
        <v>101</v>
      </c>
      <c r="B98" s="27"/>
      <c r="C98" s="27"/>
      <c r="D98" s="27"/>
      <c r="E98" s="27"/>
      <c r="F98" s="27"/>
      <c r="G98" s="27"/>
      <c r="H98" s="27"/>
      <c r="I98" s="27"/>
      <c r="J98" s="37"/>
      <c r="K98" s="27"/>
      <c r="L98" s="27"/>
      <c r="M98" s="25"/>
      <c r="N98" s="25"/>
    </row>
    <row r="99" spans="1:14">
      <c r="A99" s="1" t="s">
        <v>102</v>
      </c>
      <c r="B99" s="27"/>
      <c r="C99" s="27"/>
      <c r="D99" s="27"/>
      <c r="E99" s="27"/>
      <c r="F99" s="27"/>
      <c r="G99" s="27"/>
      <c r="H99" s="27"/>
      <c r="I99" s="27"/>
      <c r="J99" s="37"/>
      <c r="K99" s="27"/>
      <c r="L99" s="27"/>
      <c r="M99" s="25"/>
      <c r="N99" s="25"/>
    </row>
    <row r="100" spans="1:14">
      <c r="A100" s="1" t="s">
        <v>103</v>
      </c>
      <c r="B100" s="27"/>
      <c r="C100" s="27"/>
      <c r="D100" s="27"/>
      <c r="E100" s="27"/>
      <c r="F100" s="27"/>
      <c r="G100" s="27"/>
      <c r="H100" s="27"/>
      <c r="I100" s="27"/>
      <c r="J100" s="37"/>
      <c r="K100" s="27"/>
      <c r="L100" s="27"/>
      <c r="M100" s="25"/>
      <c r="N100" s="25"/>
    </row>
    <row r="101" spans="1:14">
      <c r="A101" s="1" t="s">
        <v>104</v>
      </c>
      <c r="B101" s="27"/>
      <c r="C101" s="27"/>
      <c r="D101" s="27"/>
      <c r="E101" s="27"/>
      <c r="F101" s="27"/>
      <c r="G101" s="27"/>
      <c r="H101" s="27"/>
      <c r="I101" s="27"/>
      <c r="J101" s="37"/>
      <c r="K101" s="27"/>
      <c r="L101" s="27"/>
      <c r="M101" s="25"/>
      <c r="N101" s="25"/>
    </row>
    <row r="102" spans="1:14">
      <c r="A102" s="25" t="s">
        <v>105</v>
      </c>
      <c r="B102" s="27" t="e">
        <f>AVERAGE(B97:B101)</f>
        <v>#DIV/0!</v>
      </c>
      <c r="C102" s="27" t="e">
        <f t="shared" ref="C102:J102" si="43">AVERAGE(C97:C101)</f>
        <v>#DIV/0!</v>
      </c>
      <c r="D102" s="27" t="e">
        <f t="shared" si="43"/>
        <v>#DIV/0!</v>
      </c>
      <c r="E102" s="27" t="e">
        <f t="shared" si="43"/>
        <v>#DIV/0!</v>
      </c>
      <c r="F102" s="27" t="e">
        <f t="shared" si="43"/>
        <v>#DIV/0!</v>
      </c>
      <c r="G102" s="27" t="e">
        <f t="shared" si="43"/>
        <v>#DIV/0!</v>
      </c>
      <c r="H102" s="27" t="e">
        <f t="shared" si="43"/>
        <v>#DIV/0!</v>
      </c>
      <c r="I102" s="27" t="e">
        <f t="shared" si="43"/>
        <v>#DIV/0!</v>
      </c>
      <c r="J102" s="27" t="e">
        <f t="shared" si="43"/>
        <v>#DIV/0!</v>
      </c>
      <c r="K102" s="27" t="e">
        <f>AVERAGE(K97:K101)</f>
        <v>#DIV/0!</v>
      </c>
      <c r="L102" s="27"/>
      <c r="M102" s="25"/>
      <c r="N102" s="25"/>
    </row>
    <row r="103" spans="1:14">
      <c r="B103" s="16"/>
      <c r="C103" s="16"/>
      <c r="D103" s="16"/>
      <c r="E103" s="16"/>
      <c r="F103" s="16"/>
    </row>
    <row r="104" spans="1:14">
      <c r="B104" s="16"/>
      <c r="C104" s="16"/>
      <c r="D104" s="16"/>
      <c r="E104" s="16"/>
      <c r="F104" s="16"/>
    </row>
    <row r="106" spans="1:14">
      <c r="A106" s="28" t="s">
        <v>106</v>
      </c>
    </row>
    <row r="107" spans="1:14">
      <c r="A107" s="29"/>
      <c r="B107" s="53" t="s">
        <v>107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</row>
    <row r="108" spans="1:14">
      <c r="A108" s="33" t="s">
        <v>98</v>
      </c>
      <c r="B108" s="26">
        <v>1</v>
      </c>
      <c r="C108" s="26">
        <v>2</v>
      </c>
      <c r="D108" s="26">
        <v>3</v>
      </c>
      <c r="E108" s="26">
        <v>4</v>
      </c>
      <c r="F108" s="26">
        <v>5</v>
      </c>
      <c r="G108" s="26">
        <v>6</v>
      </c>
      <c r="H108" s="26">
        <v>7</v>
      </c>
      <c r="I108" s="26">
        <v>8</v>
      </c>
      <c r="J108" s="26">
        <v>9</v>
      </c>
      <c r="K108" s="26">
        <v>10</v>
      </c>
      <c r="L108" s="26"/>
      <c r="M108" s="38"/>
      <c r="N108" s="39"/>
    </row>
    <row r="109" spans="1:14">
      <c r="A109" s="1" t="s">
        <v>99</v>
      </c>
      <c r="B109" s="32">
        <f>(B108-1)*40/60</f>
        <v>0</v>
      </c>
      <c r="C109" s="32">
        <f>(C108-1)*7/60</f>
        <v>0.11666666666666667</v>
      </c>
      <c r="D109" s="32">
        <f>(D108-2)*40/60</f>
        <v>0.66666666666666663</v>
      </c>
      <c r="E109" s="32">
        <f t="shared" ref="E109:K109" si="44">(E108-2)*40/60</f>
        <v>1.3333333333333333</v>
      </c>
      <c r="F109" s="32">
        <f t="shared" si="44"/>
        <v>2</v>
      </c>
      <c r="G109" s="32">
        <f t="shared" si="44"/>
        <v>2.6666666666666665</v>
      </c>
      <c r="H109" s="32">
        <f t="shared" si="44"/>
        <v>3.3333333333333335</v>
      </c>
      <c r="I109" s="32">
        <f t="shared" si="44"/>
        <v>4</v>
      </c>
      <c r="J109" s="32">
        <f t="shared" si="44"/>
        <v>4.666666666666667</v>
      </c>
      <c r="K109" s="32">
        <f t="shared" si="44"/>
        <v>5.333333333333333</v>
      </c>
      <c r="L109" s="32"/>
      <c r="M109" s="25"/>
      <c r="N109" s="25"/>
    </row>
    <row r="110" spans="1:14">
      <c r="A110" s="26">
        <v>1</v>
      </c>
      <c r="B110" s="34">
        <f>S3</f>
        <v>1.5797E-12</v>
      </c>
      <c r="C110" s="34">
        <f>S12</f>
        <v>1.5747999999999999E-12</v>
      </c>
      <c r="D110" s="34">
        <f>S21</f>
        <v>1.5719E-12</v>
      </c>
      <c r="E110" s="34">
        <f>S30</f>
        <v>1.5849E-12</v>
      </c>
      <c r="F110" s="34">
        <f>S39</f>
        <v>1.5813999999999999E-12</v>
      </c>
      <c r="G110" s="34">
        <f t="shared" ref="G110:G113" si="45">S48</f>
        <v>1.5867000000000001E-12</v>
      </c>
      <c r="H110" s="34">
        <f>S57</f>
        <v>1.5930999999999999E-12</v>
      </c>
      <c r="I110" s="34">
        <f>S66</f>
        <v>1.5981E-12</v>
      </c>
      <c r="J110" s="35">
        <f>S75</f>
        <v>1.5931999999999999E-12</v>
      </c>
      <c r="K110" s="34">
        <f>S84</f>
        <v>1.5926000000000001E-12</v>
      </c>
      <c r="L110" s="34"/>
      <c r="M110" s="25"/>
      <c r="N110" s="25"/>
    </row>
    <row r="111" spans="1:14">
      <c r="A111" s="26">
        <v>2</v>
      </c>
      <c r="B111" s="34">
        <f>S4</f>
        <v>1.5903E-12</v>
      </c>
      <c r="C111" s="34">
        <f>S13</f>
        <v>1.5916E-12</v>
      </c>
      <c r="D111" s="34">
        <f>S22</f>
        <v>1.6032000000000001E-12</v>
      </c>
      <c r="E111" s="34">
        <f>S31</f>
        <v>1.5858E-12</v>
      </c>
      <c r="F111" s="34">
        <f>S40</f>
        <v>1.6049E-12</v>
      </c>
      <c r="G111" s="34">
        <f t="shared" si="45"/>
        <v>1.5943E-12</v>
      </c>
      <c r="H111" s="34">
        <f>S58</f>
        <v>1.6107E-12</v>
      </c>
      <c r="I111" s="34">
        <f>S67</f>
        <v>1.5983999999999999E-12</v>
      </c>
      <c r="J111" s="35">
        <f>S76</f>
        <v>1.5994E-12</v>
      </c>
      <c r="K111" s="34"/>
      <c r="L111" s="34"/>
      <c r="M111" s="25"/>
      <c r="N111" s="25"/>
    </row>
    <row r="112" spans="1:14">
      <c r="A112" s="26">
        <v>3</v>
      </c>
      <c r="B112" s="34">
        <f>S5</f>
        <v>1.5884E-12</v>
      </c>
      <c r="C112" s="34">
        <f>S14</f>
        <v>1.5838E-12</v>
      </c>
      <c r="D112" s="34">
        <f>S23</f>
        <v>1.5892999999999999E-12</v>
      </c>
      <c r="E112" s="34">
        <f>S32</f>
        <v>1.5941E-12</v>
      </c>
      <c r="F112" s="34">
        <f>S41</f>
        <v>1.5914000000000001E-12</v>
      </c>
      <c r="G112" s="34">
        <f t="shared" si="45"/>
        <v>1.5936E-12</v>
      </c>
      <c r="H112" s="34">
        <f>S59</f>
        <v>1.5916E-12</v>
      </c>
      <c r="I112" s="34">
        <f>S68</f>
        <v>1.6034E-12</v>
      </c>
      <c r="J112" s="35">
        <f>S77</f>
        <v>1.5986000000000001E-12</v>
      </c>
      <c r="K112" s="34">
        <f>S86</f>
        <v>1.6171E-12</v>
      </c>
      <c r="L112" s="34"/>
      <c r="M112" s="25"/>
      <c r="N112" s="25"/>
    </row>
    <row r="113" spans="1:22">
      <c r="A113" s="26">
        <v>4</v>
      </c>
      <c r="B113" s="34">
        <f>S6</f>
        <v>1.5903E-12</v>
      </c>
      <c r="C113" s="34">
        <f>S15</f>
        <v>1.5835000000000001E-12</v>
      </c>
      <c r="D113" s="34">
        <f>S24</f>
        <v>1.5937999999999999E-12</v>
      </c>
      <c r="E113" s="34">
        <f>S33</f>
        <v>1.5871E-12</v>
      </c>
      <c r="F113" s="34">
        <f>S42</f>
        <v>1.5962E-12</v>
      </c>
      <c r="G113" s="34">
        <f t="shared" si="45"/>
        <v>1.5969E-12</v>
      </c>
      <c r="H113" s="34">
        <f>S60</f>
        <v>1.5856E-12</v>
      </c>
      <c r="I113" s="34">
        <f>S69</f>
        <v>1.599E-12</v>
      </c>
      <c r="J113" s="35">
        <f>S78</f>
        <v>1.6016E-12</v>
      </c>
      <c r="K113" s="34">
        <f>S87</f>
        <v>1.5983999999999999E-12</v>
      </c>
      <c r="L113" s="34"/>
      <c r="M113" s="25"/>
      <c r="N113" s="25"/>
    </row>
    <row r="114" spans="1:22">
      <c r="A114" s="26">
        <v>5</v>
      </c>
      <c r="B114" s="34">
        <f>S7</f>
        <v>1.5950999999999999E-12</v>
      </c>
      <c r="C114" s="34">
        <f>S16</f>
        <v>1.5798E-12</v>
      </c>
      <c r="D114" s="34">
        <f>S25</f>
        <v>1.5855000000000001E-12</v>
      </c>
      <c r="E114" s="34">
        <f>S34</f>
        <v>1.5877E-12</v>
      </c>
      <c r="F114" s="34">
        <f>S43</f>
        <v>1.5943E-12</v>
      </c>
      <c r="G114" s="34">
        <f>S52</f>
        <v>1.5980000000000001E-12</v>
      </c>
      <c r="H114" s="34">
        <f>S61</f>
        <v>1.5928E-12</v>
      </c>
      <c r="I114" s="34">
        <f>S70</f>
        <v>1.5999000000000001E-12</v>
      </c>
      <c r="J114" s="35">
        <f>S79</f>
        <v>1.6006000000000001E-12</v>
      </c>
      <c r="K114" s="34">
        <f>S88</f>
        <v>1.6119E-12</v>
      </c>
      <c r="L114" s="34"/>
      <c r="M114" s="25"/>
      <c r="N114" s="25"/>
    </row>
    <row r="115" spans="1:22">
      <c r="A115" s="26" t="s">
        <v>108</v>
      </c>
      <c r="B115" s="27">
        <f t="shared" ref="B115:K115" si="46">AVERAGE(B110:B114)</f>
        <v>1.58876E-12</v>
      </c>
      <c r="C115" s="27">
        <f t="shared" si="46"/>
        <v>1.5826999999999999E-12</v>
      </c>
      <c r="D115" s="27">
        <f t="shared" si="46"/>
        <v>1.5887400000000002E-12</v>
      </c>
      <c r="E115" s="27">
        <f t="shared" si="46"/>
        <v>1.5879200000000002E-12</v>
      </c>
      <c r="F115" s="27">
        <f t="shared" si="46"/>
        <v>1.5936399999999999E-12</v>
      </c>
      <c r="G115" s="27">
        <f t="shared" si="46"/>
        <v>1.5938999999999999E-12</v>
      </c>
      <c r="H115" s="27">
        <f t="shared" si="46"/>
        <v>1.5947599999999998E-12</v>
      </c>
      <c r="I115" s="27">
        <f t="shared" si="46"/>
        <v>1.59976E-12</v>
      </c>
      <c r="J115" s="27">
        <f t="shared" si="46"/>
        <v>1.5986799999999998E-12</v>
      </c>
      <c r="K115" s="27">
        <f t="shared" si="46"/>
        <v>1.6050000000000001E-12</v>
      </c>
      <c r="L115" s="27"/>
      <c r="M115" s="25"/>
      <c r="N115" s="25"/>
    </row>
    <row r="116" spans="1:22">
      <c r="A116" s="26" t="s">
        <v>109</v>
      </c>
      <c r="B116" s="27">
        <f t="shared" ref="B116:K116" si="47">STDEV(B110:B114)</f>
        <v>5.6380847812000572E-15</v>
      </c>
      <c r="C116" s="27">
        <f t="shared" si="47"/>
        <v>6.1619802012015897E-15</v>
      </c>
      <c r="D116" s="27">
        <f t="shared" si="47"/>
        <v>1.1500999956525531E-14</v>
      </c>
      <c r="E116" s="27">
        <f t="shared" si="47"/>
        <v>3.6238101495525557E-15</v>
      </c>
      <c r="F116" s="27">
        <f t="shared" si="47"/>
        <v>8.4942922012372674E-15</v>
      </c>
      <c r="G116" s="27">
        <f t="shared" si="47"/>
        <v>4.4130488327232185E-15</v>
      </c>
      <c r="H116" s="27">
        <f t="shared" si="47"/>
        <v>9.4150411576370609E-15</v>
      </c>
      <c r="I116" s="27">
        <f t="shared" si="47"/>
        <v>2.1477895613863274E-15</v>
      </c>
      <c r="J116" s="27">
        <f t="shared" si="47"/>
        <v>3.2698623824253286E-15</v>
      </c>
      <c r="K116" s="27">
        <f t="shared" si="47"/>
        <v>1.1421325083661118E-14</v>
      </c>
      <c r="L116" s="27"/>
      <c r="M116" s="25"/>
      <c r="N116" s="25"/>
    </row>
    <row r="117" spans="1:22">
      <c r="A117" s="43" t="s">
        <v>110</v>
      </c>
      <c r="B117" s="46">
        <f>B115*1000000000000</f>
        <v>1.58876</v>
      </c>
      <c r="C117" s="46">
        <f t="shared" ref="C117:K117" si="48">C115*1000000000000</f>
        <v>1.5827</v>
      </c>
      <c r="D117" s="46">
        <f t="shared" si="48"/>
        <v>1.5887400000000003</v>
      </c>
      <c r="E117" s="46">
        <f t="shared" si="48"/>
        <v>1.5879200000000002</v>
      </c>
      <c r="F117" s="46">
        <f t="shared" si="48"/>
        <v>1.5936399999999999</v>
      </c>
      <c r="G117" s="46">
        <f t="shared" si="48"/>
        <v>1.5938999999999999</v>
      </c>
      <c r="H117" s="46">
        <f t="shared" si="48"/>
        <v>1.5947599999999997</v>
      </c>
      <c r="I117" s="46">
        <f t="shared" si="48"/>
        <v>1.5997600000000001</v>
      </c>
      <c r="J117" s="46">
        <f t="shared" si="48"/>
        <v>1.5986799999999999</v>
      </c>
      <c r="K117" s="46">
        <f t="shared" si="48"/>
        <v>1.6050000000000002</v>
      </c>
      <c r="L117" s="30"/>
      <c r="M117" s="25"/>
      <c r="N117" s="25"/>
    </row>
    <row r="118" spans="1:22">
      <c r="A118" s="43" t="s">
        <v>111</v>
      </c>
      <c r="B118" s="46">
        <f>(B117-$B$117)/B117*100</f>
        <v>0</v>
      </c>
      <c r="C118" s="46">
        <f t="shared" ref="C118:K118" si="49">(C117-$B$117)/C117*100</f>
        <v>-0.38288999810450208</v>
      </c>
      <c r="D118" s="46">
        <f t="shared" si="49"/>
        <v>-1.2588592217535237E-3</v>
      </c>
      <c r="E118" s="46">
        <f t="shared" si="49"/>
        <v>-5.2899390397484113E-2</v>
      </c>
      <c r="F118" s="46">
        <f t="shared" si="49"/>
        <v>0.30621721342335756</v>
      </c>
      <c r="G118" s="46">
        <f t="shared" si="49"/>
        <v>0.32247945291423069</v>
      </c>
      <c r="H118" s="46">
        <f t="shared" si="49"/>
        <v>0.37623216032505108</v>
      </c>
      <c r="I118" s="46">
        <f t="shared" si="49"/>
        <v>0.68760314047107818</v>
      </c>
      <c r="J118" s="46">
        <f t="shared" si="49"/>
        <v>0.62051192233592267</v>
      </c>
      <c r="K118" s="46">
        <f t="shared" si="49"/>
        <v>1.0118380062305452</v>
      </c>
      <c r="L118" s="30"/>
      <c r="M118" s="25"/>
      <c r="N118" s="25"/>
    </row>
    <row r="119" spans="1:22">
      <c r="A119" s="43" t="s">
        <v>112</v>
      </c>
      <c r="B119" s="46"/>
      <c r="C119" s="46">
        <f>(C117-$C117)/C117*100</f>
        <v>0</v>
      </c>
      <c r="D119" s="46">
        <f>(D117-$C117)/D117*100</f>
        <v>0.38017548497553194</v>
      </c>
      <c r="E119" s="46">
        <f t="shared" ref="E119:K119" si="50">(E117-$C117)/E117*100</f>
        <v>0.32873192604162826</v>
      </c>
      <c r="F119" s="46">
        <f t="shared" si="50"/>
        <v>0.68647875304334416</v>
      </c>
      <c r="G119" s="46">
        <f t="shared" si="50"/>
        <v>0.70267896354852111</v>
      </c>
      <c r="H119" s="46">
        <f t="shared" si="50"/>
        <v>0.75622664225336345</v>
      </c>
      <c r="I119" s="46">
        <f t="shared" si="50"/>
        <v>1.0664099614942288</v>
      </c>
      <c r="J119" s="46">
        <f t="shared" si="50"/>
        <v>0.99957464908548821</v>
      </c>
      <c r="K119" s="46">
        <f t="shared" si="50"/>
        <v>1.3894080996884863</v>
      </c>
      <c r="L119" s="25"/>
      <c r="M119" s="25"/>
      <c r="N119" s="25"/>
    </row>
    <row r="120" spans="1:22">
      <c r="A120" s="43" t="s">
        <v>113</v>
      </c>
      <c r="B120" s="46">
        <f>B117-$B$117</f>
        <v>0</v>
      </c>
      <c r="C120" s="46">
        <f t="shared" ref="C120:K120" si="51">C117-$B$117</f>
        <v>-6.0599999999999543E-3</v>
      </c>
      <c r="D120" s="46">
        <f t="shared" si="51"/>
        <v>-1.9999999999686935E-5</v>
      </c>
      <c r="E120" s="46">
        <f t="shared" si="51"/>
        <v>-8.3999999999972985E-4</v>
      </c>
      <c r="F120" s="46">
        <f t="shared" si="51"/>
        <v>4.8799999999999955E-3</v>
      </c>
      <c r="G120" s="46">
        <f t="shared" si="51"/>
        <v>5.1399999999999224E-3</v>
      </c>
      <c r="H120" s="46">
        <f t="shared" si="51"/>
        <v>5.9999999999997833E-3</v>
      </c>
      <c r="I120" s="46">
        <f t="shared" si="51"/>
        <v>1.1000000000000121E-2</v>
      </c>
      <c r="J120" s="46">
        <f t="shared" si="51"/>
        <v>9.9199999999999289E-3</v>
      </c>
      <c r="K120" s="46">
        <f t="shared" si="51"/>
        <v>1.6240000000000254E-2</v>
      </c>
      <c r="L120" s="25"/>
      <c r="M120" s="25"/>
      <c r="N120" s="25"/>
      <c r="U120" s="41"/>
      <c r="V120" s="40"/>
    </row>
    <row r="121" spans="1:22">
      <c r="A121" s="43" t="s">
        <v>114</v>
      </c>
      <c r="B121" s="46"/>
      <c r="C121" s="46">
        <f>C117-$C$117</f>
        <v>0</v>
      </c>
      <c r="D121" s="46">
        <f t="shared" ref="D121:K121" si="52">D117-$C$117</f>
        <v>6.0400000000002674E-3</v>
      </c>
      <c r="E121" s="46">
        <f t="shared" si="52"/>
        <v>5.2200000000002245E-3</v>
      </c>
      <c r="F121" s="46">
        <f t="shared" si="52"/>
        <v>1.093999999999995E-2</v>
      </c>
      <c r="G121" s="46">
        <f t="shared" si="52"/>
        <v>1.1199999999999877E-2</v>
      </c>
      <c r="H121" s="46">
        <f t="shared" si="52"/>
        <v>1.2059999999999738E-2</v>
      </c>
      <c r="I121" s="46">
        <f t="shared" si="52"/>
        <v>1.7060000000000075E-2</v>
      </c>
      <c r="J121" s="46">
        <f t="shared" si="52"/>
        <v>1.5979999999999883E-2</v>
      </c>
      <c r="K121" s="46">
        <f t="shared" si="52"/>
        <v>2.2300000000000209E-2</v>
      </c>
      <c r="L121" s="25"/>
      <c r="M121" s="25"/>
      <c r="N121" s="25"/>
      <c r="U121" s="41"/>
      <c r="V121" s="40"/>
    </row>
    <row r="122" spans="1:22">
      <c r="U122" s="41"/>
      <c r="V122" s="40"/>
    </row>
    <row r="123" spans="1:22">
      <c r="U123" s="41"/>
      <c r="V123" s="40"/>
    </row>
    <row r="124" spans="1:22">
      <c r="U124" s="41"/>
      <c r="V124" s="40"/>
    </row>
    <row r="125" spans="1:22">
      <c r="U125" s="41"/>
      <c r="V125" s="40"/>
    </row>
    <row r="126" spans="1:22">
      <c r="U126" s="41"/>
      <c r="V126" s="40"/>
    </row>
    <row r="127" spans="1:22">
      <c r="U127" s="41"/>
      <c r="V127" s="40"/>
    </row>
    <row r="128" spans="1:22">
      <c r="U128" s="41"/>
      <c r="V128" s="40"/>
    </row>
    <row r="129" spans="21:22">
      <c r="U129" s="41"/>
      <c r="V129" s="40"/>
    </row>
  </sheetData>
  <mergeCells count="2">
    <mergeCell ref="A94:D94"/>
    <mergeCell ref="B107:N10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0"/>
  <sheetViews>
    <sheetView tabSelected="1" topLeftCell="A97" workbookViewId="0">
      <selection activeCell="A125" sqref="A125"/>
    </sheetView>
  </sheetViews>
  <sheetFormatPr defaultColWidth="9.140625" defaultRowHeight="14.25"/>
  <cols>
    <col min="1" max="1" width="75.5703125" style="10" bestFit="1" customWidth="1"/>
    <col min="2" max="5" width="9.140625" style="10"/>
    <col min="6" max="6" width="9.42578125" style="10" customWidth="1"/>
    <col min="7" max="22" width="9.140625" style="10"/>
    <col min="23" max="23" width="9.42578125" style="10" customWidth="1"/>
    <col min="24" max="24" width="14.7109375" style="10" bestFit="1" customWidth="1"/>
    <col min="25" max="16384" width="9.140625" style="10"/>
  </cols>
  <sheetData>
    <row r="1" spans="1:29">
      <c r="A1" s="31">
        <v>1</v>
      </c>
    </row>
    <row r="2" spans="1:29">
      <c r="A2" s="11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  <c r="O2" s="11" t="s">
        <v>33</v>
      </c>
      <c r="P2" s="11" t="s">
        <v>34</v>
      </c>
      <c r="Q2" s="11" t="s">
        <v>35</v>
      </c>
      <c r="R2" s="11" t="s">
        <v>36</v>
      </c>
      <c r="S2" s="12" t="s">
        <v>37</v>
      </c>
      <c r="T2" s="11" t="s">
        <v>38</v>
      </c>
      <c r="U2" s="11" t="s">
        <v>39</v>
      </c>
      <c r="V2" s="11" t="s">
        <v>40</v>
      </c>
      <c r="W2" s="11" t="s">
        <v>41</v>
      </c>
      <c r="X2" s="11" t="s">
        <v>42</v>
      </c>
      <c r="Z2" s="10" t="s">
        <v>43</v>
      </c>
      <c r="AA2" s="10" t="s">
        <v>44</v>
      </c>
      <c r="AB2" s="10" t="s">
        <v>45</v>
      </c>
      <c r="AC2" s="10" t="s">
        <v>46</v>
      </c>
    </row>
    <row r="3" spans="1:29">
      <c r="A3" s="13" t="s">
        <v>167</v>
      </c>
      <c r="B3" s="14">
        <v>1.6069000000000001E-4</v>
      </c>
      <c r="C3" s="13">
        <v>3.1334000000000001E-2</v>
      </c>
      <c r="D3" s="14">
        <v>6.5727000000000004E-8</v>
      </c>
      <c r="E3" s="14">
        <v>1.5834000000000001E-8</v>
      </c>
      <c r="F3" s="14">
        <v>24.091000000000001</v>
      </c>
      <c r="G3" s="13">
        <v>91.42</v>
      </c>
      <c r="H3" s="13">
        <v>10.882999999999999</v>
      </c>
      <c r="I3" s="13">
        <v>11.904</v>
      </c>
      <c r="J3" s="14">
        <v>2.4716E-7</v>
      </c>
      <c r="K3" s="14">
        <v>4.0890999999999999E-8</v>
      </c>
      <c r="L3" s="14">
        <v>16.544</v>
      </c>
      <c r="M3" s="13">
        <v>0.77629999999999999</v>
      </c>
      <c r="N3" s="14">
        <v>1.4394000000000001E-2</v>
      </c>
      <c r="O3" s="14">
        <v>1.8542000000000001</v>
      </c>
      <c r="P3" s="13">
        <v>9581</v>
      </c>
      <c r="Q3" s="14">
        <v>14.574</v>
      </c>
      <c r="R3" s="14">
        <v>0.15211</v>
      </c>
      <c r="S3" s="15">
        <v>1.3583E-12</v>
      </c>
      <c r="T3" s="14">
        <v>2.9288999999999998E-14</v>
      </c>
      <c r="U3" s="14">
        <v>2.1562999999999999</v>
      </c>
      <c r="V3" s="13">
        <v>0.97072999999999998</v>
      </c>
      <c r="W3" s="14">
        <v>1.2581999999999999E-3</v>
      </c>
      <c r="X3" s="14">
        <v>0.12961</v>
      </c>
      <c r="Z3" s="14"/>
      <c r="AA3" s="13"/>
      <c r="AB3" s="14"/>
      <c r="AC3" s="14"/>
    </row>
    <row r="4" spans="1:29">
      <c r="A4" s="10" t="s">
        <v>168</v>
      </c>
      <c r="B4" s="16">
        <v>1.5857999999999999E-4</v>
      </c>
      <c r="C4" s="10">
        <v>3.0922999999999999E-2</v>
      </c>
      <c r="D4" s="16">
        <v>6.8346999999999997E-8</v>
      </c>
      <c r="E4" s="16">
        <v>1.5702999999999998E-8</v>
      </c>
      <c r="F4" s="16">
        <v>22.975000000000001</v>
      </c>
      <c r="G4" s="10">
        <v>89.03</v>
      </c>
      <c r="H4" s="10">
        <v>10.81</v>
      </c>
      <c r="I4" s="10">
        <v>12.141999999999999</v>
      </c>
      <c r="J4" s="16">
        <v>2.3398999999999999E-7</v>
      </c>
      <c r="K4" s="16">
        <v>3.8759000000000003E-8</v>
      </c>
      <c r="L4" s="16">
        <v>16.564</v>
      </c>
      <c r="M4" s="10">
        <v>0.78224000000000005</v>
      </c>
      <c r="N4" s="16">
        <v>1.4406E-2</v>
      </c>
      <c r="O4" s="16">
        <v>1.8415999999999999</v>
      </c>
      <c r="P4" s="10">
        <v>9567</v>
      </c>
      <c r="Q4" s="16">
        <v>14.429</v>
      </c>
      <c r="R4" s="16">
        <v>0.15082000000000001</v>
      </c>
      <c r="S4" s="17">
        <v>1.3704000000000001E-12</v>
      </c>
      <c r="T4" s="16">
        <v>2.9290000000000001E-14</v>
      </c>
      <c r="U4" s="16">
        <v>2.1373000000000002</v>
      </c>
      <c r="V4" s="10">
        <v>0.97023999999999999</v>
      </c>
      <c r="W4" s="16">
        <v>1.2474000000000001E-3</v>
      </c>
      <c r="X4" s="16">
        <v>0.12856999999999999</v>
      </c>
      <c r="Z4" s="16"/>
      <c r="AB4" s="16"/>
      <c r="AC4" s="16"/>
    </row>
    <row r="5" spans="1:29">
      <c r="A5" s="10" t="s">
        <v>169</v>
      </c>
      <c r="B5" s="16">
        <v>1.5857999999999999E-4</v>
      </c>
      <c r="C5" s="10">
        <v>3.0922999999999999E-2</v>
      </c>
      <c r="D5" s="16">
        <v>6.8346999999999997E-8</v>
      </c>
      <c r="E5" s="16">
        <v>1.5702999999999998E-8</v>
      </c>
      <c r="F5" s="16">
        <v>22.975000000000001</v>
      </c>
      <c r="G5" s="10">
        <v>89.03</v>
      </c>
      <c r="H5" s="10">
        <v>10.81</v>
      </c>
      <c r="I5" s="10">
        <v>12.141999999999999</v>
      </c>
      <c r="J5" s="16">
        <v>2.3398999999999999E-7</v>
      </c>
      <c r="K5" s="16">
        <v>3.8759000000000003E-8</v>
      </c>
      <c r="L5" s="16">
        <v>16.564</v>
      </c>
      <c r="M5" s="10">
        <v>0.78224000000000005</v>
      </c>
      <c r="N5" s="16">
        <v>1.4406E-2</v>
      </c>
      <c r="O5" s="16">
        <v>1.8415999999999999</v>
      </c>
      <c r="P5" s="10">
        <v>9567</v>
      </c>
      <c r="Q5" s="16">
        <v>14.429</v>
      </c>
      <c r="R5" s="16">
        <v>0.15082000000000001</v>
      </c>
      <c r="S5" s="17">
        <v>1.3704000000000001E-12</v>
      </c>
      <c r="T5" s="16">
        <v>2.9290000000000001E-14</v>
      </c>
      <c r="U5" s="16">
        <v>2.1373000000000002</v>
      </c>
      <c r="V5" s="10">
        <v>0.97023999999999999</v>
      </c>
      <c r="W5" s="16">
        <v>1.2474000000000001E-3</v>
      </c>
      <c r="X5" s="16">
        <v>0.12856999999999999</v>
      </c>
      <c r="Z5" s="16"/>
      <c r="AB5" s="16"/>
      <c r="AC5" s="16"/>
    </row>
    <row r="6" spans="1:29">
      <c r="A6" s="10" t="s">
        <v>170</v>
      </c>
      <c r="B6" s="16">
        <v>1.6244999999999999E-4</v>
      </c>
      <c r="C6" s="10">
        <v>3.1676999999999997E-2</v>
      </c>
      <c r="D6" s="16">
        <v>6.6894000000000003E-8</v>
      </c>
      <c r="E6" s="16">
        <v>1.5810000000000001E-8</v>
      </c>
      <c r="F6" s="16">
        <v>23.634</v>
      </c>
      <c r="G6" s="10">
        <v>90.13</v>
      </c>
      <c r="H6" s="10">
        <v>10.872999999999999</v>
      </c>
      <c r="I6" s="10">
        <v>12.064</v>
      </c>
      <c r="J6" s="16">
        <v>2.0877999999999999E-7</v>
      </c>
      <c r="K6" s="16">
        <v>3.5509999999999998E-8</v>
      </c>
      <c r="L6" s="16">
        <v>17.007999999999999</v>
      </c>
      <c r="M6" s="10">
        <v>0.79413</v>
      </c>
      <c r="N6" s="16">
        <v>1.4779E-2</v>
      </c>
      <c r="O6" s="16">
        <v>1.861</v>
      </c>
      <c r="P6" s="10">
        <v>9566</v>
      </c>
      <c r="Q6" s="16">
        <v>14.456</v>
      </c>
      <c r="R6" s="16">
        <v>0.15112</v>
      </c>
      <c r="S6" s="17">
        <v>1.3635E-12</v>
      </c>
      <c r="T6" s="16">
        <v>2.9278000000000003E-14</v>
      </c>
      <c r="U6" s="16">
        <v>2.1473</v>
      </c>
      <c r="V6" s="10">
        <v>0.97050000000000003</v>
      </c>
      <c r="W6" s="16">
        <v>1.2532999999999999E-3</v>
      </c>
      <c r="X6" s="16">
        <v>0.12914</v>
      </c>
      <c r="Z6" s="16"/>
      <c r="AB6" s="16"/>
      <c r="AC6" s="16"/>
    </row>
    <row r="7" spans="1:29">
      <c r="A7" s="10" t="s">
        <v>171</v>
      </c>
      <c r="B7" s="16">
        <v>1.6218E-4</v>
      </c>
      <c r="C7" s="10">
        <v>3.1625E-2</v>
      </c>
      <c r="D7" s="16">
        <v>6.8250999999999994E-8</v>
      </c>
      <c r="E7" s="16">
        <v>1.5787999999999999E-8</v>
      </c>
      <c r="F7" s="16">
        <v>23.132000000000001</v>
      </c>
      <c r="G7" s="10">
        <v>88.65</v>
      </c>
      <c r="H7" s="10">
        <v>10.864000000000001</v>
      </c>
      <c r="I7" s="10">
        <v>12.255000000000001</v>
      </c>
      <c r="J7" s="16">
        <v>2.0748999999999999E-7</v>
      </c>
      <c r="K7" s="16">
        <v>3.5414000000000002E-8</v>
      </c>
      <c r="L7" s="16">
        <v>17.068000000000001</v>
      </c>
      <c r="M7" s="10">
        <v>0.79517000000000004</v>
      </c>
      <c r="N7" s="16">
        <v>1.4831E-2</v>
      </c>
      <c r="O7" s="16">
        <v>1.8651</v>
      </c>
      <c r="P7" s="10">
        <v>9565</v>
      </c>
      <c r="Q7" s="16">
        <v>14.436999999999999</v>
      </c>
      <c r="R7" s="16">
        <v>0.15093999999999999</v>
      </c>
      <c r="S7" s="17">
        <v>1.3695999999999999E-12</v>
      </c>
      <c r="T7" s="16">
        <v>2.9364E-14</v>
      </c>
      <c r="U7" s="16">
        <v>2.1440000000000001</v>
      </c>
      <c r="V7" s="10">
        <v>0.97026000000000001</v>
      </c>
      <c r="W7" s="16">
        <v>1.2515E-3</v>
      </c>
      <c r="X7" s="16">
        <v>0.12898999999999999</v>
      </c>
      <c r="Z7" s="18"/>
      <c r="AA7" s="11"/>
      <c r="AB7" s="18"/>
      <c r="AC7" s="18"/>
    </row>
    <row r="8" spans="1:29">
      <c r="A8" s="13" t="s">
        <v>51</v>
      </c>
      <c r="B8" s="13">
        <f t="shared" ref="B8:X8" si="0">AVERAGE(B3:B7)</f>
        <v>1.6049599999999999E-4</v>
      </c>
      <c r="C8" s="13">
        <f t="shared" si="0"/>
        <v>3.1296400000000002E-2</v>
      </c>
      <c r="D8" s="13">
        <f t="shared" si="0"/>
        <v>6.7513199999999988E-8</v>
      </c>
      <c r="E8" s="13">
        <f t="shared" si="0"/>
        <v>1.5767599999999998E-8</v>
      </c>
      <c r="F8" s="13">
        <f t="shared" si="0"/>
        <v>23.3614</v>
      </c>
      <c r="G8" s="13">
        <f t="shared" si="0"/>
        <v>89.652000000000001</v>
      </c>
      <c r="H8" s="13">
        <f t="shared" si="0"/>
        <v>10.847999999999999</v>
      </c>
      <c r="I8" s="13">
        <f t="shared" si="0"/>
        <v>12.101400000000002</v>
      </c>
      <c r="J8" s="13">
        <f t="shared" si="0"/>
        <v>2.2628199999999999E-7</v>
      </c>
      <c r="K8" s="13">
        <f t="shared" si="0"/>
        <v>3.7866600000000002E-8</v>
      </c>
      <c r="L8" s="13">
        <f t="shared" si="0"/>
        <v>16.749600000000001</v>
      </c>
      <c r="M8" s="13">
        <f t="shared" si="0"/>
        <v>0.78601600000000005</v>
      </c>
      <c r="N8" s="13">
        <f t="shared" si="0"/>
        <v>1.4563200000000002E-2</v>
      </c>
      <c r="O8" s="13">
        <f t="shared" si="0"/>
        <v>1.8527</v>
      </c>
      <c r="P8" s="13">
        <f t="shared" si="0"/>
        <v>9569.2000000000007</v>
      </c>
      <c r="Q8" s="13">
        <f t="shared" si="0"/>
        <v>14.465</v>
      </c>
      <c r="R8" s="13">
        <f t="shared" si="0"/>
        <v>0.15116199999999999</v>
      </c>
      <c r="S8" s="19">
        <f t="shared" si="0"/>
        <v>1.36644E-12</v>
      </c>
      <c r="T8" s="13">
        <f t="shared" si="0"/>
        <v>2.93022E-14</v>
      </c>
      <c r="U8" s="13">
        <f t="shared" si="0"/>
        <v>2.1444399999999999</v>
      </c>
      <c r="V8" s="13">
        <f t="shared" si="0"/>
        <v>0.97039399999999998</v>
      </c>
      <c r="W8" s="13">
        <f t="shared" si="0"/>
        <v>1.2515600000000001E-3</v>
      </c>
      <c r="X8" s="13">
        <f t="shared" si="0"/>
        <v>0.12897599999999998</v>
      </c>
      <c r="Z8" s="10" t="e">
        <f>AVERAGE(Z3:Z7)</f>
        <v>#DIV/0!</v>
      </c>
      <c r="AA8" s="10" t="e">
        <f>AVERAGE(AA3:AA7)</f>
        <v>#DIV/0!</v>
      </c>
      <c r="AB8" s="10" t="e">
        <f>AVERAGE(AB3:AB7)</f>
        <v>#DIV/0!</v>
      </c>
      <c r="AC8" s="10" t="e">
        <f>AVERAGE(AC3:AC7)</f>
        <v>#DIV/0!</v>
      </c>
    </row>
    <row r="10" spans="1:29">
      <c r="A10" s="9">
        <v>2</v>
      </c>
    </row>
    <row r="11" spans="1:29">
      <c r="A11" s="21" t="s">
        <v>19</v>
      </c>
      <c r="B11" s="21" t="s">
        <v>20</v>
      </c>
      <c r="C11" s="21" t="s">
        <v>21</v>
      </c>
      <c r="D11" s="21" t="s">
        <v>22</v>
      </c>
      <c r="E11" s="21" t="s">
        <v>23</v>
      </c>
      <c r="F11" s="21" t="s">
        <v>24</v>
      </c>
      <c r="G11" s="21" t="s">
        <v>25</v>
      </c>
      <c r="H11" s="21" t="s">
        <v>26</v>
      </c>
      <c r="I11" s="21" t="s">
        <v>27</v>
      </c>
      <c r="J11" s="21" t="s">
        <v>28</v>
      </c>
      <c r="K11" s="21" t="s">
        <v>29</v>
      </c>
      <c r="L11" s="21" t="s">
        <v>30</v>
      </c>
      <c r="M11" s="21" t="s">
        <v>31</v>
      </c>
      <c r="N11" s="21" t="s">
        <v>32</v>
      </c>
      <c r="O11" s="21" t="s">
        <v>33</v>
      </c>
      <c r="P11" s="21" t="s">
        <v>34</v>
      </c>
      <c r="Q11" s="21" t="s">
        <v>35</v>
      </c>
      <c r="R11" s="21" t="s">
        <v>36</v>
      </c>
      <c r="S11" s="21" t="s">
        <v>37</v>
      </c>
      <c r="T11" s="21" t="s">
        <v>38</v>
      </c>
      <c r="U11" s="21" t="s">
        <v>39</v>
      </c>
      <c r="V11" s="21" t="s">
        <v>40</v>
      </c>
      <c r="W11" s="21" t="s">
        <v>41</v>
      </c>
      <c r="X11" s="21" t="s">
        <v>42</v>
      </c>
      <c r="Z11" s="10" t="s">
        <v>43</v>
      </c>
      <c r="AA11" s="10" t="s">
        <v>44</v>
      </c>
      <c r="AB11" s="10" t="s">
        <v>45</v>
      </c>
      <c r="AC11" s="10" t="s">
        <v>46</v>
      </c>
    </row>
    <row r="12" spans="1:29">
      <c r="A12" s="13" t="s">
        <v>172</v>
      </c>
      <c r="B12" s="14">
        <v>1.6089000000000001E-4</v>
      </c>
      <c r="C12" s="13">
        <v>3.1372999999999998E-2</v>
      </c>
      <c r="D12" s="14">
        <v>6.7924000000000007E-8</v>
      </c>
      <c r="E12" s="14">
        <v>1.5669E-8</v>
      </c>
      <c r="F12" s="14">
        <v>23.068000000000001</v>
      </c>
      <c r="G12" s="13">
        <v>88.96</v>
      </c>
      <c r="H12" s="13">
        <v>10.74</v>
      </c>
      <c r="I12" s="13">
        <v>12.073</v>
      </c>
      <c r="J12" s="14">
        <v>1.9754000000000001E-7</v>
      </c>
      <c r="K12" s="14">
        <v>3.4012E-8</v>
      </c>
      <c r="L12" s="14">
        <v>17.218</v>
      </c>
      <c r="M12" s="13">
        <v>0.80008999999999997</v>
      </c>
      <c r="N12" s="14">
        <v>1.4955E-2</v>
      </c>
      <c r="O12" s="14">
        <v>1.8692</v>
      </c>
      <c r="P12" s="13">
        <v>9642</v>
      </c>
      <c r="Q12" s="14">
        <v>14.308</v>
      </c>
      <c r="R12" s="14">
        <v>0.14838999999999999</v>
      </c>
      <c r="S12" s="15">
        <v>1.3633000000000001E-12</v>
      </c>
      <c r="T12" s="14">
        <v>2.8917000000000002E-14</v>
      </c>
      <c r="U12" s="14">
        <v>2.1211000000000002</v>
      </c>
      <c r="V12" s="13">
        <v>0.97048000000000001</v>
      </c>
      <c r="W12" s="14">
        <v>1.2375000000000001E-3</v>
      </c>
      <c r="X12" s="14">
        <v>0.12751000000000001</v>
      </c>
      <c r="Z12" s="14"/>
      <c r="AA12" s="13"/>
      <c r="AB12" s="14"/>
      <c r="AC12" s="14"/>
    </row>
    <row r="13" spans="1:29">
      <c r="A13" s="10" t="s">
        <v>173</v>
      </c>
      <c r="B13" s="16">
        <v>1.6425000000000001E-4</v>
      </c>
      <c r="C13" s="10">
        <v>3.2029000000000002E-2</v>
      </c>
      <c r="D13" s="16">
        <v>6.6885000000000006E-8</v>
      </c>
      <c r="E13" s="16">
        <v>1.5810000000000001E-8</v>
      </c>
      <c r="F13" s="16">
        <v>23.638000000000002</v>
      </c>
      <c r="G13" s="10">
        <v>89.64</v>
      </c>
      <c r="H13" s="10">
        <v>10.837</v>
      </c>
      <c r="I13" s="10">
        <v>12.089</v>
      </c>
      <c r="J13" s="16">
        <v>1.9686999999999999E-7</v>
      </c>
      <c r="K13" s="16">
        <v>3.4465999999999999E-8</v>
      </c>
      <c r="L13" s="16">
        <v>17.507000000000001</v>
      </c>
      <c r="M13" s="10">
        <v>0.80115000000000003</v>
      </c>
      <c r="N13" s="16">
        <v>1.5206000000000001E-2</v>
      </c>
      <c r="O13" s="16">
        <v>1.8979999999999999</v>
      </c>
      <c r="P13" s="10">
        <v>9636</v>
      </c>
      <c r="Q13" s="16">
        <v>14.428000000000001</v>
      </c>
      <c r="R13" s="16">
        <v>0.14973</v>
      </c>
      <c r="S13" s="17">
        <v>1.3614E-12</v>
      </c>
      <c r="T13" s="16">
        <v>2.9137E-14</v>
      </c>
      <c r="U13" s="16">
        <v>2.1402000000000001</v>
      </c>
      <c r="V13" s="10">
        <v>0.97055999999999998</v>
      </c>
      <c r="W13" s="16">
        <v>1.2486000000000001E-3</v>
      </c>
      <c r="X13" s="16">
        <v>0.12864999999999999</v>
      </c>
      <c r="Z13" s="16"/>
      <c r="AB13" s="16"/>
      <c r="AC13" s="16"/>
    </row>
    <row r="14" spans="1:29">
      <c r="A14" s="10" t="s">
        <v>174</v>
      </c>
      <c r="B14" s="16">
        <v>1.6131000000000001E-4</v>
      </c>
      <c r="C14" s="10">
        <v>3.1455999999999998E-2</v>
      </c>
      <c r="D14" s="16">
        <v>6.8883999999999997E-8</v>
      </c>
      <c r="E14" s="16">
        <v>1.5664000000000001E-8</v>
      </c>
      <c r="F14" s="16">
        <v>22.74</v>
      </c>
      <c r="G14" s="10">
        <v>88.12</v>
      </c>
      <c r="H14" s="10">
        <v>10.744</v>
      </c>
      <c r="I14" s="10">
        <v>12.192</v>
      </c>
      <c r="J14" s="16">
        <v>1.9773000000000001E-7</v>
      </c>
      <c r="K14" s="16">
        <v>3.4424999999999999E-8</v>
      </c>
      <c r="L14" s="16">
        <v>17.41</v>
      </c>
      <c r="M14" s="10">
        <v>0.80110999999999999</v>
      </c>
      <c r="N14" s="16">
        <v>1.5122E-2</v>
      </c>
      <c r="O14" s="16">
        <v>1.8875999999999999</v>
      </c>
      <c r="P14" s="10">
        <v>9636</v>
      </c>
      <c r="Q14" s="16">
        <v>14.303000000000001</v>
      </c>
      <c r="R14" s="16">
        <v>0.14843000000000001</v>
      </c>
      <c r="S14" s="17">
        <v>1.3683999999999999E-12</v>
      </c>
      <c r="T14" s="16">
        <v>2.9019999999999999E-14</v>
      </c>
      <c r="U14" s="16">
        <v>2.1206999999999998</v>
      </c>
      <c r="V14" s="10">
        <v>0.97028000000000003</v>
      </c>
      <c r="W14" s="16">
        <v>1.2373E-3</v>
      </c>
      <c r="X14" s="16">
        <v>0.12751999999999999</v>
      </c>
      <c r="Z14" s="16"/>
      <c r="AB14" s="16"/>
      <c r="AC14" s="16"/>
    </row>
    <row r="15" spans="1:29">
      <c r="A15" s="10" t="s">
        <v>175</v>
      </c>
      <c r="B15" s="16">
        <v>1.6218999999999999E-4</v>
      </c>
      <c r="C15" s="10">
        <v>3.1627000000000002E-2</v>
      </c>
      <c r="D15" s="16">
        <v>6.8212000000000002E-8</v>
      </c>
      <c r="E15" s="16">
        <v>1.5682999999999999E-8</v>
      </c>
      <c r="F15" s="16">
        <v>22.992000000000001</v>
      </c>
      <c r="G15" s="10">
        <v>88.78</v>
      </c>
      <c r="H15" s="10">
        <v>10.757</v>
      </c>
      <c r="I15" s="10">
        <v>12.116</v>
      </c>
      <c r="J15" s="16">
        <v>1.9417E-7</v>
      </c>
      <c r="K15" s="16">
        <v>3.4047E-8</v>
      </c>
      <c r="L15" s="16">
        <v>17.535</v>
      </c>
      <c r="M15" s="10">
        <v>0.80334000000000005</v>
      </c>
      <c r="N15" s="16">
        <v>1.5228E-2</v>
      </c>
      <c r="O15" s="16">
        <v>1.8956</v>
      </c>
      <c r="P15" s="10">
        <v>9627</v>
      </c>
      <c r="Q15" s="16">
        <v>14.305</v>
      </c>
      <c r="R15" s="16">
        <v>0.14859</v>
      </c>
      <c r="S15" s="17">
        <v>1.3656999999999999E-12</v>
      </c>
      <c r="T15" s="16">
        <v>2.8995999999999997E-14</v>
      </c>
      <c r="U15" s="16">
        <v>2.1232000000000002</v>
      </c>
      <c r="V15" s="10">
        <v>0.97040000000000004</v>
      </c>
      <c r="W15" s="16">
        <v>1.2388E-3</v>
      </c>
      <c r="X15" s="16">
        <v>0.12766</v>
      </c>
      <c r="Z15" s="16"/>
      <c r="AB15" s="16"/>
      <c r="AC15" s="16"/>
    </row>
    <row r="16" spans="1:29">
      <c r="A16" s="10" t="s">
        <v>176</v>
      </c>
      <c r="B16" s="16">
        <v>1.3437E-4</v>
      </c>
      <c r="C16" s="10">
        <v>2.6200999999999999E-2</v>
      </c>
      <c r="D16" s="16">
        <v>5.7315000000000001E-8</v>
      </c>
      <c r="E16" s="16">
        <v>1.5632999999999998E-8</v>
      </c>
      <c r="F16" s="16">
        <v>27.276</v>
      </c>
      <c r="G16" s="10">
        <v>86.92</v>
      </c>
      <c r="H16" s="10">
        <v>10.526999999999999</v>
      </c>
      <c r="I16" s="10">
        <v>12.111000000000001</v>
      </c>
      <c r="J16" s="16">
        <v>2.2772999999999999E-7</v>
      </c>
      <c r="K16" s="16">
        <v>2.2856E-8</v>
      </c>
      <c r="L16" s="16">
        <v>10.036</v>
      </c>
      <c r="M16" s="10">
        <v>0.73343000000000003</v>
      </c>
      <c r="N16" s="16">
        <v>8.7573000000000008E-3</v>
      </c>
      <c r="O16" s="16">
        <v>1.194</v>
      </c>
      <c r="P16" s="10">
        <v>9983</v>
      </c>
      <c r="Q16" s="16">
        <v>14.775</v>
      </c>
      <c r="R16" s="16">
        <v>0.14799999999999999</v>
      </c>
      <c r="S16" s="17">
        <v>1.3534000000000001E-12</v>
      </c>
      <c r="T16" s="16">
        <v>2.8919999999999998E-14</v>
      </c>
      <c r="U16" s="16">
        <v>2.1368</v>
      </c>
      <c r="V16" s="10">
        <v>0.97138000000000002</v>
      </c>
      <c r="W16" s="16">
        <v>1.2421000000000001E-3</v>
      </c>
      <c r="X16" s="16">
        <v>0.12787000000000001</v>
      </c>
      <c r="Z16" s="18"/>
      <c r="AA16" s="11"/>
      <c r="AB16" s="18"/>
      <c r="AC16" s="18"/>
    </row>
    <row r="17" spans="1:29">
      <c r="A17" s="13" t="s">
        <v>51</v>
      </c>
      <c r="B17" s="13">
        <f t="shared" ref="B17:X17" si="1">AVERAGE(B12:B16)</f>
        <v>1.5660199999999999E-4</v>
      </c>
      <c r="C17" s="13">
        <f t="shared" si="1"/>
        <v>3.0537200000000004E-2</v>
      </c>
      <c r="D17" s="13">
        <f t="shared" si="1"/>
        <v>6.5844000000000004E-8</v>
      </c>
      <c r="E17" s="13">
        <f t="shared" si="1"/>
        <v>1.5691800000000002E-8</v>
      </c>
      <c r="F17" s="13">
        <f t="shared" si="1"/>
        <v>23.942799999999998</v>
      </c>
      <c r="G17" s="13">
        <f t="shared" si="1"/>
        <v>88.484000000000009</v>
      </c>
      <c r="H17" s="13">
        <f t="shared" si="1"/>
        <v>10.721</v>
      </c>
      <c r="I17" s="13">
        <f t="shared" si="1"/>
        <v>12.116200000000001</v>
      </c>
      <c r="J17" s="13">
        <f t="shared" si="1"/>
        <v>2.02808E-7</v>
      </c>
      <c r="K17" s="13">
        <f t="shared" si="1"/>
        <v>3.1961200000000002E-8</v>
      </c>
      <c r="L17" s="13">
        <f t="shared" si="1"/>
        <v>15.9412</v>
      </c>
      <c r="M17" s="13">
        <f t="shared" si="1"/>
        <v>0.78782399999999997</v>
      </c>
      <c r="N17" s="13">
        <f t="shared" si="1"/>
        <v>1.385366E-2</v>
      </c>
      <c r="O17" s="13">
        <f t="shared" si="1"/>
        <v>1.7488799999999998</v>
      </c>
      <c r="P17" s="13">
        <f t="shared" si="1"/>
        <v>9704.7999999999993</v>
      </c>
      <c r="Q17" s="13">
        <f t="shared" si="1"/>
        <v>14.4238</v>
      </c>
      <c r="R17" s="13">
        <f t="shared" si="1"/>
        <v>0.14862800000000001</v>
      </c>
      <c r="S17" s="19">
        <f t="shared" si="1"/>
        <v>1.36244E-12</v>
      </c>
      <c r="T17" s="13">
        <f t="shared" si="1"/>
        <v>2.8997999999999997E-14</v>
      </c>
      <c r="U17" s="13">
        <f t="shared" si="1"/>
        <v>2.1284000000000001</v>
      </c>
      <c r="V17" s="13">
        <f t="shared" si="1"/>
        <v>0.97062000000000004</v>
      </c>
      <c r="W17" s="13">
        <f t="shared" si="1"/>
        <v>1.2408600000000001E-3</v>
      </c>
      <c r="X17" s="13">
        <f t="shared" si="1"/>
        <v>0.12784200000000001</v>
      </c>
      <c r="Z17" s="10" t="e">
        <f>AVERAGE(Z12:Z16)</f>
        <v>#DIV/0!</v>
      </c>
      <c r="AA17" s="10" t="e">
        <f>AVERAGE(AA12:AA16)</f>
        <v>#DIV/0!</v>
      </c>
      <c r="AB17" s="10" t="e">
        <f>AVERAGE(AB12:AB16)</f>
        <v>#DIV/0!</v>
      </c>
      <c r="AC17" s="10" t="e">
        <f>AVERAGE(AC12:AC16)</f>
        <v>#DIV/0!</v>
      </c>
    </row>
    <row r="19" spans="1:29">
      <c r="A19" s="20">
        <v>0.03</v>
      </c>
    </row>
    <row r="20" spans="1:29">
      <c r="A20" s="11" t="s">
        <v>19</v>
      </c>
      <c r="B20" s="11" t="s">
        <v>20</v>
      </c>
      <c r="C20" s="11" t="s">
        <v>21</v>
      </c>
      <c r="D20" s="11" t="s">
        <v>22</v>
      </c>
      <c r="E20" s="11" t="s">
        <v>23</v>
      </c>
      <c r="F20" s="11" t="s">
        <v>24</v>
      </c>
      <c r="G20" s="11" t="s">
        <v>25</v>
      </c>
      <c r="H20" s="11" t="s">
        <v>26</v>
      </c>
      <c r="I20" s="11" t="s">
        <v>27</v>
      </c>
      <c r="J20" s="11" t="s">
        <v>28</v>
      </c>
      <c r="K20" s="11" t="s">
        <v>29</v>
      </c>
      <c r="L20" s="11" t="s">
        <v>30</v>
      </c>
      <c r="M20" s="11" t="s">
        <v>31</v>
      </c>
      <c r="N20" s="11" t="s">
        <v>32</v>
      </c>
      <c r="O20" s="11" t="s">
        <v>33</v>
      </c>
      <c r="P20" s="11" t="s">
        <v>34</v>
      </c>
      <c r="Q20" s="11" t="s">
        <v>35</v>
      </c>
      <c r="R20" s="11" t="s">
        <v>36</v>
      </c>
      <c r="S20" s="12" t="s">
        <v>37</v>
      </c>
      <c r="T20" s="11" t="s">
        <v>38</v>
      </c>
      <c r="U20" s="11" t="s">
        <v>39</v>
      </c>
      <c r="V20" s="11" t="s">
        <v>40</v>
      </c>
      <c r="W20" s="11" t="s">
        <v>41</v>
      </c>
      <c r="X20" s="11" t="s">
        <v>42</v>
      </c>
      <c r="Z20" s="10" t="s">
        <v>43</v>
      </c>
      <c r="AA20" s="10" t="s">
        <v>44</v>
      </c>
      <c r="AB20" s="10" t="s">
        <v>45</v>
      </c>
      <c r="AC20" s="10" t="s">
        <v>46</v>
      </c>
    </row>
    <row r="21" spans="1:29">
      <c r="A21" s="10" t="s">
        <v>177</v>
      </c>
      <c r="B21" s="16">
        <v>1.6588E-4</v>
      </c>
      <c r="C21" s="10">
        <v>3.2347000000000001E-2</v>
      </c>
      <c r="D21" s="16">
        <v>6.423E-8</v>
      </c>
      <c r="E21" s="16">
        <v>1.5923E-8</v>
      </c>
      <c r="F21" s="10">
        <v>24.791</v>
      </c>
      <c r="G21" s="10">
        <v>90.75</v>
      </c>
      <c r="H21" s="10">
        <v>10.843</v>
      </c>
      <c r="I21" s="10">
        <v>11.948</v>
      </c>
      <c r="J21" s="16">
        <v>2.0388E-7</v>
      </c>
      <c r="K21" s="16">
        <v>3.5544999999999998E-8</v>
      </c>
      <c r="L21" s="10">
        <v>17.434000000000001</v>
      </c>
      <c r="M21" s="10">
        <v>0.79534000000000005</v>
      </c>
      <c r="N21" s="10">
        <v>1.515E-2</v>
      </c>
      <c r="O21" s="10">
        <v>1.9048</v>
      </c>
      <c r="P21" s="10">
        <v>9779</v>
      </c>
      <c r="Q21" s="10">
        <v>14.581</v>
      </c>
      <c r="R21" s="10">
        <v>0.14910999999999999</v>
      </c>
      <c r="S21" s="17">
        <v>1.3567000000000001E-12</v>
      </c>
      <c r="T21" s="16">
        <v>2.9155000000000003E-14</v>
      </c>
      <c r="U21" s="10">
        <v>2.149</v>
      </c>
      <c r="V21" s="10">
        <v>0.97075999999999996</v>
      </c>
      <c r="W21" s="10">
        <v>1.2524000000000001E-3</v>
      </c>
      <c r="X21" s="10">
        <v>0.12901000000000001</v>
      </c>
      <c r="Z21" s="14">
        <f>D21</f>
        <v>6.423E-8</v>
      </c>
      <c r="AA21" s="13">
        <f>G21+P21</f>
        <v>9869.75</v>
      </c>
      <c r="AB21" s="14">
        <f>J21</f>
        <v>2.0388E-7</v>
      </c>
      <c r="AC21" s="14">
        <f>S21</f>
        <v>1.3567000000000001E-12</v>
      </c>
    </row>
    <row r="22" spans="1:29">
      <c r="A22" s="10" t="s">
        <v>178</v>
      </c>
      <c r="B22" s="16">
        <v>1.6661000000000001E-4</v>
      </c>
      <c r="C22" s="10">
        <v>3.2488999999999997E-2</v>
      </c>
      <c r="D22" s="16">
        <v>6.6316999999999998E-8</v>
      </c>
      <c r="E22" s="16">
        <v>1.5929E-8</v>
      </c>
      <c r="F22" s="10">
        <v>24.018999999999998</v>
      </c>
      <c r="G22" s="10">
        <v>88.83</v>
      </c>
      <c r="H22" s="10">
        <v>10.864000000000001</v>
      </c>
      <c r="I22" s="10">
        <v>12.23</v>
      </c>
      <c r="J22" s="16">
        <v>1.9661000000000001E-7</v>
      </c>
      <c r="K22" s="16">
        <v>3.4685999999999997E-8</v>
      </c>
      <c r="L22" s="10">
        <v>17.641999999999999</v>
      </c>
      <c r="M22" s="10">
        <v>0.79981999999999998</v>
      </c>
      <c r="N22" s="10">
        <v>1.5325E-2</v>
      </c>
      <c r="O22" s="10">
        <v>1.9160999999999999</v>
      </c>
      <c r="P22" s="10">
        <v>9762</v>
      </c>
      <c r="Q22" s="10">
        <v>14.57</v>
      </c>
      <c r="R22" s="10">
        <v>0.14924999999999999</v>
      </c>
      <c r="S22" s="17">
        <v>1.3676999999999999E-12</v>
      </c>
      <c r="T22" s="16">
        <v>2.9396999999999997E-14</v>
      </c>
      <c r="U22" s="10">
        <v>2.1494</v>
      </c>
      <c r="V22" s="10">
        <v>0.97031999999999996</v>
      </c>
      <c r="W22" s="10">
        <v>1.2528999999999999E-3</v>
      </c>
      <c r="X22" s="10">
        <v>0.12912000000000001</v>
      </c>
      <c r="Z22" s="16">
        <f t="shared" ref="Z22:Z25" si="2">D22</f>
        <v>6.6316999999999998E-8</v>
      </c>
      <c r="AA22" s="10">
        <f t="shared" ref="AA22:AA25" si="3">G22+P22</f>
        <v>9850.83</v>
      </c>
      <c r="AB22" s="16">
        <f t="shared" ref="AB22:AB25" si="4">J22</f>
        <v>1.9661000000000001E-7</v>
      </c>
      <c r="AC22" s="16">
        <f t="shared" ref="AC22:AC25" si="5">S22</f>
        <v>1.3676999999999999E-12</v>
      </c>
    </row>
    <row r="23" spans="1:29">
      <c r="A23" s="10" t="s">
        <v>179</v>
      </c>
      <c r="B23" s="16">
        <v>1.6765000000000001E-4</v>
      </c>
      <c r="C23" s="10">
        <v>3.2690999999999998E-2</v>
      </c>
      <c r="D23" s="16">
        <v>6.7064999999999999E-8</v>
      </c>
      <c r="E23" s="16">
        <v>1.5965999999999999E-8</v>
      </c>
      <c r="F23" s="10">
        <v>23.806999999999999</v>
      </c>
      <c r="G23" s="10">
        <v>86.7</v>
      </c>
      <c r="H23" s="10">
        <v>10.903</v>
      </c>
      <c r="I23" s="10">
        <v>12.576000000000001</v>
      </c>
      <c r="J23" s="16">
        <v>1.8876999999999999E-7</v>
      </c>
      <c r="K23" s="16">
        <v>3.3618999999999998E-8</v>
      </c>
      <c r="L23" s="10">
        <v>17.809999999999999</v>
      </c>
      <c r="M23" s="10">
        <v>0.80418000000000001</v>
      </c>
      <c r="N23" s="10">
        <v>1.5466000000000001E-2</v>
      </c>
      <c r="O23" s="10">
        <v>1.9232</v>
      </c>
      <c r="P23" s="10">
        <v>9758</v>
      </c>
      <c r="Q23" s="10">
        <v>14.593</v>
      </c>
      <c r="R23" s="10">
        <v>0.14954999999999999</v>
      </c>
      <c r="S23" s="17">
        <v>1.3836000000000001E-12</v>
      </c>
      <c r="T23" s="16">
        <v>2.9791999999999998E-14</v>
      </c>
      <c r="U23" s="10">
        <v>2.1532</v>
      </c>
      <c r="V23" s="10">
        <v>0.96970000000000001</v>
      </c>
      <c r="W23" s="10">
        <v>1.2554E-3</v>
      </c>
      <c r="X23" s="10">
        <v>0.12945999999999999</v>
      </c>
      <c r="Z23" s="16">
        <f t="shared" si="2"/>
        <v>6.7064999999999999E-8</v>
      </c>
      <c r="AA23" s="10">
        <f t="shared" si="3"/>
        <v>9844.7000000000007</v>
      </c>
      <c r="AB23" s="16">
        <f t="shared" si="4"/>
        <v>1.8876999999999999E-7</v>
      </c>
      <c r="AC23" s="16">
        <f t="shared" si="5"/>
        <v>1.3836000000000001E-12</v>
      </c>
    </row>
    <row r="24" spans="1:29">
      <c r="A24" s="10" t="s">
        <v>180</v>
      </c>
      <c r="B24" s="16">
        <v>1.6513000000000001E-4</v>
      </c>
      <c r="C24" s="10">
        <v>3.2201E-2</v>
      </c>
      <c r="D24" s="16">
        <v>6.6293999999999998E-8</v>
      </c>
      <c r="E24" s="16">
        <v>1.5815E-8</v>
      </c>
      <c r="F24" s="10">
        <v>23.856000000000002</v>
      </c>
      <c r="G24" s="10">
        <v>88.99</v>
      </c>
      <c r="H24" s="10">
        <v>10.787000000000001</v>
      </c>
      <c r="I24" s="10">
        <v>12.122</v>
      </c>
      <c r="J24" s="16">
        <v>1.8839000000000001E-7</v>
      </c>
      <c r="K24" s="16">
        <v>3.3420999999999999E-8</v>
      </c>
      <c r="L24" s="10">
        <v>17.739999999999998</v>
      </c>
      <c r="M24" s="10">
        <v>0.80486000000000002</v>
      </c>
      <c r="N24" s="10">
        <v>1.5405E-2</v>
      </c>
      <c r="O24" s="10">
        <v>1.9139999999999999</v>
      </c>
      <c r="P24" s="10">
        <v>9754</v>
      </c>
      <c r="Q24" s="10">
        <v>14.436</v>
      </c>
      <c r="R24" s="10">
        <v>0.14799999999999999</v>
      </c>
      <c r="S24" s="17">
        <v>1.3656E-12</v>
      </c>
      <c r="T24" s="16">
        <v>2.9123000000000002E-14</v>
      </c>
      <c r="U24" s="10">
        <v>2.1326000000000001</v>
      </c>
      <c r="V24" s="10">
        <v>0.97038999999999997</v>
      </c>
      <c r="W24" s="10">
        <v>1.2432000000000001E-3</v>
      </c>
      <c r="X24" s="10">
        <v>0.12811</v>
      </c>
      <c r="Z24" s="16">
        <f t="shared" si="2"/>
        <v>6.6293999999999998E-8</v>
      </c>
      <c r="AA24" s="10">
        <f t="shared" si="3"/>
        <v>9842.99</v>
      </c>
      <c r="AB24" s="16">
        <f t="shared" si="4"/>
        <v>1.8839000000000001E-7</v>
      </c>
      <c r="AC24" s="16">
        <f t="shared" si="5"/>
        <v>1.3656E-12</v>
      </c>
    </row>
    <row r="25" spans="1:29">
      <c r="A25" s="10" t="s">
        <v>181</v>
      </c>
      <c r="B25" s="16">
        <v>1.6493000000000001E-4</v>
      </c>
      <c r="C25" s="10">
        <v>3.2162000000000003E-2</v>
      </c>
      <c r="D25" s="16">
        <v>6.9074E-8</v>
      </c>
      <c r="E25" s="16">
        <v>1.5804E-8</v>
      </c>
      <c r="F25" s="10">
        <v>22.88</v>
      </c>
      <c r="G25" s="10">
        <v>85.36</v>
      </c>
      <c r="H25" s="10">
        <v>10.795</v>
      </c>
      <c r="I25" s="10">
        <v>12.646000000000001</v>
      </c>
      <c r="J25" s="16">
        <v>1.8606000000000001E-7</v>
      </c>
      <c r="K25" s="16">
        <v>3.3185999999999997E-8</v>
      </c>
      <c r="L25" s="10">
        <v>17.835999999999999</v>
      </c>
      <c r="M25" s="10">
        <v>0.80657999999999996</v>
      </c>
      <c r="N25" s="10">
        <v>1.5487000000000001E-2</v>
      </c>
      <c r="O25" s="10">
        <v>1.9200999999999999</v>
      </c>
      <c r="P25" s="10">
        <v>9755</v>
      </c>
      <c r="Q25" s="10">
        <v>14.433</v>
      </c>
      <c r="R25" s="10">
        <v>0.14795</v>
      </c>
      <c r="S25" s="17">
        <v>1.3827E-12</v>
      </c>
      <c r="T25" s="16">
        <v>2.9456999999999999E-14</v>
      </c>
      <c r="U25" s="10">
        <v>2.1303999999999998</v>
      </c>
      <c r="V25" s="10">
        <v>0.96970999999999996</v>
      </c>
      <c r="W25" s="10">
        <v>1.2421999999999999E-3</v>
      </c>
      <c r="X25" s="10">
        <v>0.12809999999999999</v>
      </c>
      <c r="Z25" s="18">
        <f t="shared" si="2"/>
        <v>6.9074E-8</v>
      </c>
      <c r="AA25" s="11">
        <f t="shared" si="3"/>
        <v>9840.36</v>
      </c>
      <c r="AB25" s="18">
        <f t="shared" si="4"/>
        <v>1.8606000000000001E-7</v>
      </c>
      <c r="AC25" s="18">
        <f t="shared" si="5"/>
        <v>1.3827E-12</v>
      </c>
    </row>
    <row r="26" spans="1:29">
      <c r="A26" s="13" t="s">
        <v>51</v>
      </c>
      <c r="B26" s="13">
        <f t="shared" ref="B26:X26" si="6">AVERAGE(B21:B25)</f>
        <v>1.6604E-4</v>
      </c>
      <c r="C26" s="13">
        <f t="shared" si="6"/>
        <v>3.2378000000000004E-2</v>
      </c>
      <c r="D26" s="13">
        <f t="shared" si="6"/>
        <v>6.6595999999999996E-8</v>
      </c>
      <c r="E26" s="13">
        <f t="shared" si="6"/>
        <v>1.58874E-8</v>
      </c>
      <c r="F26" s="13">
        <f t="shared" si="6"/>
        <v>23.870600000000003</v>
      </c>
      <c r="G26" s="13">
        <f t="shared" si="6"/>
        <v>88.126000000000005</v>
      </c>
      <c r="H26" s="13">
        <f t="shared" si="6"/>
        <v>10.8384</v>
      </c>
      <c r="I26" s="13">
        <f t="shared" si="6"/>
        <v>12.304400000000001</v>
      </c>
      <c r="J26" s="13">
        <f t="shared" si="6"/>
        <v>1.9274200000000002E-7</v>
      </c>
      <c r="K26" s="13">
        <f t="shared" si="6"/>
        <v>3.4091399999999993E-8</v>
      </c>
      <c r="L26" s="13">
        <f t="shared" si="6"/>
        <v>17.692399999999999</v>
      </c>
      <c r="M26" s="13">
        <f t="shared" si="6"/>
        <v>0.80215600000000009</v>
      </c>
      <c r="N26" s="13">
        <f t="shared" si="6"/>
        <v>1.5366600000000003E-2</v>
      </c>
      <c r="O26" s="13">
        <f t="shared" si="6"/>
        <v>1.9156399999999998</v>
      </c>
      <c r="P26" s="13">
        <f t="shared" si="6"/>
        <v>9761.6</v>
      </c>
      <c r="Q26" s="13">
        <f t="shared" si="6"/>
        <v>14.522600000000001</v>
      </c>
      <c r="R26" s="13">
        <f t="shared" si="6"/>
        <v>0.14877199999999999</v>
      </c>
      <c r="S26" s="19">
        <f t="shared" si="6"/>
        <v>1.37126E-12</v>
      </c>
      <c r="T26" s="13">
        <f t="shared" si="6"/>
        <v>2.9384800000000004E-14</v>
      </c>
      <c r="U26" s="13">
        <f t="shared" si="6"/>
        <v>2.1429199999999997</v>
      </c>
      <c r="V26" s="13">
        <f t="shared" si="6"/>
        <v>0.97017600000000004</v>
      </c>
      <c r="W26" s="13">
        <f t="shared" si="6"/>
        <v>1.2492200000000001E-3</v>
      </c>
      <c r="X26" s="13">
        <f t="shared" si="6"/>
        <v>0.12876000000000001</v>
      </c>
      <c r="Z26" s="10">
        <f>AVERAGE(Z21:Z25)</f>
        <v>6.6595999999999996E-8</v>
      </c>
      <c r="AA26" s="10">
        <f>AVERAGE(AA21:AA25)</f>
        <v>9849.7260000000006</v>
      </c>
      <c r="AB26" s="10">
        <f>AVERAGE(AB21:AB25)</f>
        <v>1.9274200000000002E-7</v>
      </c>
      <c r="AC26" s="10">
        <f>AVERAGE(AC21:AC25)</f>
        <v>1.37126E-12</v>
      </c>
    </row>
    <row r="28" spans="1:29">
      <c r="A28" s="22">
        <v>4</v>
      </c>
    </row>
    <row r="29" spans="1:29">
      <c r="A29" s="12" t="s">
        <v>19</v>
      </c>
      <c r="B29" s="12" t="s">
        <v>20</v>
      </c>
      <c r="C29" s="12" t="s">
        <v>21</v>
      </c>
      <c r="D29" s="12" t="s">
        <v>22</v>
      </c>
      <c r="E29" s="12" t="s">
        <v>23</v>
      </c>
      <c r="F29" s="12" t="s">
        <v>24</v>
      </c>
      <c r="G29" s="12" t="s">
        <v>25</v>
      </c>
      <c r="H29" s="12" t="s">
        <v>26</v>
      </c>
      <c r="I29" s="12" t="s">
        <v>27</v>
      </c>
      <c r="J29" s="12" t="s">
        <v>28</v>
      </c>
      <c r="K29" s="12" t="s">
        <v>29</v>
      </c>
      <c r="L29" s="12" t="s">
        <v>30</v>
      </c>
      <c r="M29" s="12" t="s">
        <v>31</v>
      </c>
      <c r="N29" s="12" t="s">
        <v>32</v>
      </c>
      <c r="O29" s="12" t="s">
        <v>33</v>
      </c>
      <c r="P29" s="12" t="s">
        <v>34</v>
      </c>
      <c r="Q29" s="12" t="s">
        <v>35</v>
      </c>
      <c r="R29" s="12" t="s">
        <v>36</v>
      </c>
      <c r="S29" s="12" t="s">
        <v>37</v>
      </c>
      <c r="T29" s="12" t="s">
        <v>38</v>
      </c>
      <c r="U29" s="12" t="s">
        <v>39</v>
      </c>
      <c r="V29" s="12" t="s">
        <v>40</v>
      </c>
      <c r="W29" s="12" t="s">
        <v>41</v>
      </c>
      <c r="X29" s="12" t="s">
        <v>42</v>
      </c>
      <c r="Z29" s="10" t="s">
        <v>43</v>
      </c>
      <c r="AA29" s="10" t="s">
        <v>44</v>
      </c>
      <c r="AB29" s="10" t="s">
        <v>45</v>
      </c>
      <c r="AC29" s="10" t="s">
        <v>46</v>
      </c>
    </row>
    <row r="30" spans="1:29">
      <c r="A30" s="10" t="s">
        <v>182</v>
      </c>
      <c r="B30" s="16">
        <v>1.6723000000000001E-4</v>
      </c>
      <c r="C30" s="10">
        <v>3.2611000000000001E-2</v>
      </c>
      <c r="D30" s="16">
        <v>6.2380999999999995E-8</v>
      </c>
      <c r="E30" s="16">
        <v>1.5947E-8</v>
      </c>
      <c r="F30" s="16">
        <v>25.564</v>
      </c>
      <c r="G30" s="10">
        <v>91.47</v>
      </c>
      <c r="H30" s="10">
        <v>10.839</v>
      </c>
      <c r="I30" s="10">
        <v>11.85</v>
      </c>
      <c r="J30" s="16">
        <v>1.8673999999999999E-7</v>
      </c>
      <c r="K30" s="16">
        <v>3.2864999999999997E-8</v>
      </c>
      <c r="L30" s="16">
        <v>17.599</v>
      </c>
      <c r="M30" s="10">
        <v>0.80349000000000004</v>
      </c>
      <c r="N30" s="16">
        <v>1.5284000000000001E-2</v>
      </c>
      <c r="O30" s="16">
        <v>1.9021999999999999</v>
      </c>
      <c r="P30" s="10">
        <v>9810</v>
      </c>
      <c r="Q30" s="16">
        <v>14.561</v>
      </c>
      <c r="R30" s="16">
        <v>0.14843000000000001</v>
      </c>
      <c r="S30" s="17">
        <v>1.3547000000000001E-12</v>
      </c>
      <c r="T30" s="16">
        <v>2.9091999999999999E-14</v>
      </c>
      <c r="U30" s="16">
        <v>2.1475</v>
      </c>
      <c r="V30" s="10">
        <v>0.97082999999999997</v>
      </c>
      <c r="W30" s="16">
        <v>1.2512000000000001E-3</v>
      </c>
      <c r="X30" s="16">
        <v>0.12887999999999999</v>
      </c>
      <c r="Z30" s="14">
        <f>D30</f>
        <v>6.2380999999999995E-8</v>
      </c>
      <c r="AA30" s="13">
        <f>G30+P30</f>
        <v>9901.4699999999993</v>
      </c>
      <c r="AB30" s="14">
        <f>J30</f>
        <v>1.8673999999999999E-7</v>
      </c>
      <c r="AC30" s="14">
        <f>S30</f>
        <v>1.3547000000000001E-12</v>
      </c>
    </row>
    <row r="31" spans="1:29">
      <c r="A31" s="10" t="s">
        <v>183</v>
      </c>
      <c r="B31" s="16">
        <v>1.6443E-4</v>
      </c>
      <c r="C31" s="10">
        <v>3.2064000000000002E-2</v>
      </c>
      <c r="D31" s="16">
        <v>6.6350999999999996E-8</v>
      </c>
      <c r="E31" s="16">
        <v>1.5805999999999999E-8</v>
      </c>
      <c r="F31" s="16">
        <v>23.821999999999999</v>
      </c>
      <c r="G31" s="10">
        <v>87.53</v>
      </c>
      <c r="H31" s="10">
        <v>10.766999999999999</v>
      </c>
      <c r="I31" s="10">
        <v>12.301</v>
      </c>
      <c r="J31" s="16">
        <v>1.8834E-7</v>
      </c>
      <c r="K31" s="16">
        <v>3.3173000000000002E-8</v>
      </c>
      <c r="L31" s="16">
        <v>17.613</v>
      </c>
      <c r="M31" s="10">
        <v>0.80374999999999996</v>
      </c>
      <c r="N31" s="16">
        <v>1.5297E-2</v>
      </c>
      <c r="O31" s="16">
        <v>1.9032</v>
      </c>
      <c r="P31" s="10">
        <v>9801</v>
      </c>
      <c r="Q31" s="16">
        <v>14.45</v>
      </c>
      <c r="R31" s="16">
        <v>0.14743000000000001</v>
      </c>
      <c r="S31" s="17">
        <v>1.3770000000000001E-12</v>
      </c>
      <c r="T31" s="16">
        <v>2.9324000000000001E-14</v>
      </c>
      <c r="U31" s="16">
        <v>2.1295999999999999</v>
      </c>
      <c r="V31" s="10">
        <v>0.96996000000000004</v>
      </c>
      <c r="W31" s="16">
        <v>1.2411E-3</v>
      </c>
      <c r="X31" s="16">
        <v>0.12795000000000001</v>
      </c>
      <c r="Z31" s="16">
        <f t="shared" ref="Z31:Z34" si="7">D31</f>
        <v>6.6350999999999996E-8</v>
      </c>
      <c r="AA31" s="10">
        <f t="shared" ref="AA31:AA34" si="8">G31+P31</f>
        <v>9888.5300000000007</v>
      </c>
      <c r="AB31" s="16">
        <f t="shared" ref="AB31:AB34" si="9">J31</f>
        <v>1.8834E-7</v>
      </c>
      <c r="AC31" s="16">
        <f t="shared" ref="AC31:AC34" si="10">S31</f>
        <v>1.3770000000000001E-12</v>
      </c>
    </row>
    <row r="32" spans="1:29">
      <c r="A32" s="10" t="s">
        <v>184</v>
      </c>
      <c r="B32" s="16">
        <v>1.6576000000000001E-4</v>
      </c>
      <c r="C32" s="10">
        <v>3.2323999999999999E-2</v>
      </c>
      <c r="D32" s="16">
        <v>6.4049000000000007E-8</v>
      </c>
      <c r="E32" s="16">
        <v>1.5833E-8</v>
      </c>
      <c r="F32" s="16">
        <v>24.72</v>
      </c>
      <c r="G32" s="10">
        <v>90.35</v>
      </c>
      <c r="H32" s="10">
        <v>10.779</v>
      </c>
      <c r="I32" s="10">
        <v>11.93</v>
      </c>
      <c r="J32" s="16">
        <v>1.8316000000000001E-7</v>
      </c>
      <c r="K32" s="16">
        <v>3.2551999999999999E-8</v>
      </c>
      <c r="L32" s="16">
        <v>17.771999999999998</v>
      </c>
      <c r="M32" s="10">
        <v>0.80703000000000003</v>
      </c>
      <c r="N32" s="16">
        <v>1.5432E-2</v>
      </c>
      <c r="O32" s="16">
        <v>1.9121999999999999</v>
      </c>
      <c r="P32" s="10">
        <v>9784</v>
      </c>
      <c r="Q32" s="16">
        <v>14.443</v>
      </c>
      <c r="R32" s="16">
        <v>0.14762</v>
      </c>
      <c r="S32" s="17">
        <v>1.3643E-12</v>
      </c>
      <c r="T32" s="16">
        <v>2.9099000000000001E-14</v>
      </c>
      <c r="U32" s="16">
        <v>2.1328999999999998</v>
      </c>
      <c r="V32" s="10">
        <v>0.97047000000000005</v>
      </c>
      <c r="W32" s="16">
        <v>1.2431E-3</v>
      </c>
      <c r="X32" s="16">
        <v>0.12809000000000001</v>
      </c>
      <c r="Z32" s="16">
        <f t="shared" si="7"/>
        <v>6.4049000000000007E-8</v>
      </c>
      <c r="AA32" s="10">
        <f t="shared" si="8"/>
        <v>9874.35</v>
      </c>
      <c r="AB32" s="16">
        <f t="shared" si="9"/>
        <v>1.8316000000000001E-7</v>
      </c>
      <c r="AC32" s="16">
        <f t="shared" si="10"/>
        <v>1.3643E-12</v>
      </c>
    </row>
    <row r="33" spans="1:29">
      <c r="A33" s="10" t="s">
        <v>185</v>
      </c>
      <c r="B33" s="16">
        <v>1.6698E-4</v>
      </c>
      <c r="C33" s="10">
        <v>3.2562000000000001E-2</v>
      </c>
      <c r="D33" s="16">
        <v>6.6081999999999996E-8</v>
      </c>
      <c r="E33" s="16">
        <v>1.5889999999999999E-8</v>
      </c>
      <c r="F33" s="16">
        <v>24.045999999999999</v>
      </c>
      <c r="G33" s="10">
        <v>87.09</v>
      </c>
      <c r="H33" s="10">
        <v>10.831</v>
      </c>
      <c r="I33" s="10">
        <v>12.436999999999999</v>
      </c>
      <c r="J33" s="16">
        <v>1.7645E-7</v>
      </c>
      <c r="K33" s="16">
        <v>3.1617999999999999E-8</v>
      </c>
      <c r="L33" s="16">
        <v>17.919</v>
      </c>
      <c r="M33" s="10">
        <v>0.81079999999999997</v>
      </c>
      <c r="N33" s="16">
        <v>1.5554999999999999E-2</v>
      </c>
      <c r="O33" s="16">
        <v>1.9185000000000001</v>
      </c>
      <c r="P33" s="10">
        <v>9789</v>
      </c>
      <c r="Q33" s="16">
        <v>14.491</v>
      </c>
      <c r="R33" s="16">
        <v>0.14802999999999999</v>
      </c>
      <c r="S33" s="17">
        <v>1.3806E-12</v>
      </c>
      <c r="T33" s="16">
        <v>2.9526999999999999E-14</v>
      </c>
      <c r="U33" s="16">
        <v>2.1387</v>
      </c>
      <c r="V33" s="10">
        <v>0.96980999999999995</v>
      </c>
      <c r="W33" s="16">
        <v>1.2466999999999999E-3</v>
      </c>
      <c r="X33" s="16">
        <v>0.12855</v>
      </c>
      <c r="Z33" s="16">
        <f t="shared" si="7"/>
        <v>6.6081999999999996E-8</v>
      </c>
      <c r="AA33" s="10">
        <f t="shared" si="8"/>
        <v>9876.09</v>
      </c>
      <c r="AB33" s="16">
        <f t="shared" si="9"/>
        <v>1.7645E-7</v>
      </c>
      <c r="AC33" s="16">
        <f t="shared" si="10"/>
        <v>1.3806E-12</v>
      </c>
    </row>
    <row r="34" spans="1:29">
      <c r="A34" s="10" t="s">
        <v>186</v>
      </c>
      <c r="B34" s="16">
        <v>1.6581000000000001E-4</v>
      </c>
      <c r="C34" s="10">
        <v>3.2332E-2</v>
      </c>
      <c r="D34" s="16">
        <v>6.5437000000000006E-8</v>
      </c>
      <c r="E34" s="16">
        <v>1.5815E-8</v>
      </c>
      <c r="F34" s="10">
        <v>24.167999999999999</v>
      </c>
      <c r="G34" s="10">
        <v>89.09</v>
      </c>
      <c r="H34" s="10">
        <v>10.772</v>
      </c>
      <c r="I34" s="10">
        <v>12.090999999999999</v>
      </c>
      <c r="J34" s="16">
        <v>1.7737000000000001E-7</v>
      </c>
      <c r="K34" s="16">
        <v>3.1720000000000002E-8</v>
      </c>
      <c r="L34" s="10">
        <v>17.884</v>
      </c>
      <c r="M34" s="10">
        <v>0.81061000000000005</v>
      </c>
      <c r="N34" s="10">
        <v>1.5524E-2</v>
      </c>
      <c r="O34" s="10">
        <v>1.9151</v>
      </c>
      <c r="P34" s="10">
        <v>9782</v>
      </c>
      <c r="Q34" s="10">
        <v>14.412000000000001</v>
      </c>
      <c r="R34" s="10">
        <v>0.14732999999999999</v>
      </c>
      <c r="S34" s="17">
        <v>1.3683999999999999E-12</v>
      </c>
      <c r="T34" s="16">
        <v>2.9133999999999997E-14</v>
      </c>
      <c r="U34" s="10">
        <v>2.1291000000000002</v>
      </c>
      <c r="V34" s="10">
        <v>0.97028999999999999</v>
      </c>
      <c r="W34" s="10">
        <v>1.2409999999999999E-3</v>
      </c>
      <c r="X34" s="10">
        <v>0.12790000000000001</v>
      </c>
      <c r="Z34" s="18">
        <f t="shared" si="7"/>
        <v>6.5437000000000006E-8</v>
      </c>
      <c r="AA34" s="11">
        <f t="shared" si="8"/>
        <v>9871.09</v>
      </c>
      <c r="AB34" s="18">
        <f t="shared" si="9"/>
        <v>1.7737000000000001E-7</v>
      </c>
      <c r="AC34" s="18">
        <f t="shared" si="10"/>
        <v>1.3683999999999999E-12</v>
      </c>
    </row>
    <row r="35" spans="1:29">
      <c r="A35" s="13" t="s">
        <v>51</v>
      </c>
      <c r="B35" s="13">
        <f t="shared" ref="B35:X35" si="11">AVERAGE(B30:B34)</f>
        <v>1.6604200000000001E-4</v>
      </c>
      <c r="C35" s="13">
        <f t="shared" si="11"/>
        <v>3.23786E-2</v>
      </c>
      <c r="D35" s="13">
        <f t="shared" si="11"/>
        <v>6.486E-8</v>
      </c>
      <c r="E35" s="13">
        <f t="shared" si="11"/>
        <v>1.58582E-8</v>
      </c>
      <c r="F35" s="13">
        <f t="shared" si="11"/>
        <v>24.463999999999999</v>
      </c>
      <c r="G35" s="13">
        <f t="shared" si="11"/>
        <v>89.106000000000023</v>
      </c>
      <c r="H35" s="13">
        <f t="shared" si="11"/>
        <v>10.797600000000001</v>
      </c>
      <c r="I35" s="13">
        <f t="shared" si="11"/>
        <v>12.1218</v>
      </c>
      <c r="J35" s="13">
        <f t="shared" si="11"/>
        <v>1.8241200000000001E-7</v>
      </c>
      <c r="K35" s="13">
        <f t="shared" si="11"/>
        <v>3.2385600000000001E-8</v>
      </c>
      <c r="L35" s="13">
        <f t="shared" si="11"/>
        <v>17.757400000000001</v>
      </c>
      <c r="M35" s="13">
        <f t="shared" si="11"/>
        <v>0.80713600000000008</v>
      </c>
      <c r="N35" s="13">
        <f t="shared" si="11"/>
        <v>1.5418399999999999E-2</v>
      </c>
      <c r="O35" s="13">
        <f t="shared" si="11"/>
        <v>1.9102399999999999</v>
      </c>
      <c r="P35" s="13">
        <f t="shared" si="11"/>
        <v>9793.2000000000007</v>
      </c>
      <c r="Q35" s="13">
        <f t="shared" si="11"/>
        <v>14.471399999999999</v>
      </c>
      <c r="R35" s="13">
        <f t="shared" si="11"/>
        <v>0.14776799999999998</v>
      </c>
      <c r="S35" s="19">
        <f t="shared" si="11"/>
        <v>1.3689999999999999E-12</v>
      </c>
      <c r="T35" s="13">
        <f t="shared" si="11"/>
        <v>2.9235200000000003E-14</v>
      </c>
      <c r="U35" s="13">
        <f t="shared" si="11"/>
        <v>2.1355600000000003</v>
      </c>
      <c r="V35" s="13">
        <f t="shared" si="11"/>
        <v>0.97027199999999991</v>
      </c>
      <c r="W35" s="13">
        <f t="shared" si="11"/>
        <v>1.2446199999999999E-3</v>
      </c>
      <c r="X35" s="13">
        <f t="shared" si="11"/>
        <v>0.12827400000000003</v>
      </c>
      <c r="Z35" s="10">
        <f>AVERAGE(Z30:Z34)</f>
        <v>6.486E-8</v>
      </c>
      <c r="AA35" s="10">
        <f>AVERAGE(AA30:AA34)</f>
        <v>9882.3060000000005</v>
      </c>
      <c r="AB35" s="10">
        <f>AVERAGE(AB30:AB34)</f>
        <v>1.8241200000000001E-7</v>
      </c>
      <c r="AC35" s="10">
        <f>AVERAGE(AC30:AC34)</f>
        <v>1.3689999999999999E-12</v>
      </c>
    </row>
    <row r="37" spans="1:29">
      <c r="A37" s="23">
        <v>0.05</v>
      </c>
    </row>
    <row r="38" spans="1:29">
      <c r="A38" s="12" t="s">
        <v>19</v>
      </c>
      <c r="B38" s="12" t="s">
        <v>20</v>
      </c>
      <c r="C38" s="12" t="s">
        <v>21</v>
      </c>
      <c r="D38" s="12" t="s">
        <v>22</v>
      </c>
      <c r="E38" s="12" t="s">
        <v>23</v>
      </c>
      <c r="F38" s="12" t="s">
        <v>24</v>
      </c>
      <c r="G38" s="12" t="s">
        <v>25</v>
      </c>
      <c r="H38" s="12" t="s">
        <v>26</v>
      </c>
      <c r="I38" s="12" t="s">
        <v>27</v>
      </c>
      <c r="J38" s="12" t="s">
        <v>28</v>
      </c>
      <c r="K38" s="12" t="s">
        <v>29</v>
      </c>
      <c r="L38" s="12" t="s">
        <v>30</v>
      </c>
      <c r="M38" s="12" t="s">
        <v>31</v>
      </c>
      <c r="N38" s="12" t="s">
        <v>32</v>
      </c>
      <c r="O38" s="12" t="s">
        <v>33</v>
      </c>
      <c r="P38" s="12" t="s">
        <v>34</v>
      </c>
      <c r="Q38" s="12" t="s">
        <v>35</v>
      </c>
      <c r="R38" s="12" t="s">
        <v>36</v>
      </c>
      <c r="S38" s="12" t="s">
        <v>37</v>
      </c>
      <c r="T38" s="12" t="s">
        <v>38</v>
      </c>
      <c r="U38" s="12" t="s">
        <v>39</v>
      </c>
      <c r="V38" s="12" t="s">
        <v>40</v>
      </c>
      <c r="W38" s="12" t="s">
        <v>41</v>
      </c>
      <c r="X38" s="12" t="s">
        <v>42</v>
      </c>
      <c r="Z38" s="10" t="s">
        <v>43</v>
      </c>
      <c r="AA38" s="10" t="s">
        <v>44</v>
      </c>
      <c r="AB38" s="10" t="s">
        <v>45</v>
      </c>
      <c r="AC38" s="10" t="s">
        <v>46</v>
      </c>
    </row>
    <row r="39" spans="1:29">
      <c r="A39" s="10" t="s">
        <v>187</v>
      </c>
      <c r="B39" s="16">
        <v>1.674E-4</v>
      </c>
      <c r="C39" s="10">
        <v>3.2641999999999997E-2</v>
      </c>
      <c r="D39" s="16">
        <v>6.1029999999999998E-8</v>
      </c>
      <c r="E39" s="16">
        <v>1.5907999999999999E-8</v>
      </c>
      <c r="F39" s="16">
        <v>26.065999999999999</v>
      </c>
      <c r="G39" s="10">
        <v>92.13</v>
      </c>
      <c r="H39" s="10">
        <v>10.77</v>
      </c>
      <c r="I39" s="10">
        <v>11.69</v>
      </c>
      <c r="J39" s="16">
        <v>1.8407999999999999E-7</v>
      </c>
      <c r="K39" s="16">
        <v>3.2812999999999997E-8</v>
      </c>
      <c r="L39" s="16">
        <v>17.824999999999999</v>
      </c>
      <c r="M39" s="10">
        <v>0.80515999999999999</v>
      </c>
      <c r="N39" s="16">
        <v>1.5479E-2</v>
      </c>
      <c r="O39" s="16">
        <v>1.9225000000000001</v>
      </c>
      <c r="P39" s="10">
        <v>9893</v>
      </c>
      <c r="Q39" s="16">
        <v>14.529</v>
      </c>
      <c r="R39" s="16">
        <v>0.14685999999999999</v>
      </c>
      <c r="S39" s="17">
        <v>1.3518E-12</v>
      </c>
      <c r="T39" s="16">
        <v>2.8887999999999998E-14</v>
      </c>
      <c r="U39" s="16">
        <v>2.137</v>
      </c>
      <c r="V39" s="10">
        <v>0.97096000000000005</v>
      </c>
      <c r="W39" s="16">
        <v>1.2444000000000001E-3</v>
      </c>
      <c r="X39" s="16">
        <v>0.12816</v>
      </c>
      <c r="Z39" s="14">
        <f>D39</f>
        <v>6.1029999999999998E-8</v>
      </c>
      <c r="AA39" s="13">
        <f>G39+P39</f>
        <v>9985.1299999999992</v>
      </c>
      <c r="AB39" s="14">
        <f>J39</f>
        <v>1.8407999999999999E-7</v>
      </c>
      <c r="AC39" s="14">
        <f>S39</f>
        <v>1.3518E-12</v>
      </c>
    </row>
    <row r="40" spans="1:29">
      <c r="A40" s="10" t="s">
        <v>188</v>
      </c>
      <c r="B40" s="16">
        <v>1.6699999999999999E-4</v>
      </c>
      <c r="C40" s="10">
        <v>3.2564999999999997E-2</v>
      </c>
      <c r="D40" s="16">
        <v>6.2659000000000005E-8</v>
      </c>
      <c r="E40" s="16">
        <v>1.5860999999999999E-8</v>
      </c>
      <c r="F40" s="16">
        <v>25.312999999999999</v>
      </c>
      <c r="G40" s="10">
        <v>90.86</v>
      </c>
      <c r="H40" s="10">
        <v>10.759</v>
      </c>
      <c r="I40" s="10">
        <v>11.840999999999999</v>
      </c>
      <c r="J40" s="16">
        <v>1.8437999999999999E-7</v>
      </c>
      <c r="K40" s="16">
        <v>3.3185999999999997E-8</v>
      </c>
      <c r="L40" s="16">
        <v>17.998999999999999</v>
      </c>
      <c r="M40" s="10">
        <v>0.80652000000000001</v>
      </c>
      <c r="N40" s="16">
        <v>1.5629000000000001E-2</v>
      </c>
      <c r="O40" s="16">
        <v>1.9378</v>
      </c>
      <c r="P40" s="10">
        <v>9860</v>
      </c>
      <c r="Q40" s="16">
        <v>14.48</v>
      </c>
      <c r="R40" s="16">
        <v>0.14685999999999999</v>
      </c>
      <c r="S40" s="17">
        <v>1.3600000000000001E-12</v>
      </c>
      <c r="T40" s="16">
        <v>2.9002999999999999E-14</v>
      </c>
      <c r="U40" s="16">
        <v>2.1326000000000001</v>
      </c>
      <c r="V40" s="10">
        <v>0.97063999999999995</v>
      </c>
      <c r="W40" s="16">
        <v>1.2421999999999999E-3</v>
      </c>
      <c r="X40" s="16">
        <v>0.12798000000000001</v>
      </c>
      <c r="Z40" s="16">
        <f t="shared" ref="Z40:Z43" si="12">D40</f>
        <v>6.2659000000000005E-8</v>
      </c>
      <c r="AA40" s="10">
        <f t="shared" ref="AA40:AA43" si="13">G40+P40</f>
        <v>9950.86</v>
      </c>
      <c r="AB40" s="16">
        <f t="shared" ref="AB40:AB43" si="14">J40</f>
        <v>1.8437999999999999E-7</v>
      </c>
      <c r="AC40" s="16">
        <f t="shared" ref="AC40:AC43" si="15">S40</f>
        <v>1.3600000000000001E-12</v>
      </c>
    </row>
    <row r="41" spans="1:29">
      <c r="A41" s="10" t="s">
        <v>189</v>
      </c>
      <c r="B41" s="16">
        <v>1.6772E-4</v>
      </c>
      <c r="C41" s="10">
        <v>3.2703999999999997E-2</v>
      </c>
      <c r="D41" s="16">
        <v>6.2115999999999998E-8</v>
      </c>
      <c r="E41" s="16">
        <v>1.5866000000000001E-8</v>
      </c>
      <c r="F41" s="16">
        <v>25.542999999999999</v>
      </c>
      <c r="G41" s="10">
        <v>91.59</v>
      </c>
      <c r="H41" s="10">
        <v>10.763999999999999</v>
      </c>
      <c r="I41" s="10">
        <v>11.752000000000001</v>
      </c>
      <c r="J41" s="16">
        <v>1.7929000000000001E-7</v>
      </c>
      <c r="K41" s="16">
        <v>3.2520999999999997E-8</v>
      </c>
      <c r="L41" s="16">
        <v>18.138999999999999</v>
      </c>
      <c r="M41" s="10">
        <v>0.80981000000000003</v>
      </c>
      <c r="N41" s="16">
        <v>1.5747000000000001E-2</v>
      </c>
      <c r="O41" s="16">
        <v>1.9444999999999999</v>
      </c>
      <c r="P41" s="10">
        <v>9847</v>
      </c>
      <c r="Q41" s="16">
        <v>14.462</v>
      </c>
      <c r="R41" s="16">
        <v>0.14687</v>
      </c>
      <c r="S41" s="17">
        <v>1.3569E-12</v>
      </c>
      <c r="T41" s="16">
        <v>2.8940000000000001E-14</v>
      </c>
      <c r="U41" s="16">
        <v>2.1328</v>
      </c>
      <c r="V41" s="10">
        <v>0.97077000000000002</v>
      </c>
      <c r="W41" s="16">
        <v>1.2424000000000001E-3</v>
      </c>
      <c r="X41" s="16">
        <v>0.12798000000000001</v>
      </c>
      <c r="Z41" s="16">
        <f t="shared" si="12"/>
        <v>6.2115999999999998E-8</v>
      </c>
      <c r="AA41" s="10">
        <f t="shared" si="13"/>
        <v>9938.59</v>
      </c>
      <c r="AB41" s="16">
        <f t="shared" si="14"/>
        <v>1.7929000000000001E-7</v>
      </c>
      <c r="AC41" s="16">
        <f t="shared" si="15"/>
        <v>1.3569E-12</v>
      </c>
    </row>
    <row r="42" spans="1:29">
      <c r="A42" s="10" t="s">
        <v>190</v>
      </c>
      <c r="B42" s="16">
        <v>1.6673E-4</v>
      </c>
      <c r="C42" s="10">
        <v>3.2511999999999999E-2</v>
      </c>
      <c r="D42" s="16">
        <v>6.5878000000000003E-8</v>
      </c>
      <c r="E42" s="16">
        <v>1.5828000000000001E-8</v>
      </c>
      <c r="F42" s="16">
        <v>24.026</v>
      </c>
      <c r="G42" s="10">
        <v>88.4</v>
      </c>
      <c r="H42" s="10">
        <v>10.754</v>
      </c>
      <c r="I42" s="10">
        <v>12.164999999999999</v>
      </c>
      <c r="J42" s="16">
        <v>1.7924999999999999E-7</v>
      </c>
      <c r="K42" s="16">
        <v>3.2502000000000002E-8</v>
      </c>
      <c r="L42" s="16">
        <v>18.132000000000001</v>
      </c>
      <c r="M42" s="10">
        <v>0.81011</v>
      </c>
      <c r="N42" s="16">
        <v>1.5741000000000002E-2</v>
      </c>
      <c r="O42" s="16">
        <v>1.9431</v>
      </c>
      <c r="P42" s="10">
        <v>9845</v>
      </c>
      <c r="Q42" s="16">
        <v>14.439</v>
      </c>
      <c r="R42" s="16">
        <v>0.14666000000000001</v>
      </c>
      <c r="S42" s="17">
        <v>1.3695E-12</v>
      </c>
      <c r="T42" s="16">
        <v>2.9137E-14</v>
      </c>
      <c r="U42" s="16">
        <v>2.1276000000000002</v>
      </c>
      <c r="V42" s="10">
        <v>0.97023999999999999</v>
      </c>
      <c r="W42" s="16">
        <v>1.2396E-3</v>
      </c>
      <c r="X42" s="16">
        <v>0.12776000000000001</v>
      </c>
      <c r="Z42" s="16">
        <f t="shared" si="12"/>
        <v>6.5878000000000003E-8</v>
      </c>
      <c r="AA42" s="10">
        <f t="shared" si="13"/>
        <v>9933.4</v>
      </c>
      <c r="AB42" s="16">
        <f t="shared" si="14"/>
        <v>1.7924999999999999E-7</v>
      </c>
      <c r="AC42" s="16">
        <f t="shared" si="15"/>
        <v>1.3695E-12</v>
      </c>
    </row>
    <row r="43" spans="1:29">
      <c r="A43" s="11" t="s">
        <v>191</v>
      </c>
      <c r="B43" s="18">
        <v>1.6673E-4</v>
      </c>
      <c r="C43" s="11">
        <v>3.2511999999999999E-2</v>
      </c>
      <c r="D43" s="18">
        <v>6.5878000000000003E-8</v>
      </c>
      <c r="E43" s="18">
        <v>1.5828000000000001E-8</v>
      </c>
      <c r="F43" s="18">
        <v>24.026</v>
      </c>
      <c r="G43" s="11">
        <v>88.4</v>
      </c>
      <c r="H43" s="11">
        <v>10.754</v>
      </c>
      <c r="I43" s="11">
        <v>12.164999999999999</v>
      </c>
      <c r="J43" s="18">
        <v>1.7924999999999999E-7</v>
      </c>
      <c r="K43" s="18">
        <v>3.2502000000000002E-8</v>
      </c>
      <c r="L43" s="18">
        <v>18.132000000000001</v>
      </c>
      <c r="M43" s="11">
        <v>0.81011</v>
      </c>
      <c r="N43" s="18">
        <v>1.5741000000000002E-2</v>
      </c>
      <c r="O43" s="18">
        <v>1.9431</v>
      </c>
      <c r="P43" s="11">
        <v>9845</v>
      </c>
      <c r="Q43" s="18">
        <v>14.439</v>
      </c>
      <c r="R43" s="18">
        <v>0.14666000000000001</v>
      </c>
      <c r="S43" s="24">
        <v>1.3695E-12</v>
      </c>
      <c r="T43" s="18">
        <v>2.9137E-14</v>
      </c>
      <c r="U43" s="18">
        <v>2.1276000000000002</v>
      </c>
      <c r="V43" s="11">
        <v>0.97023999999999999</v>
      </c>
      <c r="W43" s="18">
        <v>1.2396E-3</v>
      </c>
      <c r="X43" s="18">
        <v>0.12776000000000001</v>
      </c>
      <c r="Z43" s="18">
        <f t="shared" si="12"/>
        <v>6.5878000000000003E-8</v>
      </c>
      <c r="AA43" s="11">
        <f t="shared" si="13"/>
        <v>9933.4</v>
      </c>
      <c r="AB43" s="18">
        <f t="shared" si="14"/>
        <v>1.7924999999999999E-7</v>
      </c>
      <c r="AC43" s="18">
        <f t="shared" si="15"/>
        <v>1.3695E-12</v>
      </c>
    </row>
    <row r="44" spans="1:29">
      <c r="A44" s="10" t="s">
        <v>51</v>
      </c>
      <c r="B44" s="10">
        <f t="shared" ref="B44:X44" si="16">AVERAGE(B39:B43)</f>
        <v>1.67116E-4</v>
      </c>
      <c r="C44" s="10">
        <f t="shared" si="16"/>
        <v>3.2586999999999998E-2</v>
      </c>
      <c r="D44" s="10">
        <f t="shared" si="16"/>
        <v>6.3512200000000004E-8</v>
      </c>
      <c r="E44" s="10">
        <f t="shared" si="16"/>
        <v>1.58582E-8</v>
      </c>
      <c r="F44" s="10">
        <f t="shared" si="16"/>
        <v>24.994799999999998</v>
      </c>
      <c r="G44" s="10">
        <f t="shared" si="16"/>
        <v>90.275999999999996</v>
      </c>
      <c r="H44" s="10">
        <f t="shared" si="16"/>
        <v>10.760199999999999</v>
      </c>
      <c r="I44" s="10">
        <f t="shared" si="16"/>
        <v>11.922599999999999</v>
      </c>
      <c r="J44" s="10">
        <f t="shared" si="16"/>
        <v>1.8125000000000001E-7</v>
      </c>
      <c r="K44" s="10">
        <f t="shared" si="16"/>
        <v>3.2704800000000003E-8</v>
      </c>
      <c r="L44" s="10">
        <f t="shared" si="16"/>
        <v>18.045400000000001</v>
      </c>
      <c r="M44" s="10">
        <f t="shared" si="16"/>
        <v>0.808342</v>
      </c>
      <c r="N44" s="10">
        <f t="shared" si="16"/>
        <v>1.5667400000000001E-2</v>
      </c>
      <c r="O44" s="10">
        <f t="shared" si="16"/>
        <v>1.9382000000000001</v>
      </c>
      <c r="P44" s="10">
        <f t="shared" si="16"/>
        <v>9858</v>
      </c>
      <c r="Q44" s="10">
        <f t="shared" si="16"/>
        <v>14.469800000000001</v>
      </c>
      <c r="R44" s="10">
        <f t="shared" si="16"/>
        <v>0.14678200000000002</v>
      </c>
      <c r="S44" s="21">
        <f t="shared" si="16"/>
        <v>1.3615399999999999E-12</v>
      </c>
      <c r="T44" s="10">
        <f t="shared" si="16"/>
        <v>2.9020999999999996E-14</v>
      </c>
      <c r="U44" s="10">
        <f t="shared" si="16"/>
        <v>2.1315200000000005</v>
      </c>
      <c r="V44" s="10">
        <f t="shared" si="16"/>
        <v>0.97057000000000004</v>
      </c>
      <c r="W44" s="10">
        <f t="shared" si="16"/>
        <v>1.24164E-3</v>
      </c>
      <c r="X44" s="10">
        <f t="shared" si="16"/>
        <v>0.12792799999999999</v>
      </c>
      <c r="Z44" s="10">
        <f>AVERAGE(Z39:Z43)</f>
        <v>6.3512200000000004E-8</v>
      </c>
      <c r="AA44" s="10">
        <f>AVERAGE(AA39:AA43)</f>
        <v>9948.2759999999998</v>
      </c>
      <c r="AB44" s="10">
        <f>AVERAGE(AB39:AB43)</f>
        <v>1.8125000000000001E-7</v>
      </c>
      <c r="AC44" s="10">
        <f>AVERAGE(AC39:AC43)</f>
        <v>1.3615399999999999E-12</v>
      </c>
    </row>
    <row r="46" spans="1:29">
      <c r="A46" s="23">
        <v>0.06</v>
      </c>
    </row>
    <row r="47" spans="1:29">
      <c r="A47" s="12" t="s">
        <v>19</v>
      </c>
      <c r="B47" s="12" t="s">
        <v>20</v>
      </c>
      <c r="C47" s="12" t="s">
        <v>21</v>
      </c>
      <c r="D47" s="12" t="s">
        <v>22</v>
      </c>
      <c r="E47" s="12" t="s">
        <v>23</v>
      </c>
      <c r="F47" s="12" t="s">
        <v>24</v>
      </c>
      <c r="G47" s="12" t="s">
        <v>25</v>
      </c>
      <c r="H47" s="12" t="s">
        <v>26</v>
      </c>
      <c r="I47" s="12" t="s">
        <v>27</v>
      </c>
      <c r="J47" s="12" t="s">
        <v>28</v>
      </c>
      <c r="K47" s="12" t="s">
        <v>29</v>
      </c>
      <c r="L47" s="12" t="s">
        <v>30</v>
      </c>
      <c r="M47" s="12" t="s">
        <v>31</v>
      </c>
      <c r="N47" s="12" t="s">
        <v>32</v>
      </c>
      <c r="O47" s="12" t="s">
        <v>33</v>
      </c>
      <c r="P47" s="12" t="s">
        <v>34</v>
      </c>
      <c r="Q47" s="12" t="s">
        <v>35</v>
      </c>
      <c r="R47" s="12" t="s">
        <v>36</v>
      </c>
      <c r="S47" s="12" t="s">
        <v>37</v>
      </c>
      <c r="T47" s="12" t="s">
        <v>38</v>
      </c>
      <c r="U47" s="12" t="s">
        <v>39</v>
      </c>
      <c r="V47" s="12" t="s">
        <v>40</v>
      </c>
      <c r="W47" s="12" t="s">
        <v>41</v>
      </c>
      <c r="X47" s="12" t="s">
        <v>42</v>
      </c>
      <c r="Z47" s="10" t="s">
        <v>43</v>
      </c>
      <c r="AA47" s="10" t="s">
        <v>44</v>
      </c>
      <c r="AB47" s="10" t="s">
        <v>45</v>
      </c>
      <c r="AC47" s="10" t="s">
        <v>46</v>
      </c>
    </row>
    <row r="48" spans="1:29">
      <c r="A48" s="10" t="s">
        <v>192</v>
      </c>
      <c r="B48" s="16">
        <v>1.7097999999999999E-4</v>
      </c>
      <c r="C48" s="10">
        <v>3.3341999999999997E-2</v>
      </c>
      <c r="D48" s="16">
        <v>6.0718000000000001E-8</v>
      </c>
      <c r="E48" s="16">
        <v>1.6064999999999999E-8</v>
      </c>
      <c r="F48" s="16">
        <v>26.457999999999998</v>
      </c>
      <c r="G48" s="10">
        <v>91.87</v>
      </c>
      <c r="H48" s="10">
        <v>10.891</v>
      </c>
      <c r="I48" s="10">
        <v>11.855</v>
      </c>
      <c r="J48" s="16">
        <v>1.7854999999999999E-7</v>
      </c>
      <c r="K48" s="16">
        <v>3.2287000000000003E-8</v>
      </c>
      <c r="L48" s="16">
        <v>18.082999999999998</v>
      </c>
      <c r="M48" s="10">
        <v>0.80866000000000005</v>
      </c>
      <c r="N48" s="16">
        <v>1.5699000000000001E-2</v>
      </c>
      <c r="O48" s="16">
        <v>1.9414</v>
      </c>
      <c r="P48" s="10">
        <v>9862</v>
      </c>
      <c r="Q48" s="16">
        <v>14.648</v>
      </c>
      <c r="R48" s="16">
        <v>0.14853</v>
      </c>
      <c r="S48" s="17">
        <v>1.3540000000000001E-12</v>
      </c>
      <c r="T48" s="16">
        <v>2.9220999999999997E-14</v>
      </c>
      <c r="U48" s="16">
        <v>2.1581000000000001</v>
      </c>
      <c r="V48" s="10">
        <v>0.97085999999999995</v>
      </c>
      <c r="W48" s="16">
        <v>1.2570000000000001E-3</v>
      </c>
      <c r="X48" s="16">
        <v>0.12947</v>
      </c>
      <c r="Z48" s="14">
        <f>D48</f>
        <v>6.0718000000000001E-8</v>
      </c>
      <c r="AA48" s="13">
        <f>G48+P48</f>
        <v>9953.8700000000008</v>
      </c>
      <c r="AB48" s="14">
        <f>J48</f>
        <v>1.7854999999999999E-7</v>
      </c>
      <c r="AC48" s="14">
        <f>S48</f>
        <v>1.3540000000000001E-12</v>
      </c>
    </row>
    <row r="49" spans="1:29">
      <c r="A49" s="10" t="s">
        <v>193</v>
      </c>
      <c r="B49" s="16">
        <v>1.6686000000000001E-4</v>
      </c>
      <c r="C49" s="10">
        <v>3.2538999999999998E-2</v>
      </c>
      <c r="D49" s="16">
        <v>6.2818E-8</v>
      </c>
      <c r="E49" s="16">
        <v>1.5845000000000001E-8</v>
      </c>
      <c r="F49" s="16">
        <v>25.224</v>
      </c>
      <c r="G49" s="10">
        <v>90.85</v>
      </c>
      <c r="H49" s="10">
        <v>10.757</v>
      </c>
      <c r="I49" s="10">
        <v>11.84</v>
      </c>
      <c r="J49" s="16">
        <v>1.7578999999999999E-7</v>
      </c>
      <c r="K49" s="16">
        <v>3.1622999999999998E-8</v>
      </c>
      <c r="L49" s="16">
        <v>17.989000000000001</v>
      </c>
      <c r="M49" s="10">
        <v>0.81100000000000005</v>
      </c>
      <c r="N49" s="16">
        <v>1.5615E-2</v>
      </c>
      <c r="O49" s="16">
        <v>1.9254</v>
      </c>
      <c r="P49" s="10">
        <v>9842</v>
      </c>
      <c r="Q49" s="16">
        <v>14.442</v>
      </c>
      <c r="R49" s="16">
        <v>0.14674000000000001</v>
      </c>
      <c r="S49" s="17">
        <v>1.3635E-12</v>
      </c>
      <c r="T49" s="16">
        <v>2.9042999999999998E-14</v>
      </c>
      <c r="U49" s="16">
        <v>2.13</v>
      </c>
      <c r="V49" s="10">
        <v>0.97050999999999998</v>
      </c>
      <c r="W49" s="16">
        <v>1.2409000000000001E-3</v>
      </c>
      <c r="X49" s="16">
        <v>0.12786</v>
      </c>
      <c r="Z49" s="16">
        <f t="shared" ref="Z49:Z52" si="17">D49</f>
        <v>6.2818E-8</v>
      </c>
      <c r="AA49" s="10">
        <f t="shared" ref="AA49:AA52" si="18">G49+P49</f>
        <v>9932.85</v>
      </c>
      <c r="AB49" s="16">
        <f t="shared" ref="AB49:AB52" si="19">J49</f>
        <v>1.7578999999999999E-7</v>
      </c>
      <c r="AC49" s="16">
        <f t="shared" ref="AC49:AC52" si="20">S49</f>
        <v>1.3635E-12</v>
      </c>
    </row>
    <row r="50" spans="1:29">
      <c r="A50" s="10" t="s">
        <v>194</v>
      </c>
      <c r="B50" s="16">
        <v>1.6775000000000001E-4</v>
      </c>
      <c r="C50" s="10">
        <v>3.2710999999999997E-2</v>
      </c>
      <c r="D50" s="16">
        <v>6.2542000000000005E-8</v>
      </c>
      <c r="E50" s="16">
        <v>1.5869000000000001E-8</v>
      </c>
      <c r="F50" s="16">
        <v>25.373000000000001</v>
      </c>
      <c r="G50" s="10">
        <v>90.83</v>
      </c>
      <c r="H50" s="10">
        <v>10.771000000000001</v>
      </c>
      <c r="I50" s="10">
        <v>11.858000000000001</v>
      </c>
      <c r="J50" s="16">
        <v>1.7454E-7</v>
      </c>
      <c r="K50" s="16">
        <v>3.1645000000000003E-8</v>
      </c>
      <c r="L50" s="16">
        <v>18.131</v>
      </c>
      <c r="M50" s="10">
        <v>0.81218000000000001</v>
      </c>
      <c r="N50" s="16">
        <v>1.5737000000000001E-2</v>
      </c>
      <c r="O50" s="16">
        <v>1.9376</v>
      </c>
      <c r="P50" s="10">
        <v>9844</v>
      </c>
      <c r="Q50" s="16">
        <v>14.458</v>
      </c>
      <c r="R50" s="16">
        <v>0.14687</v>
      </c>
      <c r="S50" s="17">
        <v>1.3639000000000001E-12</v>
      </c>
      <c r="T50" s="16">
        <v>2.9089999999999999E-14</v>
      </c>
      <c r="U50" s="16">
        <v>2.1328999999999998</v>
      </c>
      <c r="V50" s="10">
        <v>0.97050000000000003</v>
      </c>
      <c r="W50" s="16">
        <v>1.2424999999999999E-3</v>
      </c>
      <c r="X50" s="16">
        <v>0.12803</v>
      </c>
      <c r="Z50" s="16">
        <f t="shared" si="17"/>
        <v>6.2542000000000005E-8</v>
      </c>
      <c r="AA50" s="10">
        <f t="shared" si="18"/>
        <v>9934.83</v>
      </c>
      <c r="AB50" s="16">
        <f t="shared" si="19"/>
        <v>1.7454E-7</v>
      </c>
      <c r="AC50" s="16">
        <f t="shared" si="20"/>
        <v>1.3639000000000001E-12</v>
      </c>
    </row>
    <row r="51" spans="1:29">
      <c r="A51" s="10" t="s">
        <v>195</v>
      </c>
      <c r="B51" s="16">
        <v>1.6697000000000001E-4</v>
      </c>
      <c r="C51" s="10">
        <v>3.2559999999999999E-2</v>
      </c>
      <c r="D51" s="16">
        <v>6.3908000000000006E-8</v>
      </c>
      <c r="E51" s="16">
        <v>1.5819000000000001E-8</v>
      </c>
      <c r="F51" s="16">
        <v>24.753</v>
      </c>
      <c r="G51" s="10">
        <v>89.62</v>
      </c>
      <c r="H51" s="10">
        <v>10.739000000000001</v>
      </c>
      <c r="I51" s="10">
        <v>11.983000000000001</v>
      </c>
      <c r="J51" s="16">
        <v>1.7459E-7</v>
      </c>
      <c r="K51" s="16">
        <v>3.1755000000000002E-8</v>
      </c>
      <c r="L51" s="16">
        <v>18.187999999999999</v>
      </c>
      <c r="M51" s="10">
        <v>0.81266000000000005</v>
      </c>
      <c r="N51" s="16">
        <v>1.5788E-2</v>
      </c>
      <c r="O51" s="16">
        <v>1.9428000000000001</v>
      </c>
      <c r="P51" s="10">
        <v>9851</v>
      </c>
      <c r="Q51" s="16">
        <v>14.417</v>
      </c>
      <c r="R51" s="16">
        <v>0.14635000000000001</v>
      </c>
      <c r="S51" s="17">
        <v>1.3692000000000001E-12</v>
      </c>
      <c r="T51" s="16">
        <v>2.9104999999999999E-14</v>
      </c>
      <c r="U51" s="16">
        <v>2.1257000000000001</v>
      </c>
      <c r="V51" s="10">
        <v>0.97028999999999999</v>
      </c>
      <c r="W51" s="16">
        <v>1.2384E-3</v>
      </c>
      <c r="X51" s="16">
        <v>0.12762999999999999</v>
      </c>
      <c r="Z51" s="16">
        <f t="shared" si="17"/>
        <v>6.3908000000000006E-8</v>
      </c>
      <c r="AA51" s="10">
        <f t="shared" si="18"/>
        <v>9940.6200000000008</v>
      </c>
      <c r="AB51" s="16">
        <f t="shared" si="19"/>
        <v>1.7459E-7</v>
      </c>
      <c r="AC51" s="16">
        <f t="shared" si="20"/>
        <v>1.3692000000000001E-12</v>
      </c>
    </row>
    <row r="52" spans="1:29">
      <c r="A52" s="11" t="s">
        <v>196</v>
      </c>
      <c r="B52" s="18">
        <v>1.6788E-4</v>
      </c>
      <c r="C52" s="11">
        <v>3.2737000000000002E-2</v>
      </c>
      <c r="D52" s="18">
        <v>6.3313000000000006E-8</v>
      </c>
      <c r="E52" s="18">
        <v>1.585E-8</v>
      </c>
      <c r="F52" s="18">
        <v>25.033999999999999</v>
      </c>
      <c r="G52" s="11">
        <v>90.53</v>
      </c>
      <c r="H52" s="11">
        <v>10.757</v>
      </c>
      <c r="I52" s="11">
        <v>11.882</v>
      </c>
      <c r="J52" s="18">
        <v>1.7366000000000001E-7</v>
      </c>
      <c r="K52" s="18">
        <v>3.1747E-8</v>
      </c>
      <c r="L52" s="18">
        <v>18.280999999999999</v>
      </c>
      <c r="M52" s="11">
        <v>0.81340000000000001</v>
      </c>
      <c r="N52" s="18">
        <v>1.5866999999999999E-2</v>
      </c>
      <c r="O52" s="18">
        <v>1.9507000000000001</v>
      </c>
      <c r="P52" s="11">
        <v>9851</v>
      </c>
      <c r="Q52" s="18">
        <v>14.438000000000001</v>
      </c>
      <c r="R52" s="18">
        <v>0.14656</v>
      </c>
      <c r="S52" s="24">
        <v>1.3649999999999999E-12</v>
      </c>
      <c r="T52" s="18">
        <v>2.9070000000000003E-14</v>
      </c>
      <c r="U52" s="18">
        <v>2.1297000000000001</v>
      </c>
      <c r="V52" s="11">
        <v>0.97045000000000003</v>
      </c>
      <c r="W52" s="18">
        <v>1.2405999999999999E-3</v>
      </c>
      <c r="X52" s="18">
        <v>0.12784000000000001</v>
      </c>
      <c r="Z52" s="18">
        <f t="shared" si="17"/>
        <v>6.3313000000000006E-8</v>
      </c>
      <c r="AA52" s="11">
        <f t="shared" si="18"/>
        <v>9941.5300000000007</v>
      </c>
      <c r="AB52" s="18">
        <f t="shared" si="19"/>
        <v>1.7366000000000001E-7</v>
      </c>
      <c r="AC52" s="18">
        <f t="shared" si="20"/>
        <v>1.3649999999999999E-12</v>
      </c>
    </row>
    <row r="53" spans="1:29">
      <c r="A53" s="10" t="s">
        <v>51</v>
      </c>
      <c r="B53" s="10">
        <f t="shared" ref="B53:X53" si="21">AVERAGE(B48:B52)</f>
        <v>1.6808799999999999E-4</v>
      </c>
      <c r="C53" s="10">
        <f t="shared" si="21"/>
        <v>3.2777800000000003E-2</v>
      </c>
      <c r="D53" s="10">
        <f t="shared" si="21"/>
        <v>6.2659799999999996E-8</v>
      </c>
      <c r="E53" s="10">
        <f t="shared" si="21"/>
        <v>1.58896E-8</v>
      </c>
      <c r="F53" s="10">
        <f t="shared" si="21"/>
        <v>25.368400000000001</v>
      </c>
      <c r="G53" s="10">
        <f t="shared" si="21"/>
        <v>90.740000000000009</v>
      </c>
      <c r="H53" s="10">
        <f t="shared" si="21"/>
        <v>10.782999999999999</v>
      </c>
      <c r="I53" s="10">
        <f t="shared" si="21"/>
        <v>11.883599999999999</v>
      </c>
      <c r="J53" s="10">
        <f t="shared" si="21"/>
        <v>1.75426E-7</v>
      </c>
      <c r="K53" s="10">
        <f t="shared" si="21"/>
        <v>3.1811400000000001E-8</v>
      </c>
      <c r="L53" s="10">
        <f t="shared" si="21"/>
        <v>18.134399999999999</v>
      </c>
      <c r="M53" s="10">
        <f t="shared" si="21"/>
        <v>0.81157999999999997</v>
      </c>
      <c r="N53" s="10">
        <f t="shared" si="21"/>
        <v>1.57412E-2</v>
      </c>
      <c r="O53" s="10">
        <f t="shared" si="21"/>
        <v>1.9395800000000001</v>
      </c>
      <c r="P53" s="10">
        <f t="shared" si="21"/>
        <v>9850</v>
      </c>
      <c r="Q53" s="10">
        <f t="shared" si="21"/>
        <v>14.480600000000001</v>
      </c>
      <c r="R53" s="10">
        <f t="shared" si="21"/>
        <v>0.14701000000000003</v>
      </c>
      <c r="S53" s="21">
        <f t="shared" si="21"/>
        <v>1.36312E-12</v>
      </c>
      <c r="T53" s="10">
        <f t="shared" si="21"/>
        <v>2.9105800000000001E-14</v>
      </c>
      <c r="U53" s="10">
        <f t="shared" si="21"/>
        <v>2.1352799999999998</v>
      </c>
      <c r="V53" s="10">
        <f t="shared" si="21"/>
        <v>0.97052200000000011</v>
      </c>
      <c r="W53" s="10">
        <f t="shared" si="21"/>
        <v>1.2438799999999997E-3</v>
      </c>
      <c r="X53" s="10">
        <f t="shared" si="21"/>
        <v>0.128166</v>
      </c>
      <c r="Z53" s="10">
        <f>AVERAGE(Z48:Z52)</f>
        <v>6.2659799999999996E-8</v>
      </c>
      <c r="AA53" s="10">
        <f>AVERAGE(AA48:AA52)</f>
        <v>9940.7400000000016</v>
      </c>
      <c r="AB53" s="10">
        <f>AVERAGE(AB48:AB52)</f>
        <v>1.75426E-7</v>
      </c>
      <c r="AC53" s="10">
        <f>AVERAGE(AC48:AC52)</f>
        <v>1.36312E-12</v>
      </c>
    </row>
    <row r="55" spans="1:29">
      <c r="A55" s="23">
        <v>7.0000000000000007E-2</v>
      </c>
    </row>
    <row r="56" spans="1:29">
      <c r="A56" s="12" t="s">
        <v>19</v>
      </c>
      <c r="B56" s="12" t="s">
        <v>20</v>
      </c>
      <c r="C56" s="12" t="s">
        <v>21</v>
      </c>
      <c r="D56" s="12" t="s">
        <v>22</v>
      </c>
      <c r="E56" s="12" t="s">
        <v>23</v>
      </c>
      <c r="F56" s="12" t="s">
        <v>24</v>
      </c>
      <c r="G56" s="12" t="s">
        <v>25</v>
      </c>
      <c r="H56" s="12" t="s">
        <v>26</v>
      </c>
      <c r="I56" s="12" t="s">
        <v>27</v>
      </c>
      <c r="J56" s="12" t="s">
        <v>28</v>
      </c>
      <c r="K56" s="12" t="s">
        <v>29</v>
      </c>
      <c r="L56" s="12" t="s">
        <v>30</v>
      </c>
      <c r="M56" s="12" t="s">
        <v>31</v>
      </c>
      <c r="N56" s="12" t="s">
        <v>32</v>
      </c>
      <c r="O56" s="12" t="s">
        <v>33</v>
      </c>
      <c r="P56" s="12" t="s">
        <v>34</v>
      </c>
      <c r="Q56" s="12" t="s">
        <v>35</v>
      </c>
      <c r="R56" s="12" t="s">
        <v>36</v>
      </c>
      <c r="S56" s="12" t="s">
        <v>37</v>
      </c>
      <c r="T56" s="12" t="s">
        <v>38</v>
      </c>
      <c r="U56" s="12" t="s">
        <v>39</v>
      </c>
      <c r="V56" s="12" t="s">
        <v>40</v>
      </c>
      <c r="W56" s="12" t="s">
        <v>41</v>
      </c>
      <c r="X56" s="12" t="s">
        <v>42</v>
      </c>
      <c r="Z56" s="10" t="s">
        <v>43</v>
      </c>
      <c r="AA56" s="10" t="s">
        <v>44</v>
      </c>
      <c r="AB56" s="10" t="s">
        <v>45</v>
      </c>
      <c r="AC56" s="10" t="s">
        <v>46</v>
      </c>
    </row>
    <row r="57" spans="1:29">
      <c r="A57" s="10" t="s">
        <v>197</v>
      </c>
      <c r="B57" s="16">
        <v>1.682E-4</v>
      </c>
      <c r="C57" s="10">
        <v>3.2798000000000001E-2</v>
      </c>
      <c r="D57" s="16">
        <v>6.2815999999999998E-8</v>
      </c>
      <c r="E57" s="16">
        <v>1.5895999999999999E-8</v>
      </c>
      <c r="F57" s="16">
        <v>25.306000000000001</v>
      </c>
      <c r="G57" s="10">
        <v>89.73</v>
      </c>
      <c r="H57" s="10">
        <v>10.744999999999999</v>
      </c>
      <c r="I57" s="10">
        <v>11.975</v>
      </c>
      <c r="J57" s="16">
        <v>1.7420000000000001E-7</v>
      </c>
      <c r="K57" s="16">
        <v>3.1651000000000003E-8</v>
      </c>
      <c r="L57" s="16">
        <v>18.169</v>
      </c>
      <c r="M57" s="10">
        <v>0.81118999999999997</v>
      </c>
      <c r="N57" s="16">
        <v>1.5772999999999999E-2</v>
      </c>
      <c r="O57" s="16">
        <v>1.9443999999999999</v>
      </c>
      <c r="P57" s="10">
        <v>9954</v>
      </c>
      <c r="Q57" s="16">
        <v>14.51</v>
      </c>
      <c r="R57" s="16">
        <v>0.14577000000000001</v>
      </c>
      <c r="S57" s="17">
        <v>1.3653E-12</v>
      </c>
      <c r="T57" s="16">
        <v>2.9078999999999998E-14</v>
      </c>
      <c r="U57" s="16">
        <v>2.1299000000000001</v>
      </c>
      <c r="V57" s="10">
        <v>0.97040999999999999</v>
      </c>
      <c r="W57" s="16">
        <v>1.2398999999999999E-3</v>
      </c>
      <c r="X57" s="16">
        <v>0.12776999999999999</v>
      </c>
      <c r="Z57" s="14">
        <f>D57</f>
        <v>6.2815999999999998E-8</v>
      </c>
      <c r="AA57" s="13">
        <f>G57+P57</f>
        <v>10043.73</v>
      </c>
      <c r="AB57" s="14">
        <f>J57</f>
        <v>1.7420000000000001E-7</v>
      </c>
      <c r="AC57" s="14">
        <f>S57</f>
        <v>1.3653E-12</v>
      </c>
    </row>
    <row r="58" spans="1:29">
      <c r="A58" s="10" t="s">
        <v>198</v>
      </c>
      <c r="B58" s="16">
        <v>1.6735E-4</v>
      </c>
      <c r="C58" s="10">
        <v>3.2633000000000002E-2</v>
      </c>
      <c r="D58" s="16">
        <v>6.4046000000000003E-8</v>
      </c>
      <c r="E58" s="16">
        <v>1.5840999999999999E-8</v>
      </c>
      <c r="F58" s="16">
        <v>24.734000000000002</v>
      </c>
      <c r="G58" s="10">
        <v>88.28</v>
      </c>
      <c r="H58" s="10">
        <v>10.73</v>
      </c>
      <c r="I58" s="10">
        <v>12.154999999999999</v>
      </c>
      <c r="J58" s="16">
        <v>1.7219000000000001E-7</v>
      </c>
      <c r="K58" s="16">
        <v>3.1433000000000001E-8</v>
      </c>
      <c r="L58" s="16">
        <v>18.254999999999999</v>
      </c>
      <c r="M58" s="10">
        <v>0.81333999999999995</v>
      </c>
      <c r="N58" s="16">
        <v>1.5844E-2</v>
      </c>
      <c r="O58" s="16">
        <v>1.948</v>
      </c>
      <c r="P58" s="10">
        <v>9922</v>
      </c>
      <c r="Q58" s="16">
        <v>14.452</v>
      </c>
      <c r="R58" s="16">
        <v>0.14566000000000001</v>
      </c>
      <c r="S58" s="17">
        <v>1.376E-12</v>
      </c>
      <c r="T58" s="16">
        <v>2.9222999999999997E-14</v>
      </c>
      <c r="U58" s="16">
        <v>2.1238000000000001</v>
      </c>
      <c r="V58" s="10">
        <v>0.97</v>
      </c>
      <c r="W58" s="16">
        <v>1.2369E-3</v>
      </c>
      <c r="X58" s="16">
        <v>0.12751999999999999</v>
      </c>
      <c r="Z58" s="16">
        <f t="shared" ref="Z58:Z61" si="22">D58</f>
        <v>6.4046000000000003E-8</v>
      </c>
      <c r="AA58" s="10">
        <f t="shared" ref="AA58:AA61" si="23">G58+P58</f>
        <v>10010.280000000001</v>
      </c>
      <c r="AB58" s="16">
        <f t="shared" ref="AB58:AB61" si="24">J58</f>
        <v>1.7219000000000001E-7</v>
      </c>
      <c r="AC58" s="16">
        <f t="shared" ref="AC58:AC61" si="25">S58</f>
        <v>1.376E-12</v>
      </c>
    </row>
    <row r="59" spans="1:29">
      <c r="A59" s="10" t="s">
        <v>199</v>
      </c>
      <c r="B59" s="16">
        <v>1.6751E-4</v>
      </c>
      <c r="C59" s="10">
        <v>3.2663999999999999E-2</v>
      </c>
      <c r="D59" s="16">
        <v>6.4358E-8</v>
      </c>
      <c r="E59" s="16">
        <v>1.5819999999999999E-8</v>
      </c>
      <c r="F59" s="16">
        <v>24.581</v>
      </c>
      <c r="G59" s="10">
        <v>89.89</v>
      </c>
      <c r="H59" s="10">
        <v>10.709</v>
      </c>
      <c r="I59" s="10">
        <v>11.913</v>
      </c>
      <c r="J59" s="16">
        <v>1.7337E-7</v>
      </c>
      <c r="K59" s="16">
        <v>3.1790000000000002E-8</v>
      </c>
      <c r="L59" s="16">
        <v>18.337</v>
      </c>
      <c r="M59" s="10">
        <v>0.81335000000000002</v>
      </c>
      <c r="N59" s="16">
        <v>1.5914999999999999E-2</v>
      </c>
      <c r="O59" s="16">
        <v>1.9567000000000001</v>
      </c>
      <c r="P59" s="10">
        <v>9911</v>
      </c>
      <c r="Q59" s="16">
        <v>14.417</v>
      </c>
      <c r="R59" s="16">
        <v>0.14546000000000001</v>
      </c>
      <c r="S59" s="17">
        <v>1.359E-12</v>
      </c>
      <c r="T59" s="16">
        <v>2.8830000000000002E-14</v>
      </c>
      <c r="U59" s="16">
        <v>2.1214</v>
      </c>
      <c r="V59" s="10">
        <v>0.97065000000000001</v>
      </c>
      <c r="W59" s="16">
        <v>1.2352999999999999E-3</v>
      </c>
      <c r="X59" s="16">
        <v>0.12726999999999999</v>
      </c>
      <c r="Z59" s="16">
        <f t="shared" si="22"/>
        <v>6.4358E-8</v>
      </c>
      <c r="AA59" s="10">
        <f t="shared" si="23"/>
        <v>10000.89</v>
      </c>
      <c r="AB59" s="16">
        <f t="shared" si="24"/>
        <v>1.7337E-7</v>
      </c>
      <c r="AC59" s="16">
        <f t="shared" si="25"/>
        <v>1.359E-12</v>
      </c>
    </row>
    <row r="60" spans="1:29">
      <c r="A60" s="10" t="s">
        <v>200</v>
      </c>
      <c r="B60" s="16">
        <v>1.6786000000000001E-4</v>
      </c>
      <c r="C60" s="10">
        <v>3.2732999999999998E-2</v>
      </c>
      <c r="D60" s="16">
        <v>6.2835000000000006E-8</v>
      </c>
      <c r="E60" s="16">
        <v>1.5828000000000001E-8</v>
      </c>
      <c r="F60" s="16">
        <v>25.19</v>
      </c>
      <c r="G60" s="10">
        <v>90.49</v>
      </c>
      <c r="H60" s="10">
        <v>10.714</v>
      </c>
      <c r="I60" s="10">
        <v>11.84</v>
      </c>
      <c r="J60" s="16">
        <v>1.7069E-7</v>
      </c>
      <c r="K60" s="16">
        <v>3.1395999999999999E-8</v>
      </c>
      <c r="L60" s="16">
        <v>18.393999999999998</v>
      </c>
      <c r="M60" s="10">
        <v>0.81496000000000002</v>
      </c>
      <c r="N60" s="16">
        <v>1.5963999999999999E-2</v>
      </c>
      <c r="O60" s="16">
        <v>1.9589000000000001</v>
      </c>
      <c r="P60" s="10">
        <v>9910</v>
      </c>
      <c r="Q60" s="16">
        <v>14.417</v>
      </c>
      <c r="R60" s="16">
        <v>0.14548</v>
      </c>
      <c r="S60" s="17">
        <v>1.3622E-12</v>
      </c>
      <c r="T60" s="16">
        <v>2.891E-14</v>
      </c>
      <c r="U60" s="16">
        <v>2.1223000000000001</v>
      </c>
      <c r="V60" s="10">
        <v>0.97053999999999996</v>
      </c>
      <c r="W60" s="16">
        <v>1.2358E-3</v>
      </c>
      <c r="X60" s="16">
        <v>0.12733</v>
      </c>
      <c r="Z60" s="16">
        <f t="shared" si="22"/>
        <v>6.2835000000000006E-8</v>
      </c>
      <c r="AA60" s="10">
        <f t="shared" si="23"/>
        <v>10000.49</v>
      </c>
      <c r="AB60" s="16">
        <f t="shared" si="24"/>
        <v>1.7069E-7</v>
      </c>
      <c r="AC60" s="16">
        <f t="shared" si="25"/>
        <v>1.3622E-12</v>
      </c>
    </row>
    <row r="61" spans="1:29">
      <c r="A61" s="11" t="s">
        <v>201</v>
      </c>
      <c r="B61" s="18">
        <v>1.6814E-4</v>
      </c>
      <c r="C61" s="11">
        <v>3.2786999999999997E-2</v>
      </c>
      <c r="D61" s="18">
        <v>6.4737000000000006E-8</v>
      </c>
      <c r="E61" s="18">
        <v>1.5837999999999999E-8</v>
      </c>
      <c r="F61" s="18">
        <v>24.465</v>
      </c>
      <c r="G61" s="11">
        <v>89.31</v>
      </c>
      <c r="H61" s="11">
        <v>10.725</v>
      </c>
      <c r="I61" s="11">
        <v>12.009</v>
      </c>
      <c r="J61" s="18">
        <v>1.7189000000000001E-7</v>
      </c>
      <c r="K61" s="18">
        <v>3.1699999999999999E-8</v>
      </c>
      <c r="L61" s="18">
        <v>18.442</v>
      </c>
      <c r="M61" s="11">
        <v>0.81457000000000002</v>
      </c>
      <c r="N61" s="18">
        <v>1.6004999999999998E-2</v>
      </c>
      <c r="O61" s="18">
        <v>1.9648000000000001</v>
      </c>
      <c r="P61" s="11">
        <v>9907</v>
      </c>
      <c r="Q61" s="18">
        <v>14.429</v>
      </c>
      <c r="R61" s="18">
        <v>0.14563999999999999</v>
      </c>
      <c r="S61" s="24">
        <v>1.3616999999999999E-12</v>
      </c>
      <c r="T61" s="18">
        <v>2.8917999999999999E-14</v>
      </c>
      <c r="U61" s="18">
        <v>2.1236999999999999</v>
      </c>
      <c r="V61" s="11">
        <v>0.97053999999999996</v>
      </c>
      <c r="W61" s="18">
        <v>1.2367000000000001E-3</v>
      </c>
      <c r="X61" s="18">
        <v>0.12742000000000001</v>
      </c>
      <c r="Z61" s="18">
        <f t="shared" si="22"/>
        <v>6.4737000000000006E-8</v>
      </c>
      <c r="AA61" s="11">
        <f t="shared" si="23"/>
        <v>9996.31</v>
      </c>
      <c r="AB61" s="18">
        <f t="shared" si="24"/>
        <v>1.7189000000000001E-7</v>
      </c>
      <c r="AC61" s="18">
        <f t="shared" si="25"/>
        <v>1.3616999999999999E-12</v>
      </c>
    </row>
    <row r="62" spans="1:29">
      <c r="A62" s="10" t="s">
        <v>51</v>
      </c>
      <c r="B62" s="10">
        <f t="shared" ref="B62:X62" si="26">AVERAGE(B57:B61)</f>
        <v>1.6781200000000001E-4</v>
      </c>
      <c r="C62" s="10">
        <f t="shared" si="26"/>
        <v>3.2723000000000002E-2</v>
      </c>
      <c r="D62" s="10">
        <f t="shared" si="26"/>
        <v>6.3758400000000003E-8</v>
      </c>
      <c r="E62" s="10">
        <f t="shared" si="26"/>
        <v>1.5844600000000002E-8</v>
      </c>
      <c r="F62" s="10">
        <f t="shared" si="26"/>
        <v>24.855200000000004</v>
      </c>
      <c r="G62" s="10">
        <f t="shared" si="26"/>
        <v>89.539999999999992</v>
      </c>
      <c r="H62" s="10">
        <f t="shared" si="26"/>
        <v>10.724599999999999</v>
      </c>
      <c r="I62" s="10">
        <f t="shared" si="26"/>
        <v>11.978399999999999</v>
      </c>
      <c r="J62" s="10">
        <f t="shared" si="26"/>
        <v>1.7246800000000003E-7</v>
      </c>
      <c r="K62" s="10">
        <f t="shared" si="26"/>
        <v>3.1593999999999998E-8</v>
      </c>
      <c r="L62" s="10">
        <f t="shared" si="26"/>
        <v>18.319400000000002</v>
      </c>
      <c r="M62" s="10">
        <f t="shared" si="26"/>
        <v>0.81348199999999993</v>
      </c>
      <c r="N62" s="10">
        <f t="shared" si="26"/>
        <v>1.5900199999999996E-2</v>
      </c>
      <c r="O62" s="10">
        <f t="shared" si="26"/>
        <v>1.9545600000000001</v>
      </c>
      <c r="P62" s="10">
        <f t="shared" si="26"/>
        <v>9920.7999999999993</v>
      </c>
      <c r="Q62" s="10">
        <f t="shared" si="26"/>
        <v>14.444999999999999</v>
      </c>
      <c r="R62" s="10">
        <f t="shared" si="26"/>
        <v>0.14560200000000001</v>
      </c>
      <c r="S62" s="21">
        <f t="shared" si="26"/>
        <v>1.3648400000000001E-12</v>
      </c>
      <c r="T62" s="10">
        <f t="shared" si="26"/>
        <v>2.8991999999999998E-14</v>
      </c>
      <c r="U62" s="10">
        <f t="shared" si="26"/>
        <v>2.1242199999999998</v>
      </c>
      <c r="V62" s="10">
        <f t="shared" si="26"/>
        <v>0.97042799999999985</v>
      </c>
      <c r="W62" s="10">
        <f t="shared" si="26"/>
        <v>1.2369200000000001E-3</v>
      </c>
      <c r="X62" s="10">
        <f t="shared" si="26"/>
        <v>0.12746199999999999</v>
      </c>
      <c r="Z62" s="10">
        <f>AVERAGE(Z57:Z61)</f>
        <v>6.3758400000000003E-8</v>
      </c>
      <c r="AA62" s="10">
        <f>AVERAGE(AA57:AA61)</f>
        <v>10010.34</v>
      </c>
      <c r="AB62" s="10">
        <f>AVERAGE(AB57:AB61)</f>
        <v>1.7246800000000003E-7</v>
      </c>
      <c r="AC62" s="10">
        <f>AVERAGE(AC57:AC61)</f>
        <v>1.3648400000000001E-12</v>
      </c>
    </row>
    <row r="64" spans="1:29">
      <c r="A64" s="23">
        <v>0.08</v>
      </c>
    </row>
    <row r="65" spans="1:29">
      <c r="A65" s="12" t="s">
        <v>19</v>
      </c>
      <c r="B65" s="12" t="s">
        <v>20</v>
      </c>
      <c r="C65" s="12" t="s">
        <v>21</v>
      </c>
      <c r="D65" s="12" t="s">
        <v>22</v>
      </c>
      <c r="E65" s="12" t="s">
        <v>23</v>
      </c>
      <c r="F65" s="12" t="s">
        <v>24</v>
      </c>
      <c r="G65" s="12" t="s">
        <v>25</v>
      </c>
      <c r="H65" s="12" t="s">
        <v>26</v>
      </c>
      <c r="I65" s="12" t="s">
        <v>27</v>
      </c>
      <c r="J65" s="12" t="s">
        <v>28</v>
      </c>
      <c r="K65" s="12" t="s">
        <v>29</v>
      </c>
      <c r="L65" s="12" t="s">
        <v>30</v>
      </c>
      <c r="M65" s="12" t="s">
        <v>31</v>
      </c>
      <c r="N65" s="12" t="s">
        <v>32</v>
      </c>
      <c r="O65" s="12" t="s">
        <v>33</v>
      </c>
      <c r="P65" s="12" t="s">
        <v>34</v>
      </c>
      <c r="Q65" s="12" t="s">
        <v>35</v>
      </c>
      <c r="R65" s="12" t="s">
        <v>36</v>
      </c>
      <c r="S65" s="12" t="s">
        <v>37</v>
      </c>
      <c r="T65" s="12" t="s">
        <v>38</v>
      </c>
      <c r="U65" s="12" t="s">
        <v>39</v>
      </c>
      <c r="V65" s="12" t="s">
        <v>40</v>
      </c>
      <c r="W65" s="12" t="s">
        <v>41</v>
      </c>
      <c r="X65" s="12" t="s">
        <v>42</v>
      </c>
      <c r="Z65" s="10" t="s">
        <v>43</v>
      </c>
      <c r="AA65" s="10" t="s">
        <v>44</v>
      </c>
      <c r="AB65" s="10" t="s">
        <v>45</v>
      </c>
      <c r="AC65" s="10" t="s">
        <v>46</v>
      </c>
    </row>
    <row r="66" spans="1:29">
      <c r="A66" s="10" t="s">
        <v>202</v>
      </c>
      <c r="B66" s="16">
        <v>1.7892E-4</v>
      </c>
      <c r="C66" s="10">
        <v>3.4889999999999997E-2</v>
      </c>
      <c r="D66" s="16">
        <v>6.0107999999999998E-8</v>
      </c>
      <c r="E66" s="16">
        <v>1.6356999999999999E-8</v>
      </c>
      <c r="F66" s="16">
        <v>27.213000000000001</v>
      </c>
      <c r="G66" s="10">
        <v>92.71</v>
      </c>
      <c r="H66" s="10">
        <v>11.055</v>
      </c>
      <c r="I66" s="10">
        <v>11.923999999999999</v>
      </c>
      <c r="J66" s="16">
        <v>1.6864000000000001E-7</v>
      </c>
      <c r="K66" s="16">
        <v>3.1738000000000003E-8</v>
      </c>
      <c r="L66" s="16">
        <v>18.82</v>
      </c>
      <c r="M66" s="10">
        <v>0.81476000000000004</v>
      </c>
      <c r="N66" s="16">
        <v>1.6334000000000001E-2</v>
      </c>
      <c r="O66" s="16">
        <v>2.0047999999999999</v>
      </c>
      <c r="P66" s="10">
        <v>9930</v>
      </c>
      <c r="Q66" s="16">
        <v>14.907999999999999</v>
      </c>
      <c r="R66" s="16">
        <v>0.15013000000000001</v>
      </c>
      <c r="S66" s="17">
        <v>1.3714E-12</v>
      </c>
      <c r="T66" s="16">
        <v>3.0084999999999999E-14</v>
      </c>
      <c r="U66" s="16">
        <v>2.1937000000000002</v>
      </c>
      <c r="V66" s="10">
        <v>0.97028999999999999</v>
      </c>
      <c r="W66" s="16">
        <v>1.2773000000000001E-3</v>
      </c>
      <c r="X66" s="16">
        <v>0.13164000000000001</v>
      </c>
      <c r="Z66" s="14">
        <f>D66</f>
        <v>6.0107999999999998E-8</v>
      </c>
      <c r="AA66" s="13">
        <f>G66+P66</f>
        <v>10022.709999999999</v>
      </c>
      <c r="AB66" s="14">
        <f>J66</f>
        <v>1.6864000000000001E-7</v>
      </c>
      <c r="AC66" s="14">
        <f>S66</f>
        <v>1.3714E-12</v>
      </c>
    </row>
    <row r="67" spans="1:29">
      <c r="A67" s="10" t="s">
        <v>203</v>
      </c>
      <c r="B67" s="16">
        <v>1.7700999999999999E-4</v>
      </c>
      <c r="C67" s="10">
        <v>3.4518E-2</v>
      </c>
      <c r="D67" s="16">
        <v>6.2377000000000003E-8</v>
      </c>
      <c r="E67" s="16">
        <v>1.6266999999999999E-8</v>
      </c>
      <c r="F67" s="16">
        <v>26.079000000000001</v>
      </c>
      <c r="G67" s="10">
        <v>90.75</v>
      </c>
      <c r="H67" s="10">
        <v>11.015000000000001</v>
      </c>
      <c r="I67" s="10">
        <v>12.138</v>
      </c>
      <c r="J67" s="16">
        <v>1.7071E-7</v>
      </c>
      <c r="K67" s="16">
        <v>3.2082000000000002E-8</v>
      </c>
      <c r="L67" s="16">
        <v>18.792999999999999</v>
      </c>
      <c r="M67" s="10">
        <v>0.81435000000000002</v>
      </c>
      <c r="N67" s="16">
        <v>1.6310999999999999E-2</v>
      </c>
      <c r="O67" s="16">
        <v>2.0028999999999999</v>
      </c>
      <c r="P67" s="10">
        <v>9905</v>
      </c>
      <c r="Q67" s="16">
        <v>14.831</v>
      </c>
      <c r="R67" s="16">
        <v>0.14973</v>
      </c>
      <c r="S67" s="17">
        <v>1.3787E-12</v>
      </c>
      <c r="T67" s="16">
        <v>3.0103999999999998E-14</v>
      </c>
      <c r="U67" s="16">
        <v>2.1835</v>
      </c>
      <c r="V67" s="10">
        <v>0.97</v>
      </c>
      <c r="W67" s="16">
        <v>1.2715999999999999E-3</v>
      </c>
      <c r="X67" s="16">
        <v>0.13109000000000001</v>
      </c>
      <c r="Z67" s="16">
        <f t="shared" ref="Z67:Z70" si="27">D67</f>
        <v>6.2377000000000003E-8</v>
      </c>
      <c r="AA67" s="10">
        <f t="shared" ref="AA67:AA70" si="28">G67+P67</f>
        <v>9995.75</v>
      </c>
      <c r="AB67" s="16">
        <f t="shared" ref="AB67:AB70" si="29">J67</f>
        <v>1.7071E-7</v>
      </c>
      <c r="AC67" s="16">
        <f t="shared" ref="AC67:AC70" si="30">S67</f>
        <v>1.3787E-12</v>
      </c>
    </row>
    <row r="68" spans="1:29">
      <c r="A68" s="10" t="s">
        <v>204</v>
      </c>
      <c r="B68" s="16">
        <v>1.7726999999999999E-4</v>
      </c>
      <c r="C68" s="10">
        <v>3.4567000000000001E-2</v>
      </c>
      <c r="D68" s="16">
        <v>6.0372999999999994E-8</v>
      </c>
      <c r="E68" s="16">
        <v>1.6244E-8</v>
      </c>
      <c r="F68" s="16">
        <v>26.905999999999999</v>
      </c>
      <c r="G68" s="10">
        <v>93.61</v>
      </c>
      <c r="H68" s="10">
        <v>10.984</v>
      </c>
      <c r="I68" s="10">
        <v>11.734</v>
      </c>
      <c r="J68" s="16">
        <v>1.7032000000000001E-7</v>
      </c>
      <c r="K68" s="16">
        <v>3.2182000000000003E-8</v>
      </c>
      <c r="L68" s="16">
        <v>18.895</v>
      </c>
      <c r="M68" s="10">
        <v>0.81511999999999996</v>
      </c>
      <c r="N68" s="16">
        <v>1.6397999999999999E-2</v>
      </c>
      <c r="O68" s="16">
        <v>2.0116999999999998</v>
      </c>
      <c r="P68" s="10">
        <v>9904</v>
      </c>
      <c r="Q68" s="16">
        <v>14.79</v>
      </c>
      <c r="R68" s="16">
        <v>0.14932999999999999</v>
      </c>
      <c r="S68" s="17">
        <v>1.3615E-12</v>
      </c>
      <c r="T68" s="16">
        <v>2.9681999999999999E-14</v>
      </c>
      <c r="U68" s="16">
        <v>2.1800999999999999</v>
      </c>
      <c r="V68" s="10">
        <v>0.97067000000000003</v>
      </c>
      <c r="W68" s="16">
        <v>1.2694E-3</v>
      </c>
      <c r="X68" s="16">
        <v>0.13078000000000001</v>
      </c>
      <c r="Z68" s="16">
        <f t="shared" si="27"/>
        <v>6.0372999999999994E-8</v>
      </c>
      <c r="AA68" s="10">
        <f t="shared" si="28"/>
        <v>9997.61</v>
      </c>
      <c r="AB68" s="16">
        <f t="shared" si="29"/>
        <v>1.7032000000000001E-7</v>
      </c>
      <c r="AC68" s="16">
        <f t="shared" si="30"/>
        <v>1.3615E-12</v>
      </c>
    </row>
    <row r="69" spans="1:29">
      <c r="A69" s="10" t="s">
        <v>205</v>
      </c>
      <c r="B69" s="16">
        <v>1.7671000000000001E-4</v>
      </c>
      <c r="C69" s="10">
        <v>3.4458999999999997E-2</v>
      </c>
      <c r="D69" s="16">
        <v>6.1574000000000006E-8</v>
      </c>
      <c r="E69" s="16">
        <v>1.6219000000000001E-8</v>
      </c>
      <c r="F69" s="16">
        <v>26.341000000000001</v>
      </c>
      <c r="G69" s="10">
        <v>92</v>
      </c>
      <c r="H69" s="10">
        <v>10.981</v>
      </c>
      <c r="I69" s="10">
        <v>11.936</v>
      </c>
      <c r="J69" s="16">
        <v>1.6948000000000001E-7</v>
      </c>
      <c r="K69" s="16">
        <v>3.2069000000000001E-8</v>
      </c>
      <c r="L69" s="16">
        <v>18.922000000000001</v>
      </c>
      <c r="M69" s="10">
        <v>0.81596999999999997</v>
      </c>
      <c r="N69" s="16">
        <v>1.6421000000000002E-2</v>
      </c>
      <c r="O69" s="16">
        <v>2.0125000000000002</v>
      </c>
      <c r="P69" s="10">
        <v>9893</v>
      </c>
      <c r="Q69" s="16">
        <v>14.771000000000001</v>
      </c>
      <c r="R69" s="16">
        <v>0.14931</v>
      </c>
      <c r="S69" s="17">
        <v>1.3733E-12</v>
      </c>
      <c r="T69" s="16">
        <v>2.9901000000000001E-14</v>
      </c>
      <c r="U69" s="16">
        <v>2.1772999999999998</v>
      </c>
      <c r="V69" s="10">
        <v>0.97021999999999997</v>
      </c>
      <c r="W69" s="16">
        <v>1.2681000000000001E-3</v>
      </c>
      <c r="X69" s="16">
        <v>0.13070000000000001</v>
      </c>
      <c r="Z69" s="16">
        <f t="shared" si="27"/>
        <v>6.1574000000000006E-8</v>
      </c>
      <c r="AA69" s="10">
        <f t="shared" si="28"/>
        <v>9985</v>
      </c>
      <c r="AB69" s="16">
        <f t="shared" si="29"/>
        <v>1.6948000000000001E-7</v>
      </c>
      <c r="AC69" s="16">
        <f t="shared" si="30"/>
        <v>1.3733E-12</v>
      </c>
    </row>
    <row r="70" spans="1:29">
      <c r="A70" s="11" t="s">
        <v>206</v>
      </c>
      <c r="B70" s="18">
        <v>1.7793E-4</v>
      </c>
      <c r="C70" s="11">
        <v>3.4696999999999999E-2</v>
      </c>
      <c r="D70" s="18">
        <v>6.4022000000000002E-8</v>
      </c>
      <c r="E70" s="18">
        <v>1.6297E-8</v>
      </c>
      <c r="F70" s="18">
        <v>25.454999999999998</v>
      </c>
      <c r="G70" s="11">
        <v>87.28</v>
      </c>
      <c r="H70" s="11">
        <v>11.066000000000001</v>
      </c>
      <c r="I70" s="11">
        <v>12.679</v>
      </c>
      <c r="J70" s="18">
        <v>1.6595E-7</v>
      </c>
      <c r="K70" s="18">
        <v>3.1586999999999997E-8</v>
      </c>
      <c r="L70" s="18">
        <v>19.033999999999999</v>
      </c>
      <c r="M70" s="11">
        <v>0.81825000000000003</v>
      </c>
      <c r="N70" s="18">
        <v>1.6515999999999999E-2</v>
      </c>
      <c r="O70" s="18">
        <v>2.0185</v>
      </c>
      <c r="P70" s="11">
        <v>9876</v>
      </c>
      <c r="Q70" s="18">
        <v>14.851000000000001</v>
      </c>
      <c r="R70" s="18">
        <v>0.15037</v>
      </c>
      <c r="S70" s="24">
        <v>1.4013000000000001E-12</v>
      </c>
      <c r="T70" s="18">
        <v>3.0657999999999999E-14</v>
      </c>
      <c r="U70" s="18">
        <v>2.1878000000000002</v>
      </c>
      <c r="V70" s="11">
        <v>0.96913000000000005</v>
      </c>
      <c r="W70" s="18">
        <v>1.2746999999999999E-3</v>
      </c>
      <c r="X70" s="18">
        <v>0.13153000000000001</v>
      </c>
      <c r="Z70" s="18">
        <f t="shared" si="27"/>
        <v>6.4022000000000002E-8</v>
      </c>
      <c r="AA70" s="11">
        <f t="shared" si="28"/>
        <v>9963.2800000000007</v>
      </c>
      <c r="AB70" s="18">
        <f t="shared" si="29"/>
        <v>1.6595E-7</v>
      </c>
      <c r="AC70" s="18">
        <f t="shared" si="30"/>
        <v>1.4013000000000001E-12</v>
      </c>
    </row>
    <row r="71" spans="1:29">
      <c r="A71" s="10" t="s">
        <v>51</v>
      </c>
      <c r="B71" s="10">
        <f t="shared" ref="B71:X71" si="31">AVERAGE(B66:B70)</f>
        <v>1.7756799999999999E-4</v>
      </c>
      <c r="C71" s="10">
        <f t="shared" si="31"/>
        <v>3.4626200000000003E-2</v>
      </c>
      <c r="D71" s="10">
        <f t="shared" si="31"/>
        <v>6.1690799999999995E-8</v>
      </c>
      <c r="E71" s="10">
        <f t="shared" si="31"/>
        <v>1.6276800000000003E-8</v>
      </c>
      <c r="F71" s="10">
        <f t="shared" si="31"/>
        <v>26.398800000000005</v>
      </c>
      <c r="G71" s="10">
        <f t="shared" si="31"/>
        <v>91.27000000000001</v>
      </c>
      <c r="H71" s="10">
        <f t="shared" si="31"/>
        <v>11.020200000000001</v>
      </c>
      <c r="I71" s="10">
        <f t="shared" si="31"/>
        <v>12.0822</v>
      </c>
      <c r="J71" s="10">
        <f t="shared" si="31"/>
        <v>1.6901999999999999E-7</v>
      </c>
      <c r="K71" s="10">
        <f t="shared" si="31"/>
        <v>3.1931600000000003E-8</v>
      </c>
      <c r="L71" s="10">
        <f t="shared" si="31"/>
        <v>18.892800000000001</v>
      </c>
      <c r="M71" s="10">
        <f t="shared" si="31"/>
        <v>0.81569000000000003</v>
      </c>
      <c r="N71" s="10">
        <f t="shared" si="31"/>
        <v>1.6396000000000001E-2</v>
      </c>
      <c r="O71" s="10">
        <f t="shared" si="31"/>
        <v>2.0100799999999999</v>
      </c>
      <c r="P71" s="10">
        <f t="shared" si="31"/>
        <v>9901.6</v>
      </c>
      <c r="Q71" s="10">
        <f t="shared" si="31"/>
        <v>14.8302</v>
      </c>
      <c r="R71" s="10">
        <f t="shared" si="31"/>
        <v>0.14977400000000002</v>
      </c>
      <c r="S71" s="21">
        <f t="shared" si="31"/>
        <v>1.3772400000000001E-12</v>
      </c>
      <c r="T71" s="10">
        <f t="shared" si="31"/>
        <v>3.0086000000000002E-14</v>
      </c>
      <c r="U71" s="10">
        <f t="shared" si="31"/>
        <v>2.1844799999999998</v>
      </c>
      <c r="V71" s="10">
        <f t="shared" si="31"/>
        <v>0.97006200000000009</v>
      </c>
      <c r="W71" s="10">
        <f t="shared" si="31"/>
        <v>1.2722199999999999E-3</v>
      </c>
      <c r="X71" s="10">
        <f t="shared" si="31"/>
        <v>0.13114800000000001</v>
      </c>
      <c r="Z71" s="10">
        <f>AVERAGE(Z66:Z70)</f>
        <v>6.1690799999999995E-8</v>
      </c>
      <c r="AA71" s="10">
        <f>AVERAGE(AA66:AA70)</f>
        <v>9992.869999999999</v>
      </c>
      <c r="AB71" s="10">
        <f>AVERAGE(AB66:AB70)</f>
        <v>1.6901999999999999E-7</v>
      </c>
      <c r="AC71" s="10">
        <f>AVERAGE(AC66:AC70)</f>
        <v>1.3772400000000001E-12</v>
      </c>
    </row>
    <row r="73" spans="1:29">
      <c r="A73" s="23">
        <v>0.09</v>
      </c>
    </row>
    <row r="74" spans="1:29">
      <c r="A74" s="12" t="s">
        <v>19</v>
      </c>
      <c r="B74" s="12" t="s">
        <v>20</v>
      </c>
      <c r="C74" s="12" t="s">
        <v>21</v>
      </c>
      <c r="D74" s="12" t="s">
        <v>22</v>
      </c>
      <c r="E74" s="12" t="s">
        <v>23</v>
      </c>
      <c r="F74" s="12" t="s">
        <v>24</v>
      </c>
      <c r="G74" s="12" t="s">
        <v>25</v>
      </c>
      <c r="H74" s="12" t="s">
        <v>26</v>
      </c>
      <c r="I74" s="12" t="s">
        <v>27</v>
      </c>
      <c r="J74" s="12" t="s">
        <v>28</v>
      </c>
      <c r="K74" s="12" t="s">
        <v>29</v>
      </c>
      <c r="L74" s="12" t="s">
        <v>30</v>
      </c>
      <c r="M74" s="12" t="s">
        <v>31</v>
      </c>
      <c r="N74" s="12" t="s">
        <v>32</v>
      </c>
      <c r="O74" s="12" t="s">
        <v>33</v>
      </c>
      <c r="P74" s="12" t="s">
        <v>34</v>
      </c>
      <c r="Q74" s="12" t="s">
        <v>35</v>
      </c>
      <c r="R74" s="12" t="s">
        <v>36</v>
      </c>
      <c r="S74" s="12" t="s">
        <v>37</v>
      </c>
      <c r="T74" s="12" t="s">
        <v>38</v>
      </c>
      <c r="U74" s="12" t="s">
        <v>39</v>
      </c>
      <c r="V74" s="12" t="s">
        <v>40</v>
      </c>
      <c r="W74" s="12" t="s">
        <v>41</v>
      </c>
      <c r="X74" s="12" t="s">
        <v>42</v>
      </c>
      <c r="Z74" s="10" t="s">
        <v>43</v>
      </c>
      <c r="AA74" s="10" t="s">
        <v>44</v>
      </c>
      <c r="AB74" s="10" t="s">
        <v>45</v>
      </c>
      <c r="AC74" s="10" t="s">
        <v>46</v>
      </c>
    </row>
    <row r="75" spans="1:29">
      <c r="A75" s="10" t="s">
        <v>207</v>
      </c>
      <c r="B75" s="16">
        <v>1.7752999999999999E-4</v>
      </c>
      <c r="C75" s="10">
        <v>3.4618999999999997E-2</v>
      </c>
      <c r="D75" s="16">
        <v>6.1975999999999999E-8</v>
      </c>
      <c r="E75" s="16">
        <v>1.6289000000000001E-8</v>
      </c>
      <c r="F75" s="16">
        <v>26.283000000000001</v>
      </c>
      <c r="G75" s="10">
        <v>89.87</v>
      </c>
      <c r="H75" s="10">
        <v>11.000999999999999</v>
      </c>
      <c r="I75" s="10">
        <v>12.241</v>
      </c>
      <c r="J75" s="16">
        <v>1.6707E-7</v>
      </c>
      <c r="K75" s="16">
        <v>3.1487000000000003E-8</v>
      </c>
      <c r="L75" s="16">
        <v>18.847000000000001</v>
      </c>
      <c r="M75" s="10">
        <v>0.81564000000000003</v>
      </c>
      <c r="N75" s="16">
        <v>1.6357E-2</v>
      </c>
      <c r="O75" s="16">
        <v>2.0053999999999998</v>
      </c>
      <c r="P75" s="10">
        <v>9974</v>
      </c>
      <c r="Q75" s="16">
        <v>14.861000000000001</v>
      </c>
      <c r="R75" s="16">
        <v>0.14899999999999999</v>
      </c>
      <c r="S75" s="17">
        <v>1.3839E-12</v>
      </c>
      <c r="T75" s="16">
        <v>3.0194000000000001E-14</v>
      </c>
      <c r="U75" s="16">
        <v>2.1818</v>
      </c>
      <c r="V75" s="10">
        <v>0.96979000000000004</v>
      </c>
      <c r="W75" s="16">
        <v>1.2700999999999999E-3</v>
      </c>
      <c r="X75" s="16">
        <v>0.13097</v>
      </c>
      <c r="Z75" s="14">
        <f>D75</f>
        <v>6.1975999999999999E-8</v>
      </c>
      <c r="AA75" s="13">
        <f>G75+P75</f>
        <v>10063.870000000001</v>
      </c>
      <c r="AB75" s="14">
        <f>J75</f>
        <v>1.6707E-7</v>
      </c>
      <c r="AC75" s="14">
        <f>S75</f>
        <v>1.3839E-12</v>
      </c>
    </row>
    <row r="76" spans="1:29">
      <c r="A76" s="10" t="s">
        <v>208</v>
      </c>
      <c r="B76" s="16">
        <v>1.7636999999999999E-4</v>
      </c>
      <c r="C76" s="10">
        <v>3.4391999999999999E-2</v>
      </c>
      <c r="D76" s="16">
        <v>6.2091999999999998E-8</v>
      </c>
      <c r="E76" s="16">
        <v>1.6212E-8</v>
      </c>
      <c r="F76" s="16">
        <v>26.11</v>
      </c>
      <c r="G76" s="10">
        <v>90.55</v>
      </c>
      <c r="H76" s="10">
        <v>10.964</v>
      </c>
      <c r="I76" s="10">
        <v>12.108000000000001</v>
      </c>
      <c r="J76" s="16">
        <v>1.6773000000000001E-7</v>
      </c>
      <c r="K76" s="16">
        <v>3.1680999999999998E-8</v>
      </c>
      <c r="L76" s="16">
        <v>18.888000000000002</v>
      </c>
      <c r="M76" s="10">
        <v>0.81633999999999995</v>
      </c>
      <c r="N76" s="16">
        <v>1.6392E-2</v>
      </c>
      <c r="O76" s="16">
        <v>2.008</v>
      </c>
      <c r="P76" s="10">
        <v>9934</v>
      </c>
      <c r="Q76" s="16">
        <v>14.776999999999999</v>
      </c>
      <c r="R76" s="16">
        <v>0.14874999999999999</v>
      </c>
      <c r="S76" s="17">
        <v>1.3806E-12</v>
      </c>
      <c r="T76" s="16">
        <v>3.0012999999999999E-14</v>
      </c>
      <c r="U76" s="16">
        <v>2.1739000000000002</v>
      </c>
      <c r="V76" s="10">
        <v>0.96992999999999996</v>
      </c>
      <c r="W76" s="16">
        <v>1.2658000000000001E-3</v>
      </c>
      <c r="X76" s="16">
        <v>0.1305</v>
      </c>
      <c r="Z76" s="16">
        <f t="shared" ref="Z76:Z79" si="32">D76</f>
        <v>6.2091999999999998E-8</v>
      </c>
      <c r="AA76" s="10">
        <f t="shared" ref="AA76:AA79" si="33">G76+P76</f>
        <v>10024.549999999999</v>
      </c>
      <c r="AB76" s="16">
        <f t="shared" ref="AB76:AB79" si="34">J76</f>
        <v>1.6773000000000001E-7</v>
      </c>
      <c r="AC76" s="16">
        <f t="shared" ref="AC76:AC79" si="35">S76</f>
        <v>1.3806E-12</v>
      </c>
    </row>
    <row r="77" spans="1:29">
      <c r="A77" s="10" t="s">
        <v>209</v>
      </c>
      <c r="B77" s="16">
        <v>1.7919999999999999E-4</v>
      </c>
      <c r="C77" s="10">
        <v>3.4944000000000003E-2</v>
      </c>
      <c r="D77" s="16">
        <v>6.2356999999999994E-8</v>
      </c>
      <c r="E77" s="16">
        <v>1.6341000000000001E-8</v>
      </c>
      <c r="F77" s="16">
        <v>26.206</v>
      </c>
      <c r="G77" s="10">
        <v>89.08</v>
      </c>
      <c r="H77" s="10">
        <v>11.061</v>
      </c>
      <c r="I77" s="10">
        <v>12.417</v>
      </c>
      <c r="J77" s="16">
        <v>1.6316000000000001E-7</v>
      </c>
      <c r="K77" s="16">
        <v>3.1167999999999998E-8</v>
      </c>
      <c r="L77" s="16">
        <v>19.103000000000002</v>
      </c>
      <c r="M77" s="10">
        <v>0.81915000000000004</v>
      </c>
      <c r="N77" s="16">
        <v>1.6574999999999999E-2</v>
      </c>
      <c r="O77" s="16">
        <v>2.0234000000000001</v>
      </c>
      <c r="P77" s="10">
        <v>9932</v>
      </c>
      <c r="Q77" s="16">
        <v>14.89</v>
      </c>
      <c r="R77" s="16">
        <v>0.14992</v>
      </c>
      <c r="S77" s="17">
        <v>1.3945E-12</v>
      </c>
      <c r="T77" s="16">
        <v>3.0546000000000001E-14</v>
      </c>
      <c r="U77" s="16">
        <v>2.1905000000000001</v>
      </c>
      <c r="V77" s="10">
        <v>0.96940000000000004</v>
      </c>
      <c r="W77" s="16">
        <v>1.2756E-3</v>
      </c>
      <c r="X77" s="16">
        <v>0.13159000000000001</v>
      </c>
      <c r="Z77" s="16">
        <f t="shared" si="32"/>
        <v>6.2356999999999994E-8</v>
      </c>
      <c r="AA77" s="10">
        <f t="shared" si="33"/>
        <v>10021.08</v>
      </c>
      <c r="AB77" s="16">
        <f t="shared" si="34"/>
        <v>1.6316000000000001E-7</v>
      </c>
      <c r="AC77" s="16">
        <f t="shared" si="35"/>
        <v>1.3945E-12</v>
      </c>
    </row>
    <row r="78" spans="1:29">
      <c r="A78" s="10" t="s">
        <v>210</v>
      </c>
      <c r="B78" s="16">
        <v>1.7822000000000001E-4</v>
      </c>
      <c r="C78" s="10">
        <v>3.4751999999999998E-2</v>
      </c>
      <c r="D78" s="16">
        <v>6.0150000000000006E-8</v>
      </c>
      <c r="E78" s="16">
        <v>1.6277000000000001E-8</v>
      </c>
      <c r="F78" s="16">
        <v>27.061</v>
      </c>
      <c r="G78" s="10">
        <v>92.28</v>
      </c>
      <c r="H78" s="10">
        <v>11.004</v>
      </c>
      <c r="I78" s="10">
        <v>11.925000000000001</v>
      </c>
      <c r="J78" s="16">
        <v>1.6577999999999999E-7</v>
      </c>
      <c r="K78" s="16">
        <v>3.1586000000000002E-8</v>
      </c>
      <c r="L78" s="16">
        <v>19.053000000000001</v>
      </c>
      <c r="M78" s="10">
        <v>0.81784999999999997</v>
      </c>
      <c r="N78" s="16">
        <v>1.6532999999999999E-2</v>
      </c>
      <c r="O78" s="16">
        <v>2.0215000000000001</v>
      </c>
      <c r="P78" s="10">
        <v>9927</v>
      </c>
      <c r="Q78" s="16">
        <v>14.82</v>
      </c>
      <c r="R78" s="16">
        <v>0.14929000000000001</v>
      </c>
      <c r="S78" s="17">
        <v>1.3751000000000001E-12</v>
      </c>
      <c r="T78" s="16">
        <v>3.0012999999999999E-14</v>
      </c>
      <c r="U78" s="16">
        <v>2.1825999999999999</v>
      </c>
      <c r="V78" s="10">
        <v>0.97016000000000002</v>
      </c>
      <c r="W78" s="16">
        <v>1.2708000000000001E-3</v>
      </c>
      <c r="X78" s="16">
        <v>0.13099</v>
      </c>
      <c r="Z78" s="16">
        <f t="shared" si="32"/>
        <v>6.0150000000000006E-8</v>
      </c>
      <c r="AA78" s="10">
        <f t="shared" si="33"/>
        <v>10019.280000000001</v>
      </c>
      <c r="AB78" s="16">
        <f t="shared" si="34"/>
        <v>1.6577999999999999E-7</v>
      </c>
      <c r="AC78" s="16">
        <f t="shared" si="35"/>
        <v>1.3751000000000001E-12</v>
      </c>
    </row>
    <row r="79" spans="1:29">
      <c r="A79" s="11" t="s">
        <v>211</v>
      </c>
      <c r="B79" s="18">
        <v>1.7704E-4</v>
      </c>
      <c r="C79" s="11">
        <v>3.4521999999999997E-2</v>
      </c>
      <c r="D79" s="18">
        <v>6.1909000000000002E-8</v>
      </c>
      <c r="E79" s="18">
        <v>1.6222000000000001E-8</v>
      </c>
      <c r="F79" s="18">
        <v>26.202999999999999</v>
      </c>
      <c r="G79" s="11">
        <v>90.46</v>
      </c>
      <c r="H79" s="11">
        <v>10.981999999999999</v>
      </c>
      <c r="I79" s="11">
        <v>12.14</v>
      </c>
      <c r="J79" s="18">
        <v>1.6414000000000001E-7</v>
      </c>
      <c r="K79" s="18">
        <v>3.1264000000000001E-8</v>
      </c>
      <c r="L79" s="18">
        <v>19.047000000000001</v>
      </c>
      <c r="M79" s="11">
        <v>0.81920999999999999</v>
      </c>
      <c r="N79" s="18">
        <v>1.6525999999999999E-2</v>
      </c>
      <c r="O79" s="18">
        <v>2.0173000000000001</v>
      </c>
      <c r="P79" s="11">
        <v>9912</v>
      </c>
      <c r="Q79" s="18">
        <v>14.77</v>
      </c>
      <c r="R79" s="18">
        <v>0.14901</v>
      </c>
      <c r="S79" s="24">
        <v>1.3856000000000001E-12</v>
      </c>
      <c r="T79" s="18">
        <v>3.0145999999999997E-14</v>
      </c>
      <c r="U79" s="18">
        <v>2.1757</v>
      </c>
      <c r="V79" s="11">
        <v>0.96975</v>
      </c>
      <c r="W79" s="18">
        <v>1.2671E-3</v>
      </c>
      <c r="X79" s="18">
        <v>0.13066</v>
      </c>
      <c r="Z79" s="18">
        <f t="shared" si="32"/>
        <v>6.1909000000000002E-8</v>
      </c>
      <c r="AA79" s="11">
        <f t="shared" si="33"/>
        <v>10002.459999999999</v>
      </c>
      <c r="AB79" s="18">
        <f t="shared" si="34"/>
        <v>1.6414000000000001E-7</v>
      </c>
      <c r="AC79" s="18">
        <f t="shared" si="35"/>
        <v>1.3856000000000001E-12</v>
      </c>
    </row>
    <row r="80" spans="1:29">
      <c r="A80" s="10" t="s">
        <v>51</v>
      </c>
      <c r="B80" s="10">
        <f t="shared" ref="B80:X80" si="36">AVERAGE(B75:B79)</f>
        <v>1.7767199999999998E-4</v>
      </c>
      <c r="C80" s="10">
        <f t="shared" si="36"/>
        <v>3.4645799999999997E-2</v>
      </c>
      <c r="D80" s="10">
        <f t="shared" si="36"/>
        <v>6.1696799999999989E-8</v>
      </c>
      <c r="E80" s="10">
        <f t="shared" si="36"/>
        <v>1.6268200000000001E-8</v>
      </c>
      <c r="F80" s="10">
        <f t="shared" si="36"/>
        <v>26.372599999999998</v>
      </c>
      <c r="G80" s="10">
        <f t="shared" si="36"/>
        <v>90.447999999999993</v>
      </c>
      <c r="H80" s="10">
        <f t="shared" si="36"/>
        <v>11.002399999999998</v>
      </c>
      <c r="I80" s="10">
        <f t="shared" si="36"/>
        <v>12.1662</v>
      </c>
      <c r="J80" s="10">
        <f t="shared" si="36"/>
        <v>1.6557599999999997E-7</v>
      </c>
      <c r="K80" s="10">
        <f t="shared" si="36"/>
        <v>3.1437200000000003E-8</v>
      </c>
      <c r="L80" s="10">
        <f t="shared" si="36"/>
        <v>18.9876</v>
      </c>
      <c r="M80" s="10">
        <f t="shared" si="36"/>
        <v>0.81763799999999998</v>
      </c>
      <c r="N80" s="10">
        <f t="shared" si="36"/>
        <v>1.6476600000000001E-2</v>
      </c>
      <c r="O80" s="10">
        <f t="shared" si="36"/>
        <v>2.01512</v>
      </c>
      <c r="P80" s="10">
        <f t="shared" si="36"/>
        <v>9935.7999999999993</v>
      </c>
      <c r="Q80" s="10">
        <f t="shared" si="36"/>
        <v>14.823599999999999</v>
      </c>
      <c r="R80" s="10">
        <f t="shared" si="36"/>
        <v>0.14919399999999999</v>
      </c>
      <c r="S80" s="21">
        <f t="shared" si="36"/>
        <v>1.3839400000000003E-12</v>
      </c>
      <c r="T80" s="10">
        <f t="shared" si="36"/>
        <v>3.0182400000000001E-14</v>
      </c>
      <c r="U80" s="10">
        <f t="shared" si="36"/>
        <v>2.1808999999999998</v>
      </c>
      <c r="V80" s="10">
        <f t="shared" si="36"/>
        <v>0.96980599999999995</v>
      </c>
      <c r="W80" s="10">
        <f t="shared" si="36"/>
        <v>1.2698799999999999E-3</v>
      </c>
      <c r="X80" s="10">
        <f t="shared" si="36"/>
        <v>0.13094199999999998</v>
      </c>
      <c r="Z80" s="10">
        <f>AVERAGE(Z75:Z79)</f>
        <v>6.1696799999999989E-8</v>
      </c>
      <c r="AA80" s="10">
        <f>AVERAGE(AA75:AA79)</f>
        <v>10026.248</v>
      </c>
      <c r="AB80" s="10">
        <f>AVERAGE(AB75:AB79)</f>
        <v>1.6557599999999997E-7</v>
      </c>
      <c r="AC80" s="10">
        <f>AVERAGE(AC75:AC79)</f>
        <v>1.3839400000000003E-12</v>
      </c>
    </row>
    <row r="82" spans="1:29">
      <c r="A82" s="23">
        <v>0.1</v>
      </c>
    </row>
    <row r="83" spans="1:29">
      <c r="A83" s="12" t="s">
        <v>19</v>
      </c>
      <c r="B83" s="12" t="s">
        <v>20</v>
      </c>
      <c r="C83" s="12" t="s">
        <v>21</v>
      </c>
      <c r="D83" s="12" t="s">
        <v>22</v>
      </c>
      <c r="E83" s="12" t="s">
        <v>23</v>
      </c>
      <c r="F83" s="12" t="s">
        <v>24</v>
      </c>
      <c r="G83" s="12" t="s">
        <v>25</v>
      </c>
      <c r="H83" s="12" t="s">
        <v>26</v>
      </c>
      <c r="I83" s="12" t="s">
        <v>27</v>
      </c>
      <c r="J83" s="12" t="s">
        <v>28</v>
      </c>
      <c r="K83" s="12" t="s">
        <v>29</v>
      </c>
      <c r="L83" s="12" t="s">
        <v>30</v>
      </c>
      <c r="M83" s="12" t="s">
        <v>31</v>
      </c>
      <c r="N83" s="12" t="s">
        <v>32</v>
      </c>
      <c r="O83" s="12" t="s">
        <v>33</v>
      </c>
      <c r="P83" s="12" t="s">
        <v>34</v>
      </c>
      <c r="Q83" s="12" t="s">
        <v>35</v>
      </c>
      <c r="R83" s="12" t="s">
        <v>36</v>
      </c>
      <c r="S83" s="12" t="s">
        <v>37</v>
      </c>
      <c r="T83" s="12" t="s">
        <v>38</v>
      </c>
      <c r="U83" s="12" t="s">
        <v>39</v>
      </c>
      <c r="V83" s="12" t="s">
        <v>40</v>
      </c>
      <c r="W83" s="12" t="s">
        <v>41</v>
      </c>
      <c r="X83" s="12" t="s">
        <v>42</v>
      </c>
      <c r="Z83" s="10" t="s">
        <v>43</v>
      </c>
      <c r="AA83" s="10" t="s">
        <v>44</v>
      </c>
      <c r="AB83" s="10" t="s">
        <v>45</v>
      </c>
      <c r="AC83" s="10" t="s">
        <v>46</v>
      </c>
    </row>
    <row r="84" spans="1:29">
      <c r="A84" s="10" t="s">
        <v>212</v>
      </c>
      <c r="B84" s="16">
        <v>1.7871E-4</v>
      </c>
      <c r="C84" s="10">
        <v>3.5920000000000001E-2</v>
      </c>
      <c r="D84" s="16">
        <v>5.9984000000000003E-8</v>
      </c>
      <c r="E84" s="16">
        <v>1.6306999999999998E-8</v>
      </c>
      <c r="F84" s="16">
        <v>27.186</v>
      </c>
      <c r="G84" s="10">
        <v>91.32</v>
      </c>
      <c r="H84" s="10">
        <v>11</v>
      </c>
      <c r="I84" s="10">
        <v>12.045999999999999</v>
      </c>
      <c r="J84" s="16">
        <v>2.3678999999999999E-7</v>
      </c>
      <c r="K84" s="16">
        <v>3.5222000000000003E-8</v>
      </c>
      <c r="L84" s="16">
        <v>14.875</v>
      </c>
      <c r="M84" s="10">
        <v>0.78561999999999999</v>
      </c>
      <c r="N84" s="16">
        <v>1.3223E-2</v>
      </c>
      <c r="O84" s="16">
        <v>1.6831</v>
      </c>
      <c r="P84" s="10">
        <v>9965</v>
      </c>
      <c r="Q84" s="16">
        <v>14.772</v>
      </c>
      <c r="R84" s="16">
        <v>0.14824000000000001</v>
      </c>
      <c r="S84" s="17">
        <v>1.3821999999999999E-12</v>
      </c>
      <c r="T84" s="16">
        <v>3.0103000000000002E-14</v>
      </c>
      <c r="U84" s="16">
        <v>2.1779000000000002</v>
      </c>
      <c r="V84" s="10">
        <v>0.96989999999999998</v>
      </c>
      <c r="W84" s="16">
        <v>1.2681000000000001E-3</v>
      </c>
      <c r="X84" s="16">
        <v>0.13075000000000001</v>
      </c>
      <c r="Z84" s="14">
        <f>D84</f>
        <v>5.9984000000000003E-8</v>
      </c>
      <c r="AA84" s="13">
        <f>G84+P84</f>
        <v>10056.32</v>
      </c>
      <c r="AB84" s="14">
        <f>J84</f>
        <v>2.3678999999999999E-7</v>
      </c>
      <c r="AC84" s="14">
        <f>S84</f>
        <v>1.3821999999999999E-12</v>
      </c>
    </row>
    <row r="85" spans="1:29">
      <c r="A85" s="10" t="s">
        <v>213</v>
      </c>
      <c r="B85" s="16">
        <v>1.7689E-4</v>
      </c>
      <c r="C85" s="10">
        <v>3.5555000000000003E-2</v>
      </c>
      <c r="D85" s="16">
        <v>6.3500000000000006E-8</v>
      </c>
      <c r="E85" s="16">
        <v>1.6222000000000001E-8</v>
      </c>
      <c r="F85" s="16">
        <v>25.545999999999999</v>
      </c>
      <c r="G85" s="10">
        <v>88.94</v>
      </c>
      <c r="H85" s="10">
        <v>10.968</v>
      </c>
      <c r="I85" s="10">
        <v>12.332000000000001</v>
      </c>
      <c r="J85" s="16">
        <v>2.3804999999999999E-7</v>
      </c>
      <c r="K85" s="16">
        <v>3.5269999999999998E-8</v>
      </c>
      <c r="L85" s="16">
        <v>14.816000000000001</v>
      </c>
      <c r="M85" s="10">
        <v>0.78566000000000003</v>
      </c>
      <c r="N85" s="16">
        <v>1.3171E-2</v>
      </c>
      <c r="O85" s="16">
        <v>1.6763999999999999</v>
      </c>
      <c r="P85" s="10">
        <v>9929</v>
      </c>
      <c r="Q85" s="16">
        <v>14.698</v>
      </c>
      <c r="R85" s="16">
        <v>0.14802999999999999</v>
      </c>
      <c r="S85" s="17">
        <v>1.3905E-12</v>
      </c>
      <c r="T85" s="16">
        <v>3.0166E-14</v>
      </c>
      <c r="U85" s="16">
        <v>2.1694</v>
      </c>
      <c r="V85" s="10">
        <v>0.96958</v>
      </c>
      <c r="W85" s="16">
        <v>1.2635999999999999E-3</v>
      </c>
      <c r="X85" s="16">
        <v>0.13031999999999999</v>
      </c>
      <c r="Z85" s="16">
        <f t="shared" ref="Z85:Z88" si="37">D85</f>
        <v>6.3500000000000006E-8</v>
      </c>
      <c r="AA85" s="10">
        <f t="shared" ref="AA85:AA88" si="38">G85+P85</f>
        <v>10017.94</v>
      </c>
      <c r="AB85" s="16">
        <f t="shared" ref="AB85:AB88" si="39">J85</f>
        <v>2.3804999999999999E-7</v>
      </c>
      <c r="AC85" s="16">
        <f t="shared" ref="AC85:AC88" si="40">S85</f>
        <v>1.3905E-12</v>
      </c>
    </row>
    <row r="86" spans="1:29">
      <c r="A86" s="10" t="s">
        <v>214</v>
      </c>
      <c r="B86" s="16">
        <v>1.7657999999999999E-4</v>
      </c>
      <c r="C86" s="10">
        <v>3.5492999999999997E-2</v>
      </c>
      <c r="D86" s="16">
        <v>6.2294000000000002E-8</v>
      </c>
      <c r="E86" s="16">
        <v>1.6175999999999999E-8</v>
      </c>
      <c r="F86" s="16">
        <v>25.966999999999999</v>
      </c>
      <c r="G86" s="10">
        <v>91.04</v>
      </c>
      <c r="H86" s="10">
        <v>10.928000000000001</v>
      </c>
      <c r="I86" s="10">
        <v>12.004</v>
      </c>
      <c r="J86" s="16">
        <v>2.3746999999999999E-7</v>
      </c>
      <c r="K86" s="16">
        <v>3.5307E-8</v>
      </c>
      <c r="L86" s="16">
        <v>14.868</v>
      </c>
      <c r="M86" s="10">
        <v>0.78647</v>
      </c>
      <c r="N86" s="16">
        <v>1.3216E-2</v>
      </c>
      <c r="O86" s="16">
        <v>1.6803999999999999</v>
      </c>
      <c r="P86" s="10">
        <v>9924</v>
      </c>
      <c r="Q86" s="16">
        <v>14.641</v>
      </c>
      <c r="R86" s="16">
        <v>0.14752999999999999</v>
      </c>
      <c r="S86" s="17">
        <v>1.3783000000000001E-12</v>
      </c>
      <c r="T86" s="16">
        <v>2.9819999999999999E-14</v>
      </c>
      <c r="U86" s="16">
        <v>2.1635</v>
      </c>
      <c r="V86" s="10">
        <v>0.97006000000000003</v>
      </c>
      <c r="W86" s="16">
        <v>1.2600000000000001E-3</v>
      </c>
      <c r="X86" s="16">
        <v>0.12989000000000001</v>
      </c>
      <c r="Z86" s="16">
        <f t="shared" si="37"/>
        <v>6.2294000000000002E-8</v>
      </c>
      <c r="AA86" s="10">
        <f t="shared" si="38"/>
        <v>10015.040000000001</v>
      </c>
      <c r="AB86" s="16">
        <f t="shared" si="39"/>
        <v>2.3746999999999999E-7</v>
      </c>
      <c r="AC86" s="16">
        <f t="shared" si="40"/>
        <v>1.3783000000000001E-12</v>
      </c>
    </row>
    <row r="87" spans="1:29">
      <c r="A87" s="10" t="s">
        <v>215</v>
      </c>
      <c r="B87" s="16">
        <v>1.7590999999999999E-4</v>
      </c>
      <c r="C87" s="10">
        <v>3.5358000000000001E-2</v>
      </c>
      <c r="D87" s="16">
        <v>6.4492999999999994E-8</v>
      </c>
      <c r="E87" s="16">
        <v>1.6164999999999999E-8</v>
      </c>
      <c r="F87" s="16">
        <v>25.065000000000001</v>
      </c>
      <c r="G87" s="10">
        <v>88.38</v>
      </c>
      <c r="H87" s="10">
        <v>10.935</v>
      </c>
      <c r="I87" s="10">
        <v>12.372999999999999</v>
      </c>
      <c r="J87" s="16">
        <v>2.3873999999999998E-7</v>
      </c>
      <c r="K87" s="16">
        <v>3.5390000000000001E-8</v>
      </c>
      <c r="L87" s="16">
        <v>14.824</v>
      </c>
      <c r="M87" s="10">
        <v>0.78590000000000004</v>
      </c>
      <c r="N87" s="16">
        <v>1.3176999999999999E-2</v>
      </c>
      <c r="O87" s="16">
        <v>1.6767000000000001</v>
      </c>
      <c r="P87" s="10">
        <v>9916</v>
      </c>
      <c r="Q87" s="16">
        <v>14.644</v>
      </c>
      <c r="R87" s="16">
        <v>0.14768000000000001</v>
      </c>
      <c r="S87" s="17">
        <v>1.3912E-12</v>
      </c>
      <c r="T87" s="16">
        <v>3.0086000000000002E-14</v>
      </c>
      <c r="U87" s="16">
        <v>2.1625999999999999</v>
      </c>
      <c r="V87" s="10">
        <v>0.96955000000000002</v>
      </c>
      <c r="W87" s="16">
        <v>1.2597000000000001E-3</v>
      </c>
      <c r="X87" s="16">
        <v>0.12992999999999999</v>
      </c>
      <c r="Z87" s="16">
        <f t="shared" si="37"/>
        <v>6.4492999999999994E-8</v>
      </c>
      <c r="AA87" s="10">
        <f t="shared" si="38"/>
        <v>10004.379999999999</v>
      </c>
      <c r="AB87" s="16">
        <f t="shared" si="39"/>
        <v>2.3873999999999998E-7</v>
      </c>
      <c r="AC87" s="16">
        <f t="shared" si="40"/>
        <v>1.3912E-12</v>
      </c>
    </row>
    <row r="88" spans="1:29">
      <c r="A88" s="11" t="s">
        <v>216</v>
      </c>
      <c r="B88" s="18">
        <v>1.7914E-4</v>
      </c>
      <c r="C88" s="11">
        <v>3.6007999999999998E-2</v>
      </c>
      <c r="D88" s="18">
        <v>6.0701999999999997E-8</v>
      </c>
      <c r="E88" s="18">
        <v>1.6283000000000001E-8</v>
      </c>
      <c r="F88" s="18">
        <v>26.824000000000002</v>
      </c>
      <c r="G88" s="11">
        <v>92.15</v>
      </c>
      <c r="H88" s="11">
        <v>11.002000000000001</v>
      </c>
      <c r="I88" s="11">
        <v>11.939</v>
      </c>
      <c r="J88" s="18">
        <v>2.346E-7</v>
      </c>
      <c r="K88" s="18">
        <v>3.5189999999999999E-8</v>
      </c>
      <c r="L88" s="18">
        <v>15</v>
      </c>
      <c r="M88" s="11">
        <v>0.78798000000000001</v>
      </c>
      <c r="N88" s="18">
        <v>1.3332E-2</v>
      </c>
      <c r="O88" s="18">
        <v>1.6919</v>
      </c>
      <c r="P88" s="11">
        <v>9907</v>
      </c>
      <c r="Q88" s="18">
        <v>14.721</v>
      </c>
      <c r="R88" s="18">
        <v>0.14859</v>
      </c>
      <c r="S88" s="24">
        <v>1.3735999999999999E-12</v>
      </c>
      <c r="T88" s="18">
        <v>2.9914000000000001E-14</v>
      </c>
      <c r="U88" s="18">
        <v>2.1778</v>
      </c>
      <c r="V88" s="11">
        <v>0.97023999999999999</v>
      </c>
      <c r="W88" s="18">
        <v>1.2684E-3</v>
      </c>
      <c r="X88" s="18">
        <v>0.13073000000000001</v>
      </c>
      <c r="Z88" s="18">
        <f t="shared" si="37"/>
        <v>6.0701999999999997E-8</v>
      </c>
      <c r="AA88" s="11">
        <f t="shared" si="38"/>
        <v>9999.15</v>
      </c>
      <c r="AB88" s="18">
        <f t="shared" si="39"/>
        <v>2.346E-7</v>
      </c>
      <c r="AC88" s="18">
        <f t="shared" si="40"/>
        <v>1.3735999999999999E-12</v>
      </c>
    </row>
    <row r="89" spans="1:29">
      <c r="A89" s="10" t="s">
        <v>51</v>
      </c>
      <c r="B89" s="10">
        <f t="shared" ref="B89:X89" si="41">AVERAGE(B84:B88)</f>
        <v>1.7744599999999999E-4</v>
      </c>
      <c r="C89" s="10">
        <f t="shared" si="41"/>
        <v>3.5666799999999999E-2</v>
      </c>
      <c r="D89" s="10">
        <f t="shared" si="41"/>
        <v>6.21946E-8</v>
      </c>
      <c r="E89" s="10">
        <f t="shared" si="41"/>
        <v>1.62306E-8</v>
      </c>
      <c r="F89" s="10">
        <f t="shared" si="41"/>
        <v>26.117599999999999</v>
      </c>
      <c r="G89" s="10">
        <f t="shared" si="41"/>
        <v>90.366000000000014</v>
      </c>
      <c r="H89" s="10">
        <f t="shared" si="41"/>
        <v>10.966600000000001</v>
      </c>
      <c r="I89" s="10">
        <f t="shared" si="41"/>
        <v>12.1388</v>
      </c>
      <c r="J89" s="10">
        <f t="shared" si="41"/>
        <v>2.3713000000000001E-7</v>
      </c>
      <c r="K89" s="10">
        <f t="shared" si="41"/>
        <v>3.5275799999999994E-8</v>
      </c>
      <c r="L89" s="10">
        <f t="shared" si="41"/>
        <v>14.876600000000002</v>
      </c>
      <c r="M89" s="10">
        <f t="shared" si="41"/>
        <v>0.78632600000000008</v>
      </c>
      <c r="N89" s="10">
        <f t="shared" si="41"/>
        <v>1.3223799999999999E-2</v>
      </c>
      <c r="O89" s="10">
        <f t="shared" si="41"/>
        <v>1.6817</v>
      </c>
      <c r="P89" s="10">
        <f t="shared" si="41"/>
        <v>9928.2000000000007</v>
      </c>
      <c r="Q89" s="10">
        <f t="shared" si="41"/>
        <v>14.6952</v>
      </c>
      <c r="R89" s="10">
        <f t="shared" si="41"/>
        <v>0.14801400000000001</v>
      </c>
      <c r="S89" s="21">
        <f t="shared" si="41"/>
        <v>1.3831599999999999E-12</v>
      </c>
      <c r="T89" s="10">
        <f t="shared" si="41"/>
        <v>3.00178E-14</v>
      </c>
      <c r="U89" s="10">
        <f t="shared" si="41"/>
        <v>2.1702400000000002</v>
      </c>
      <c r="V89" s="10">
        <f t="shared" si="41"/>
        <v>0.96986600000000001</v>
      </c>
      <c r="W89" s="10">
        <f t="shared" si="41"/>
        <v>1.2639600000000002E-3</v>
      </c>
      <c r="X89" s="10">
        <f t="shared" si="41"/>
        <v>0.13032400000000002</v>
      </c>
      <c r="Z89" s="10">
        <f>AVERAGE(Z84:Z88)</f>
        <v>6.21946E-8</v>
      </c>
      <c r="AA89" s="10">
        <f>AVERAGE(AA84:AA88)</f>
        <v>10018.566000000001</v>
      </c>
      <c r="AB89" s="10">
        <f>AVERAGE(AB84:AB88)</f>
        <v>2.3713000000000001E-7</v>
      </c>
      <c r="AC89" s="10">
        <f>AVERAGE(AC84:AC88)</f>
        <v>1.3831599999999999E-12</v>
      </c>
    </row>
    <row r="94" spans="1:29">
      <c r="A94" s="52" t="s">
        <v>97</v>
      </c>
      <c r="B94" s="52"/>
      <c r="C94" s="52"/>
      <c r="D94" s="52"/>
    </row>
    <row r="95" spans="1:29">
      <c r="A95" s="1" t="s">
        <v>98</v>
      </c>
      <c r="B95" s="26">
        <v>1</v>
      </c>
      <c r="C95" s="26">
        <v>2</v>
      </c>
      <c r="D95" s="26">
        <v>3</v>
      </c>
      <c r="E95" s="26">
        <v>4</v>
      </c>
      <c r="F95" s="26">
        <v>5</v>
      </c>
      <c r="G95" s="26">
        <v>6</v>
      </c>
      <c r="H95" s="26">
        <v>7</v>
      </c>
      <c r="I95" s="26">
        <v>8</v>
      </c>
      <c r="J95" s="26">
        <v>9</v>
      </c>
      <c r="K95" s="26">
        <v>10</v>
      </c>
      <c r="L95" s="26"/>
      <c r="M95" s="25"/>
      <c r="N95" s="25"/>
    </row>
    <row r="96" spans="1:29">
      <c r="A96" s="1" t="s">
        <v>99</v>
      </c>
      <c r="B96" s="32">
        <f>(B95-1)*40/60</f>
        <v>0</v>
      </c>
      <c r="C96" s="32">
        <f>(C95-1)*7/60</f>
        <v>0.11666666666666667</v>
      </c>
      <c r="D96" s="32">
        <f>(D95-2)*40/60</f>
        <v>0.66666666666666663</v>
      </c>
      <c r="E96" s="32">
        <f t="shared" ref="E96:K96" si="42">(E95-2)*40/60</f>
        <v>1.3333333333333333</v>
      </c>
      <c r="F96" s="32">
        <f t="shared" si="42"/>
        <v>2</v>
      </c>
      <c r="G96" s="32">
        <f t="shared" si="42"/>
        <v>2.6666666666666665</v>
      </c>
      <c r="H96" s="32">
        <f t="shared" si="42"/>
        <v>3.3333333333333335</v>
      </c>
      <c r="I96" s="32">
        <f t="shared" si="42"/>
        <v>4</v>
      </c>
      <c r="J96" s="32">
        <f t="shared" si="42"/>
        <v>4.666666666666667</v>
      </c>
      <c r="K96" s="32">
        <f t="shared" si="42"/>
        <v>5.333333333333333</v>
      </c>
      <c r="L96" s="32"/>
      <c r="M96" s="25"/>
      <c r="N96" s="25"/>
    </row>
    <row r="97" spans="1:14">
      <c r="A97" s="1" t="s">
        <v>100</v>
      </c>
      <c r="B97" s="27"/>
      <c r="C97" s="27"/>
      <c r="D97" s="27"/>
      <c r="E97" s="27"/>
      <c r="F97" s="27"/>
      <c r="G97" s="27"/>
      <c r="H97" s="27"/>
      <c r="I97" s="27"/>
      <c r="J97" s="37"/>
      <c r="K97" s="27"/>
      <c r="L97" s="27"/>
      <c r="M97" s="25"/>
      <c r="N97" s="25"/>
    </row>
    <row r="98" spans="1:14">
      <c r="A98" s="1" t="s">
        <v>101</v>
      </c>
      <c r="B98" s="27"/>
      <c r="C98" s="27"/>
      <c r="D98" s="27"/>
      <c r="E98" s="27"/>
      <c r="F98" s="27"/>
      <c r="G98" s="27"/>
      <c r="H98" s="27"/>
      <c r="I98" s="27"/>
      <c r="J98" s="37"/>
      <c r="K98" s="27"/>
      <c r="L98" s="27"/>
      <c r="M98" s="25"/>
      <c r="N98" s="25"/>
    </row>
    <row r="99" spans="1:14">
      <c r="A99" s="1" t="s">
        <v>102</v>
      </c>
      <c r="B99" s="27"/>
      <c r="C99" s="27"/>
      <c r="D99" s="27"/>
      <c r="E99" s="27"/>
      <c r="F99" s="27"/>
      <c r="G99" s="27"/>
      <c r="H99" s="27"/>
      <c r="I99" s="27"/>
      <c r="J99" s="37"/>
      <c r="K99" s="27"/>
      <c r="L99" s="27"/>
      <c r="M99" s="25"/>
      <c r="N99" s="25"/>
    </row>
    <row r="100" spans="1:14">
      <c r="A100" s="1" t="s">
        <v>103</v>
      </c>
      <c r="B100" s="27"/>
      <c r="C100" s="27"/>
      <c r="D100" s="27"/>
      <c r="E100" s="27"/>
      <c r="F100" s="27"/>
      <c r="G100" s="27"/>
      <c r="H100" s="27"/>
      <c r="I100" s="27"/>
      <c r="J100" s="37"/>
      <c r="K100" s="27"/>
      <c r="L100" s="27"/>
      <c r="M100" s="25"/>
      <c r="N100" s="25"/>
    </row>
    <row r="101" spans="1:14">
      <c r="A101" s="1" t="s">
        <v>104</v>
      </c>
      <c r="B101" s="27"/>
      <c r="C101" s="27"/>
      <c r="D101" s="27"/>
      <c r="E101" s="27"/>
      <c r="F101" s="27"/>
      <c r="G101" s="27"/>
      <c r="H101" s="27"/>
      <c r="I101" s="27"/>
      <c r="J101" s="37"/>
      <c r="K101" s="27"/>
      <c r="L101" s="27"/>
      <c r="M101" s="25"/>
      <c r="N101" s="25"/>
    </row>
    <row r="102" spans="1:14">
      <c r="A102" s="25" t="s">
        <v>105</v>
      </c>
      <c r="B102" s="27" t="e">
        <f>AVERAGE(B97:B101)</f>
        <v>#DIV/0!</v>
      </c>
      <c r="C102" s="27" t="e">
        <f t="shared" ref="C102:J102" si="43">AVERAGE(C97:C101)</f>
        <v>#DIV/0!</v>
      </c>
      <c r="D102" s="27" t="e">
        <f t="shared" si="43"/>
        <v>#DIV/0!</v>
      </c>
      <c r="E102" s="27" t="e">
        <f t="shared" si="43"/>
        <v>#DIV/0!</v>
      </c>
      <c r="F102" s="27" t="e">
        <f t="shared" si="43"/>
        <v>#DIV/0!</v>
      </c>
      <c r="G102" s="27" t="e">
        <f t="shared" si="43"/>
        <v>#DIV/0!</v>
      </c>
      <c r="H102" s="27" t="e">
        <f t="shared" si="43"/>
        <v>#DIV/0!</v>
      </c>
      <c r="I102" s="27" t="e">
        <f t="shared" si="43"/>
        <v>#DIV/0!</v>
      </c>
      <c r="J102" s="27" t="e">
        <f t="shared" si="43"/>
        <v>#DIV/0!</v>
      </c>
      <c r="K102" s="27" t="e">
        <f>AVERAGE(K97:K101)</f>
        <v>#DIV/0!</v>
      </c>
      <c r="L102" s="27"/>
      <c r="M102" s="25"/>
      <c r="N102" s="25"/>
    </row>
    <row r="103" spans="1:14">
      <c r="B103" s="16"/>
      <c r="C103" s="16"/>
      <c r="D103" s="16"/>
      <c r="E103" s="16"/>
      <c r="F103" s="16"/>
    </row>
    <row r="104" spans="1:14">
      <c r="B104" s="16"/>
      <c r="C104" s="16"/>
      <c r="D104" s="16"/>
      <c r="E104" s="16"/>
      <c r="F104" s="16"/>
    </row>
    <row r="106" spans="1:14">
      <c r="A106" s="28" t="s">
        <v>106</v>
      </c>
    </row>
    <row r="107" spans="1:14">
      <c r="A107" s="29"/>
      <c r="B107" s="53" t="s">
        <v>107</v>
      </c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</row>
    <row r="108" spans="1:14">
      <c r="A108" s="33" t="s">
        <v>98</v>
      </c>
      <c r="B108" s="26">
        <v>1</v>
      </c>
      <c r="C108" s="26">
        <v>2</v>
      </c>
      <c r="D108" s="26">
        <v>3</v>
      </c>
      <c r="E108" s="26">
        <v>4</v>
      </c>
      <c r="F108" s="26">
        <v>5</v>
      </c>
      <c r="G108" s="26">
        <v>6</v>
      </c>
      <c r="H108" s="26">
        <v>7</v>
      </c>
      <c r="I108" s="26">
        <v>8</v>
      </c>
      <c r="J108" s="26">
        <v>9</v>
      </c>
      <c r="K108" s="26">
        <v>10</v>
      </c>
      <c r="L108" s="26"/>
      <c r="M108" s="38"/>
      <c r="N108" s="39"/>
    </row>
    <row r="109" spans="1:14">
      <c r="A109" s="1" t="s">
        <v>99</v>
      </c>
      <c r="B109" s="32">
        <f>(B108-1)*40/60</f>
        <v>0</v>
      </c>
      <c r="C109" s="32">
        <f>(C108-1)*7/60</f>
        <v>0.11666666666666667</v>
      </c>
      <c r="D109" s="32">
        <f>(D108-2)*40/60</f>
        <v>0.66666666666666663</v>
      </c>
      <c r="E109" s="32">
        <f t="shared" ref="E109:K109" si="44">(E108-2)*40/60</f>
        <v>1.3333333333333333</v>
      </c>
      <c r="F109" s="32">
        <f t="shared" si="44"/>
        <v>2</v>
      </c>
      <c r="G109" s="32">
        <f t="shared" si="44"/>
        <v>2.6666666666666665</v>
      </c>
      <c r="H109" s="32">
        <f t="shared" si="44"/>
        <v>3.3333333333333335</v>
      </c>
      <c r="I109" s="32">
        <f t="shared" si="44"/>
        <v>4</v>
      </c>
      <c r="J109" s="32">
        <f t="shared" si="44"/>
        <v>4.666666666666667</v>
      </c>
      <c r="K109" s="32">
        <f t="shared" si="44"/>
        <v>5.333333333333333</v>
      </c>
      <c r="L109" s="32"/>
      <c r="M109" s="25"/>
      <c r="N109" s="25"/>
    </row>
    <row r="110" spans="1:14">
      <c r="A110" s="26">
        <v>1</v>
      </c>
      <c r="B110" s="34">
        <f>S3</f>
        <v>1.3583E-12</v>
      </c>
      <c r="C110" s="34">
        <f>S12</f>
        <v>1.3633000000000001E-12</v>
      </c>
      <c r="D110" s="34">
        <f>S21</f>
        <v>1.3567000000000001E-12</v>
      </c>
      <c r="E110" s="34">
        <f>S30</f>
        <v>1.3547000000000001E-12</v>
      </c>
      <c r="F110" s="34">
        <f>S39</f>
        <v>1.3518E-12</v>
      </c>
      <c r="G110" s="34">
        <f>S48</f>
        <v>1.3540000000000001E-12</v>
      </c>
      <c r="H110" s="34">
        <f>S57</f>
        <v>1.3653E-12</v>
      </c>
      <c r="I110" s="34">
        <f>S66</f>
        <v>1.3714E-12</v>
      </c>
      <c r="J110" s="35">
        <f>S75</f>
        <v>1.3839E-12</v>
      </c>
      <c r="K110" s="34">
        <f>S84</f>
        <v>1.3821999999999999E-12</v>
      </c>
      <c r="L110" s="34"/>
      <c r="M110" s="25"/>
      <c r="N110" s="25"/>
    </row>
    <row r="111" spans="1:14">
      <c r="A111" s="26">
        <v>2</v>
      </c>
      <c r="B111" s="34">
        <f>S4</f>
        <v>1.3704000000000001E-12</v>
      </c>
      <c r="C111" s="34">
        <f>S13</f>
        <v>1.3614E-12</v>
      </c>
      <c r="D111" s="34">
        <f>S22</f>
        <v>1.3676999999999999E-12</v>
      </c>
      <c r="E111" s="34">
        <f>S31</f>
        <v>1.3770000000000001E-12</v>
      </c>
      <c r="F111" s="34">
        <f>S40</f>
        <v>1.3600000000000001E-12</v>
      </c>
      <c r="G111" s="34">
        <f>S49</f>
        <v>1.3635E-12</v>
      </c>
      <c r="H111" s="34">
        <f>S58</f>
        <v>1.376E-12</v>
      </c>
      <c r="I111" s="34">
        <f>S67</f>
        <v>1.3787E-12</v>
      </c>
      <c r="J111" s="35">
        <f>S76</f>
        <v>1.3806E-12</v>
      </c>
      <c r="K111" s="34">
        <f>S85</f>
        <v>1.3905E-12</v>
      </c>
      <c r="L111" s="34"/>
      <c r="M111" s="25"/>
      <c r="N111" s="25"/>
    </row>
    <row r="112" spans="1:14">
      <c r="A112" s="26">
        <v>3</v>
      </c>
      <c r="B112" s="34">
        <f>S5</f>
        <v>1.3704000000000001E-12</v>
      </c>
      <c r="C112" s="34">
        <f>S14</f>
        <v>1.3683999999999999E-12</v>
      </c>
      <c r="D112" s="34">
        <f>S23</f>
        <v>1.3836000000000001E-12</v>
      </c>
      <c r="E112" s="34">
        <f>S32</f>
        <v>1.3643E-12</v>
      </c>
      <c r="F112" s="34">
        <f>S41</f>
        <v>1.3569E-12</v>
      </c>
      <c r="G112" s="34">
        <f>S50</f>
        <v>1.3639000000000001E-12</v>
      </c>
      <c r="H112" s="34">
        <f>S59</f>
        <v>1.359E-12</v>
      </c>
      <c r="I112" s="34">
        <f>S68</f>
        <v>1.3615E-12</v>
      </c>
      <c r="J112" s="35">
        <f>S77</f>
        <v>1.3945E-12</v>
      </c>
      <c r="K112" s="34">
        <f>S86</f>
        <v>1.3783000000000001E-12</v>
      </c>
      <c r="L112" s="34"/>
      <c r="M112" s="25"/>
      <c r="N112" s="25"/>
    </row>
    <row r="113" spans="1:23">
      <c r="A113" s="26">
        <v>4</v>
      </c>
      <c r="B113" s="34">
        <f>S6</f>
        <v>1.3635E-12</v>
      </c>
      <c r="C113" s="34">
        <f>S15</f>
        <v>1.3656999999999999E-12</v>
      </c>
      <c r="D113" s="34">
        <f>S24</f>
        <v>1.3656E-12</v>
      </c>
      <c r="E113" s="34">
        <f>S33</f>
        <v>1.3806E-12</v>
      </c>
      <c r="F113" s="34">
        <f>S42</f>
        <v>1.3695E-12</v>
      </c>
      <c r="G113" s="34">
        <f>S51</f>
        <v>1.3692000000000001E-12</v>
      </c>
      <c r="H113" s="34">
        <f>S60</f>
        <v>1.3622E-12</v>
      </c>
      <c r="I113" s="34">
        <f>S69</f>
        <v>1.3733E-12</v>
      </c>
      <c r="J113" s="35">
        <f>S78</f>
        <v>1.3751000000000001E-12</v>
      </c>
      <c r="K113" s="34">
        <f>S87</f>
        <v>1.3912E-12</v>
      </c>
      <c r="L113" s="34"/>
      <c r="M113" s="25"/>
      <c r="N113" s="25"/>
    </row>
    <row r="114" spans="1:23">
      <c r="A114" s="26">
        <v>5</v>
      </c>
      <c r="B114" s="34">
        <f>S7</f>
        <v>1.3695999999999999E-12</v>
      </c>
      <c r="C114" s="34">
        <f>S16</f>
        <v>1.3534000000000001E-12</v>
      </c>
      <c r="D114" s="34">
        <f>S25</f>
        <v>1.3827E-12</v>
      </c>
      <c r="E114" s="34">
        <f>S34</f>
        <v>1.3683999999999999E-12</v>
      </c>
      <c r="F114" s="34">
        <f>S43</f>
        <v>1.3695E-12</v>
      </c>
      <c r="G114" s="34">
        <f>S52</f>
        <v>1.3649999999999999E-12</v>
      </c>
      <c r="H114" s="34">
        <f>S61</f>
        <v>1.3616999999999999E-12</v>
      </c>
      <c r="I114" s="34">
        <f>S70</f>
        <v>1.4013000000000001E-12</v>
      </c>
      <c r="J114" s="35">
        <f>S79</f>
        <v>1.3856000000000001E-12</v>
      </c>
      <c r="K114" s="34">
        <f>S88</f>
        <v>1.3735999999999999E-12</v>
      </c>
      <c r="L114" s="34"/>
      <c r="M114" s="25"/>
      <c r="N114" s="25"/>
    </row>
    <row r="115" spans="1:23">
      <c r="A115" s="26" t="s">
        <v>108</v>
      </c>
      <c r="B115" s="27">
        <f t="shared" ref="B115:K115" si="45">AVERAGE(B110:B114)</f>
        <v>1.36644E-12</v>
      </c>
      <c r="C115" s="27">
        <f t="shared" si="45"/>
        <v>1.36244E-12</v>
      </c>
      <c r="D115" s="27">
        <f t="shared" si="45"/>
        <v>1.37126E-12</v>
      </c>
      <c r="E115" s="27">
        <f t="shared" si="45"/>
        <v>1.3689999999999999E-12</v>
      </c>
      <c r="F115" s="27">
        <f t="shared" si="45"/>
        <v>1.3615399999999999E-12</v>
      </c>
      <c r="G115" s="27">
        <f t="shared" si="45"/>
        <v>1.36312E-12</v>
      </c>
      <c r="H115" s="27">
        <f t="shared" si="45"/>
        <v>1.3648400000000001E-12</v>
      </c>
      <c r="I115" s="27">
        <f t="shared" si="45"/>
        <v>1.3772400000000001E-12</v>
      </c>
      <c r="J115" s="27">
        <f t="shared" si="45"/>
        <v>1.3839400000000003E-12</v>
      </c>
      <c r="K115" s="27">
        <f t="shared" si="45"/>
        <v>1.3831599999999999E-12</v>
      </c>
      <c r="L115" s="27"/>
      <c r="M115" s="25"/>
      <c r="N115" s="25"/>
    </row>
    <row r="116" spans="1:23">
      <c r="A116" s="26" t="s">
        <v>109</v>
      </c>
      <c r="B116" s="27">
        <f t="shared" ref="B116:K116" si="46">STDEV(B110:B114)</f>
        <v>5.3910110369021131E-15</v>
      </c>
      <c r="C116" s="27">
        <f t="shared" si="46"/>
        <v>5.694119773942175E-15</v>
      </c>
      <c r="D116" s="27">
        <f t="shared" si="46"/>
        <v>1.1617357703023527E-14</v>
      </c>
      <c r="E116" s="27">
        <f t="shared" si="46"/>
        <v>1.0313825672368132E-14</v>
      </c>
      <c r="F116" s="27">
        <f t="shared" si="46"/>
        <v>7.8340921618270443E-15</v>
      </c>
      <c r="G116" s="27">
        <f t="shared" si="46"/>
        <v>5.5773649692305201E-15</v>
      </c>
      <c r="H116" s="27">
        <f t="shared" si="46"/>
        <v>6.6274429458125233E-15</v>
      </c>
      <c r="I116" s="27">
        <f t="shared" si="46"/>
        <v>1.4818839360759706E-14</v>
      </c>
      <c r="J116" s="27">
        <f t="shared" si="46"/>
        <v>7.1339329966014947E-15</v>
      </c>
      <c r="K116" s="27">
        <f t="shared" si="46"/>
        <v>7.655912747674179E-15</v>
      </c>
      <c r="L116" s="27"/>
      <c r="M116" s="25"/>
      <c r="N116" s="25"/>
    </row>
    <row r="117" spans="1:23">
      <c r="A117" s="43" t="s">
        <v>110</v>
      </c>
      <c r="B117" s="46">
        <f>B115*1000000000000</f>
        <v>1.3664399999999999</v>
      </c>
      <c r="C117" s="46">
        <f t="shared" ref="C117:K117" si="47">C115*1000000000000</f>
        <v>1.3624400000000001</v>
      </c>
      <c r="D117" s="46">
        <f t="shared" si="47"/>
        <v>1.3712599999999999</v>
      </c>
      <c r="E117" s="46">
        <f t="shared" si="47"/>
        <v>1.369</v>
      </c>
      <c r="F117" s="46">
        <f t="shared" si="47"/>
        <v>1.36154</v>
      </c>
      <c r="G117" s="46">
        <f t="shared" si="47"/>
        <v>1.3631199999999999</v>
      </c>
      <c r="H117" s="46">
        <f t="shared" si="47"/>
        <v>1.3648400000000001</v>
      </c>
      <c r="I117" s="46">
        <f t="shared" si="47"/>
        <v>1.37724</v>
      </c>
      <c r="J117" s="46">
        <f t="shared" si="47"/>
        <v>1.3839400000000002</v>
      </c>
      <c r="K117" s="46">
        <f t="shared" si="47"/>
        <v>1.3831599999999999</v>
      </c>
      <c r="L117" s="30"/>
      <c r="M117" s="25"/>
      <c r="N117" s="25"/>
    </row>
    <row r="118" spans="1:23">
      <c r="A118" s="43" t="s">
        <v>111</v>
      </c>
      <c r="B118" s="46">
        <f>(B117-$B$117)/B117*100</f>
        <v>0</v>
      </c>
      <c r="C118" s="46">
        <f t="shared" ref="C118:K118" si="48">(C117-$B$117)/C117*100</f>
        <v>-0.2935909104253972</v>
      </c>
      <c r="D118" s="46">
        <f t="shared" si="48"/>
        <v>0.35150153873080575</v>
      </c>
      <c r="E118" s="46">
        <f t="shared" si="48"/>
        <v>0.18699780861943885</v>
      </c>
      <c r="F118" s="46">
        <f t="shared" si="48"/>
        <v>-0.3598865989981862</v>
      </c>
      <c r="G118" s="46">
        <f t="shared" si="48"/>
        <v>-0.24355889430130803</v>
      </c>
      <c r="H118" s="46">
        <f t="shared" si="48"/>
        <v>-0.11722985844493301</v>
      </c>
      <c r="I118" s="46">
        <f t="shared" si="48"/>
        <v>0.78417704975168767</v>
      </c>
      <c r="J118" s="46">
        <f t="shared" si="48"/>
        <v>1.2645056866627375</v>
      </c>
      <c r="K118" s="46">
        <f t="shared" si="48"/>
        <v>1.208826166170224</v>
      </c>
      <c r="L118" s="36"/>
    </row>
    <row r="119" spans="1:23">
      <c r="A119" s="43" t="s">
        <v>112</v>
      </c>
      <c r="B119" s="46"/>
      <c r="C119" s="46">
        <f>(C117-$C117)/C117*100</f>
        <v>0</v>
      </c>
      <c r="D119" s="46">
        <f>(D117-$C117)/D117*100</f>
        <v>0.64320406049909051</v>
      </c>
      <c r="E119" s="46">
        <f t="shared" ref="E119:K119" si="49">(E117-$C117)/E117*100</f>
        <v>0.47918188458728261</v>
      </c>
      <c r="F119" s="46">
        <f t="shared" si="49"/>
        <v>-6.6101620224166963E-2</v>
      </c>
      <c r="G119" s="46">
        <f t="shared" si="49"/>
        <v>4.988555666410821E-2</v>
      </c>
      <c r="H119" s="46">
        <f t="shared" si="49"/>
        <v>0.17584478766741579</v>
      </c>
      <c r="I119" s="46">
        <f t="shared" si="49"/>
        <v>1.0746129941041449</v>
      </c>
      <c r="J119" s="46">
        <f t="shared" si="49"/>
        <v>1.5535355578999142</v>
      </c>
      <c r="K119" s="46">
        <f t="shared" si="49"/>
        <v>1.4980190288903561</v>
      </c>
    </row>
    <row r="120" spans="1:23">
      <c r="A120" s="43" t="s">
        <v>113</v>
      </c>
      <c r="B120" s="46">
        <f>B117-$B$117</f>
        <v>0</v>
      </c>
      <c r="C120" s="46">
        <f t="shared" ref="C120:K120" si="50">C117-$B$117</f>
        <v>-3.9999999999997815E-3</v>
      </c>
      <c r="D120" s="46">
        <f t="shared" si="50"/>
        <v>4.8200000000000465E-3</v>
      </c>
      <c r="E120" s="46">
        <f t="shared" si="50"/>
        <v>2.5600000000001177E-3</v>
      </c>
      <c r="F120" s="46">
        <f t="shared" si="50"/>
        <v>-4.8999999999999044E-3</v>
      </c>
      <c r="G120" s="46">
        <f t="shared" si="50"/>
        <v>-3.3199999999999896E-3</v>
      </c>
      <c r="H120" s="46">
        <f t="shared" si="50"/>
        <v>-1.5999999999998238E-3</v>
      </c>
      <c r="I120" s="46">
        <f t="shared" si="50"/>
        <v>1.0800000000000143E-2</v>
      </c>
      <c r="J120" s="46">
        <f t="shared" si="50"/>
        <v>1.7500000000000293E-2</v>
      </c>
      <c r="K120" s="46">
        <f t="shared" si="50"/>
        <v>1.6720000000000068E-2</v>
      </c>
    </row>
    <row r="121" spans="1:23">
      <c r="A121" s="43" t="s">
        <v>114</v>
      </c>
      <c r="B121" s="46"/>
      <c r="C121" s="46">
        <f>C117-$C$117</f>
        <v>0</v>
      </c>
      <c r="D121" s="46">
        <f t="shared" ref="D121:K121" si="51">D117-$C$117</f>
        <v>8.819999999999828E-3</v>
      </c>
      <c r="E121" s="46">
        <f t="shared" si="51"/>
        <v>6.5599999999998992E-3</v>
      </c>
      <c r="F121" s="46">
        <f t="shared" si="51"/>
        <v>-9.0000000000012292E-4</v>
      </c>
      <c r="G121" s="46">
        <f t="shared" si="51"/>
        <v>6.7999999999979188E-4</v>
      </c>
      <c r="H121" s="46">
        <f t="shared" si="51"/>
        <v>2.3999999999999577E-3</v>
      </c>
      <c r="I121" s="46">
        <f t="shared" si="51"/>
        <v>1.4799999999999924E-2</v>
      </c>
      <c r="J121" s="46">
        <f t="shared" si="51"/>
        <v>2.1500000000000075E-2</v>
      </c>
      <c r="K121" s="46">
        <f t="shared" si="51"/>
        <v>2.071999999999985E-2</v>
      </c>
      <c r="V121" s="41"/>
      <c r="W121" s="40"/>
    </row>
    <row r="122" spans="1:23">
      <c r="V122" s="41"/>
      <c r="W122" s="40"/>
    </row>
    <row r="123" spans="1:23">
      <c r="V123" s="41"/>
      <c r="W123" s="40"/>
    </row>
    <row r="124" spans="1:23">
      <c r="V124" s="41"/>
      <c r="W124" s="40"/>
    </row>
    <row r="125" spans="1:23">
      <c r="V125" s="41"/>
      <c r="W125" s="40"/>
    </row>
    <row r="126" spans="1:23">
      <c r="V126" s="41"/>
      <c r="W126" s="40"/>
    </row>
    <row r="127" spans="1:23">
      <c r="V127" s="41"/>
      <c r="W127" s="40"/>
    </row>
    <row r="128" spans="1:23">
      <c r="V128" s="41"/>
      <c r="W128" s="40"/>
    </row>
    <row r="129" spans="22:23">
      <c r="V129" s="41"/>
      <c r="W129" s="40"/>
    </row>
    <row r="130" spans="22:23">
      <c r="V130" s="41"/>
      <c r="W130" s="40"/>
    </row>
  </sheetData>
  <mergeCells count="2">
    <mergeCell ref="A94:D94"/>
    <mergeCell ref="B107:N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2025-05-13T02:44:06Z</dcterms:modified>
  <cp:category/>
  <cp:contentStatus/>
</cp:coreProperties>
</file>