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defaultThemeVersion="124226"/>
  <xr:revisionPtr revIDLastSave="0" documentId="13_ncr:1_{9A3C443B-3D6B-4B0B-B3D0-45082F9C3C4A}" xr6:coauthVersionLast="47" xr6:coauthVersionMax="47" xr10:uidLastSave="{00000000-0000-0000-0000-000000000000}"/>
  <bookViews>
    <workbookView xWindow="-28920" yWindow="7470" windowWidth="29040" windowHeight="15720" activeTab="1" xr2:uid="{00000000-000D-0000-FFFF-FFFF00000000}"/>
  </bookViews>
  <sheets>
    <sheet name="Experiment information" sheetId="1" r:id="rId1"/>
    <sheet name="channel 1" sheetId="2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3" i="23" l="1"/>
  <c r="K123" i="23"/>
  <c r="J123" i="23"/>
  <c r="I123" i="23"/>
  <c r="H123" i="23"/>
  <c r="G123" i="23"/>
  <c r="F123" i="23"/>
  <c r="E123" i="23"/>
  <c r="D123" i="23"/>
  <c r="C123" i="23"/>
  <c r="B123" i="23"/>
  <c r="L122" i="23"/>
  <c r="K122" i="23"/>
  <c r="J122" i="23"/>
  <c r="I122" i="23"/>
  <c r="H122" i="23"/>
  <c r="G122" i="23"/>
  <c r="F122" i="23"/>
  <c r="E122" i="23"/>
  <c r="D122" i="23"/>
  <c r="C122" i="23"/>
  <c r="B122" i="23"/>
  <c r="L121" i="23"/>
  <c r="K121" i="23"/>
  <c r="J121" i="23"/>
  <c r="I121" i="23"/>
  <c r="H121" i="23"/>
  <c r="G121" i="23"/>
  <c r="F121" i="23"/>
  <c r="E121" i="23"/>
  <c r="D121" i="23"/>
  <c r="C121" i="23"/>
  <c r="B121" i="23"/>
  <c r="L120" i="23"/>
  <c r="K120" i="23"/>
  <c r="J120" i="23"/>
  <c r="I120" i="23"/>
  <c r="H120" i="23"/>
  <c r="G120" i="23"/>
  <c r="F120" i="23"/>
  <c r="E120" i="23"/>
  <c r="D120" i="23"/>
  <c r="C120" i="23"/>
  <c r="B120" i="23"/>
  <c r="L119" i="23"/>
  <c r="K119" i="23"/>
  <c r="J119" i="23"/>
  <c r="I119" i="23"/>
  <c r="H119" i="23"/>
  <c r="G119" i="23"/>
  <c r="F119" i="23"/>
  <c r="E119" i="23"/>
  <c r="D119" i="23"/>
  <c r="C119" i="23"/>
  <c r="B119" i="23"/>
  <c r="L118" i="23"/>
  <c r="K118" i="23"/>
  <c r="J118" i="23"/>
  <c r="I118" i="23"/>
  <c r="H118" i="23"/>
  <c r="G118" i="23"/>
  <c r="F118" i="23"/>
  <c r="E118" i="23"/>
  <c r="D118" i="23"/>
  <c r="C118" i="23"/>
  <c r="B118" i="23"/>
  <c r="L105" i="23"/>
  <c r="K105" i="23"/>
  <c r="J105" i="23"/>
  <c r="I105" i="23"/>
  <c r="H105" i="23"/>
  <c r="G105" i="23"/>
  <c r="F105" i="23"/>
  <c r="E105" i="23"/>
  <c r="D105" i="23"/>
  <c r="C105" i="23"/>
  <c r="B105" i="23"/>
  <c r="X98" i="23"/>
  <c r="W98" i="23"/>
  <c r="V98" i="23"/>
  <c r="U98" i="23"/>
  <c r="T98" i="23"/>
  <c r="S98" i="23"/>
  <c r="R98" i="23"/>
  <c r="Q98" i="23"/>
  <c r="P98" i="23"/>
  <c r="O98" i="23"/>
  <c r="N98" i="23"/>
  <c r="M98" i="23"/>
  <c r="L98" i="23"/>
  <c r="K98" i="23"/>
  <c r="J98" i="23"/>
  <c r="I98" i="23"/>
  <c r="H98" i="23"/>
  <c r="G98" i="23"/>
  <c r="F98" i="23"/>
  <c r="E98" i="23"/>
  <c r="D98" i="23"/>
  <c r="C98" i="23"/>
  <c r="B98" i="23"/>
  <c r="AC97" i="23"/>
  <c r="AB97" i="23"/>
  <c r="AA97" i="23"/>
  <c r="Z97" i="23"/>
  <c r="AC96" i="23"/>
  <c r="AB96" i="23"/>
  <c r="AA96" i="23"/>
  <c r="Z96" i="23"/>
  <c r="AC95" i="23"/>
  <c r="AB95" i="23"/>
  <c r="AA95" i="23"/>
  <c r="Z95" i="23"/>
  <c r="AC94" i="23"/>
  <c r="AB94" i="23"/>
  <c r="AA94" i="23"/>
  <c r="Z94" i="23"/>
  <c r="AC93" i="23"/>
  <c r="AB93" i="23"/>
  <c r="AA93" i="23"/>
  <c r="AA98" i="23" s="1"/>
  <c r="Z93" i="23"/>
  <c r="X89" i="23"/>
  <c r="W89" i="23"/>
  <c r="V89" i="23"/>
  <c r="U89" i="23"/>
  <c r="T89" i="23"/>
  <c r="S89" i="23"/>
  <c r="R89" i="23"/>
  <c r="Q89" i="23"/>
  <c r="P89" i="23"/>
  <c r="O89" i="23"/>
  <c r="N89" i="23"/>
  <c r="M89" i="23"/>
  <c r="L89" i="23"/>
  <c r="K89" i="23"/>
  <c r="J89" i="23"/>
  <c r="I89" i="23"/>
  <c r="H89" i="23"/>
  <c r="G89" i="23"/>
  <c r="F89" i="23"/>
  <c r="E89" i="23"/>
  <c r="D89" i="23"/>
  <c r="C89" i="23"/>
  <c r="B89" i="23"/>
  <c r="AC88" i="23"/>
  <c r="AB88" i="23"/>
  <c r="AA88" i="23"/>
  <c r="Z88" i="23"/>
  <c r="AC87" i="23"/>
  <c r="AB87" i="23"/>
  <c r="AA87" i="23"/>
  <c r="Z87" i="23"/>
  <c r="AC86" i="23"/>
  <c r="AB86" i="23"/>
  <c r="AA86" i="23"/>
  <c r="Z86" i="23"/>
  <c r="AC85" i="23"/>
  <c r="AB85" i="23"/>
  <c r="AA85" i="23"/>
  <c r="Z85" i="23"/>
  <c r="AC84" i="23"/>
  <c r="AB84" i="23"/>
  <c r="AA84" i="23"/>
  <c r="Z84" i="23"/>
  <c r="X80" i="23"/>
  <c r="W80" i="23"/>
  <c r="V80" i="23"/>
  <c r="U80" i="23"/>
  <c r="T80" i="23"/>
  <c r="S80" i="23"/>
  <c r="R80" i="23"/>
  <c r="Q80" i="23"/>
  <c r="P80" i="23"/>
  <c r="O80" i="23"/>
  <c r="N80" i="23"/>
  <c r="M80" i="23"/>
  <c r="L80" i="23"/>
  <c r="K80" i="23"/>
  <c r="J80" i="23"/>
  <c r="I80" i="23"/>
  <c r="H80" i="23"/>
  <c r="G80" i="23"/>
  <c r="F80" i="23"/>
  <c r="E80" i="23"/>
  <c r="D80" i="23"/>
  <c r="C80" i="23"/>
  <c r="B80" i="23"/>
  <c r="AC79" i="23"/>
  <c r="AB79" i="23"/>
  <c r="AA79" i="23"/>
  <c r="Z79" i="23"/>
  <c r="AC78" i="23"/>
  <c r="AB78" i="23"/>
  <c r="AA78" i="23"/>
  <c r="Z78" i="23"/>
  <c r="AC77" i="23"/>
  <c r="AB77" i="23"/>
  <c r="AA77" i="23"/>
  <c r="Z77" i="23"/>
  <c r="AC76" i="23"/>
  <c r="AB76" i="23"/>
  <c r="AA76" i="23"/>
  <c r="Z76" i="23"/>
  <c r="AC75" i="23"/>
  <c r="AB75" i="23"/>
  <c r="AA75" i="23"/>
  <c r="Z75" i="23"/>
  <c r="X71" i="23"/>
  <c r="W71" i="23"/>
  <c r="V71" i="23"/>
  <c r="U71" i="23"/>
  <c r="T71" i="23"/>
  <c r="S71" i="23"/>
  <c r="R71" i="23"/>
  <c r="Q71" i="23"/>
  <c r="P71" i="23"/>
  <c r="O71" i="23"/>
  <c r="N71" i="23"/>
  <c r="M71" i="23"/>
  <c r="L71" i="23"/>
  <c r="K71" i="23"/>
  <c r="J71" i="23"/>
  <c r="I71" i="23"/>
  <c r="H71" i="23"/>
  <c r="G71" i="23"/>
  <c r="F71" i="23"/>
  <c r="E71" i="23"/>
  <c r="D71" i="23"/>
  <c r="C71" i="23"/>
  <c r="B71" i="23"/>
  <c r="AC70" i="23"/>
  <c r="AB70" i="23"/>
  <c r="AA70" i="23"/>
  <c r="Z70" i="23"/>
  <c r="AC69" i="23"/>
  <c r="AB69" i="23"/>
  <c r="AA69" i="23"/>
  <c r="Z69" i="23"/>
  <c r="AC68" i="23"/>
  <c r="AB68" i="23"/>
  <c r="AA68" i="23"/>
  <c r="Z68" i="23"/>
  <c r="AC67" i="23"/>
  <c r="AB67" i="23"/>
  <c r="AA67" i="23"/>
  <c r="Z67" i="23"/>
  <c r="AC66" i="23"/>
  <c r="AC71" i="23" s="1"/>
  <c r="AB66" i="23"/>
  <c r="AA66" i="23"/>
  <c r="Z66" i="23"/>
  <c r="X62" i="23"/>
  <c r="W62" i="23"/>
  <c r="V62" i="23"/>
  <c r="U62" i="23"/>
  <c r="T62" i="23"/>
  <c r="S62" i="23"/>
  <c r="R62" i="23"/>
  <c r="Q62" i="23"/>
  <c r="P62" i="23"/>
  <c r="O62" i="23"/>
  <c r="N62" i="23"/>
  <c r="M62" i="23"/>
  <c r="L62" i="23"/>
  <c r="K62" i="23"/>
  <c r="J62" i="23"/>
  <c r="I62" i="23"/>
  <c r="H62" i="23"/>
  <c r="G62" i="23"/>
  <c r="F62" i="23"/>
  <c r="E62" i="23"/>
  <c r="D62" i="23"/>
  <c r="C62" i="23"/>
  <c r="B62" i="23"/>
  <c r="AC61" i="23"/>
  <c r="AB61" i="23"/>
  <c r="AA61" i="23"/>
  <c r="Z61" i="23"/>
  <c r="AC60" i="23"/>
  <c r="AB60" i="23"/>
  <c r="AA60" i="23"/>
  <c r="Z60" i="23"/>
  <c r="AC59" i="23"/>
  <c r="AB59" i="23"/>
  <c r="AA59" i="23"/>
  <c r="Z59" i="23"/>
  <c r="AC58" i="23"/>
  <c r="AB58" i="23"/>
  <c r="AA58" i="23"/>
  <c r="Z58" i="23"/>
  <c r="AC57" i="23"/>
  <c r="AC62" i="23" s="1"/>
  <c r="AB57" i="23"/>
  <c r="AB62" i="23" s="1"/>
  <c r="AA57" i="23"/>
  <c r="Z57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C53" i="23"/>
  <c r="B53" i="23"/>
  <c r="AC52" i="23"/>
  <c r="AB52" i="23"/>
  <c r="AA52" i="23"/>
  <c r="Z52" i="23"/>
  <c r="AC51" i="23"/>
  <c r="AB51" i="23"/>
  <c r="AA51" i="23"/>
  <c r="Z51" i="23"/>
  <c r="AC50" i="23"/>
  <c r="AB50" i="23"/>
  <c r="AA50" i="23"/>
  <c r="Z50" i="23"/>
  <c r="AC49" i="23"/>
  <c r="AB49" i="23"/>
  <c r="AA49" i="23"/>
  <c r="Z49" i="23"/>
  <c r="AC48" i="23"/>
  <c r="AB48" i="23"/>
  <c r="AA48" i="23"/>
  <c r="Z48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C44" i="23"/>
  <c r="B44" i="23"/>
  <c r="AC43" i="23"/>
  <c r="AB43" i="23"/>
  <c r="AA43" i="23"/>
  <c r="Z43" i="23"/>
  <c r="AC42" i="23"/>
  <c r="AB42" i="23"/>
  <c r="AA42" i="23"/>
  <c r="Z42" i="23"/>
  <c r="AC41" i="23"/>
  <c r="AB41" i="23"/>
  <c r="AA41" i="23"/>
  <c r="Z41" i="23"/>
  <c r="AC40" i="23"/>
  <c r="AB40" i="23"/>
  <c r="AA40" i="23"/>
  <c r="Z40" i="23"/>
  <c r="AC39" i="23"/>
  <c r="AB39" i="23"/>
  <c r="AB44" i="23" s="1"/>
  <c r="AA39" i="23"/>
  <c r="Z39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C35" i="23"/>
  <c r="B35" i="23"/>
  <c r="AC34" i="23"/>
  <c r="AB34" i="23"/>
  <c r="AA34" i="23"/>
  <c r="Z34" i="23"/>
  <c r="AC33" i="23"/>
  <c r="AB33" i="23"/>
  <c r="AA33" i="23"/>
  <c r="Z33" i="23"/>
  <c r="AC32" i="23"/>
  <c r="AB32" i="23"/>
  <c r="AA32" i="23"/>
  <c r="Z32" i="23"/>
  <c r="AC31" i="23"/>
  <c r="AB31" i="23"/>
  <c r="AA31" i="23"/>
  <c r="Z31" i="23"/>
  <c r="AC30" i="23"/>
  <c r="AB30" i="23"/>
  <c r="AA30" i="23"/>
  <c r="AA35" i="23" s="1"/>
  <c r="Z30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C26" i="23"/>
  <c r="B26" i="23"/>
  <c r="AC25" i="23"/>
  <c r="AB25" i="23"/>
  <c r="AA25" i="23"/>
  <c r="Z25" i="23"/>
  <c r="AC24" i="23"/>
  <c r="AB24" i="23"/>
  <c r="AA24" i="23"/>
  <c r="Z24" i="23"/>
  <c r="AC23" i="23"/>
  <c r="AB23" i="23"/>
  <c r="AA23" i="23"/>
  <c r="Z23" i="23"/>
  <c r="AC22" i="23"/>
  <c r="AB22" i="23"/>
  <c r="AA22" i="23"/>
  <c r="Z22" i="23"/>
  <c r="AC21" i="23"/>
  <c r="AC26" i="23" s="1"/>
  <c r="AB21" i="23"/>
  <c r="AA21" i="23"/>
  <c r="Z21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AC16" i="23"/>
  <c r="AB16" i="23"/>
  <c r="AA16" i="23"/>
  <c r="Z16" i="23"/>
  <c r="AC15" i="23"/>
  <c r="AB15" i="23"/>
  <c r="AA15" i="23"/>
  <c r="Z15" i="23"/>
  <c r="AC14" i="23"/>
  <c r="AB14" i="23"/>
  <c r="AA14" i="23"/>
  <c r="Z14" i="23"/>
  <c r="AC13" i="23"/>
  <c r="AB13" i="23"/>
  <c r="AA13" i="23"/>
  <c r="Z13" i="23"/>
  <c r="AC12" i="23"/>
  <c r="AB12" i="23"/>
  <c r="AA12" i="23"/>
  <c r="AA17" i="23" s="1"/>
  <c r="Z12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AC7" i="23"/>
  <c r="AB7" i="23"/>
  <c r="AA7" i="23"/>
  <c r="Z7" i="23"/>
  <c r="AC6" i="23"/>
  <c r="AB6" i="23"/>
  <c r="AA6" i="23"/>
  <c r="Z6" i="23"/>
  <c r="AC5" i="23"/>
  <c r="AB5" i="23"/>
  <c r="AA5" i="23"/>
  <c r="Z5" i="23"/>
  <c r="AC4" i="23"/>
  <c r="AB4" i="23"/>
  <c r="AA4" i="23"/>
  <c r="Z4" i="23"/>
  <c r="AC3" i="23"/>
  <c r="AB3" i="23"/>
  <c r="AB8" i="23" s="1"/>
  <c r="AA3" i="23"/>
  <c r="Z3" i="23"/>
  <c r="AA53" i="23" l="1"/>
  <c r="AB53" i="23"/>
  <c r="Z80" i="23"/>
  <c r="Z17" i="23"/>
  <c r="AC53" i="23"/>
  <c r="AA80" i="23"/>
  <c r="AB80" i="23"/>
  <c r="AB17" i="23"/>
  <c r="Z44" i="23"/>
  <c r="AC80" i="23"/>
  <c r="AC17" i="23"/>
  <c r="AA44" i="23"/>
  <c r="Z71" i="23"/>
  <c r="Z8" i="23"/>
  <c r="AC44" i="23"/>
  <c r="AA71" i="23"/>
  <c r="Z98" i="23"/>
  <c r="AA8" i="23"/>
  <c r="Z35" i="23"/>
  <c r="AB71" i="23"/>
  <c r="AB98" i="23"/>
  <c r="AC8" i="23"/>
  <c r="AB35" i="23"/>
  <c r="Z62" i="23"/>
  <c r="AC98" i="23"/>
  <c r="AC35" i="23"/>
  <c r="AA62" i="23"/>
  <c r="Z89" i="23"/>
  <c r="Z26" i="23"/>
  <c r="AA89" i="23"/>
  <c r="AA26" i="23"/>
  <c r="AB89" i="23"/>
  <c r="AB26" i="23"/>
  <c r="Z53" i="23"/>
  <c r="AC89" i="23"/>
  <c r="I125" i="23"/>
  <c r="G125" i="23"/>
  <c r="E124" i="23"/>
  <c r="B125" i="23"/>
  <c r="L124" i="23"/>
  <c r="L125" i="23"/>
  <c r="K124" i="23"/>
  <c r="J125" i="23"/>
  <c r="H124" i="23"/>
  <c r="G124" i="23"/>
  <c r="F125" i="23"/>
  <c r="E125" i="23"/>
  <c r="D125" i="23"/>
  <c r="D124" i="23"/>
  <c r="C125" i="23"/>
  <c r="C124" i="23"/>
  <c r="B124" i="23"/>
  <c r="B126" i="23" s="1"/>
  <c r="K125" i="23"/>
  <c r="J124" i="23"/>
  <c r="I124" i="23"/>
  <c r="H125" i="23"/>
  <c r="F124" i="23"/>
  <c r="J127" i="23" l="1"/>
  <c r="F127" i="23"/>
  <c r="K127" i="23"/>
  <c r="E127" i="23"/>
  <c r="G127" i="23"/>
  <c r="I127" i="23"/>
  <c r="L127" i="23"/>
  <c r="H127" i="23"/>
  <c r="D127" i="23"/>
  <c r="H126" i="23"/>
  <c r="E126" i="23"/>
  <c r="C126" i="23"/>
  <c r="L126" i="23"/>
  <c r="I126" i="23"/>
  <c r="J126" i="23"/>
  <c r="D126" i="23"/>
  <c r="G126" i="23"/>
  <c r="K126" i="23"/>
  <c r="F126" i="23"/>
</calcChain>
</file>

<file path=xl/sharedStrings.xml><?xml version="1.0" encoding="utf-8"?>
<sst xmlns="http://schemas.openxmlformats.org/spreadsheetml/2006/main" count="408" uniqueCount="114">
  <si>
    <t>Name of the person in charge:</t>
  </si>
  <si>
    <t>Experimental setup</t>
  </si>
  <si>
    <t>Medium used and volume of blood (if used):</t>
  </si>
  <si>
    <t>Initial load:</t>
  </si>
  <si>
    <t>Test Date (mm/dd/yyyy):</t>
  </si>
  <si>
    <t>Name of Microorganism (or cell):</t>
  </si>
  <si>
    <t xml:space="preserve"> cassette/channel information:</t>
  </si>
  <si>
    <t>Note (more experimental information)</t>
  </si>
  <si>
    <t xml:space="preserve">frequency range </t>
  </si>
  <si>
    <t>1k to 100M Hz</t>
  </si>
  <si>
    <t xml:space="preserve">equivalent circuit </t>
  </si>
  <si>
    <t>voltage</t>
  </si>
  <si>
    <t>Chi-Sqr</t>
  </si>
  <si>
    <t>Sum-Sqr</t>
  </si>
  <si>
    <t>Le(Error)</t>
  </si>
  <si>
    <t>Le(Error%)</t>
  </si>
  <si>
    <t>Re(±)</t>
  </si>
  <si>
    <t>Re(Error)</t>
  </si>
  <si>
    <t>Re(Error%)</t>
  </si>
  <si>
    <t>Rb(Error)</t>
  </si>
  <si>
    <t>Rb(Error%)</t>
  </si>
  <si>
    <t>Bulk Capacitance (CPEb-T)</t>
  </si>
  <si>
    <t>avrage</t>
  </si>
  <si>
    <t>Std</t>
  </si>
  <si>
    <t xml:space="preserve">average </t>
  </si>
  <si>
    <t>percentage</t>
  </si>
  <si>
    <t>Le(±)</t>
  </si>
  <si>
    <t>CPEe-T(±)</t>
  </si>
  <si>
    <t>CPEe-T(Error)</t>
  </si>
  <si>
    <t>CPEe-T(Error%)</t>
  </si>
  <si>
    <t>CPEe-P(±)</t>
  </si>
  <si>
    <t>CPEe-P(Error)</t>
  </si>
  <si>
    <t>CPEe-P(Error%)</t>
  </si>
  <si>
    <t>Rb(±)</t>
  </si>
  <si>
    <t>CPEb-T(±)</t>
  </si>
  <si>
    <t>CPEb-T(Error)</t>
  </si>
  <si>
    <t>CPEb-T(Error%)</t>
  </si>
  <si>
    <t>CPEb-P(±)</t>
  </si>
  <si>
    <t>CPEb-P(Error)</t>
  </si>
  <si>
    <t>CPEb-P(Error%)</t>
  </si>
  <si>
    <t>6 points</t>
  </si>
  <si>
    <t>yongqiang</t>
  </si>
  <si>
    <t>Re+Rb</t>
  </si>
  <si>
    <t>Le</t>
  </si>
  <si>
    <t>CPE-e</t>
  </si>
  <si>
    <t>CPE-b</t>
  </si>
  <si>
    <t>S. Aureus</t>
  </si>
  <si>
    <t>time</t>
  </si>
  <si>
    <t xml:space="preserve">CFU count </t>
  </si>
  <si>
    <t>CFU/ml</t>
  </si>
  <si>
    <t>new galss bottom (1,2,3)</t>
  </si>
  <si>
    <t>measurement</t>
  </si>
  <si>
    <t>1 dil</t>
  </si>
  <si>
    <t>2 dil</t>
  </si>
  <si>
    <t>3 dil</t>
  </si>
  <si>
    <t>4 dil</t>
  </si>
  <si>
    <t>5 dil</t>
  </si>
  <si>
    <t>Model: C:\Users\yangy\Desktop\mode1.mdl</t>
  </si>
  <si>
    <t xml:space="preserve">5x10^5/ml At MIC 8ug/ml chloramphenicol with MNPs (10mg/ml) </t>
  </si>
  <si>
    <t>D:\Google Drive\Research\data\New folder\1\1-1-2.TXT</t>
  </si>
  <si>
    <t>D:\Google Drive\Research\data\New folder\1\1-1-4.TXT</t>
  </si>
  <si>
    <t>D:\Google Drive\Research\data\New folder\1\1-1-5.TXT</t>
  </si>
  <si>
    <t>D:\Google Drive\Research\data\New folder\1\2-1-1.TXT</t>
  </si>
  <si>
    <t>D:\Google Drive\Research\data\New folder\1\2-1-2.TXT</t>
  </si>
  <si>
    <t>D:\Google Drive\Research\data\New folder\1\2-1-3.TXT</t>
  </si>
  <si>
    <t>D:\Google Drive\Research\data\New folder\1\2-1-4.TXT</t>
  </si>
  <si>
    <t>D:\Google Drive\Research\data\New folder\1\2-1-5.TXT</t>
  </si>
  <si>
    <t>D:\Google Drive\Research\data\New folder\1\3-1-1.TXT</t>
  </si>
  <si>
    <t>D:\Google Drive\Research\data\New folder\1\3-1-2.TXT</t>
  </si>
  <si>
    <t>D:\Google Drive\Research\data\New folder\1\3-1-3.TXT</t>
  </si>
  <si>
    <t>D:\Google Drive\Research\data\New folder\1\3-1-4.TXT</t>
  </si>
  <si>
    <t>D:\Google Drive\Research\data\New folder\1\3-1-5.TXT</t>
  </si>
  <si>
    <t>D:\Google Drive\Research\data\New folder\1\4-1-1.TXT</t>
  </si>
  <si>
    <t>D:\Google Drive\Research\data\New folder\1\4-1-2.TXT</t>
  </si>
  <si>
    <t>D:\Google Drive\Research\data\New folder\1\4-1-3.TXT</t>
  </si>
  <si>
    <t>D:\Google Drive\Research\data\New folder\1\4-1-4.TXT</t>
  </si>
  <si>
    <t>D:\Google Drive\Research\data\New folder\1\4-1-5.TXT</t>
  </si>
  <si>
    <t>D:\Google Drive\Research\data\New folder\1\5-1-1.TXT</t>
  </si>
  <si>
    <t>D:\Google Drive\Research\data\New folder\1\5-1-2.TXT</t>
  </si>
  <si>
    <t>D:\Google Drive\Research\data\New folder\1\5-1-3.TXT</t>
  </si>
  <si>
    <t>D:\Google Drive\Research\data\New folder\1\5-1-4.TXT</t>
  </si>
  <si>
    <t>D:\Google Drive\Research\data\New folder\1\5-1-5.TXT</t>
  </si>
  <si>
    <t>D:\Google Drive\Research\data\New folder\1\6-1-1.TXT</t>
  </si>
  <si>
    <t>D:\Google Drive\Research\data\New folder\1\6-1-2.TXT</t>
  </si>
  <si>
    <t>D:\Google Drive\Research\data\New folder\1\6-1-3.TXT</t>
  </si>
  <si>
    <t>D:\Google Drive\Research\data\New folder\1\6-1-4.TXT</t>
  </si>
  <si>
    <t>D:\Google Drive\Research\data\New folder\1\6-1-5.TXT</t>
  </si>
  <si>
    <t>D:\Google Drive\Research\data\New folder\1\7-1-1.TXT</t>
  </si>
  <si>
    <t>D:\Google Drive\Research\data\New folder\1\7-1-2.TXT</t>
  </si>
  <si>
    <t>D:\Google Drive\Research\data\New folder\1\7-1-3.TXT</t>
  </si>
  <si>
    <t>D:\Google Drive\Research\data\New folder\1\7-1-4.TXT</t>
  </si>
  <si>
    <t>D:\Google Drive\Research\data\New folder\1\7-1-5.TXT</t>
  </si>
  <si>
    <t>D:\Google Drive\Research\data\New folder\1\8-1-1.TXT</t>
  </si>
  <si>
    <t>D:\Google Drive\Research\data\New folder\1\8-1-2.TXT</t>
  </si>
  <si>
    <t>D:\Google Drive\Research\data\New folder\1\8-1-3.TXT</t>
  </si>
  <si>
    <t>D:\Google Drive\Research\data\New folder\1\8-1-4.TXT</t>
  </si>
  <si>
    <t>D:\Google Drive\Research\data\New folder\1\8-1-5.TXT</t>
  </si>
  <si>
    <t>D:\Google Drive\Research\data\New folder\1\10-1-1.TXT</t>
  </si>
  <si>
    <t>D:\Google Drive\Research\data\New folder\1\10-1-2.TXT</t>
  </si>
  <si>
    <t>D:\Google Drive\Research\data\New folder\1\10-2-3.TXT</t>
  </si>
  <si>
    <t>D:\Google Drive\Research\data\New folder\1\10-2-4.TXT</t>
  </si>
  <si>
    <t>D:\Google Drive\Research\data\New folder\1\10-2-5.TXT</t>
  </si>
  <si>
    <t>D:\Google Drive\Research\data\New folder\1\11-1-1.TXT</t>
  </si>
  <si>
    <t>D:\Google Drive\Research\data\New folder\1\11-1-2.TXT</t>
  </si>
  <si>
    <t>D:\Google Drive\Research\data\New folder\1\11-1-3.TXT</t>
  </si>
  <si>
    <t>D:\Google Drive\Research\data\New folder\1\11-1-4.TXT</t>
  </si>
  <si>
    <t>D:\Google Drive\Research\data\New folder\1\11-1-5.TXT</t>
  </si>
  <si>
    <t>D:\Google Drive\Research\data\Saureus-above-MIC-32ug-ml-MNP 11152017\1\9-1-1.TXT</t>
  </si>
  <si>
    <t>D:\Google Drive\Research\data\Saureus-above-MIC-32ug-ml-MNP 11152017\1\9-1-2.TXT</t>
  </si>
  <si>
    <t>D:\Google Drive\Research\data\Saureus-above-MIC-32ug-ml-MNP 11152017\1\9-1-3.TXT</t>
  </si>
  <si>
    <t>D:\Google Drive\Research\data\Saureus-above-MIC-32ug-ml-MNP 11152017\1\9-1-4.TXT</t>
  </si>
  <si>
    <t>D:\Google Drive\Research\data\Saureus-above-MIC-32ug-ml-MNP 11152017\1\9-1-5.TXT</t>
  </si>
  <si>
    <t>note:</t>
  </si>
  <si>
    <t>analyzer 2 with error (channel), lost first 3 reading for analyzer 3(channel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</si>
</sst>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11" fontId="0" fillId="0" borderId="1" xfId="0" applyNumberFormat="1" applyBorder="1"/>
    <xf numFmtId="14" fontId="0" fillId="0" borderId="1" xfId="0" applyNumberFormat="1" applyBorder="1"/>
    <xf numFmtId="2" fontId="1" fillId="3" borderId="0" xfId="0" applyNumberFormat="1" applyFont="1" applyFill="1"/>
    <xf numFmtId="0" fontId="1" fillId="0" borderId="0" xfId="0" applyFont="1"/>
    <xf numFmtId="0" fontId="1" fillId="0" borderId="8" xfId="0" applyFont="1" applyBorder="1"/>
    <xf numFmtId="0" fontId="1" fillId="2" borderId="8" xfId="0" applyFont="1" applyFill="1" applyBorder="1"/>
    <xf numFmtId="0" fontId="1" fillId="0" borderId="3" xfId="0" applyFont="1" applyBorder="1"/>
    <xf numFmtId="11" fontId="1" fillId="0" borderId="3" xfId="0" applyNumberFormat="1" applyFont="1" applyBorder="1"/>
    <xf numFmtId="11" fontId="1" fillId="2" borderId="3" xfId="0" applyNumberFormat="1" applyFont="1" applyFill="1" applyBorder="1"/>
    <xf numFmtId="11" fontId="1" fillId="0" borderId="0" xfId="0" applyNumberFormat="1" applyFont="1"/>
    <xf numFmtId="11" fontId="1" fillId="2" borderId="0" xfId="0" applyNumberFormat="1" applyFont="1" applyFill="1"/>
    <xf numFmtId="11" fontId="1" fillId="0" borderId="8" xfId="0" applyNumberFormat="1" applyFont="1" applyBorder="1"/>
    <xf numFmtId="0" fontId="1" fillId="2" borderId="3" xfId="0" applyFont="1" applyFill="1" applyBorder="1"/>
    <xf numFmtId="9" fontId="1" fillId="3" borderId="0" xfId="0" applyNumberFormat="1" applyFont="1" applyFill="1"/>
    <xf numFmtId="0" fontId="1" fillId="2" borderId="0" xfId="0" applyFont="1" applyFill="1"/>
    <xf numFmtId="1" fontId="1" fillId="3" borderId="8" xfId="0" applyNumberFormat="1" applyFont="1" applyFill="1" applyBorder="1"/>
    <xf numFmtId="9" fontId="1" fillId="3" borderId="8" xfId="0" applyNumberFormat="1" applyFont="1" applyFill="1" applyBorder="1"/>
    <xf numFmtId="11" fontId="1" fillId="2" borderId="8" xfId="0" applyNumberFormat="1" applyFont="1" applyFill="1" applyBorder="1"/>
    <xf numFmtId="0" fontId="1" fillId="0" borderId="1" xfId="0" applyFont="1" applyBorder="1"/>
    <xf numFmtId="1" fontId="1" fillId="0" borderId="1" xfId="0" applyNumberFormat="1" applyFont="1" applyBorder="1"/>
    <xf numFmtId="11" fontId="1" fillId="0" borderId="1" xfId="0" applyNumberFormat="1" applyFont="1" applyBorder="1"/>
    <xf numFmtId="0" fontId="1" fillId="3" borderId="0" xfId="0" applyFont="1" applyFill="1"/>
    <xf numFmtId="0" fontId="1" fillId="0" borderId="10" xfId="0" applyFont="1" applyBorder="1" applyAlignment="1">
      <alignment horizontal="center"/>
    </xf>
    <xf numFmtId="10" fontId="1" fillId="0" borderId="1" xfId="0" applyNumberFormat="1" applyFont="1" applyBorder="1"/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1" fillId="3" borderId="0" xfId="0" applyNumberFormat="1" applyFont="1" applyFill="1"/>
    <xf numFmtId="164" fontId="1" fillId="0" borderId="1" xfId="0" applyNumberFormat="1" applyFont="1" applyBorder="1"/>
    <xf numFmtId="0" fontId="0" fillId="0" borderId="10" xfId="0" applyBorder="1" applyAlignment="1">
      <alignment horizontal="center"/>
    </xf>
    <xf numFmtId="11" fontId="1" fillId="2" borderId="1" xfId="0" applyNumberFormat="1" applyFont="1" applyFill="1" applyBorder="1"/>
    <xf numFmtId="11" fontId="1" fillId="2" borderId="10" xfId="0" applyNumberFormat="1" applyFont="1" applyFill="1" applyBorder="1"/>
    <xf numFmtId="10" fontId="1" fillId="0" borderId="0" xfId="0" applyNumberFormat="1" applyFont="1"/>
    <xf numFmtId="165" fontId="1" fillId="0" borderId="1" xfId="0" applyNumberFormat="1" applyFont="1" applyBorder="1"/>
    <xf numFmtId="165" fontId="1" fillId="0" borderId="10" xfId="0" applyNumberFormat="1" applyFont="1" applyBorder="1"/>
    <xf numFmtId="0" fontId="0" fillId="0" borderId="0" xfId="0" applyAlignment="1">
      <alignment vertical="top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1" fillId="3" borderId="8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14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0.66666666666666663</c:v>
                </c:pt>
                <c:pt idx="2">
                  <c:v>1.3333333333333333</c:v>
                </c:pt>
                <c:pt idx="3">
                  <c:v>2</c:v>
                </c:pt>
                <c:pt idx="4">
                  <c:v>2.6666666666666665</c:v>
                </c:pt>
                <c:pt idx="5">
                  <c:v>3.3333333333333335</c:v>
                </c:pt>
                <c:pt idx="6">
                  <c:v>4</c:v>
                </c:pt>
                <c:pt idx="7">
                  <c:v>4.666666666666667</c:v>
                </c:pt>
                <c:pt idx="8">
                  <c:v>5.333333333333333</c:v>
                </c:pt>
                <c:pt idx="9">
                  <c:v>6</c:v>
                </c:pt>
                <c:pt idx="10">
                  <c:v>6.666666666666667</c:v>
                </c:pt>
              </c:numCache>
            </c:numRef>
          </c:xVal>
          <c:yVal>
            <c:numRef>
              <c:f>'channel 1'!$B$119:$N$119</c:f>
              <c:numCache>
                <c:formatCode>0.00E+00</c:formatCode>
                <c:ptCount val="13"/>
                <c:pt idx="0">
                  <c:v>1.6226E-12</c:v>
                </c:pt>
                <c:pt idx="1">
                  <c:v>1.6453000000000001E-12</c:v>
                </c:pt>
                <c:pt idx="2">
                  <c:v>1.6418999999999999E-12</c:v>
                </c:pt>
                <c:pt idx="3">
                  <c:v>1.6519000000000001E-12</c:v>
                </c:pt>
                <c:pt idx="4">
                  <c:v>1.6746999999999999E-12</c:v>
                </c:pt>
                <c:pt idx="5">
                  <c:v>1.6844E-12</c:v>
                </c:pt>
                <c:pt idx="6">
                  <c:v>1.6572E-12</c:v>
                </c:pt>
                <c:pt idx="7">
                  <c:v>1.6391999999999999E-12</c:v>
                </c:pt>
                <c:pt idx="8">
                  <c:v>1.6851999999999999E-12</c:v>
                </c:pt>
                <c:pt idx="9">
                  <c:v>1.6923999999999999E-12</c:v>
                </c:pt>
                <c:pt idx="10">
                  <c:v>1.7006E-12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1-437E-9A67-31CD890AFC8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0.66666666666666663</c:v>
                </c:pt>
                <c:pt idx="2">
                  <c:v>1.3333333333333333</c:v>
                </c:pt>
                <c:pt idx="3">
                  <c:v>2</c:v>
                </c:pt>
                <c:pt idx="4">
                  <c:v>2.6666666666666665</c:v>
                </c:pt>
                <c:pt idx="5">
                  <c:v>3.3333333333333335</c:v>
                </c:pt>
                <c:pt idx="6">
                  <c:v>4</c:v>
                </c:pt>
                <c:pt idx="7">
                  <c:v>4.666666666666667</c:v>
                </c:pt>
                <c:pt idx="8">
                  <c:v>5.333333333333333</c:v>
                </c:pt>
                <c:pt idx="9">
                  <c:v>6</c:v>
                </c:pt>
                <c:pt idx="10">
                  <c:v>6.666666666666667</c:v>
                </c:pt>
              </c:numCache>
            </c:numRef>
          </c:xVal>
          <c:yVal>
            <c:numRef>
              <c:f>'channel 1'!$B$120:$N$120</c:f>
              <c:numCache>
                <c:formatCode>0.00E+00</c:formatCode>
                <c:ptCount val="13"/>
                <c:pt idx="0">
                  <c:v>1.6411999999999999E-12</c:v>
                </c:pt>
                <c:pt idx="1">
                  <c:v>1.6584000000000001E-12</c:v>
                </c:pt>
                <c:pt idx="2">
                  <c:v>1.6518000000000001E-12</c:v>
                </c:pt>
                <c:pt idx="3">
                  <c:v>1.6424999999999999E-12</c:v>
                </c:pt>
                <c:pt idx="4">
                  <c:v>1.7568999999999999E-12</c:v>
                </c:pt>
                <c:pt idx="5">
                  <c:v>1.6818999999999999E-12</c:v>
                </c:pt>
                <c:pt idx="6">
                  <c:v>1.664E-12</c:v>
                </c:pt>
                <c:pt idx="7">
                  <c:v>1.6844999999999999E-12</c:v>
                </c:pt>
                <c:pt idx="8">
                  <c:v>1.7008E-12</c:v>
                </c:pt>
                <c:pt idx="9">
                  <c:v>1.7150000000000001E-12</c:v>
                </c:pt>
                <c:pt idx="10">
                  <c:v>1.7441E-12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1-437E-9A67-31CD890AFC86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0.66666666666666663</c:v>
                </c:pt>
                <c:pt idx="2">
                  <c:v>1.3333333333333333</c:v>
                </c:pt>
                <c:pt idx="3">
                  <c:v>2</c:v>
                </c:pt>
                <c:pt idx="4">
                  <c:v>2.6666666666666665</c:v>
                </c:pt>
                <c:pt idx="5">
                  <c:v>3.3333333333333335</c:v>
                </c:pt>
                <c:pt idx="6">
                  <c:v>4</c:v>
                </c:pt>
                <c:pt idx="7">
                  <c:v>4.666666666666667</c:v>
                </c:pt>
                <c:pt idx="8">
                  <c:v>5.333333333333333</c:v>
                </c:pt>
                <c:pt idx="9">
                  <c:v>6</c:v>
                </c:pt>
                <c:pt idx="10">
                  <c:v>6.666666666666667</c:v>
                </c:pt>
              </c:numCache>
            </c:numRef>
          </c:xVal>
          <c:yVal>
            <c:numRef>
              <c:f>'channel 1'!$B$121:$N$121</c:f>
              <c:numCache>
                <c:formatCode>0.00E+00</c:formatCode>
                <c:ptCount val="13"/>
                <c:pt idx="0">
                  <c:v>1.6272999999999999E-12</c:v>
                </c:pt>
                <c:pt idx="1">
                  <c:v>1.6805999999999999E-12</c:v>
                </c:pt>
                <c:pt idx="2">
                  <c:v>1.6489999999999999E-12</c:v>
                </c:pt>
                <c:pt idx="3">
                  <c:v>1.6424999999999999E-12</c:v>
                </c:pt>
                <c:pt idx="4">
                  <c:v>1.6776E-12</c:v>
                </c:pt>
                <c:pt idx="5">
                  <c:v>1.668E-12</c:v>
                </c:pt>
                <c:pt idx="6">
                  <c:v>1.6930999999999999E-12</c:v>
                </c:pt>
                <c:pt idx="7">
                  <c:v>1.7034E-12</c:v>
                </c:pt>
                <c:pt idx="8">
                  <c:v>1.7049999999999999E-12</c:v>
                </c:pt>
                <c:pt idx="9">
                  <c:v>1.7159E-12</c:v>
                </c:pt>
                <c:pt idx="10">
                  <c:v>1.7269E-12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D1-437E-9A67-31CD890AFC86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0.66666666666666663</c:v>
                </c:pt>
                <c:pt idx="2">
                  <c:v>1.3333333333333333</c:v>
                </c:pt>
                <c:pt idx="3">
                  <c:v>2</c:v>
                </c:pt>
                <c:pt idx="4">
                  <c:v>2.6666666666666665</c:v>
                </c:pt>
                <c:pt idx="5">
                  <c:v>3.3333333333333335</c:v>
                </c:pt>
                <c:pt idx="6">
                  <c:v>4</c:v>
                </c:pt>
                <c:pt idx="7">
                  <c:v>4.666666666666667</c:v>
                </c:pt>
                <c:pt idx="8">
                  <c:v>5.333333333333333</c:v>
                </c:pt>
                <c:pt idx="9">
                  <c:v>6</c:v>
                </c:pt>
                <c:pt idx="10">
                  <c:v>6.666666666666667</c:v>
                </c:pt>
              </c:numCache>
            </c:numRef>
          </c:xVal>
          <c:yVal>
            <c:numRef>
              <c:f>'channel 1'!$B$122:$N$122</c:f>
              <c:numCache>
                <c:formatCode>0.00E+00</c:formatCode>
                <c:ptCount val="13"/>
                <c:pt idx="0">
                  <c:v>1.6272999999999999E-12</c:v>
                </c:pt>
                <c:pt idx="1">
                  <c:v>1.6661999999999999E-12</c:v>
                </c:pt>
                <c:pt idx="2">
                  <c:v>1.6645E-12</c:v>
                </c:pt>
                <c:pt idx="3">
                  <c:v>1.6691E-12</c:v>
                </c:pt>
                <c:pt idx="4">
                  <c:v>1.6552000000000001E-12</c:v>
                </c:pt>
                <c:pt idx="5">
                  <c:v>1.6871999999999999E-12</c:v>
                </c:pt>
                <c:pt idx="6">
                  <c:v>1.7049999999999999E-12</c:v>
                </c:pt>
                <c:pt idx="7">
                  <c:v>1.6995E-12</c:v>
                </c:pt>
                <c:pt idx="8">
                  <c:v>1.7262000000000001E-12</c:v>
                </c:pt>
                <c:pt idx="9">
                  <c:v>1.7416E-12</c:v>
                </c:pt>
                <c:pt idx="10">
                  <c:v>1.7297E-12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D1-437E-9A67-31CD890AFC86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0.66666666666666663</c:v>
                </c:pt>
                <c:pt idx="2">
                  <c:v>1.3333333333333333</c:v>
                </c:pt>
                <c:pt idx="3">
                  <c:v>2</c:v>
                </c:pt>
                <c:pt idx="4">
                  <c:v>2.6666666666666665</c:v>
                </c:pt>
                <c:pt idx="5">
                  <c:v>3.3333333333333335</c:v>
                </c:pt>
                <c:pt idx="6">
                  <c:v>4</c:v>
                </c:pt>
                <c:pt idx="7">
                  <c:v>4.666666666666667</c:v>
                </c:pt>
                <c:pt idx="8">
                  <c:v>5.333333333333333</c:v>
                </c:pt>
                <c:pt idx="9">
                  <c:v>6</c:v>
                </c:pt>
                <c:pt idx="10">
                  <c:v>6.666666666666667</c:v>
                </c:pt>
              </c:numCache>
            </c:numRef>
          </c:xVal>
          <c:yVal>
            <c:numRef>
              <c:f>'channel 1'!$B$123:$N$123</c:f>
              <c:numCache>
                <c:formatCode>0.00E+00</c:formatCode>
                <c:ptCount val="13"/>
                <c:pt idx="0">
                  <c:v>1.6411999999999999E-12</c:v>
                </c:pt>
                <c:pt idx="1">
                  <c:v>1.6811999999999999E-12</c:v>
                </c:pt>
                <c:pt idx="2">
                  <c:v>1.6691E-12</c:v>
                </c:pt>
                <c:pt idx="3">
                  <c:v>1.6505000000000001E-12</c:v>
                </c:pt>
                <c:pt idx="4">
                  <c:v>1.5913000000000001E-12</c:v>
                </c:pt>
                <c:pt idx="5">
                  <c:v>1.6862E-12</c:v>
                </c:pt>
                <c:pt idx="6">
                  <c:v>1.7086E-12</c:v>
                </c:pt>
                <c:pt idx="7">
                  <c:v>1.7111E-12</c:v>
                </c:pt>
                <c:pt idx="8">
                  <c:v>1.7318999999999999E-12</c:v>
                </c:pt>
                <c:pt idx="9">
                  <c:v>1.7446000000000001E-12</c:v>
                </c:pt>
                <c:pt idx="10">
                  <c:v>1.7133999999999999E-12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D1-437E-9A67-31CD890AFC86}"/>
            </c:ext>
          </c:extLst>
        </c:ser>
        <c:ser>
          <c:idx val="5"/>
          <c:order val="5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0.66666666666666663</c:v>
                </c:pt>
                <c:pt idx="2">
                  <c:v>1.3333333333333333</c:v>
                </c:pt>
                <c:pt idx="3">
                  <c:v>2</c:v>
                </c:pt>
                <c:pt idx="4">
                  <c:v>2.6666666666666665</c:v>
                </c:pt>
                <c:pt idx="5">
                  <c:v>3.3333333333333335</c:v>
                </c:pt>
                <c:pt idx="6">
                  <c:v>4</c:v>
                </c:pt>
                <c:pt idx="7">
                  <c:v>4.666666666666667</c:v>
                </c:pt>
                <c:pt idx="8">
                  <c:v>5.333333333333333</c:v>
                </c:pt>
                <c:pt idx="9">
                  <c:v>6</c:v>
                </c:pt>
                <c:pt idx="10">
                  <c:v>6.666666666666667</c:v>
                </c:pt>
              </c:numCache>
            </c:numRef>
          </c:xVal>
          <c:yVal>
            <c:numRef>
              <c:f>'channel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D1-437E-9A67-31CD890AF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9280"/>
        <c:axId val="275171200"/>
      </c:scatterChart>
      <c:valAx>
        <c:axId val="275169280"/>
        <c:scaling>
          <c:orientation val="minMax"/>
          <c:max val="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55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75171200"/>
        <c:crosses val="autoZero"/>
        <c:crossBetween val="midCat"/>
      </c:valAx>
      <c:valAx>
        <c:axId val="275171200"/>
        <c:scaling>
          <c:orientation val="minMax"/>
          <c:max val="1.9000000000000012E-12"/>
          <c:min val="1.5000000000000009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275169280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17"/>
          <c:y val="5.6030183727034118E-2"/>
          <c:w val="0.62732005090272802"/>
          <c:h val="0.78169364246135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1'!$B$116:$N$116</c:f>
              <c:strCache>
                <c:ptCount val="13"/>
                <c:pt idx="0">
                  <c:v>Bulk Capacitance (CPEb-T)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'channel 1'!$B$125:$N$125</c:f>
                <c:numCache>
                  <c:formatCode>General</c:formatCode>
                  <c:ptCount val="13"/>
                  <c:pt idx="0">
                    <c:v>8.686023255782797E-15</c:v>
                  </c:pt>
                  <c:pt idx="1">
                    <c:v>1.5247229256491095E-14</c:v>
                  </c:pt>
                  <c:pt idx="2">
                    <c:v>1.1253577209047841E-14</c:v>
                  </c:pt>
                  <c:pt idx="3">
                    <c:v>1.087106250556959E-14</c:v>
                  </c:pt>
                  <c:pt idx="4">
                    <c:v>5.9240383185796429E-14</c:v>
                  </c:pt>
                  <c:pt idx="5">
                    <c:v>7.8324964091916464E-15</c:v>
                  </c:pt>
                  <c:pt idx="6">
                    <c:v>2.3636454894928689E-14</c:v>
                  </c:pt>
                  <c:pt idx="7">
                    <c:v>2.8703884754506702E-14</c:v>
                  </c:pt>
                  <c:pt idx="8">
                    <c:v>1.9147898056967005E-14</c:v>
                  </c:pt>
                  <c:pt idx="9">
                    <c:v>2.1547853721426666E-14</c:v>
                  </c:pt>
                  <c:pt idx="10">
                    <c:v>1.6577183114148191E-14</c:v>
                  </c:pt>
                </c:numCache>
              </c:numRef>
            </c:plus>
            <c:minus>
              <c:numRef>
                <c:f>'channel 1'!$B$125:$N$125</c:f>
                <c:numCache>
                  <c:formatCode>General</c:formatCode>
                  <c:ptCount val="13"/>
                  <c:pt idx="0">
                    <c:v>8.686023255782797E-15</c:v>
                  </c:pt>
                  <c:pt idx="1">
                    <c:v>1.5247229256491095E-14</c:v>
                  </c:pt>
                  <c:pt idx="2">
                    <c:v>1.1253577209047841E-14</c:v>
                  </c:pt>
                  <c:pt idx="3">
                    <c:v>1.087106250556959E-14</c:v>
                  </c:pt>
                  <c:pt idx="4">
                    <c:v>5.9240383185796429E-14</c:v>
                  </c:pt>
                  <c:pt idx="5">
                    <c:v>7.8324964091916464E-15</c:v>
                  </c:pt>
                  <c:pt idx="6">
                    <c:v>2.3636454894928689E-14</c:v>
                  </c:pt>
                  <c:pt idx="7">
                    <c:v>2.8703884754506702E-14</c:v>
                  </c:pt>
                  <c:pt idx="8">
                    <c:v>1.9147898056967005E-14</c:v>
                  </c:pt>
                  <c:pt idx="9">
                    <c:v>2.1547853721426666E-14</c:v>
                  </c:pt>
                  <c:pt idx="10">
                    <c:v>1.6577183114148191E-14</c:v>
                  </c:pt>
                </c:numCache>
              </c:numRef>
            </c:minus>
          </c:errBars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0.66666666666666663</c:v>
                </c:pt>
                <c:pt idx="2">
                  <c:v>1.3333333333333333</c:v>
                </c:pt>
                <c:pt idx="3">
                  <c:v>2</c:v>
                </c:pt>
                <c:pt idx="4">
                  <c:v>2.6666666666666665</c:v>
                </c:pt>
                <c:pt idx="5">
                  <c:v>3.3333333333333335</c:v>
                </c:pt>
                <c:pt idx="6">
                  <c:v>4</c:v>
                </c:pt>
                <c:pt idx="7">
                  <c:v>4.666666666666667</c:v>
                </c:pt>
                <c:pt idx="8">
                  <c:v>5.333333333333333</c:v>
                </c:pt>
                <c:pt idx="9">
                  <c:v>6</c:v>
                </c:pt>
                <c:pt idx="10">
                  <c:v>6.666666666666667</c:v>
                </c:pt>
              </c:numCache>
            </c:numRef>
          </c:xVal>
          <c:yVal>
            <c:numRef>
              <c:f>'channel 1'!$B$124:$N$124</c:f>
              <c:numCache>
                <c:formatCode>0.00E+00</c:formatCode>
                <c:ptCount val="13"/>
                <c:pt idx="0">
                  <c:v>1.6319199999999998E-12</c:v>
                </c:pt>
                <c:pt idx="1">
                  <c:v>1.6663400000000001E-12</c:v>
                </c:pt>
                <c:pt idx="2">
                  <c:v>1.65526E-12</c:v>
                </c:pt>
                <c:pt idx="3">
                  <c:v>1.6513E-12</c:v>
                </c:pt>
                <c:pt idx="4">
                  <c:v>1.6711400000000001E-12</c:v>
                </c:pt>
                <c:pt idx="5">
                  <c:v>1.6815400000000001E-12</c:v>
                </c:pt>
                <c:pt idx="6">
                  <c:v>1.68558E-12</c:v>
                </c:pt>
                <c:pt idx="7">
                  <c:v>1.6875400000000001E-12</c:v>
                </c:pt>
                <c:pt idx="8">
                  <c:v>1.7098199999999999E-12</c:v>
                </c:pt>
                <c:pt idx="9">
                  <c:v>1.7219000000000002E-12</c:v>
                </c:pt>
                <c:pt idx="10">
                  <c:v>1.7229400000000001E-12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4-48D9-8982-61F26C0C1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9280"/>
        <c:axId val="275171200"/>
      </c:scatterChart>
      <c:scatterChart>
        <c:scatterStyle val="lineMarker"/>
        <c:varyColors val="0"/>
        <c:ser>
          <c:idx val="1"/>
          <c:order val="1"/>
          <c:tx>
            <c:strRef>
              <c:f>'channel 1'!$A$103:$D$103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'channel 1'!$B$105:$L$105</c:f>
              <c:numCache>
                <c:formatCode>0.0</c:formatCode>
                <c:ptCount val="11"/>
                <c:pt idx="0">
                  <c:v>0</c:v>
                </c:pt>
                <c:pt idx="1">
                  <c:v>0.66666666666666663</c:v>
                </c:pt>
                <c:pt idx="2">
                  <c:v>1.3333333333333333</c:v>
                </c:pt>
                <c:pt idx="3">
                  <c:v>2</c:v>
                </c:pt>
                <c:pt idx="4">
                  <c:v>2.6666666666666665</c:v>
                </c:pt>
                <c:pt idx="5">
                  <c:v>3.3333333333333335</c:v>
                </c:pt>
                <c:pt idx="6">
                  <c:v>4</c:v>
                </c:pt>
                <c:pt idx="7">
                  <c:v>4.666666666666667</c:v>
                </c:pt>
                <c:pt idx="8">
                  <c:v>5.333333333333333</c:v>
                </c:pt>
                <c:pt idx="9">
                  <c:v>6</c:v>
                </c:pt>
                <c:pt idx="10">
                  <c:v>6.666666666666667</c:v>
                </c:pt>
              </c:numCache>
            </c:numRef>
          </c:xVal>
          <c:yVal>
            <c:numRef>
              <c:f>'channel 1'!$B$111:$L$111</c:f>
              <c:numCache>
                <c:formatCode>0.0E+00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94-48D9-8982-61F26C0C1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21040"/>
        <c:axId val="468127928"/>
      </c:scatterChart>
      <c:valAx>
        <c:axId val="2751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275171200"/>
        <c:crosses val="autoZero"/>
        <c:crossBetween val="midCat"/>
      </c:valAx>
      <c:valAx>
        <c:axId val="275171200"/>
        <c:scaling>
          <c:orientation val="minMax"/>
          <c:max val="1.9000000000000012E-12"/>
          <c:min val="1.5000000000000009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275169280"/>
        <c:crosses val="autoZero"/>
        <c:crossBetween val="midCat"/>
      </c:valAx>
      <c:valAx>
        <c:axId val="468127928"/>
        <c:scaling>
          <c:logBase val="10"/>
          <c:orientation val="minMax"/>
          <c:max val="10000000000"/>
          <c:min val="10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3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468121040"/>
        <c:crosses val="max"/>
        <c:crossBetween val="midCat"/>
      </c:valAx>
      <c:valAx>
        <c:axId val="46812104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68127928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128</xdr:row>
      <xdr:rowOff>0</xdr:rowOff>
    </xdr:from>
    <xdr:to>
      <xdr:col>9</xdr:col>
      <xdr:colOff>23812</xdr:colOff>
      <xdr:row>143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A347A-E15A-4562-8F81-C3F68BF31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128</xdr:row>
      <xdr:rowOff>9525</xdr:rowOff>
    </xdr:from>
    <xdr:to>
      <xdr:col>18</xdr:col>
      <xdr:colOff>33337</xdr:colOff>
      <xdr:row>143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69633-6C19-4D4A-9CFE-4DF483186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B13" sqref="B13:B22"/>
    </sheetView>
  </sheetViews>
  <sheetFormatPr defaultRowHeight="14.5" x14ac:dyDescent="0.35"/>
  <cols>
    <col min="1" max="1" width="41.26953125" bestFit="1" customWidth="1"/>
    <col min="2" max="2" width="80.54296875" customWidth="1"/>
    <col min="3" max="3" width="52.453125" bestFit="1" customWidth="1"/>
  </cols>
  <sheetData>
    <row r="1" spans="1:3" x14ac:dyDescent="0.35">
      <c r="A1" s="1" t="s">
        <v>4</v>
      </c>
      <c r="B1" s="8">
        <v>43049</v>
      </c>
    </row>
    <row r="2" spans="1:3" x14ac:dyDescent="0.35">
      <c r="A2" s="1" t="s">
        <v>0</v>
      </c>
      <c r="B2" s="1" t="s">
        <v>41</v>
      </c>
    </row>
    <row r="3" spans="1:3" x14ac:dyDescent="0.35">
      <c r="A3" s="1" t="s">
        <v>1</v>
      </c>
      <c r="B3" s="1"/>
    </row>
    <row r="4" spans="1:3" x14ac:dyDescent="0.35">
      <c r="A4" s="1" t="s">
        <v>2</v>
      </c>
      <c r="B4" s="1"/>
    </row>
    <row r="5" spans="1:3" x14ac:dyDescent="0.35">
      <c r="A5" s="1" t="s">
        <v>5</v>
      </c>
      <c r="B5" s="1" t="s">
        <v>46</v>
      </c>
    </row>
    <row r="6" spans="1:3" x14ac:dyDescent="0.35">
      <c r="A6" s="1" t="s">
        <v>3</v>
      </c>
      <c r="B6" s="7" t="s">
        <v>58</v>
      </c>
    </row>
    <row r="7" spans="1:3" x14ac:dyDescent="0.35">
      <c r="A7" s="1" t="s">
        <v>6</v>
      </c>
      <c r="B7" s="1" t="s">
        <v>50</v>
      </c>
    </row>
    <row r="9" spans="1:3" x14ac:dyDescent="0.35">
      <c r="A9" s="42" t="s">
        <v>7</v>
      </c>
      <c r="B9" s="43"/>
    </row>
    <row r="10" spans="1:3" x14ac:dyDescent="0.35">
      <c r="A10" s="2" t="s">
        <v>8</v>
      </c>
      <c r="B10" s="3" t="s">
        <v>9</v>
      </c>
    </row>
    <row r="11" spans="1:3" x14ac:dyDescent="0.35">
      <c r="A11" s="4" t="s">
        <v>11</v>
      </c>
      <c r="B11" s="5"/>
    </row>
    <row r="12" spans="1:3" x14ac:dyDescent="0.35">
      <c r="A12" s="4" t="s">
        <v>10</v>
      </c>
      <c r="B12" s="5"/>
    </row>
    <row r="13" spans="1:3" x14ac:dyDescent="0.35">
      <c r="A13" s="4" t="s">
        <v>112</v>
      </c>
      <c r="B13" s="44" t="s">
        <v>113</v>
      </c>
    </row>
    <row r="14" spans="1:3" x14ac:dyDescent="0.35">
      <c r="A14" s="4"/>
      <c r="B14" s="44"/>
    </row>
    <row r="15" spans="1:3" x14ac:dyDescent="0.35">
      <c r="A15" s="4"/>
      <c r="B15" s="44"/>
    </row>
    <row r="16" spans="1:3" x14ac:dyDescent="0.35">
      <c r="A16" s="4"/>
      <c r="B16" s="44"/>
      <c r="C16" s="41"/>
    </row>
    <row r="17" spans="1:2" x14ac:dyDescent="0.35">
      <c r="A17" s="4"/>
      <c r="B17" s="44"/>
    </row>
    <row r="18" spans="1:2" x14ac:dyDescent="0.35">
      <c r="A18" s="4"/>
      <c r="B18" s="44"/>
    </row>
    <row r="19" spans="1:2" x14ac:dyDescent="0.35">
      <c r="A19" s="4"/>
      <c r="B19" s="44"/>
    </row>
    <row r="20" spans="1:2" x14ac:dyDescent="0.35">
      <c r="A20" s="4"/>
      <c r="B20" s="44"/>
    </row>
    <row r="21" spans="1:2" x14ac:dyDescent="0.35">
      <c r="A21" s="4"/>
      <c r="B21" s="44"/>
    </row>
    <row r="22" spans="1:2" x14ac:dyDescent="0.35">
      <c r="A22" s="6"/>
      <c r="B22" s="45"/>
    </row>
  </sheetData>
  <mergeCells count="2">
    <mergeCell ref="A9:B9"/>
    <mergeCell ref="B13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0711-1E22-484C-818F-B10562BF1AD1}">
  <dimension ref="A1:AC127"/>
  <sheetViews>
    <sheetView tabSelected="1" topLeftCell="A121" workbookViewId="0">
      <selection activeCell="A39" sqref="A39"/>
    </sheetView>
  </sheetViews>
  <sheetFormatPr defaultColWidth="9.1796875" defaultRowHeight="14.5" x14ac:dyDescent="0.35"/>
  <cols>
    <col min="1" max="1" width="50.81640625" style="10" customWidth="1"/>
    <col min="2" max="5" width="9.1796875" style="10"/>
    <col min="6" max="6" width="9.453125" style="10" customWidth="1"/>
    <col min="7" max="11" width="9.1796875" style="10"/>
    <col min="12" max="12" width="9.54296875" style="10" bestFit="1" customWidth="1"/>
    <col min="13" max="22" width="9.1796875" style="10"/>
    <col min="23" max="23" width="9.453125" style="10" customWidth="1"/>
    <col min="24" max="24" width="14.7265625" style="10" bestFit="1" customWidth="1"/>
    <col min="25" max="16384" width="9.1796875" style="10"/>
  </cols>
  <sheetData>
    <row r="1" spans="1:29" x14ac:dyDescent="0.35">
      <c r="A1" s="33">
        <v>1</v>
      </c>
    </row>
    <row r="2" spans="1:29" x14ac:dyDescent="0.35">
      <c r="A2" s="11" t="s">
        <v>57</v>
      </c>
      <c r="B2" s="11" t="s">
        <v>12</v>
      </c>
      <c r="C2" s="11" t="s">
        <v>13</v>
      </c>
      <c r="D2" s="11" t="s">
        <v>26</v>
      </c>
      <c r="E2" s="11" t="s">
        <v>14</v>
      </c>
      <c r="F2" s="11" t="s">
        <v>15</v>
      </c>
      <c r="G2" s="11" t="s">
        <v>16</v>
      </c>
      <c r="H2" s="11" t="s">
        <v>17</v>
      </c>
      <c r="I2" s="11" t="s">
        <v>18</v>
      </c>
      <c r="J2" s="11" t="s">
        <v>27</v>
      </c>
      <c r="K2" s="11" t="s">
        <v>28</v>
      </c>
      <c r="L2" s="11" t="s">
        <v>29</v>
      </c>
      <c r="M2" s="11" t="s">
        <v>30</v>
      </c>
      <c r="N2" s="11" t="s">
        <v>31</v>
      </c>
      <c r="O2" s="11" t="s">
        <v>32</v>
      </c>
      <c r="P2" s="11" t="s">
        <v>33</v>
      </c>
      <c r="Q2" s="11" t="s">
        <v>19</v>
      </c>
      <c r="R2" s="11" t="s">
        <v>20</v>
      </c>
      <c r="S2" s="12" t="s">
        <v>34</v>
      </c>
      <c r="T2" s="11" t="s">
        <v>35</v>
      </c>
      <c r="U2" s="11" t="s">
        <v>36</v>
      </c>
      <c r="V2" s="11" t="s">
        <v>37</v>
      </c>
      <c r="W2" s="11" t="s">
        <v>38</v>
      </c>
      <c r="X2" s="11" t="s">
        <v>39</v>
      </c>
      <c r="Z2" s="10" t="s">
        <v>43</v>
      </c>
      <c r="AA2" s="10" t="s">
        <v>42</v>
      </c>
      <c r="AB2" s="10" t="s">
        <v>44</v>
      </c>
      <c r="AC2" s="10" t="s">
        <v>45</v>
      </c>
    </row>
    <row r="3" spans="1:29" x14ac:dyDescent="0.35">
      <c r="A3" s="13" t="s">
        <v>59</v>
      </c>
      <c r="B3" s="14">
        <v>8.6570000000000006E-5</v>
      </c>
      <c r="C3" s="13">
        <v>2.7269999999999999E-2</v>
      </c>
      <c r="D3" s="14">
        <v>1.8348E-7</v>
      </c>
      <c r="E3" s="14">
        <v>6.4002999999999999E-9</v>
      </c>
      <c r="F3" s="14">
        <v>3.4883000000000002</v>
      </c>
      <c r="G3" s="13">
        <v>-26.15</v>
      </c>
      <c r="H3" s="13">
        <v>5.0768000000000004</v>
      </c>
      <c r="I3" s="13">
        <v>19.414000000000001</v>
      </c>
      <c r="J3" s="14">
        <v>3.2067000000000003E-7</v>
      </c>
      <c r="K3" s="14">
        <v>1.9865E-8</v>
      </c>
      <c r="L3" s="14">
        <v>6.1947999999999999</v>
      </c>
      <c r="M3" s="13">
        <v>0.75778999999999996</v>
      </c>
      <c r="N3" s="14">
        <v>5.4042999999999999E-3</v>
      </c>
      <c r="O3" s="14">
        <v>0.71316999999999997</v>
      </c>
      <c r="P3" s="13">
        <v>5931</v>
      </c>
      <c r="Q3" s="14">
        <v>6.3483000000000001</v>
      </c>
      <c r="R3" s="14">
        <v>0.10704</v>
      </c>
      <c r="S3" s="15">
        <v>1.6226E-12</v>
      </c>
      <c r="T3" s="14">
        <v>2.2392999999999999E-14</v>
      </c>
      <c r="U3" s="14">
        <v>1.3801000000000001</v>
      </c>
      <c r="V3" s="13">
        <v>0.97431999999999996</v>
      </c>
      <c r="W3" s="14">
        <v>8.0946999999999996E-4</v>
      </c>
      <c r="X3" s="14">
        <v>8.3081000000000002E-2</v>
      </c>
      <c r="Z3" s="14">
        <f t="shared" ref="Z3:Z7" si="0">D3</f>
        <v>1.8348E-7</v>
      </c>
      <c r="AA3" s="13">
        <f t="shared" ref="AA3:AA7" si="1">G3+P3</f>
        <v>5904.85</v>
      </c>
      <c r="AB3" s="14">
        <f t="shared" ref="AB3:AB7" si="2">J3</f>
        <v>3.2067000000000003E-7</v>
      </c>
      <c r="AC3" s="14">
        <f t="shared" ref="AC3:AC7" si="3">S3</f>
        <v>1.6226E-12</v>
      </c>
    </row>
    <row r="4" spans="1:29" x14ac:dyDescent="0.35">
      <c r="A4" s="10" t="s">
        <v>60</v>
      </c>
      <c r="B4" s="16">
        <v>8.2966999999999994E-5</v>
      </c>
      <c r="C4" s="10">
        <v>2.6134999999999999E-2</v>
      </c>
      <c r="D4" s="16">
        <v>1.8663E-7</v>
      </c>
      <c r="E4" s="16">
        <v>6.2847E-9</v>
      </c>
      <c r="F4" s="16">
        <v>3.3675000000000002</v>
      </c>
      <c r="G4" s="10">
        <v>-29.74</v>
      </c>
      <c r="H4" s="10">
        <v>4.9920999999999998</v>
      </c>
      <c r="I4" s="10">
        <v>16.786000000000001</v>
      </c>
      <c r="J4" s="16">
        <v>3.3238000000000002E-7</v>
      </c>
      <c r="K4" s="16">
        <v>2.0196999999999999E-8</v>
      </c>
      <c r="L4" s="16">
        <v>6.0765000000000002</v>
      </c>
      <c r="M4" s="10">
        <v>0.75443000000000005</v>
      </c>
      <c r="N4" s="16">
        <v>5.3026000000000002E-3</v>
      </c>
      <c r="O4" s="16">
        <v>0.70286000000000004</v>
      </c>
      <c r="P4" s="10">
        <v>5948</v>
      </c>
      <c r="Q4" s="16">
        <v>6.2492000000000001</v>
      </c>
      <c r="R4" s="16">
        <v>0.10506</v>
      </c>
      <c r="S4" s="17">
        <v>1.6411999999999999E-12</v>
      </c>
      <c r="T4" s="16">
        <v>2.2212E-14</v>
      </c>
      <c r="U4" s="16">
        <v>1.3533999999999999</v>
      </c>
      <c r="V4" s="10">
        <v>0.97360000000000002</v>
      </c>
      <c r="W4" s="16">
        <v>7.9390999999999999E-4</v>
      </c>
      <c r="X4" s="16">
        <v>8.1544000000000005E-2</v>
      </c>
      <c r="Z4" s="16">
        <f t="shared" si="0"/>
        <v>1.8663E-7</v>
      </c>
      <c r="AA4" s="10">
        <f t="shared" si="1"/>
        <v>5918.26</v>
      </c>
      <c r="AB4" s="16">
        <f t="shared" si="2"/>
        <v>3.3238000000000002E-7</v>
      </c>
      <c r="AC4" s="16">
        <f t="shared" si="3"/>
        <v>1.6411999999999999E-12</v>
      </c>
    </row>
    <row r="5" spans="1:29" x14ac:dyDescent="0.35">
      <c r="A5" s="10" t="s">
        <v>61</v>
      </c>
      <c r="B5" s="16">
        <v>8.2267000000000004E-5</v>
      </c>
      <c r="C5" s="10">
        <v>2.5914E-2</v>
      </c>
      <c r="D5" s="16">
        <v>1.8643999999999999E-7</v>
      </c>
      <c r="E5" s="16">
        <v>6.2605E-9</v>
      </c>
      <c r="F5" s="16">
        <v>3.3578999999999999</v>
      </c>
      <c r="G5" s="10">
        <v>-29.55</v>
      </c>
      <c r="H5" s="10">
        <v>4.9702000000000002</v>
      </c>
      <c r="I5" s="10">
        <v>16.82</v>
      </c>
      <c r="J5" s="16">
        <v>3.3806E-7</v>
      </c>
      <c r="K5" s="16">
        <v>2.0592E-8</v>
      </c>
      <c r="L5" s="16">
        <v>6.0911999999999997</v>
      </c>
      <c r="M5" s="10">
        <v>0.75349999999999995</v>
      </c>
      <c r="N5" s="16">
        <v>5.3156999999999996E-3</v>
      </c>
      <c r="O5" s="16">
        <v>0.70547000000000004</v>
      </c>
      <c r="P5" s="10">
        <v>5959</v>
      </c>
      <c r="Q5" s="16">
        <v>6.2236000000000002</v>
      </c>
      <c r="R5" s="16">
        <v>0.10444000000000001</v>
      </c>
      <c r="S5" s="17">
        <v>1.6272999999999999E-12</v>
      </c>
      <c r="T5" s="16">
        <v>2.1895000000000001E-14</v>
      </c>
      <c r="U5" s="16">
        <v>1.3454999999999999</v>
      </c>
      <c r="V5" s="10">
        <v>0.97394000000000003</v>
      </c>
      <c r="W5" s="16">
        <v>7.8919000000000005E-4</v>
      </c>
      <c r="X5" s="16">
        <v>8.1031000000000006E-2</v>
      </c>
      <c r="Z5" s="16">
        <f t="shared" si="0"/>
        <v>1.8643999999999999E-7</v>
      </c>
      <c r="AA5" s="10">
        <f t="shared" si="1"/>
        <v>5929.45</v>
      </c>
      <c r="AB5" s="16">
        <f t="shared" si="2"/>
        <v>3.3806E-7</v>
      </c>
      <c r="AC5" s="16">
        <f t="shared" si="3"/>
        <v>1.6272999999999999E-12</v>
      </c>
    </row>
    <row r="6" spans="1:29" x14ac:dyDescent="0.35">
      <c r="A6" s="10" t="s">
        <v>61</v>
      </c>
      <c r="B6" s="16">
        <v>8.2267000000000004E-5</v>
      </c>
      <c r="C6" s="10">
        <v>2.5914E-2</v>
      </c>
      <c r="D6" s="16">
        <v>1.8643999999999999E-7</v>
      </c>
      <c r="E6" s="16">
        <v>6.2605E-9</v>
      </c>
      <c r="F6" s="16">
        <v>3.3578999999999999</v>
      </c>
      <c r="G6" s="10">
        <v>-29.55</v>
      </c>
      <c r="H6" s="10">
        <v>4.9702000000000002</v>
      </c>
      <c r="I6" s="10">
        <v>16.82</v>
      </c>
      <c r="J6" s="16">
        <v>3.3806E-7</v>
      </c>
      <c r="K6" s="16">
        <v>2.0592E-8</v>
      </c>
      <c r="L6" s="16">
        <v>6.0911999999999997</v>
      </c>
      <c r="M6" s="10">
        <v>0.75349999999999995</v>
      </c>
      <c r="N6" s="16">
        <v>5.3156999999999996E-3</v>
      </c>
      <c r="O6" s="16">
        <v>0.70547000000000004</v>
      </c>
      <c r="P6" s="10">
        <v>5959</v>
      </c>
      <c r="Q6" s="16">
        <v>6.2236000000000002</v>
      </c>
      <c r="R6" s="16">
        <v>0.10444000000000001</v>
      </c>
      <c r="S6" s="17">
        <v>1.6272999999999999E-12</v>
      </c>
      <c r="T6" s="16">
        <v>2.1895000000000001E-14</v>
      </c>
      <c r="U6" s="16">
        <v>1.3454999999999999</v>
      </c>
      <c r="V6" s="10">
        <v>0.97394000000000003</v>
      </c>
      <c r="W6" s="16">
        <v>7.8919000000000005E-4</v>
      </c>
      <c r="X6" s="16">
        <v>8.1031000000000006E-2</v>
      </c>
      <c r="Z6" s="16">
        <f t="shared" si="0"/>
        <v>1.8643999999999999E-7</v>
      </c>
      <c r="AA6" s="10">
        <f t="shared" si="1"/>
        <v>5929.45</v>
      </c>
      <c r="AB6" s="16">
        <f t="shared" si="2"/>
        <v>3.3806E-7</v>
      </c>
      <c r="AC6" s="16">
        <f t="shared" si="3"/>
        <v>1.6272999999999999E-12</v>
      </c>
    </row>
    <row r="7" spans="1:29" x14ac:dyDescent="0.35">
      <c r="A7" s="10" t="s">
        <v>60</v>
      </c>
      <c r="B7" s="16">
        <v>8.2966999999999994E-5</v>
      </c>
      <c r="C7" s="10">
        <v>2.6134999999999999E-2</v>
      </c>
      <c r="D7" s="16">
        <v>1.8663E-7</v>
      </c>
      <c r="E7" s="16">
        <v>6.2847E-9</v>
      </c>
      <c r="F7" s="16">
        <v>3.3675000000000002</v>
      </c>
      <c r="G7" s="10">
        <v>-29.74</v>
      </c>
      <c r="H7" s="10">
        <v>4.9920999999999998</v>
      </c>
      <c r="I7" s="10">
        <v>16.786000000000001</v>
      </c>
      <c r="J7" s="16">
        <v>3.3238000000000002E-7</v>
      </c>
      <c r="K7" s="16">
        <v>2.0196999999999999E-8</v>
      </c>
      <c r="L7" s="16">
        <v>6.0765000000000002</v>
      </c>
      <c r="M7" s="10">
        <v>0.75443000000000005</v>
      </c>
      <c r="N7" s="16">
        <v>5.3026000000000002E-3</v>
      </c>
      <c r="O7" s="16">
        <v>0.70286000000000004</v>
      </c>
      <c r="P7" s="10">
        <v>5948</v>
      </c>
      <c r="Q7" s="16">
        <v>6.2492000000000001</v>
      </c>
      <c r="R7" s="16">
        <v>0.10506</v>
      </c>
      <c r="S7" s="17">
        <v>1.6411999999999999E-12</v>
      </c>
      <c r="T7" s="16">
        <v>2.2212E-14</v>
      </c>
      <c r="U7" s="16">
        <v>1.3533999999999999</v>
      </c>
      <c r="V7" s="10">
        <v>0.97360000000000002</v>
      </c>
      <c r="W7" s="16">
        <v>7.9390999999999999E-4</v>
      </c>
      <c r="X7" s="16">
        <v>8.1544000000000005E-2</v>
      </c>
      <c r="Z7" s="18">
        <f t="shared" si="0"/>
        <v>1.8663E-7</v>
      </c>
      <c r="AA7" s="11">
        <f t="shared" si="1"/>
        <v>5918.26</v>
      </c>
      <c r="AB7" s="18">
        <f t="shared" si="2"/>
        <v>3.3238000000000002E-7</v>
      </c>
      <c r="AC7" s="18">
        <f t="shared" si="3"/>
        <v>1.6411999999999999E-12</v>
      </c>
    </row>
    <row r="8" spans="1:29" x14ac:dyDescent="0.35">
      <c r="A8" s="13" t="s">
        <v>24</v>
      </c>
      <c r="B8" s="13">
        <f t="shared" ref="B8:X8" si="4">AVERAGE(B3:B7)</f>
        <v>8.3407599999999997E-5</v>
      </c>
      <c r="C8" s="13">
        <f t="shared" si="4"/>
        <v>2.6273599999999998E-2</v>
      </c>
      <c r="D8" s="13">
        <f t="shared" si="4"/>
        <v>1.8592399999999999E-7</v>
      </c>
      <c r="E8" s="13">
        <f t="shared" si="4"/>
        <v>6.2981399999999995E-9</v>
      </c>
      <c r="F8" s="13">
        <f t="shared" si="4"/>
        <v>3.3878200000000001</v>
      </c>
      <c r="G8" s="13">
        <f t="shared" si="4"/>
        <v>-28.945999999999998</v>
      </c>
      <c r="H8" s="13">
        <f t="shared" si="4"/>
        <v>5.0002800000000001</v>
      </c>
      <c r="I8" s="13">
        <f t="shared" si="4"/>
        <v>17.325200000000002</v>
      </c>
      <c r="J8" s="13">
        <f t="shared" si="4"/>
        <v>3.3230999999999999E-7</v>
      </c>
      <c r="K8" s="13">
        <f t="shared" si="4"/>
        <v>2.0288599999999999E-8</v>
      </c>
      <c r="L8" s="13">
        <f t="shared" si="4"/>
        <v>6.1060400000000001</v>
      </c>
      <c r="M8" s="13">
        <f t="shared" si="4"/>
        <v>0.75473000000000001</v>
      </c>
      <c r="N8" s="13">
        <f t="shared" si="4"/>
        <v>5.3281800000000001E-3</v>
      </c>
      <c r="O8" s="13">
        <f t="shared" si="4"/>
        <v>0.70596600000000009</v>
      </c>
      <c r="P8" s="13">
        <f t="shared" si="4"/>
        <v>5949</v>
      </c>
      <c r="Q8" s="13">
        <f t="shared" si="4"/>
        <v>6.2587799999999998</v>
      </c>
      <c r="R8" s="13">
        <f t="shared" si="4"/>
        <v>0.10520800000000001</v>
      </c>
      <c r="S8" s="19">
        <f t="shared" si="4"/>
        <v>1.6319199999999998E-12</v>
      </c>
      <c r="T8" s="13">
        <f t="shared" si="4"/>
        <v>2.2121400000000002E-14</v>
      </c>
      <c r="U8" s="13">
        <f t="shared" si="4"/>
        <v>1.35558</v>
      </c>
      <c r="V8" s="13">
        <f t="shared" si="4"/>
        <v>0.97387999999999997</v>
      </c>
      <c r="W8" s="13">
        <f t="shared" si="4"/>
        <v>7.9513399999999997E-4</v>
      </c>
      <c r="X8" s="13">
        <f t="shared" si="4"/>
        <v>8.1646200000000016E-2</v>
      </c>
      <c r="Z8" s="10">
        <f>AVERAGE(Z3:Z7)</f>
        <v>1.8592399999999999E-7</v>
      </c>
      <c r="AA8" s="10">
        <f>AVERAGE(AA3:AA7)</f>
        <v>5920.054000000001</v>
      </c>
      <c r="AB8" s="10">
        <f>AVERAGE(AB3:AB7)</f>
        <v>3.3230999999999999E-7</v>
      </c>
      <c r="AC8" s="10">
        <f>AVERAGE(AC3:AC7)</f>
        <v>1.6319199999999998E-12</v>
      </c>
    </row>
    <row r="10" spans="1:29" x14ac:dyDescent="0.35">
      <c r="A10" s="9">
        <v>2</v>
      </c>
    </row>
    <row r="11" spans="1:29" x14ac:dyDescent="0.35">
      <c r="A11" s="21" t="s">
        <v>57</v>
      </c>
      <c r="B11" s="21" t="s">
        <v>12</v>
      </c>
      <c r="C11" s="21" t="s">
        <v>13</v>
      </c>
      <c r="D11" s="21" t="s">
        <v>26</v>
      </c>
      <c r="E11" s="21" t="s">
        <v>14</v>
      </c>
      <c r="F11" s="21" t="s">
        <v>15</v>
      </c>
      <c r="G11" s="21" t="s">
        <v>16</v>
      </c>
      <c r="H11" s="21" t="s">
        <v>17</v>
      </c>
      <c r="I11" s="21" t="s">
        <v>18</v>
      </c>
      <c r="J11" s="21" t="s">
        <v>27</v>
      </c>
      <c r="K11" s="21" t="s">
        <v>28</v>
      </c>
      <c r="L11" s="21" t="s">
        <v>29</v>
      </c>
      <c r="M11" s="21" t="s">
        <v>30</v>
      </c>
      <c r="N11" s="21" t="s">
        <v>31</v>
      </c>
      <c r="O11" s="21" t="s">
        <v>32</v>
      </c>
      <c r="P11" s="21" t="s">
        <v>33</v>
      </c>
      <c r="Q11" s="21" t="s">
        <v>19</v>
      </c>
      <c r="R11" s="21" t="s">
        <v>20</v>
      </c>
      <c r="S11" s="21" t="s">
        <v>34</v>
      </c>
      <c r="T11" s="21" t="s">
        <v>35</v>
      </c>
      <c r="U11" s="21" t="s">
        <v>36</v>
      </c>
      <c r="V11" s="21" t="s">
        <v>37</v>
      </c>
      <c r="W11" s="21" t="s">
        <v>38</v>
      </c>
      <c r="X11" s="21" t="s">
        <v>39</v>
      </c>
      <c r="Z11" s="10" t="s">
        <v>43</v>
      </c>
      <c r="AA11" s="10" t="s">
        <v>42</v>
      </c>
      <c r="AB11" s="10" t="s">
        <v>44</v>
      </c>
      <c r="AC11" s="10" t="s">
        <v>45</v>
      </c>
    </row>
    <row r="12" spans="1:29" x14ac:dyDescent="0.35">
      <c r="A12" s="13" t="s">
        <v>62</v>
      </c>
      <c r="B12" s="14">
        <v>8.2219999999999995E-5</v>
      </c>
      <c r="C12" s="13">
        <v>2.5898999999999998E-2</v>
      </c>
      <c r="D12" s="14">
        <v>1.8757999999999999E-7</v>
      </c>
      <c r="E12" s="14">
        <v>6.2464000000000003E-9</v>
      </c>
      <c r="F12" s="14">
        <v>3.33</v>
      </c>
      <c r="G12" s="13">
        <v>-30.5</v>
      </c>
      <c r="H12" s="13">
        <v>4.9561000000000002</v>
      </c>
      <c r="I12" s="13">
        <v>16.25</v>
      </c>
      <c r="J12" s="14">
        <v>3.5143000000000002E-7</v>
      </c>
      <c r="K12" s="14">
        <v>2.1813000000000001E-8</v>
      </c>
      <c r="L12" s="14">
        <v>6.2069000000000001</v>
      </c>
      <c r="M12" s="13">
        <v>0.75153999999999999</v>
      </c>
      <c r="N12" s="14">
        <v>5.4181000000000003E-3</v>
      </c>
      <c r="O12" s="14">
        <v>0.72092999999999996</v>
      </c>
      <c r="P12" s="13">
        <v>5988</v>
      </c>
      <c r="Q12" s="14">
        <v>6.2191999999999998</v>
      </c>
      <c r="R12" s="14">
        <v>0.10385999999999999</v>
      </c>
      <c r="S12" s="15">
        <v>1.6453000000000001E-12</v>
      </c>
      <c r="T12" s="14">
        <v>2.2059E-14</v>
      </c>
      <c r="U12" s="14">
        <v>1.3407</v>
      </c>
      <c r="V12" s="13">
        <v>0.97331999999999996</v>
      </c>
      <c r="W12" s="14">
        <v>7.8627000000000005E-4</v>
      </c>
      <c r="X12" s="14">
        <v>8.0782000000000007E-2</v>
      </c>
      <c r="Z12" s="14">
        <f>D12</f>
        <v>1.8757999999999999E-7</v>
      </c>
      <c r="AA12" s="13">
        <f>G12+P12</f>
        <v>5957.5</v>
      </c>
      <c r="AB12" s="14">
        <f>J12</f>
        <v>3.5143000000000002E-7</v>
      </c>
      <c r="AC12" s="14">
        <f>S12</f>
        <v>1.6453000000000001E-12</v>
      </c>
    </row>
    <row r="13" spans="1:29" x14ac:dyDescent="0.35">
      <c r="A13" s="10" t="s">
        <v>63</v>
      </c>
      <c r="B13" s="16">
        <v>7.8189999999999995E-5</v>
      </c>
      <c r="C13" s="10">
        <v>2.4629999999999999E-2</v>
      </c>
      <c r="D13" s="16">
        <v>1.8862E-7</v>
      </c>
      <c r="E13" s="16">
        <v>6.0760000000000001E-9</v>
      </c>
      <c r="F13" s="16">
        <v>3.2212999999999998</v>
      </c>
      <c r="G13" s="10">
        <v>-32.58</v>
      </c>
      <c r="H13" s="10">
        <v>4.8235000000000001</v>
      </c>
      <c r="I13" s="10">
        <v>14.805</v>
      </c>
      <c r="J13" s="16">
        <v>3.6283999999999999E-7</v>
      </c>
      <c r="K13" s="16">
        <v>2.1979999999999999E-8</v>
      </c>
      <c r="L13" s="16">
        <v>6.0578000000000003</v>
      </c>
      <c r="M13" s="10">
        <v>0.74890000000000001</v>
      </c>
      <c r="N13" s="16">
        <v>5.2889E-3</v>
      </c>
      <c r="O13" s="16">
        <v>0.70621999999999996</v>
      </c>
      <c r="P13" s="10">
        <v>5975</v>
      </c>
      <c r="Q13" s="16">
        <v>6.0587</v>
      </c>
      <c r="R13" s="16">
        <v>0.1014</v>
      </c>
      <c r="S13" s="17">
        <v>1.6584000000000001E-12</v>
      </c>
      <c r="T13" s="16">
        <v>2.1705000000000001E-14</v>
      </c>
      <c r="U13" s="16">
        <v>1.3088</v>
      </c>
      <c r="V13" s="10">
        <v>0.97304999999999997</v>
      </c>
      <c r="W13" s="16">
        <v>7.6749999999999995E-4</v>
      </c>
      <c r="X13" s="16">
        <v>7.8876000000000002E-2</v>
      </c>
      <c r="Z13" s="16">
        <f t="shared" ref="Z13:Z16" si="5">D13</f>
        <v>1.8862E-7</v>
      </c>
      <c r="AA13" s="10">
        <f t="shared" ref="AA13:AA16" si="6">G13+P13</f>
        <v>5942.42</v>
      </c>
      <c r="AB13" s="16">
        <f t="shared" ref="AB13:AB16" si="7">J13</f>
        <v>3.6283999999999999E-7</v>
      </c>
      <c r="AC13" s="16">
        <f t="shared" ref="AC13:AC16" si="8">S13</f>
        <v>1.6584000000000001E-12</v>
      </c>
    </row>
    <row r="14" spans="1:29" x14ac:dyDescent="0.35">
      <c r="A14" s="10" t="s">
        <v>64</v>
      </c>
      <c r="B14" s="16">
        <v>7.8128999999999997E-5</v>
      </c>
      <c r="C14" s="10">
        <v>2.4611000000000001E-2</v>
      </c>
      <c r="D14" s="16">
        <v>1.9016999999999999E-7</v>
      </c>
      <c r="E14" s="16">
        <v>6.0728E-9</v>
      </c>
      <c r="F14" s="16">
        <v>3.1934</v>
      </c>
      <c r="G14" s="10">
        <v>-34.11</v>
      </c>
      <c r="H14" s="10">
        <v>4.8257000000000003</v>
      </c>
      <c r="I14" s="10">
        <v>14.147</v>
      </c>
      <c r="J14" s="16">
        <v>3.6446000000000002E-7</v>
      </c>
      <c r="K14" s="16">
        <v>2.2058999999999999E-8</v>
      </c>
      <c r="L14" s="16">
        <v>6.0525000000000002</v>
      </c>
      <c r="M14" s="10">
        <v>0.74839999999999995</v>
      </c>
      <c r="N14" s="16">
        <v>5.2846000000000004E-3</v>
      </c>
      <c r="O14" s="16">
        <v>0.70611999999999997</v>
      </c>
      <c r="P14" s="10">
        <v>5973</v>
      </c>
      <c r="Q14" s="16">
        <v>6.0635000000000003</v>
      </c>
      <c r="R14" s="16">
        <v>0.10152</v>
      </c>
      <c r="S14" s="17">
        <v>1.6805999999999999E-12</v>
      </c>
      <c r="T14" s="16">
        <v>2.2012999999999999E-14</v>
      </c>
      <c r="U14" s="16">
        <v>1.3098000000000001</v>
      </c>
      <c r="V14" s="10">
        <v>0.97241</v>
      </c>
      <c r="W14" s="16">
        <v>7.6820000000000002E-4</v>
      </c>
      <c r="X14" s="16">
        <v>7.9000000000000001E-2</v>
      </c>
      <c r="Z14" s="16">
        <f t="shared" si="5"/>
        <v>1.9016999999999999E-7</v>
      </c>
      <c r="AA14" s="10">
        <f t="shared" si="6"/>
        <v>5938.89</v>
      </c>
      <c r="AB14" s="16">
        <f t="shared" si="7"/>
        <v>3.6446000000000002E-7</v>
      </c>
      <c r="AC14" s="16">
        <f t="shared" si="8"/>
        <v>1.6805999999999999E-12</v>
      </c>
    </row>
    <row r="15" spans="1:29" x14ac:dyDescent="0.35">
      <c r="A15" s="10" t="s">
        <v>65</v>
      </c>
      <c r="B15" s="16">
        <v>7.8112E-5</v>
      </c>
      <c r="C15" s="10">
        <v>2.4604999999999998E-2</v>
      </c>
      <c r="D15" s="16">
        <v>1.8888000000000001E-7</v>
      </c>
      <c r="E15" s="16">
        <v>6.0734000000000001E-9</v>
      </c>
      <c r="F15" s="16">
        <v>3.2155</v>
      </c>
      <c r="G15" s="10">
        <v>-32.520000000000003</v>
      </c>
      <c r="H15" s="10">
        <v>4.8254999999999999</v>
      </c>
      <c r="I15" s="10">
        <v>14.839</v>
      </c>
      <c r="J15" s="16">
        <v>3.6833000000000002E-7</v>
      </c>
      <c r="K15" s="16">
        <v>2.2268999999999999E-8</v>
      </c>
      <c r="L15" s="16">
        <v>6.0458999999999996</v>
      </c>
      <c r="M15" s="10">
        <v>0.74753999999999998</v>
      </c>
      <c r="N15" s="16">
        <v>5.2792000000000004E-3</v>
      </c>
      <c r="O15" s="16">
        <v>0.70621</v>
      </c>
      <c r="P15" s="10">
        <v>5963</v>
      </c>
      <c r="Q15" s="16">
        <v>6.0610999999999997</v>
      </c>
      <c r="R15" s="16">
        <v>0.10165</v>
      </c>
      <c r="S15" s="17">
        <v>1.6661999999999999E-12</v>
      </c>
      <c r="T15" s="16">
        <v>2.1831E-14</v>
      </c>
      <c r="U15" s="16">
        <v>1.3102</v>
      </c>
      <c r="V15" s="10">
        <v>0.97285999999999995</v>
      </c>
      <c r="W15" s="16">
        <v>7.6844000000000001E-4</v>
      </c>
      <c r="X15" s="16">
        <v>7.8988000000000003E-2</v>
      </c>
      <c r="Z15" s="16">
        <f t="shared" si="5"/>
        <v>1.8888000000000001E-7</v>
      </c>
      <c r="AA15" s="10">
        <f t="shared" si="6"/>
        <v>5930.48</v>
      </c>
      <c r="AB15" s="16">
        <f t="shared" si="7"/>
        <v>3.6833000000000002E-7</v>
      </c>
      <c r="AC15" s="16">
        <f t="shared" si="8"/>
        <v>1.6661999999999999E-12</v>
      </c>
    </row>
    <row r="16" spans="1:29" x14ac:dyDescent="0.35">
      <c r="A16" s="10" t="s">
        <v>66</v>
      </c>
      <c r="B16" s="16">
        <v>7.5852000000000005E-5</v>
      </c>
      <c r="C16" s="10">
        <v>2.3893000000000001E-2</v>
      </c>
      <c r="D16" s="16">
        <v>1.9158E-7</v>
      </c>
      <c r="E16" s="16">
        <v>6.0043999999999997E-9</v>
      </c>
      <c r="F16" s="16">
        <v>3.1341000000000001</v>
      </c>
      <c r="G16" s="10">
        <v>-35.54</v>
      </c>
      <c r="H16" s="10">
        <v>4.7826000000000004</v>
      </c>
      <c r="I16" s="10">
        <v>13.457000000000001</v>
      </c>
      <c r="J16" s="16">
        <v>3.7577999999999999E-7</v>
      </c>
      <c r="K16" s="16">
        <v>2.2378E-8</v>
      </c>
      <c r="L16" s="16">
        <v>5.9550999999999998</v>
      </c>
      <c r="M16" s="10">
        <v>0.74570000000000003</v>
      </c>
      <c r="N16" s="16">
        <v>5.2005999999999997E-3</v>
      </c>
      <c r="O16" s="16">
        <v>0.69740999999999997</v>
      </c>
      <c r="P16" s="10">
        <v>5963</v>
      </c>
      <c r="Q16" s="16">
        <v>6.0034000000000001</v>
      </c>
      <c r="R16" s="16">
        <v>0.10068000000000001</v>
      </c>
      <c r="S16" s="17">
        <v>1.6811999999999999E-12</v>
      </c>
      <c r="T16" s="16">
        <v>2.1756000000000001E-14</v>
      </c>
      <c r="U16" s="16">
        <v>1.2941</v>
      </c>
      <c r="V16" s="10">
        <v>0.97226000000000001</v>
      </c>
      <c r="W16" s="16">
        <v>7.5925999999999999E-4</v>
      </c>
      <c r="X16" s="16">
        <v>7.8091999999999995E-2</v>
      </c>
      <c r="Z16" s="18">
        <f t="shared" si="5"/>
        <v>1.9158E-7</v>
      </c>
      <c r="AA16" s="11">
        <f t="shared" si="6"/>
        <v>5927.46</v>
      </c>
      <c r="AB16" s="18">
        <f t="shared" si="7"/>
        <v>3.7577999999999999E-7</v>
      </c>
      <c r="AC16" s="18">
        <f t="shared" si="8"/>
        <v>1.6811999999999999E-12</v>
      </c>
    </row>
    <row r="17" spans="1:29" x14ac:dyDescent="0.35">
      <c r="A17" s="13" t="s">
        <v>24</v>
      </c>
      <c r="B17" s="13">
        <f t="shared" ref="B17:X17" si="9">AVERAGE(B12:B16)</f>
        <v>7.8500599999999999E-5</v>
      </c>
      <c r="C17" s="13">
        <f t="shared" si="9"/>
        <v>2.4727599999999999E-2</v>
      </c>
      <c r="D17" s="13">
        <f t="shared" si="9"/>
        <v>1.89366E-7</v>
      </c>
      <c r="E17" s="13">
        <f t="shared" si="9"/>
        <v>6.0945999999999992E-9</v>
      </c>
      <c r="F17" s="13">
        <f t="shared" si="9"/>
        <v>3.2188600000000003</v>
      </c>
      <c r="G17" s="13">
        <f t="shared" si="9"/>
        <v>-33.049999999999997</v>
      </c>
      <c r="H17" s="13">
        <f t="shared" si="9"/>
        <v>4.8426799999999997</v>
      </c>
      <c r="I17" s="13">
        <f t="shared" si="9"/>
        <v>14.699599999999998</v>
      </c>
      <c r="J17" s="13">
        <f t="shared" si="9"/>
        <v>3.6456799999999993E-7</v>
      </c>
      <c r="K17" s="13">
        <f t="shared" si="9"/>
        <v>2.2099800000000002E-8</v>
      </c>
      <c r="L17" s="13">
        <f t="shared" si="9"/>
        <v>6.0636399999999995</v>
      </c>
      <c r="M17" s="13">
        <f t="shared" si="9"/>
        <v>0.74841599999999997</v>
      </c>
      <c r="N17" s="13">
        <f t="shared" si="9"/>
        <v>5.2942800000000002E-3</v>
      </c>
      <c r="O17" s="13">
        <f t="shared" si="9"/>
        <v>0.70737800000000006</v>
      </c>
      <c r="P17" s="13">
        <f t="shared" si="9"/>
        <v>5972.4</v>
      </c>
      <c r="Q17" s="13">
        <f t="shared" si="9"/>
        <v>6.0811799999999998</v>
      </c>
      <c r="R17" s="13">
        <f t="shared" si="9"/>
        <v>0.10182200000000001</v>
      </c>
      <c r="S17" s="19">
        <f t="shared" si="9"/>
        <v>1.6663400000000001E-12</v>
      </c>
      <c r="T17" s="13">
        <f t="shared" si="9"/>
        <v>2.18728E-14</v>
      </c>
      <c r="U17" s="13">
        <f t="shared" si="9"/>
        <v>1.3127200000000001</v>
      </c>
      <c r="V17" s="13">
        <f t="shared" si="9"/>
        <v>0.97277999999999998</v>
      </c>
      <c r="W17" s="13">
        <f t="shared" si="9"/>
        <v>7.69934E-4</v>
      </c>
      <c r="X17" s="13">
        <f t="shared" si="9"/>
        <v>7.9147600000000012E-2</v>
      </c>
      <c r="Z17" s="10">
        <f>AVERAGE(Z12:Z16)</f>
        <v>1.89366E-7</v>
      </c>
      <c r="AA17" s="10">
        <f>AVERAGE(AA12:AA16)</f>
        <v>5939.35</v>
      </c>
      <c r="AB17" s="10">
        <f>AVERAGE(AB12:AB16)</f>
        <v>3.6456799999999993E-7</v>
      </c>
      <c r="AC17" s="10">
        <f>AVERAGE(AC12:AC16)</f>
        <v>1.6663400000000001E-12</v>
      </c>
    </row>
    <row r="19" spans="1:29" x14ac:dyDescent="0.35">
      <c r="A19" s="20">
        <v>0.03</v>
      </c>
    </row>
    <row r="20" spans="1:29" x14ac:dyDescent="0.35">
      <c r="A20" s="11" t="s">
        <v>57</v>
      </c>
      <c r="B20" s="11" t="s">
        <v>12</v>
      </c>
      <c r="C20" s="11" t="s">
        <v>13</v>
      </c>
      <c r="D20" s="11" t="s">
        <v>26</v>
      </c>
      <c r="E20" s="11" t="s">
        <v>14</v>
      </c>
      <c r="F20" s="11" t="s">
        <v>15</v>
      </c>
      <c r="G20" s="11" t="s">
        <v>16</v>
      </c>
      <c r="H20" s="11" t="s">
        <v>17</v>
      </c>
      <c r="I20" s="11" t="s">
        <v>18</v>
      </c>
      <c r="J20" s="11" t="s">
        <v>27</v>
      </c>
      <c r="K20" s="11" t="s">
        <v>28</v>
      </c>
      <c r="L20" s="11" t="s">
        <v>29</v>
      </c>
      <c r="M20" s="11" t="s">
        <v>30</v>
      </c>
      <c r="N20" s="11" t="s">
        <v>31</v>
      </c>
      <c r="O20" s="11" t="s">
        <v>32</v>
      </c>
      <c r="P20" s="11" t="s">
        <v>33</v>
      </c>
      <c r="Q20" s="11" t="s">
        <v>19</v>
      </c>
      <c r="R20" s="11" t="s">
        <v>20</v>
      </c>
      <c r="S20" s="12" t="s">
        <v>34</v>
      </c>
      <c r="T20" s="11" t="s">
        <v>35</v>
      </c>
      <c r="U20" s="11" t="s">
        <v>36</v>
      </c>
      <c r="V20" s="11" t="s">
        <v>37</v>
      </c>
      <c r="W20" s="11" t="s">
        <v>38</v>
      </c>
      <c r="X20" s="11" t="s">
        <v>39</v>
      </c>
      <c r="Z20" s="10" t="s">
        <v>43</v>
      </c>
      <c r="AA20" s="10" t="s">
        <v>42</v>
      </c>
      <c r="AB20" s="10" t="s">
        <v>44</v>
      </c>
      <c r="AC20" s="10" t="s">
        <v>45</v>
      </c>
    </row>
    <row r="21" spans="1:29" x14ac:dyDescent="0.35">
      <c r="A21" s="10" t="s">
        <v>67</v>
      </c>
      <c r="B21" s="16">
        <v>8.2509000000000006E-5</v>
      </c>
      <c r="C21" s="10">
        <v>2.5989999999999999E-2</v>
      </c>
      <c r="D21" s="16">
        <v>1.8535E-7</v>
      </c>
      <c r="E21" s="16">
        <v>6.1805999999999999E-9</v>
      </c>
      <c r="F21" s="10">
        <v>3.3346</v>
      </c>
      <c r="G21" s="10">
        <v>-28.25</v>
      </c>
      <c r="H21" s="10">
        <v>4.8933999999999997</v>
      </c>
      <c r="I21" s="10">
        <v>17.321999999999999</v>
      </c>
      <c r="J21" s="16">
        <v>3.6142000000000002E-7</v>
      </c>
      <c r="K21" s="16">
        <v>2.3129999999999999E-8</v>
      </c>
      <c r="L21" s="10">
        <v>6.3997999999999999</v>
      </c>
      <c r="M21" s="10">
        <v>0.75246000000000002</v>
      </c>
      <c r="N21" s="10">
        <v>5.5862000000000004E-3</v>
      </c>
      <c r="O21" s="10">
        <v>0.74238999999999999</v>
      </c>
      <c r="P21" s="10">
        <v>5971</v>
      </c>
      <c r="Q21" s="10">
        <v>6.1464999999999996</v>
      </c>
      <c r="R21" s="10">
        <v>0.10294</v>
      </c>
      <c r="S21" s="17">
        <v>1.6418999999999999E-12</v>
      </c>
      <c r="T21" s="16">
        <v>2.1881E-14</v>
      </c>
      <c r="U21" s="10">
        <v>1.3327</v>
      </c>
      <c r="V21" s="10">
        <v>0.97372000000000003</v>
      </c>
      <c r="W21" s="10">
        <v>7.8125999999999998E-4</v>
      </c>
      <c r="X21" s="10">
        <v>8.0235000000000001E-2</v>
      </c>
      <c r="Z21" s="14">
        <f>D21</f>
        <v>1.8535E-7</v>
      </c>
      <c r="AA21" s="13">
        <f>G21+P21</f>
        <v>5942.75</v>
      </c>
      <c r="AB21" s="14">
        <f>J21</f>
        <v>3.6142000000000002E-7</v>
      </c>
      <c r="AC21" s="14">
        <f>S21</f>
        <v>1.6418999999999999E-12</v>
      </c>
    </row>
    <row r="22" spans="1:29" x14ac:dyDescent="0.35">
      <c r="A22" s="10" t="s">
        <v>68</v>
      </c>
      <c r="B22" s="16">
        <v>8.0777000000000003E-5</v>
      </c>
      <c r="C22" s="10">
        <v>2.5444999999999999E-2</v>
      </c>
      <c r="D22" s="16">
        <v>1.8839999999999999E-7</v>
      </c>
      <c r="E22" s="16">
        <v>6.1468999999999999E-9</v>
      </c>
      <c r="F22" s="10">
        <v>3.2627000000000002</v>
      </c>
      <c r="G22" s="10">
        <v>-31.67</v>
      </c>
      <c r="H22" s="10">
        <v>4.8838999999999997</v>
      </c>
      <c r="I22" s="10">
        <v>15.420999999999999</v>
      </c>
      <c r="J22" s="16">
        <v>3.7012999999999999E-7</v>
      </c>
      <c r="K22" s="16">
        <v>2.3339000000000001E-8</v>
      </c>
      <c r="L22" s="10">
        <v>6.3056000000000001</v>
      </c>
      <c r="M22" s="10">
        <v>0.75007000000000001</v>
      </c>
      <c r="N22" s="10">
        <v>5.5049000000000001E-3</v>
      </c>
      <c r="O22" s="10">
        <v>0.73392000000000002</v>
      </c>
      <c r="P22" s="10">
        <v>5962</v>
      </c>
      <c r="Q22" s="10">
        <v>6.125</v>
      </c>
      <c r="R22" s="10">
        <v>0.10273</v>
      </c>
      <c r="S22" s="17">
        <v>1.6518000000000001E-12</v>
      </c>
      <c r="T22" s="16">
        <v>2.1864E-14</v>
      </c>
      <c r="U22" s="10">
        <v>1.3236000000000001</v>
      </c>
      <c r="V22" s="10">
        <v>0.97323000000000004</v>
      </c>
      <c r="W22" s="10">
        <v>7.7638000000000002E-4</v>
      </c>
      <c r="X22" s="10">
        <v>7.9773999999999998E-2</v>
      </c>
      <c r="Z22" s="16">
        <f t="shared" ref="Z22:Z25" si="10">D22</f>
        <v>1.8839999999999999E-7</v>
      </c>
      <c r="AA22" s="10">
        <f t="shared" ref="AA22:AA25" si="11">G22+P22</f>
        <v>5930.33</v>
      </c>
      <c r="AB22" s="16">
        <f t="shared" ref="AB22:AB25" si="12">J22</f>
        <v>3.7012999999999999E-7</v>
      </c>
      <c r="AC22" s="16">
        <f t="shared" ref="AC22:AC25" si="13">S22</f>
        <v>1.6518000000000001E-12</v>
      </c>
    </row>
    <row r="23" spans="1:29" x14ac:dyDescent="0.35">
      <c r="A23" s="10" t="s">
        <v>69</v>
      </c>
      <c r="B23" s="16">
        <v>8.0105999999999995E-5</v>
      </c>
      <c r="C23" s="10">
        <v>2.5232999999999998E-2</v>
      </c>
      <c r="D23" s="16">
        <v>1.8787E-7</v>
      </c>
      <c r="E23" s="16">
        <v>6.1254000000000004E-9</v>
      </c>
      <c r="F23" s="10">
        <v>3.2604000000000002</v>
      </c>
      <c r="G23" s="10">
        <v>-30.91</v>
      </c>
      <c r="H23" s="10">
        <v>4.8708</v>
      </c>
      <c r="I23" s="10">
        <v>15.757999999999999</v>
      </c>
      <c r="J23" s="16">
        <v>3.7451999999999999E-7</v>
      </c>
      <c r="K23" s="16">
        <v>2.3447999999999999E-8</v>
      </c>
      <c r="L23" s="10">
        <v>6.2607999999999997</v>
      </c>
      <c r="M23" s="10">
        <v>0.74894000000000005</v>
      </c>
      <c r="N23" s="10">
        <v>5.4663999999999997E-3</v>
      </c>
      <c r="O23" s="10">
        <v>0.72987999999999997</v>
      </c>
      <c r="P23" s="10">
        <v>5947</v>
      </c>
      <c r="Q23" s="10">
        <v>6.1048999999999998</v>
      </c>
      <c r="R23" s="10">
        <v>0.10266</v>
      </c>
      <c r="S23" s="17">
        <v>1.6489999999999999E-12</v>
      </c>
      <c r="T23" s="16">
        <v>2.1771000000000001E-14</v>
      </c>
      <c r="U23" s="10">
        <v>1.3203</v>
      </c>
      <c r="V23" s="10">
        <v>0.97333999999999998</v>
      </c>
      <c r="W23" s="10">
        <v>7.7453000000000005E-4</v>
      </c>
      <c r="X23" s="10">
        <v>7.9574000000000006E-2</v>
      </c>
      <c r="Z23" s="16">
        <f t="shared" si="10"/>
        <v>1.8787E-7</v>
      </c>
      <c r="AA23" s="10">
        <f t="shared" si="11"/>
        <v>5916.09</v>
      </c>
      <c r="AB23" s="16">
        <f t="shared" si="12"/>
        <v>3.7451999999999999E-7</v>
      </c>
      <c r="AC23" s="16">
        <f t="shared" si="13"/>
        <v>1.6489999999999999E-12</v>
      </c>
    </row>
    <row r="24" spans="1:29" x14ac:dyDescent="0.35">
      <c r="A24" s="10" t="s">
        <v>70</v>
      </c>
      <c r="B24" s="16">
        <v>7.7757999999999997E-5</v>
      </c>
      <c r="C24" s="10">
        <v>2.4493999999999998E-2</v>
      </c>
      <c r="D24" s="16">
        <v>1.8988E-7</v>
      </c>
      <c r="E24" s="16">
        <v>6.0475000000000001E-9</v>
      </c>
      <c r="F24" s="10">
        <v>3.1848999999999998</v>
      </c>
      <c r="G24" s="10">
        <v>-32.99</v>
      </c>
      <c r="H24" s="10">
        <v>4.8181000000000003</v>
      </c>
      <c r="I24" s="10">
        <v>14.605</v>
      </c>
      <c r="J24" s="16">
        <v>3.8243999999999998E-7</v>
      </c>
      <c r="K24" s="16">
        <v>2.3566999999999999E-8</v>
      </c>
      <c r="L24" s="10">
        <v>6.1623000000000001</v>
      </c>
      <c r="M24" s="10">
        <v>0.74697999999999998</v>
      </c>
      <c r="N24" s="10">
        <v>5.3810999999999998E-3</v>
      </c>
      <c r="O24" s="10">
        <v>0.72038000000000002</v>
      </c>
      <c r="P24" s="10">
        <v>5943</v>
      </c>
      <c r="Q24" s="10">
        <v>6.0377000000000001</v>
      </c>
      <c r="R24" s="10">
        <v>0.10159</v>
      </c>
      <c r="S24" s="17">
        <v>1.6645E-12</v>
      </c>
      <c r="T24" s="16">
        <v>2.1702000000000001E-14</v>
      </c>
      <c r="U24" s="10">
        <v>1.3038000000000001</v>
      </c>
      <c r="V24" s="10">
        <v>0.9728</v>
      </c>
      <c r="W24" s="10">
        <v>7.6504000000000003E-4</v>
      </c>
      <c r="X24" s="10">
        <v>7.8643000000000005E-2</v>
      </c>
      <c r="Z24" s="16">
        <f t="shared" si="10"/>
        <v>1.8988E-7</v>
      </c>
      <c r="AA24" s="10">
        <f t="shared" si="11"/>
        <v>5910.01</v>
      </c>
      <c r="AB24" s="16">
        <f t="shared" si="12"/>
        <v>3.8243999999999998E-7</v>
      </c>
      <c r="AC24" s="16">
        <f t="shared" si="13"/>
        <v>1.6645E-12</v>
      </c>
    </row>
    <row r="25" spans="1:29" x14ac:dyDescent="0.35">
      <c r="A25" s="10" t="s">
        <v>71</v>
      </c>
      <c r="B25" s="16">
        <v>7.5465999999999999E-5</v>
      </c>
      <c r="C25" s="10">
        <v>2.3772000000000001E-2</v>
      </c>
      <c r="D25" s="16">
        <v>1.9196999999999999E-7</v>
      </c>
      <c r="E25" s="16">
        <v>5.9766999999999998E-9</v>
      </c>
      <c r="F25" s="10">
        <v>3.1133999999999999</v>
      </c>
      <c r="G25" s="10">
        <v>-35.22</v>
      </c>
      <c r="H25" s="10">
        <v>4.7737999999999996</v>
      </c>
      <c r="I25" s="10">
        <v>13.554</v>
      </c>
      <c r="J25" s="16">
        <v>3.8945999999999999E-7</v>
      </c>
      <c r="K25" s="16">
        <v>2.3601000000000001E-8</v>
      </c>
      <c r="L25" s="10">
        <v>6.0598999999999998</v>
      </c>
      <c r="M25" s="10">
        <v>0.74538000000000004</v>
      </c>
      <c r="N25" s="10">
        <v>5.2925000000000003E-3</v>
      </c>
      <c r="O25" s="10">
        <v>0.71004</v>
      </c>
      <c r="P25" s="10">
        <v>5933</v>
      </c>
      <c r="Q25" s="10">
        <v>5.9744999999999999</v>
      </c>
      <c r="R25" s="10">
        <v>0.1007</v>
      </c>
      <c r="S25" s="17">
        <v>1.6691E-12</v>
      </c>
      <c r="T25" s="16">
        <v>2.1488999999999999E-14</v>
      </c>
      <c r="U25" s="10">
        <v>1.2875000000000001</v>
      </c>
      <c r="V25" s="10">
        <v>0.97253000000000001</v>
      </c>
      <c r="W25" s="10">
        <v>7.5577000000000001E-4</v>
      </c>
      <c r="X25" s="10">
        <v>7.7712000000000003E-2</v>
      </c>
      <c r="Z25" s="18">
        <f t="shared" si="10"/>
        <v>1.9196999999999999E-7</v>
      </c>
      <c r="AA25" s="11">
        <f t="shared" si="11"/>
        <v>5897.78</v>
      </c>
      <c r="AB25" s="18">
        <f t="shared" si="12"/>
        <v>3.8945999999999999E-7</v>
      </c>
      <c r="AC25" s="18">
        <f t="shared" si="13"/>
        <v>1.6691E-12</v>
      </c>
    </row>
    <row r="26" spans="1:29" x14ac:dyDescent="0.35">
      <c r="A26" s="13" t="s">
        <v>24</v>
      </c>
      <c r="B26" s="13">
        <f t="shared" ref="B26:X26" si="14">AVERAGE(B21:B25)</f>
        <v>7.93232E-5</v>
      </c>
      <c r="C26" s="13">
        <f t="shared" si="14"/>
        <v>2.4986799999999997E-2</v>
      </c>
      <c r="D26" s="13">
        <f t="shared" si="14"/>
        <v>1.8869399999999998E-7</v>
      </c>
      <c r="E26" s="13">
        <f t="shared" si="14"/>
        <v>6.09542E-9</v>
      </c>
      <c r="F26" s="13">
        <f t="shared" si="14"/>
        <v>3.2311999999999999</v>
      </c>
      <c r="G26" s="13">
        <f t="shared" si="14"/>
        <v>-31.808</v>
      </c>
      <c r="H26" s="13">
        <f t="shared" si="14"/>
        <v>4.8480000000000008</v>
      </c>
      <c r="I26" s="13">
        <f t="shared" si="14"/>
        <v>15.331999999999999</v>
      </c>
      <c r="J26" s="13">
        <f t="shared" si="14"/>
        <v>3.7559399999999999E-7</v>
      </c>
      <c r="K26" s="13">
        <f t="shared" si="14"/>
        <v>2.3417000000000001E-8</v>
      </c>
      <c r="L26" s="13">
        <f t="shared" si="14"/>
        <v>6.2376800000000001</v>
      </c>
      <c r="M26" s="13">
        <f t="shared" si="14"/>
        <v>0.74876600000000004</v>
      </c>
      <c r="N26" s="13">
        <f t="shared" si="14"/>
        <v>5.4462199999999999E-3</v>
      </c>
      <c r="O26" s="13">
        <f t="shared" si="14"/>
        <v>0.72732200000000002</v>
      </c>
      <c r="P26" s="13">
        <f t="shared" si="14"/>
        <v>5951.2</v>
      </c>
      <c r="Q26" s="13">
        <f t="shared" si="14"/>
        <v>6.0777200000000002</v>
      </c>
      <c r="R26" s="13">
        <f t="shared" si="14"/>
        <v>0.10212399999999999</v>
      </c>
      <c r="S26" s="19">
        <f t="shared" si="14"/>
        <v>1.65526E-12</v>
      </c>
      <c r="T26" s="13">
        <f t="shared" si="14"/>
        <v>2.1741399999999998E-14</v>
      </c>
      <c r="U26" s="13">
        <f t="shared" si="14"/>
        <v>1.31358</v>
      </c>
      <c r="V26" s="13">
        <f t="shared" si="14"/>
        <v>0.97312399999999999</v>
      </c>
      <c r="W26" s="13">
        <f t="shared" si="14"/>
        <v>7.7059599999999991E-4</v>
      </c>
      <c r="X26" s="13">
        <f t="shared" si="14"/>
        <v>7.9187599999999997E-2</v>
      </c>
      <c r="Z26" s="10">
        <f>AVERAGE(Z21:Z25)</f>
        <v>1.8869399999999998E-7</v>
      </c>
      <c r="AA26" s="10">
        <f>AVERAGE(AA21:AA25)</f>
        <v>5919.3919999999998</v>
      </c>
      <c r="AB26" s="10">
        <f>AVERAGE(AB21:AB25)</f>
        <v>3.7559399999999999E-7</v>
      </c>
      <c r="AC26" s="10">
        <f>AVERAGE(AC21:AC25)</f>
        <v>1.65526E-12</v>
      </c>
    </row>
    <row r="28" spans="1:29" x14ac:dyDescent="0.35">
      <c r="A28" s="22">
        <v>4</v>
      </c>
    </row>
    <row r="29" spans="1:29" x14ac:dyDescent="0.35">
      <c r="A29" s="12" t="s">
        <v>57</v>
      </c>
      <c r="B29" s="12" t="s">
        <v>12</v>
      </c>
      <c r="C29" s="12" t="s">
        <v>13</v>
      </c>
      <c r="D29" s="12" t="s">
        <v>26</v>
      </c>
      <c r="E29" s="12" t="s">
        <v>14</v>
      </c>
      <c r="F29" s="12" t="s">
        <v>15</v>
      </c>
      <c r="G29" s="12" t="s">
        <v>16</v>
      </c>
      <c r="H29" s="12" t="s">
        <v>17</v>
      </c>
      <c r="I29" s="12" t="s">
        <v>18</v>
      </c>
      <c r="J29" s="12" t="s">
        <v>27</v>
      </c>
      <c r="K29" s="12" t="s">
        <v>28</v>
      </c>
      <c r="L29" s="12" t="s">
        <v>29</v>
      </c>
      <c r="M29" s="12" t="s">
        <v>30</v>
      </c>
      <c r="N29" s="12" t="s">
        <v>31</v>
      </c>
      <c r="O29" s="12" t="s">
        <v>32</v>
      </c>
      <c r="P29" s="12" t="s">
        <v>33</v>
      </c>
      <c r="Q29" s="12" t="s">
        <v>19</v>
      </c>
      <c r="R29" s="12" t="s">
        <v>20</v>
      </c>
      <c r="S29" s="12" t="s">
        <v>34</v>
      </c>
      <c r="T29" s="12" t="s">
        <v>35</v>
      </c>
      <c r="U29" s="12" t="s">
        <v>36</v>
      </c>
      <c r="V29" s="12" t="s">
        <v>37</v>
      </c>
      <c r="W29" s="12" t="s">
        <v>38</v>
      </c>
      <c r="X29" s="12" t="s">
        <v>39</v>
      </c>
      <c r="Z29" s="10" t="s">
        <v>43</v>
      </c>
      <c r="AA29" s="10" t="s">
        <v>42</v>
      </c>
      <c r="AB29" s="10" t="s">
        <v>44</v>
      </c>
      <c r="AC29" s="10" t="s">
        <v>45</v>
      </c>
    </row>
    <row r="30" spans="1:29" x14ac:dyDescent="0.35">
      <c r="A30" s="10" t="s">
        <v>72</v>
      </c>
      <c r="B30" s="16">
        <v>7.9171999999999993E-5</v>
      </c>
      <c r="C30" s="10">
        <v>2.4938999999999999E-2</v>
      </c>
      <c r="D30" s="16">
        <v>1.8864E-7</v>
      </c>
      <c r="E30" s="16">
        <v>6.0628999999999998E-9</v>
      </c>
      <c r="F30" s="16">
        <v>3.214</v>
      </c>
      <c r="G30" s="10">
        <v>-31.01</v>
      </c>
      <c r="H30" s="10">
        <v>4.8246000000000002</v>
      </c>
      <c r="I30" s="10">
        <v>15.558</v>
      </c>
      <c r="J30" s="16">
        <v>3.7553999999999999E-7</v>
      </c>
      <c r="K30" s="16">
        <v>2.3852000000000001E-8</v>
      </c>
      <c r="L30" s="16">
        <v>6.3513999999999999</v>
      </c>
      <c r="M30" s="10">
        <v>0.75109000000000004</v>
      </c>
      <c r="N30" s="16">
        <v>5.5446999999999996E-3</v>
      </c>
      <c r="O30" s="16">
        <v>0.73821999999999999</v>
      </c>
      <c r="P30" s="10">
        <v>5941</v>
      </c>
      <c r="Q30" s="16">
        <v>6.0395000000000003</v>
      </c>
      <c r="R30" s="16">
        <v>0.10166</v>
      </c>
      <c r="S30" s="17">
        <v>1.6519000000000001E-12</v>
      </c>
      <c r="T30" s="16">
        <v>2.1582000000000001E-14</v>
      </c>
      <c r="U30" s="16">
        <v>1.3065</v>
      </c>
      <c r="V30" s="10">
        <v>0.97323000000000004</v>
      </c>
      <c r="W30" s="16">
        <v>7.6654000000000002E-4</v>
      </c>
      <c r="X30" s="16">
        <v>7.8761999999999999E-2</v>
      </c>
      <c r="Z30" s="14">
        <f>D30</f>
        <v>1.8864E-7</v>
      </c>
      <c r="AA30" s="13">
        <f>G30+P30</f>
        <v>5909.99</v>
      </c>
      <c r="AB30" s="14">
        <f>J30</f>
        <v>3.7553999999999999E-7</v>
      </c>
      <c r="AC30" s="14">
        <f>S30</f>
        <v>1.6519000000000001E-12</v>
      </c>
    </row>
    <row r="31" spans="1:29" x14ac:dyDescent="0.35">
      <c r="A31" s="10" t="s">
        <v>73</v>
      </c>
      <c r="B31" s="16">
        <v>7.9369000000000005E-5</v>
      </c>
      <c r="C31" s="10">
        <v>2.5000999999999999E-2</v>
      </c>
      <c r="D31" s="16">
        <v>1.8820999999999999E-7</v>
      </c>
      <c r="E31" s="16">
        <v>6.0790999999999998E-9</v>
      </c>
      <c r="F31" s="16">
        <v>3.23</v>
      </c>
      <c r="G31" s="10">
        <v>-30.86</v>
      </c>
      <c r="H31" s="10">
        <v>4.8387000000000002</v>
      </c>
      <c r="I31" s="10">
        <v>15.68</v>
      </c>
      <c r="J31" s="16">
        <v>3.7851999999999998E-7</v>
      </c>
      <c r="K31" s="16">
        <v>2.3978000000000001E-8</v>
      </c>
      <c r="L31" s="16">
        <v>6.3346999999999998</v>
      </c>
      <c r="M31" s="10">
        <v>0.75009999999999999</v>
      </c>
      <c r="N31" s="16">
        <v>5.5306000000000001E-3</v>
      </c>
      <c r="O31" s="16">
        <v>0.73731999999999998</v>
      </c>
      <c r="P31" s="10">
        <v>5935</v>
      </c>
      <c r="Q31" s="16">
        <v>6.0549999999999997</v>
      </c>
      <c r="R31" s="16">
        <v>0.10202</v>
      </c>
      <c r="S31" s="17">
        <v>1.6424999999999999E-12</v>
      </c>
      <c r="T31" s="16">
        <v>2.1510000000000001E-14</v>
      </c>
      <c r="U31" s="16">
        <v>1.3096000000000001</v>
      </c>
      <c r="V31" s="10">
        <v>0.97348999999999997</v>
      </c>
      <c r="W31" s="16">
        <v>7.6844999999999995E-4</v>
      </c>
      <c r="X31" s="16">
        <v>7.8937999999999994E-2</v>
      </c>
      <c r="Z31" s="16">
        <f t="shared" ref="Z31:Z34" si="15">D31</f>
        <v>1.8820999999999999E-7</v>
      </c>
      <c r="AA31" s="10">
        <f t="shared" ref="AA31:AA34" si="16">G31+P31</f>
        <v>5904.14</v>
      </c>
      <c r="AB31" s="16">
        <f t="shared" ref="AB31:AB34" si="17">J31</f>
        <v>3.7851999999999998E-7</v>
      </c>
      <c r="AC31" s="16">
        <f t="shared" ref="AC31:AC34" si="18">S31</f>
        <v>1.6424999999999999E-12</v>
      </c>
    </row>
    <row r="32" spans="1:29" x14ac:dyDescent="0.35">
      <c r="A32" s="10" t="s">
        <v>74</v>
      </c>
      <c r="B32" s="16">
        <v>7.9369000000000005E-5</v>
      </c>
      <c r="C32" s="10">
        <v>2.5000999999999999E-2</v>
      </c>
      <c r="D32" s="16">
        <v>1.8820999999999999E-7</v>
      </c>
      <c r="E32" s="16">
        <v>6.0790999999999998E-9</v>
      </c>
      <c r="F32" s="16">
        <v>3.23</v>
      </c>
      <c r="G32" s="10">
        <v>-30.86</v>
      </c>
      <c r="H32" s="10">
        <v>4.8387000000000002</v>
      </c>
      <c r="I32" s="10">
        <v>15.68</v>
      </c>
      <c r="J32" s="16">
        <v>3.7851999999999998E-7</v>
      </c>
      <c r="K32" s="16">
        <v>2.3978000000000001E-8</v>
      </c>
      <c r="L32" s="16">
        <v>6.3346999999999998</v>
      </c>
      <c r="M32" s="10">
        <v>0.75009999999999999</v>
      </c>
      <c r="N32" s="16">
        <v>5.5306000000000001E-3</v>
      </c>
      <c r="O32" s="16">
        <v>0.73731999999999998</v>
      </c>
      <c r="P32" s="10">
        <v>5935</v>
      </c>
      <c r="Q32" s="16">
        <v>6.0549999999999997</v>
      </c>
      <c r="R32" s="16">
        <v>0.10202</v>
      </c>
      <c r="S32" s="17">
        <v>1.6424999999999999E-12</v>
      </c>
      <c r="T32" s="16">
        <v>2.1510000000000001E-14</v>
      </c>
      <c r="U32" s="16">
        <v>1.3096000000000001</v>
      </c>
      <c r="V32" s="10">
        <v>0.97348999999999997</v>
      </c>
      <c r="W32" s="16">
        <v>7.6844999999999995E-4</v>
      </c>
      <c r="X32" s="16">
        <v>7.8937999999999994E-2</v>
      </c>
      <c r="Z32" s="16">
        <f t="shared" si="15"/>
        <v>1.8820999999999999E-7</v>
      </c>
      <c r="AA32" s="10">
        <f t="shared" si="16"/>
        <v>5904.14</v>
      </c>
      <c r="AB32" s="16">
        <f t="shared" si="17"/>
        <v>3.7851999999999998E-7</v>
      </c>
      <c r="AC32" s="16">
        <f t="shared" si="18"/>
        <v>1.6424999999999999E-12</v>
      </c>
    </row>
    <row r="33" spans="1:29" x14ac:dyDescent="0.35">
      <c r="A33" s="10" t="s">
        <v>75</v>
      </c>
      <c r="B33" s="16">
        <v>7.5117000000000006E-5</v>
      </c>
      <c r="C33" s="10">
        <v>2.3661999999999999E-2</v>
      </c>
      <c r="D33" s="16">
        <v>1.9105999999999999E-7</v>
      </c>
      <c r="E33" s="16">
        <v>5.9349999999999999E-9</v>
      </c>
      <c r="F33" s="16">
        <v>3.1063999999999998</v>
      </c>
      <c r="G33" s="10">
        <v>-34.340000000000003</v>
      </c>
      <c r="H33" s="10">
        <v>4.7324999999999999</v>
      </c>
      <c r="I33" s="10">
        <v>13.781000000000001</v>
      </c>
      <c r="J33" s="16">
        <v>3.8836999999999998E-7</v>
      </c>
      <c r="K33" s="16">
        <v>2.3870999999999999E-8</v>
      </c>
      <c r="L33" s="16">
        <v>6.1464999999999996</v>
      </c>
      <c r="M33" s="10">
        <v>0.74717999999999996</v>
      </c>
      <c r="N33" s="16">
        <v>5.3673999999999996E-3</v>
      </c>
      <c r="O33" s="16">
        <v>0.71835000000000004</v>
      </c>
      <c r="P33" s="10">
        <v>5948</v>
      </c>
      <c r="Q33" s="16">
        <v>5.9278000000000004</v>
      </c>
      <c r="R33" s="16">
        <v>9.9659999999999999E-2</v>
      </c>
      <c r="S33" s="17">
        <v>1.6691E-12</v>
      </c>
      <c r="T33" s="16">
        <v>2.1328999999999999E-14</v>
      </c>
      <c r="U33" s="16">
        <v>1.2779</v>
      </c>
      <c r="V33" s="10">
        <v>0.97257000000000005</v>
      </c>
      <c r="W33" s="16">
        <v>7.4994999999999999E-4</v>
      </c>
      <c r="X33" s="16">
        <v>7.7109999999999998E-2</v>
      </c>
      <c r="Z33" s="16">
        <f t="shared" si="15"/>
        <v>1.9105999999999999E-7</v>
      </c>
      <c r="AA33" s="10">
        <f t="shared" si="16"/>
        <v>5913.66</v>
      </c>
      <c r="AB33" s="16">
        <f t="shared" si="17"/>
        <v>3.8836999999999998E-7</v>
      </c>
      <c r="AC33" s="16">
        <f t="shared" si="18"/>
        <v>1.6691E-12</v>
      </c>
    </row>
    <row r="34" spans="1:29" x14ac:dyDescent="0.35">
      <c r="A34" s="10" t="s">
        <v>76</v>
      </c>
      <c r="B34" s="16">
        <v>7.8659999999999996E-5</v>
      </c>
      <c r="C34" s="10">
        <v>2.4778000000000001E-2</v>
      </c>
      <c r="D34" s="16">
        <v>1.9096000000000001E-7</v>
      </c>
      <c r="E34" s="16">
        <v>6.0833000000000003E-9</v>
      </c>
      <c r="F34" s="10">
        <v>3.1856</v>
      </c>
      <c r="G34" s="10">
        <v>-34.5</v>
      </c>
      <c r="H34" s="10">
        <v>4.8532999999999999</v>
      </c>
      <c r="I34" s="10">
        <v>14.068</v>
      </c>
      <c r="J34" s="16">
        <v>3.8769E-7</v>
      </c>
      <c r="K34" s="16">
        <v>2.4337999999999999E-8</v>
      </c>
      <c r="L34" s="10">
        <v>6.2777000000000003</v>
      </c>
      <c r="M34" s="10">
        <v>0.74739</v>
      </c>
      <c r="N34" s="10">
        <v>5.4818000000000002E-3</v>
      </c>
      <c r="O34" s="10">
        <v>0.73346</v>
      </c>
      <c r="P34" s="10">
        <v>5940</v>
      </c>
      <c r="Q34" s="10">
        <v>6.0708000000000002</v>
      </c>
      <c r="R34" s="10">
        <v>0.1022</v>
      </c>
      <c r="S34" s="17">
        <v>1.6505000000000001E-12</v>
      </c>
      <c r="T34" s="16">
        <v>2.1587E-14</v>
      </c>
      <c r="U34" s="10">
        <v>1.3079000000000001</v>
      </c>
      <c r="V34" s="10">
        <v>0.97304999999999997</v>
      </c>
      <c r="W34" s="10">
        <v>7.6769000000000002E-4</v>
      </c>
      <c r="X34" s="10">
        <v>7.8895000000000007E-2</v>
      </c>
      <c r="Z34" s="18">
        <f t="shared" si="15"/>
        <v>1.9096000000000001E-7</v>
      </c>
      <c r="AA34" s="11">
        <f t="shared" si="16"/>
        <v>5905.5</v>
      </c>
      <c r="AB34" s="18">
        <f t="shared" si="17"/>
        <v>3.8769E-7</v>
      </c>
      <c r="AC34" s="18">
        <f t="shared" si="18"/>
        <v>1.6505000000000001E-12</v>
      </c>
    </row>
    <row r="35" spans="1:29" x14ac:dyDescent="0.35">
      <c r="A35" s="13" t="s">
        <v>24</v>
      </c>
      <c r="B35" s="13">
        <f t="shared" ref="B35:X35" si="19">AVERAGE(B30:B34)</f>
        <v>7.8337399999999993E-5</v>
      </c>
      <c r="C35" s="13">
        <f t="shared" si="19"/>
        <v>2.4676199999999999E-2</v>
      </c>
      <c r="D35" s="13">
        <f t="shared" si="19"/>
        <v>1.8941600000000001E-7</v>
      </c>
      <c r="E35" s="13">
        <f t="shared" si="19"/>
        <v>6.0478799999999996E-9</v>
      </c>
      <c r="F35" s="13">
        <f t="shared" si="19"/>
        <v>3.1932</v>
      </c>
      <c r="G35" s="13">
        <f t="shared" si="19"/>
        <v>-32.314</v>
      </c>
      <c r="H35" s="13">
        <f t="shared" si="19"/>
        <v>4.8175599999999994</v>
      </c>
      <c r="I35" s="13">
        <f t="shared" si="19"/>
        <v>14.953399999999998</v>
      </c>
      <c r="J35" s="13">
        <f t="shared" si="19"/>
        <v>3.8172799999999991E-7</v>
      </c>
      <c r="K35" s="13">
        <f t="shared" si="19"/>
        <v>2.4003400000000002E-8</v>
      </c>
      <c r="L35" s="13">
        <f t="shared" si="19"/>
        <v>6.2889999999999997</v>
      </c>
      <c r="M35" s="13">
        <f t="shared" si="19"/>
        <v>0.74917200000000006</v>
      </c>
      <c r="N35" s="13">
        <f t="shared" si="19"/>
        <v>5.491020000000001E-3</v>
      </c>
      <c r="O35" s="13">
        <f t="shared" si="19"/>
        <v>0.73293399999999997</v>
      </c>
      <c r="P35" s="13">
        <f t="shared" si="19"/>
        <v>5939.8</v>
      </c>
      <c r="Q35" s="13">
        <f t="shared" si="19"/>
        <v>6.0296199999999995</v>
      </c>
      <c r="R35" s="13">
        <f t="shared" si="19"/>
        <v>0.10151199999999998</v>
      </c>
      <c r="S35" s="19">
        <f t="shared" si="19"/>
        <v>1.6513E-12</v>
      </c>
      <c r="T35" s="13">
        <f t="shared" si="19"/>
        <v>2.1503599999999999E-14</v>
      </c>
      <c r="U35" s="13">
        <f t="shared" si="19"/>
        <v>1.3023000000000002</v>
      </c>
      <c r="V35" s="13">
        <f t="shared" si="19"/>
        <v>0.97316599999999998</v>
      </c>
      <c r="W35" s="13">
        <f t="shared" si="19"/>
        <v>7.6421600000000007E-4</v>
      </c>
      <c r="X35" s="13">
        <f t="shared" si="19"/>
        <v>7.8528600000000004E-2</v>
      </c>
      <c r="Z35" s="10">
        <f>AVERAGE(Z30:Z34)</f>
        <v>1.8941600000000001E-7</v>
      </c>
      <c r="AA35" s="10">
        <f>AVERAGE(AA30:AA34)</f>
        <v>5907.4859999999999</v>
      </c>
      <c r="AB35" s="10">
        <f>AVERAGE(AB30:AB34)</f>
        <v>3.8172799999999991E-7</v>
      </c>
      <c r="AC35" s="10">
        <f>AVERAGE(AC30:AC34)</f>
        <v>1.6513E-12</v>
      </c>
    </row>
    <row r="37" spans="1:29" x14ac:dyDescent="0.35">
      <c r="A37" s="23">
        <v>0.05</v>
      </c>
    </row>
    <row r="38" spans="1:29" x14ac:dyDescent="0.35">
      <c r="A38" s="12" t="s">
        <v>57</v>
      </c>
      <c r="B38" s="12" t="s">
        <v>12</v>
      </c>
      <c r="C38" s="12" t="s">
        <v>13</v>
      </c>
      <c r="D38" s="12" t="s">
        <v>26</v>
      </c>
      <c r="E38" s="12" t="s">
        <v>14</v>
      </c>
      <c r="F38" s="12" t="s">
        <v>15</v>
      </c>
      <c r="G38" s="12" t="s">
        <v>16</v>
      </c>
      <c r="H38" s="12" t="s">
        <v>17</v>
      </c>
      <c r="I38" s="12" t="s">
        <v>18</v>
      </c>
      <c r="J38" s="12" t="s">
        <v>27</v>
      </c>
      <c r="K38" s="12" t="s">
        <v>28</v>
      </c>
      <c r="L38" s="12" t="s">
        <v>29</v>
      </c>
      <c r="M38" s="12" t="s">
        <v>30</v>
      </c>
      <c r="N38" s="12" t="s">
        <v>31</v>
      </c>
      <c r="O38" s="12" t="s">
        <v>32</v>
      </c>
      <c r="P38" s="12" t="s">
        <v>33</v>
      </c>
      <c r="Q38" s="12" t="s">
        <v>19</v>
      </c>
      <c r="R38" s="12" t="s">
        <v>20</v>
      </c>
      <c r="S38" s="12" t="s">
        <v>34</v>
      </c>
      <c r="T38" s="12" t="s">
        <v>35</v>
      </c>
      <c r="U38" s="12" t="s">
        <v>36</v>
      </c>
      <c r="V38" s="12" t="s">
        <v>37</v>
      </c>
      <c r="W38" s="12" t="s">
        <v>38</v>
      </c>
      <c r="X38" s="12" t="s">
        <v>39</v>
      </c>
      <c r="Z38" s="10" t="s">
        <v>43</v>
      </c>
      <c r="AA38" s="10" t="s">
        <v>42</v>
      </c>
      <c r="AB38" s="10" t="s">
        <v>44</v>
      </c>
      <c r="AC38" s="10" t="s">
        <v>45</v>
      </c>
    </row>
    <row r="39" spans="1:29" x14ac:dyDescent="0.35">
      <c r="A39" s="10" t="s">
        <v>77</v>
      </c>
      <c r="B39" s="16">
        <v>7.8473000000000006E-5</v>
      </c>
      <c r="C39" s="10">
        <v>2.4719000000000001E-2</v>
      </c>
      <c r="D39" s="16">
        <v>1.9170999999999999E-7</v>
      </c>
      <c r="E39" s="16">
        <v>6.0516000000000001E-9</v>
      </c>
      <c r="F39" s="16">
        <v>3.1566000000000001</v>
      </c>
      <c r="G39" s="10">
        <v>-35.47</v>
      </c>
      <c r="H39" s="10">
        <v>4.8129</v>
      </c>
      <c r="I39" s="10">
        <v>13.569000000000001</v>
      </c>
      <c r="J39" s="16">
        <v>3.8827999999999998E-7</v>
      </c>
      <c r="K39" s="16">
        <v>2.4555000000000001E-8</v>
      </c>
      <c r="L39" s="16">
        <v>6.3239999999999998</v>
      </c>
      <c r="M39" s="10">
        <v>0.74729000000000001</v>
      </c>
      <c r="N39" s="16">
        <v>5.5227000000000002E-3</v>
      </c>
      <c r="O39" s="16">
        <v>0.73902999999999996</v>
      </c>
      <c r="P39" s="10">
        <v>5981</v>
      </c>
      <c r="Q39" s="16">
        <v>6.0446999999999997</v>
      </c>
      <c r="R39" s="16">
        <v>0.10106999999999999</v>
      </c>
      <c r="S39" s="17">
        <v>1.6746999999999999E-12</v>
      </c>
      <c r="T39" s="16">
        <v>2.1805000000000001E-14</v>
      </c>
      <c r="U39" s="16">
        <v>1.302</v>
      </c>
      <c r="V39" s="10">
        <v>0.97241999999999995</v>
      </c>
      <c r="W39" s="16">
        <v>7.6371000000000002E-4</v>
      </c>
      <c r="X39" s="16">
        <v>7.8536999999999996E-2</v>
      </c>
      <c r="Z39" s="14">
        <f>D39</f>
        <v>1.9170999999999999E-7</v>
      </c>
      <c r="AA39" s="13">
        <f>G39+P39</f>
        <v>5945.53</v>
      </c>
      <c r="AB39" s="14">
        <f>J39</f>
        <v>3.8827999999999998E-7</v>
      </c>
      <c r="AC39" s="14">
        <f>S39</f>
        <v>1.6746999999999999E-12</v>
      </c>
    </row>
    <row r="40" spans="1:29" x14ac:dyDescent="0.35">
      <c r="A40" s="10" t="s">
        <v>78</v>
      </c>
      <c r="B40" s="16">
        <v>7.1919E-5</v>
      </c>
      <c r="C40" s="10">
        <v>2.2655000000000002E-2</v>
      </c>
      <c r="D40" s="16">
        <v>1.9721999999999999E-7</v>
      </c>
      <c r="E40" s="16">
        <v>5.8310000000000002E-9</v>
      </c>
      <c r="F40" s="16">
        <v>2.9565999999999999</v>
      </c>
      <c r="G40" s="10">
        <v>-42.82</v>
      </c>
      <c r="H40" s="10">
        <v>4.6722000000000001</v>
      </c>
      <c r="I40" s="10">
        <v>10.911</v>
      </c>
      <c r="J40" s="16">
        <v>4.0653999999999999E-7</v>
      </c>
      <c r="K40" s="16">
        <v>2.4579000000000001E-8</v>
      </c>
      <c r="L40" s="16">
        <v>6.0458999999999996</v>
      </c>
      <c r="M40" s="10">
        <v>0.74306000000000005</v>
      </c>
      <c r="N40" s="16">
        <v>5.2820000000000002E-3</v>
      </c>
      <c r="O40" s="16">
        <v>0.71084000000000003</v>
      </c>
      <c r="P40" s="10">
        <v>5967</v>
      </c>
      <c r="Q40" s="16">
        <v>5.8605999999999998</v>
      </c>
      <c r="R40" s="16">
        <v>9.8216999999999999E-2</v>
      </c>
      <c r="S40" s="17">
        <v>1.7568999999999999E-12</v>
      </c>
      <c r="T40" s="16">
        <v>2.2068000000000001E-14</v>
      </c>
      <c r="U40" s="16">
        <v>1.2561</v>
      </c>
      <c r="V40" s="10">
        <v>0.96982000000000002</v>
      </c>
      <c r="W40" s="16">
        <v>7.3753999999999996E-4</v>
      </c>
      <c r="X40" s="16">
        <v>7.6049000000000005E-2</v>
      </c>
      <c r="Z40" s="16">
        <f t="shared" ref="Z40:Z43" si="20">D40</f>
        <v>1.9721999999999999E-7</v>
      </c>
      <c r="AA40" s="10">
        <f t="shared" ref="AA40:AA43" si="21">G40+P40</f>
        <v>5924.18</v>
      </c>
      <c r="AB40" s="16">
        <f t="shared" ref="AB40:AB43" si="22">J40</f>
        <v>4.0653999999999999E-7</v>
      </c>
      <c r="AC40" s="16">
        <f t="shared" ref="AC40:AC43" si="23">S40</f>
        <v>1.7568999999999999E-12</v>
      </c>
    </row>
    <row r="41" spans="1:29" x14ac:dyDescent="0.35">
      <c r="A41" s="10" t="s">
        <v>79</v>
      </c>
      <c r="B41" s="16">
        <v>7.5971999999999997E-5</v>
      </c>
      <c r="C41" s="10">
        <v>2.3931000000000001E-2</v>
      </c>
      <c r="D41" s="16">
        <v>1.9047000000000001E-7</v>
      </c>
      <c r="E41" s="16">
        <v>5.9688999999999999E-9</v>
      </c>
      <c r="F41" s="16">
        <v>3.1337999999999999</v>
      </c>
      <c r="G41" s="10">
        <v>-34.58</v>
      </c>
      <c r="H41" s="10">
        <v>4.7523</v>
      </c>
      <c r="I41" s="10">
        <v>13.743</v>
      </c>
      <c r="J41" s="16">
        <v>3.9919999999999997E-7</v>
      </c>
      <c r="K41" s="16">
        <v>2.4808E-8</v>
      </c>
      <c r="L41" s="16">
        <v>6.2144000000000004</v>
      </c>
      <c r="M41" s="10">
        <v>0.74470999999999998</v>
      </c>
      <c r="N41" s="16">
        <v>5.4282000000000002E-3</v>
      </c>
      <c r="O41" s="16">
        <v>0.72889999999999999</v>
      </c>
      <c r="P41" s="10">
        <v>5976</v>
      </c>
      <c r="Q41" s="16">
        <v>5.9682000000000004</v>
      </c>
      <c r="R41" s="16">
        <v>9.9868999999999999E-2</v>
      </c>
      <c r="S41" s="17">
        <v>1.6776E-12</v>
      </c>
      <c r="T41" s="16">
        <v>2.1541999999999999E-14</v>
      </c>
      <c r="U41" s="16">
        <v>1.2841</v>
      </c>
      <c r="V41" s="10">
        <v>0.97230000000000005</v>
      </c>
      <c r="W41" s="16">
        <v>7.5336999999999995E-4</v>
      </c>
      <c r="X41" s="16">
        <v>7.7482999999999996E-2</v>
      </c>
      <c r="Z41" s="16">
        <f t="shared" si="20"/>
        <v>1.9047000000000001E-7</v>
      </c>
      <c r="AA41" s="10">
        <f t="shared" si="21"/>
        <v>5941.42</v>
      </c>
      <c r="AB41" s="16">
        <f t="shared" si="22"/>
        <v>3.9919999999999997E-7</v>
      </c>
      <c r="AC41" s="16">
        <f t="shared" si="23"/>
        <v>1.6776E-12</v>
      </c>
    </row>
    <row r="42" spans="1:29" x14ac:dyDescent="0.35">
      <c r="A42" s="10" t="s">
        <v>80</v>
      </c>
      <c r="B42" s="16">
        <v>7.6783E-5</v>
      </c>
      <c r="C42" s="10">
        <v>2.4187E-2</v>
      </c>
      <c r="D42" s="16">
        <v>1.8923999999999999E-7</v>
      </c>
      <c r="E42" s="16">
        <v>5.9909999999999997E-9</v>
      </c>
      <c r="F42" s="16">
        <v>3.1657999999999999</v>
      </c>
      <c r="G42" s="10">
        <v>-32.549999999999997</v>
      </c>
      <c r="H42" s="10">
        <v>4.7602000000000002</v>
      </c>
      <c r="I42" s="10">
        <v>14.624000000000001</v>
      </c>
      <c r="J42" s="16">
        <v>3.9280000000000002E-7</v>
      </c>
      <c r="K42" s="16">
        <v>2.4508E-8</v>
      </c>
      <c r="L42" s="16">
        <v>6.2393000000000001</v>
      </c>
      <c r="M42" s="10">
        <v>0.74602000000000002</v>
      </c>
      <c r="N42" s="16">
        <v>5.4489999999999999E-3</v>
      </c>
      <c r="O42" s="16">
        <v>0.73041</v>
      </c>
      <c r="P42" s="10">
        <v>5979</v>
      </c>
      <c r="Q42" s="16">
        <v>5.9798</v>
      </c>
      <c r="R42" s="16">
        <v>0.10001</v>
      </c>
      <c r="S42" s="17">
        <v>1.6552000000000001E-12</v>
      </c>
      <c r="T42" s="16">
        <v>2.1328999999999999E-14</v>
      </c>
      <c r="U42" s="16">
        <v>1.2886</v>
      </c>
      <c r="V42" s="10">
        <v>0.97302999999999995</v>
      </c>
      <c r="W42" s="16">
        <v>7.5577000000000001E-4</v>
      </c>
      <c r="X42" s="16">
        <v>7.7672000000000005E-2</v>
      </c>
      <c r="Z42" s="16">
        <f t="shared" si="20"/>
        <v>1.8923999999999999E-7</v>
      </c>
      <c r="AA42" s="10">
        <f t="shared" si="21"/>
        <v>5946.45</v>
      </c>
      <c r="AB42" s="16">
        <f t="shared" si="22"/>
        <v>3.9280000000000002E-7</v>
      </c>
      <c r="AC42" s="16">
        <f t="shared" si="23"/>
        <v>1.6552000000000001E-12</v>
      </c>
    </row>
    <row r="43" spans="1:29" x14ac:dyDescent="0.35">
      <c r="A43" s="11" t="s">
        <v>81</v>
      </c>
      <c r="B43" s="18">
        <v>8.4021000000000001E-5</v>
      </c>
      <c r="C43" s="11">
        <v>2.6467000000000001E-2</v>
      </c>
      <c r="D43" s="18">
        <v>2.2453000000000001E-7</v>
      </c>
      <c r="E43" s="18">
        <v>6.3743000000000002E-9</v>
      </c>
      <c r="F43" s="18">
        <v>2.839</v>
      </c>
      <c r="G43" s="11">
        <v>-76.760000000000005</v>
      </c>
      <c r="H43" s="11">
        <v>5.1158999999999999</v>
      </c>
      <c r="I43" s="11">
        <v>6.6647999999999996</v>
      </c>
      <c r="J43" s="18">
        <v>2.5153999999999999E-7</v>
      </c>
      <c r="K43" s="18">
        <v>1.6543000000000001E-8</v>
      </c>
      <c r="L43" s="18">
        <v>6.5766999999999998</v>
      </c>
      <c r="M43" s="11">
        <v>0.78678000000000003</v>
      </c>
      <c r="N43" s="18">
        <v>5.7283000000000004E-3</v>
      </c>
      <c r="O43" s="18">
        <v>0.72806999999999999</v>
      </c>
      <c r="P43" s="11">
        <v>6095</v>
      </c>
      <c r="Q43" s="18">
        <v>6.3033000000000001</v>
      </c>
      <c r="R43" s="18">
        <v>0.10342</v>
      </c>
      <c r="S43" s="24">
        <v>1.5913000000000001E-12</v>
      </c>
      <c r="T43" s="18">
        <v>2.0998999999999999E-14</v>
      </c>
      <c r="U43" s="18">
        <v>1.3196000000000001</v>
      </c>
      <c r="V43" s="11">
        <v>0.97292000000000001</v>
      </c>
      <c r="W43" s="18">
        <v>7.7548999999999999E-4</v>
      </c>
      <c r="X43" s="18">
        <v>7.9707E-2</v>
      </c>
      <c r="Z43" s="18">
        <f t="shared" si="20"/>
        <v>2.2453000000000001E-7</v>
      </c>
      <c r="AA43" s="11">
        <f t="shared" si="21"/>
        <v>6018.24</v>
      </c>
      <c r="AB43" s="18">
        <f t="shared" si="22"/>
        <v>2.5153999999999999E-7</v>
      </c>
      <c r="AC43" s="18">
        <f t="shared" si="23"/>
        <v>1.5913000000000001E-12</v>
      </c>
    </row>
    <row r="44" spans="1:29" x14ac:dyDescent="0.35">
      <c r="A44" s="10" t="s">
        <v>24</v>
      </c>
      <c r="B44" s="10">
        <f t="shared" ref="B44:X44" si="24">AVERAGE(B39:B43)</f>
        <v>7.7433600000000003E-5</v>
      </c>
      <c r="C44" s="10">
        <f t="shared" si="24"/>
        <v>2.4391800000000002E-2</v>
      </c>
      <c r="D44" s="10">
        <f t="shared" si="24"/>
        <v>1.9863400000000003E-7</v>
      </c>
      <c r="E44" s="10">
        <f t="shared" si="24"/>
        <v>6.0433600000000005E-9</v>
      </c>
      <c r="F44" s="10">
        <f t="shared" si="24"/>
        <v>3.0503600000000004</v>
      </c>
      <c r="G44" s="10">
        <f t="shared" si="24"/>
        <v>-44.436</v>
      </c>
      <c r="H44" s="10">
        <f t="shared" si="24"/>
        <v>4.8226999999999993</v>
      </c>
      <c r="I44" s="10">
        <f t="shared" si="24"/>
        <v>11.90236</v>
      </c>
      <c r="J44" s="10">
        <f t="shared" si="24"/>
        <v>3.6767199999999996E-7</v>
      </c>
      <c r="K44" s="10">
        <f t="shared" si="24"/>
        <v>2.2998600000000001E-8</v>
      </c>
      <c r="L44" s="10">
        <f t="shared" si="24"/>
        <v>6.2800599999999998</v>
      </c>
      <c r="M44" s="10">
        <f t="shared" si="24"/>
        <v>0.75357199999999991</v>
      </c>
      <c r="N44" s="10">
        <f t="shared" si="24"/>
        <v>5.4820400000000005E-3</v>
      </c>
      <c r="O44" s="10">
        <f t="shared" si="24"/>
        <v>0.72744999999999993</v>
      </c>
      <c r="P44" s="10">
        <f t="shared" si="24"/>
        <v>5999.6</v>
      </c>
      <c r="Q44" s="10">
        <f t="shared" si="24"/>
        <v>6.03132</v>
      </c>
      <c r="R44" s="10">
        <f t="shared" si="24"/>
        <v>0.1005172</v>
      </c>
      <c r="S44" s="21">
        <f t="shared" si="24"/>
        <v>1.6711400000000001E-12</v>
      </c>
      <c r="T44" s="10">
        <f t="shared" si="24"/>
        <v>2.15486E-14</v>
      </c>
      <c r="U44" s="10">
        <f t="shared" si="24"/>
        <v>1.2900800000000001</v>
      </c>
      <c r="V44" s="10">
        <f t="shared" si="24"/>
        <v>0.97209800000000013</v>
      </c>
      <c r="W44" s="10">
        <f t="shared" si="24"/>
        <v>7.5717600000000003E-4</v>
      </c>
      <c r="X44" s="10">
        <f t="shared" si="24"/>
        <v>7.7889600000000003E-2</v>
      </c>
      <c r="Z44" s="10">
        <f>AVERAGE(Z39:Z43)</f>
        <v>1.9863400000000003E-7</v>
      </c>
      <c r="AA44" s="10">
        <f>AVERAGE(AA39:AA43)</f>
        <v>5955.1639999999998</v>
      </c>
      <c r="AB44" s="10">
        <f>AVERAGE(AB39:AB43)</f>
        <v>3.6767199999999996E-7</v>
      </c>
      <c r="AC44" s="10">
        <f>AVERAGE(AC39:AC43)</f>
        <v>1.6711400000000001E-12</v>
      </c>
    </row>
    <row r="46" spans="1:29" x14ac:dyDescent="0.35">
      <c r="A46" s="23">
        <v>0.06</v>
      </c>
    </row>
    <row r="47" spans="1:29" x14ac:dyDescent="0.35">
      <c r="A47" s="12" t="s">
        <v>57</v>
      </c>
      <c r="B47" s="12" t="s">
        <v>12</v>
      </c>
      <c r="C47" s="12" t="s">
        <v>13</v>
      </c>
      <c r="D47" s="12" t="s">
        <v>26</v>
      </c>
      <c r="E47" s="12" t="s">
        <v>14</v>
      </c>
      <c r="F47" s="12" t="s">
        <v>15</v>
      </c>
      <c r="G47" s="12" t="s">
        <v>16</v>
      </c>
      <c r="H47" s="12" t="s">
        <v>17</v>
      </c>
      <c r="I47" s="12" t="s">
        <v>18</v>
      </c>
      <c r="J47" s="12" t="s">
        <v>27</v>
      </c>
      <c r="K47" s="12" t="s">
        <v>28</v>
      </c>
      <c r="L47" s="12" t="s">
        <v>29</v>
      </c>
      <c r="M47" s="12" t="s">
        <v>30</v>
      </c>
      <c r="N47" s="12" t="s">
        <v>31</v>
      </c>
      <c r="O47" s="12" t="s">
        <v>32</v>
      </c>
      <c r="P47" s="12" t="s">
        <v>33</v>
      </c>
      <c r="Q47" s="12" t="s">
        <v>19</v>
      </c>
      <c r="R47" s="12" t="s">
        <v>20</v>
      </c>
      <c r="S47" s="12" t="s">
        <v>34</v>
      </c>
      <c r="T47" s="12" t="s">
        <v>35</v>
      </c>
      <c r="U47" s="12" t="s">
        <v>36</v>
      </c>
      <c r="V47" s="12" t="s">
        <v>37</v>
      </c>
      <c r="W47" s="12" t="s">
        <v>38</v>
      </c>
      <c r="X47" s="12" t="s">
        <v>39</v>
      </c>
      <c r="Z47" s="10" t="s">
        <v>43</v>
      </c>
      <c r="AA47" s="10" t="s">
        <v>42</v>
      </c>
      <c r="AB47" s="10" t="s">
        <v>44</v>
      </c>
      <c r="AC47" s="10" t="s">
        <v>45</v>
      </c>
    </row>
    <row r="48" spans="1:29" x14ac:dyDescent="0.35">
      <c r="A48" s="10" t="s">
        <v>82</v>
      </c>
      <c r="B48" s="16">
        <v>7.5964000000000007E-5</v>
      </c>
      <c r="C48" s="10">
        <v>2.3928999999999999E-2</v>
      </c>
      <c r="D48" s="16">
        <v>1.9014999999999999E-7</v>
      </c>
      <c r="E48" s="16">
        <v>5.9507999999999998E-9</v>
      </c>
      <c r="F48" s="16">
        <v>3.1295000000000002</v>
      </c>
      <c r="G48" s="10">
        <v>-33.99</v>
      </c>
      <c r="H48" s="10">
        <v>4.7332000000000001</v>
      </c>
      <c r="I48" s="10">
        <v>13.925000000000001</v>
      </c>
      <c r="J48" s="16">
        <v>4.0058E-7</v>
      </c>
      <c r="K48" s="16">
        <v>2.5017000000000002E-8</v>
      </c>
      <c r="L48" s="16">
        <v>6.2451999999999996</v>
      </c>
      <c r="M48" s="10">
        <v>0.74483999999999995</v>
      </c>
      <c r="N48" s="16">
        <v>5.4549000000000004E-3</v>
      </c>
      <c r="O48" s="16">
        <v>0.73236000000000001</v>
      </c>
      <c r="P48" s="10">
        <v>5978</v>
      </c>
      <c r="Q48" s="16">
        <v>5.9503000000000004</v>
      </c>
      <c r="R48" s="16">
        <v>9.9537E-2</v>
      </c>
      <c r="S48" s="17">
        <v>1.6844E-12</v>
      </c>
      <c r="T48" s="16">
        <v>2.1596000000000001E-14</v>
      </c>
      <c r="U48" s="16">
        <v>1.2821</v>
      </c>
      <c r="V48" s="10">
        <v>0.97219999999999995</v>
      </c>
      <c r="W48" s="16">
        <v>7.5206000000000003E-4</v>
      </c>
      <c r="X48" s="16">
        <v>7.7356999999999995E-2</v>
      </c>
      <c r="Z48" s="14">
        <f>D48</f>
        <v>1.9014999999999999E-7</v>
      </c>
      <c r="AA48" s="13">
        <f>G48+P48</f>
        <v>5944.01</v>
      </c>
      <c r="AB48" s="14">
        <f>J48</f>
        <v>4.0058E-7</v>
      </c>
      <c r="AC48" s="14">
        <f>S48</f>
        <v>1.6844E-12</v>
      </c>
    </row>
    <row r="49" spans="1:29" x14ac:dyDescent="0.35">
      <c r="A49" s="10" t="s">
        <v>83</v>
      </c>
      <c r="B49" s="16">
        <v>7.4983999999999999E-5</v>
      </c>
      <c r="C49" s="10">
        <v>2.3619999999999999E-2</v>
      </c>
      <c r="D49" s="16">
        <v>1.9226E-7</v>
      </c>
      <c r="E49" s="16">
        <v>5.9358999999999997E-9</v>
      </c>
      <c r="F49" s="16">
        <v>3.0874000000000001</v>
      </c>
      <c r="G49" s="10">
        <v>-35.67</v>
      </c>
      <c r="H49" s="10">
        <v>4.7320000000000002</v>
      </c>
      <c r="I49" s="10">
        <v>13.266</v>
      </c>
      <c r="J49" s="16">
        <v>4.0616999999999999E-7</v>
      </c>
      <c r="K49" s="16">
        <v>2.5125999999999999E-8</v>
      </c>
      <c r="L49" s="16">
        <v>6.1860999999999997</v>
      </c>
      <c r="M49" s="10">
        <v>0.74343999999999999</v>
      </c>
      <c r="N49" s="16">
        <v>5.4038999999999997E-3</v>
      </c>
      <c r="O49" s="16">
        <v>0.72687999999999997</v>
      </c>
      <c r="P49" s="10">
        <v>5972</v>
      </c>
      <c r="Q49" s="16">
        <v>5.9405000000000001</v>
      </c>
      <c r="R49" s="16">
        <v>9.9473000000000006E-2</v>
      </c>
      <c r="S49" s="17">
        <v>1.6818999999999999E-12</v>
      </c>
      <c r="T49" s="16">
        <v>2.1474000000000001E-14</v>
      </c>
      <c r="U49" s="16">
        <v>1.2767999999999999</v>
      </c>
      <c r="V49" s="10">
        <v>0.97211000000000003</v>
      </c>
      <c r="W49" s="16">
        <v>7.4918000000000001E-4</v>
      </c>
      <c r="X49" s="16">
        <v>7.7066999999999997E-2</v>
      </c>
      <c r="Z49" s="16">
        <f t="shared" ref="Z49:Z52" si="25">D49</f>
        <v>1.9226E-7</v>
      </c>
      <c r="AA49" s="10">
        <f t="shared" ref="AA49:AA52" si="26">G49+P49</f>
        <v>5936.33</v>
      </c>
      <c r="AB49" s="16">
        <f t="shared" ref="AB49:AB52" si="27">J49</f>
        <v>4.0616999999999999E-7</v>
      </c>
      <c r="AC49" s="16">
        <f t="shared" ref="AC49:AC52" si="28">S49</f>
        <v>1.6818999999999999E-12</v>
      </c>
    </row>
    <row r="50" spans="1:29" x14ac:dyDescent="0.35">
      <c r="A50" s="10" t="s">
        <v>84</v>
      </c>
      <c r="B50" s="16">
        <v>7.5850000000000001E-5</v>
      </c>
      <c r="C50" s="10">
        <v>2.3893000000000001E-2</v>
      </c>
      <c r="D50" s="16">
        <v>1.9222999999999999E-7</v>
      </c>
      <c r="E50" s="16">
        <v>5.9796000000000003E-9</v>
      </c>
      <c r="F50" s="16">
        <v>3.1105999999999998</v>
      </c>
      <c r="G50" s="10">
        <v>-35.44</v>
      </c>
      <c r="H50" s="10">
        <v>4.7675000000000001</v>
      </c>
      <c r="I50" s="10">
        <v>13.452</v>
      </c>
      <c r="J50" s="16">
        <v>4.0499999999999999E-7</v>
      </c>
      <c r="K50" s="16">
        <v>2.5148000000000001E-8</v>
      </c>
      <c r="L50" s="16">
        <v>6.2093999999999996</v>
      </c>
      <c r="M50" s="10">
        <v>0.74356999999999995</v>
      </c>
      <c r="N50" s="16">
        <v>5.4241000000000003E-3</v>
      </c>
      <c r="O50" s="16">
        <v>0.72946999999999995</v>
      </c>
      <c r="P50" s="10">
        <v>5972</v>
      </c>
      <c r="Q50" s="16">
        <v>5.9808000000000003</v>
      </c>
      <c r="R50" s="16">
        <v>0.10015</v>
      </c>
      <c r="S50" s="17">
        <v>1.668E-12</v>
      </c>
      <c r="T50" s="16">
        <v>2.1423000000000001E-14</v>
      </c>
      <c r="U50" s="16">
        <v>1.2844</v>
      </c>
      <c r="V50" s="10">
        <v>0.97245000000000004</v>
      </c>
      <c r="W50" s="16">
        <v>7.5365999999999996E-4</v>
      </c>
      <c r="X50" s="16">
        <v>7.7501E-2</v>
      </c>
      <c r="Z50" s="16">
        <f t="shared" si="25"/>
        <v>1.9222999999999999E-7</v>
      </c>
      <c r="AA50" s="10">
        <f t="shared" si="26"/>
        <v>5936.56</v>
      </c>
      <c r="AB50" s="16">
        <f t="shared" si="27"/>
        <v>4.0499999999999999E-7</v>
      </c>
      <c r="AC50" s="16">
        <f t="shared" si="28"/>
        <v>1.668E-12</v>
      </c>
    </row>
    <row r="51" spans="1:29" x14ac:dyDescent="0.35">
      <c r="A51" s="10" t="s">
        <v>85</v>
      </c>
      <c r="B51" s="16">
        <v>7.4083000000000002E-5</v>
      </c>
      <c r="C51" s="10">
        <v>2.3335999999999999E-2</v>
      </c>
      <c r="D51" s="16">
        <v>1.9401E-7</v>
      </c>
      <c r="E51" s="16">
        <v>5.9127000000000001E-9</v>
      </c>
      <c r="F51" s="16">
        <v>3.0476000000000001</v>
      </c>
      <c r="G51" s="10">
        <v>-38.799999999999997</v>
      </c>
      <c r="H51" s="10">
        <v>4.7156000000000002</v>
      </c>
      <c r="I51" s="10">
        <v>12.154</v>
      </c>
      <c r="J51" s="16">
        <v>4.0872000000000002E-7</v>
      </c>
      <c r="K51" s="16">
        <v>2.5125999999999999E-8</v>
      </c>
      <c r="L51" s="16">
        <v>6.1475</v>
      </c>
      <c r="M51" s="10">
        <v>0.74260000000000004</v>
      </c>
      <c r="N51" s="16">
        <v>5.3707E-3</v>
      </c>
      <c r="O51" s="16">
        <v>0.72323000000000004</v>
      </c>
      <c r="P51" s="10">
        <v>5989</v>
      </c>
      <c r="Q51" s="16">
        <v>5.9226999999999999</v>
      </c>
      <c r="R51" s="16">
        <v>9.8892999999999995E-2</v>
      </c>
      <c r="S51" s="17">
        <v>1.6871999999999999E-12</v>
      </c>
      <c r="T51" s="16">
        <v>2.1417999999999999E-14</v>
      </c>
      <c r="U51" s="16">
        <v>1.2694000000000001</v>
      </c>
      <c r="V51" s="10">
        <v>0.97182000000000002</v>
      </c>
      <c r="W51" s="16">
        <v>7.4489000000000001E-4</v>
      </c>
      <c r="X51" s="16">
        <v>7.6648999999999995E-2</v>
      </c>
      <c r="Z51" s="16">
        <f t="shared" si="25"/>
        <v>1.9401E-7</v>
      </c>
      <c r="AA51" s="10">
        <f t="shared" si="26"/>
        <v>5950.2</v>
      </c>
      <c r="AB51" s="16">
        <f t="shared" si="27"/>
        <v>4.0872000000000002E-7</v>
      </c>
      <c r="AC51" s="16">
        <f t="shared" si="28"/>
        <v>1.6871999999999999E-12</v>
      </c>
    </row>
    <row r="52" spans="1:29" x14ac:dyDescent="0.35">
      <c r="A52" s="11" t="s">
        <v>86</v>
      </c>
      <c r="B52" s="18">
        <v>7.3412999999999997E-5</v>
      </c>
      <c r="C52" s="11">
        <v>2.3125E-2</v>
      </c>
      <c r="D52" s="18">
        <v>1.9348000000000001E-7</v>
      </c>
      <c r="E52" s="18">
        <v>5.8818000000000001E-9</v>
      </c>
      <c r="F52" s="18">
        <v>3.04</v>
      </c>
      <c r="G52" s="11">
        <v>-37.700000000000003</v>
      </c>
      <c r="H52" s="11">
        <v>4.6889000000000003</v>
      </c>
      <c r="I52" s="11">
        <v>12.436999999999999</v>
      </c>
      <c r="J52" s="18">
        <v>4.1183E-7</v>
      </c>
      <c r="K52" s="18">
        <v>2.5221000000000001E-8</v>
      </c>
      <c r="L52" s="18">
        <v>6.1241000000000003</v>
      </c>
      <c r="M52" s="11">
        <v>0.74197999999999997</v>
      </c>
      <c r="N52" s="18">
        <v>5.3503999999999999E-3</v>
      </c>
      <c r="O52" s="18">
        <v>0.72109999999999996</v>
      </c>
      <c r="P52" s="11">
        <v>5988</v>
      </c>
      <c r="Q52" s="18">
        <v>5.8921000000000001</v>
      </c>
      <c r="R52" s="18">
        <v>9.8397999999999999E-2</v>
      </c>
      <c r="S52" s="24">
        <v>1.6862E-12</v>
      </c>
      <c r="T52" s="18">
        <v>2.1308E-14</v>
      </c>
      <c r="U52" s="18">
        <v>1.2637</v>
      </c>
      <c r="V52" s="11">
        <v>0.97189999999999999</v>
      </c>
      <c r="W52" s="18">
        <v>7.4142999999999995E-4</v>
      </c>
      <c r="X52" s="18">
        <v>7.6286999999999994E-2</v>
      </c>
      <c r="Z52" s="18">
        <f t="shared" si="25"/>
        <v>1.9348000000000001E-7</v>
      </c>
      <c r="AA52" s="11">
        <f t="shared" si="26"/>
        <v>5950.3</v>
      </c>
      <c r="AB52" s="18">
        <f t="shared" si="27"/>
        <v>4.1183E-7</v>
      </c>
      <c r="AC52" s="18">
        <f t="shared" si="28"/>
        <v>1.6862E-12</v>
      </c>
    </row>
    <row r="53" spans="1:29" x14ac:dyDescent="0.35">
      <c r="A53" s="10" t="s">
        <v>24</v>
      </c>
      <c r="B53" s="10">
        <f t="shared" ref="B53:X53" si="29">AVERAGE(B48:B52)</f>
        <v>7.4858799999999996E-5</v>
      </c>
      <c r="C53" s="10">
        <f t="shared" si="29"/>
        <v>2.3580599999999997E-2</v>
      </c>
      <c r="D53" s="10">
        <f t="shared" si="29"/>
        <v>1.9242600000000001E-7</v>
      </c>
      <c r="E53" s="10">
        <f t="shared" si="29"/>
        <v>5.9321599999999995E-9</v>
      </c>
      <c r="F53" s="10">
        <f t="shared" si="29"/>
        <v>3.0830199999999999</v>
      </c>
      <c r="G53" s="10">
        <f t="shared" si="29"/>
        <v>-36.319999999999993</v>
      </c>
      <c r="H53" s="10">
        <f t="shared" si="29"/>
        <v>4.7274399999999996</v>
      </c>
      <c r="I53" s="10">
        <f t="shared" si="29"/>
        <v>13.046799999999999</v>
      </c>
      <c r="J53" s="10">
        <f t="shared" si="29"/>
        <v>4.0646E-7</v>
      </c>
      <c r="K53" s="10">
        <f t="shared" si="29"/>
        <v>2.51276E-8</v>
      </c>
      <c r="L53" s="10">
        <f t="shared" si="29"/>
        <v>6.1824600000000007</v>
      </c>
      <c r="M53" s="10">
        <f t="shared" si="29"/>
        <v>0.743286</v>
      </c>
      <c r="N53" s="10">
        <f t="shared" si="29"/>
        <v>5.4007999999999999E-3</v>
      </c>
      <c r="O53" s="10">
        <f t="shared" si="29"/>
        <v>0.72660799999999992</v>
      </c>
      <c r="P53" s="10">
        <f t="shared" si="29"/>
        <v>5979.8</v>
      </c>
      <c r="Q53" s="10">
        <f t="shared" si="29"/>
        <v>5.9372799999999994</v>
      </c>
      <c r="R53" s="10">
        <f t="shared" si="29"/>
        <v>9.9290200000000009E-2</v>
      </c>
      <c r="S53" s="21">
        <f t="shared" si="29"/>
        <v>1.6815400000000001E-12</v>
      </c>
      <c r="T53" s="10">
        <f t="shared" si="29"/>
        <v>2.1443799999999999E-14</v>
      </c>
      <c r="U53" s="10">
        <f t="shared" si="29"/>
        <v>1.27528</v>
      </c>
      <c r="V53" s="10">
        <f t="shared" si="29"/>
        <v>0.97209599999999996</v>
      </c>
      <c r="W53" s="10">
        <f t="shared" si="29"/>
        <v>7.4824399999999991E-4</v>
      </c>
      <c r="X53" s="10">
        <f t="shared" si="29"/>
        <v>7.6972200000000005E-2</v>
      </c>
      <c r="Z53" s="10">
        <f>AVERAGE(Z48:Z52)</f>
        <v>1.9242600000000001E-7</v>
      </c>
      <c r="AA53" s="10">
        <f>AVERAGE(AA48:AA52)</f>
        <v>5943.4800000000005</v>
      </c>
      <c r="AB53" s="10">
        <f>AVERAGE(AB48:AB52)</f>
        <v>4.0646E-7</v>
      </c>
      <c r="AC53" s="10">
        <f>AVERAGE(AC48:AC52)</f>
        <v>1.6815400000000001E-12</v>
      </c>
    </row>
    <row r="55" spans="1:29" x14ac:dyDescent="0.35">
      <c r="A55" s="23">
        <v>7.0000000000000007E-2</v>
      </c>
    </row>
    <row r="56" spans="1:29" x14ac:dyDescent="0.35">
      <c r="A56" s="12" t="s">
        <v>57</v>
      </c>
      <c r="B56" s="12" t="s">
        <v>12</v>
      </c>
      <c r="C56" s="12" t="s">
        <v>13</v>
      </c>
      <c r="D56" s="12" t="s">
        <v>26</v>
      </c>
      <c r="E56" s="12" t="s">
        <v>14</v>
      </c>
      <c r="F56" s="12" t="s">
        <v>15</v>
      </c>
      <c r="G56" s="12" t="s">
        <v>16</v>
      </c>
      <c r="H56" s="12" t="s">
        <v>17</v>
      </c>
      <c r="I56" s="12" t="s">
        <v>18</v>
      </c>
      <c r="J56" s="12" t="s">
        <v>27</v>
      </c>
      <c r="K56" s="12" t="s">
        <v>28</v>
      </c>
      <c r="L56" s="12" t="s">
        <v>29</v>
      </c>
      <c r="M56" s="12" t="s">
        <v>30</v>
      </c>
      <c r="N56" s="12" t="s">
        <v>31</v>
      </c>
      <c r="O56" s="12" t="s">
        <v>32</v>
      </c>
      <c r="P56" s="12" t="s">
        <v>33</v>
      </c>
      <c r="Q56" s="12" t="s">
        <v>19</v>
      </c>
      <c r="R56" s="12" t="s">
        <v>20</v>
      </c>
      <c r="S56" s="12" t="s">
        <v>34</v>
      </c>
      <c r="T56" s="12" t="s">
        <v>35</v>
      </c>
      <c r="U56" s="12" t="s">
        <v>36</v>
      </c>
      <c r="V56" s="12" t="s">
        <v>37</v>
      </c>
      <c r="W56" s="12" t="s">
        <v>38</v>
      </c>
      <c r="X56" s="12" t="s">
        <v>39</v>
      </c>
      <c r="Z56" s="10" t="s">
        <v>43</v>
      </c>
      <c r="AA56" s="10" t="s">
        <v>42</v>
      </c>
      <c r="AB56" s="10" t="s">
        <v>44</v>
      </c>
      <c r="AC56" s="10" t="s">
        <v>45</v>
      </c>
    </row>
    <row r="57" spans="1:29" x14ac:dyDescent="0.35">
      <c r="A57" s="10" t="s">
        <v>87</v>
      </c>
      <c r="B57" s="16">
        <v>7.7144000000000005E-5</v>
      </c>
      <c r="C57" s="10">
        <v>2.4299999999999999E-2</v>
      </c>
      <c r="D57" s="16">
        <v>1.9109E-7</v>
      </c>
      <c r="E57" s="16">
        <v>6.0231E-9</v>
      </c>
      <c r="F57" s="16">
        <v>3.1520000000000001</v>
      </c>
      <c r="G57" s="10">
        <v>-34.840000000000003</v>
      </c>
      <c r="H57" s="10">
        <v>4.7834000000000003</v>
      </c>
      <c r="I57" s="10">
        <v>13.73</v>
      </c>
      <c r="J57" s="16">
        <v>4.0858000000000002E-7</v>
      </c>
      <c r="K57" s="16">
        <v>2.5720000000000001E-8</v>
      </c>
      <c r="L57" s="16">
        <v>6.2949999999999999</v>
      </c>
      <c r="M57" s="10">
        <v>0.74253999999999998</v>
      </c>
      <c r="N57" s="16">
        <v>5.4993999999999998E-3</v>
      </c>
      <c r="O57" s="16">
        <v>0.74061999999999995</v>
      </c>
      <c r="P57" s="10">
        <v>6016</v>
      </c>
      <c r="Q57" s="16">
        <v>6.0220000000000002</v>
      </c>
      <c r="R57" s="16">
        <v>0.10009999999999999</v>
      </c>
      <c r="S57" s="17">
        <v>1.6572E-12</v>
      </c>
      <c r="T57" s="16">
        <v>2.1395E-14</v>
      </c>
      <c r="U57" s="16">
        <v>1.2909999999999999</v>
      </c>
      <c r="V57" s="10">
        <v>0.97277000000000002</v>
      </c>
      <c r="W57" s="16">
        <v>7.5706000000000005E-4</v>
      </c>
      <c r="X57" s="16">
        <v>7.7825000000000005E-2</v>
      </c>
      <c r="Z57" s="14">
        <f>D57</f>
        <v>1.9109E-7</v>
      </c>
      <c r="AA57" s="13">
        <f>G57+P57</f>
        <v>5981.16</v>
      </c>
      <c r="AB57" s="14">
        <f>J57</f>
        <v>4.0858000000000002E-7</v>
      </c>
      <c r="AC57" s="14">
        <f>S57</f>
        <v>1.6572E-12</v>
      </c>
    </row>
    <row r="58" spans="1:29" x14ac:dyDescent="0.35">
      <c r="A58" s="10" t="s">
        <v>88</v>
      </c>
      <c r="B58" s="16">
        <v>7.4537999999999997E-5</v>
      </c>
      <c r="C58" s="10">
        <v>2.3479E-2</v>
      </c>
      <c r="D58" s="16">
        <v>1.9205E-7</v>
      </c>
      <c r="E58" s="16">
        <v>5.9453999999999998E-9</v>
      </c>
      <c r="F58" s="16">
        <v>3.0958000000000001</v>
      </c>
      <c r="G58" s="10">
        <v>-35.94</v>
      </c>
      <c r="H58" s="10">
        <v>4.7358000000000002</v>
      </c>
      <c r="I58" s="10">
        <v>13.177</v>
      </c>
      <c r="J58" s="16">
        <v>4.1687E-7</v>
      </c>
      <c r="K58" s="16">
        <v>2.5593E-8</v>
      </c>
      <c r="L58" s="16">
        <v>6.1393000000000004</v>
      </c>
      <c r="M58" s="10">
        <v>0.74023000000000005</v>
      </c>
      <c r="N58" s="16">
        <v>5.3642000000000004E-3</v>
      </c>
      <c r="O58" s="16">
        <v>0.72467000000000004</v>
      </c>
      <c r="P58" s="10">
        <v>5996</v>
      </c>
      <c r="Q58" s="16">
        <v>5.9531000000000001</v>
      </c>
      <c r="R58" s="16">
        <v>9.9284999999999998E-2</v>
      </c>
      <c r="S58" s="17">
        <v>1.664E-12</v>
      </c>
      <c r="T58" s="16">
        <v>2.1212000000000002E-14</v>
      </c>
      <c r="U58" s="16">
        <v>1.2747999999999999</v>
      </c>
      <c r="V58" s="10">
        <v>0.97248000000000001</v>
      </c>
      <c r="W58" s="16">
        <v>7.4788999999999997E-4</v>
      </c>
      <c r="X58" s="16">
        <v>7.6905000000000001E-2</v>
      </c>
      <c r="Z58" s="16">
        <f t="shared" ref="Z58:Z61" si="30">D58</f>
        <v>1.9205E-7</v>
      </c>
      <c r="AA58" s="10">
        <f t="shared" ref="AA58:AA61" si="31">G58+P58</f>
        <v>5960.06</v>
      </c>
      <c r="AB58" s="16">
        <f t="shared" ref="AB58:AB61" si="32">J58</f>
        <v>4.1687E-7</v>
      </c>
      <c r="AC58" s="16">
        <f t="shared" ref="AC58:AC61" si="33">S58</f>
        <v>1.664E-12</v>
      </c>
    </row>
    <row r="59" spans="1:29" x14ac:dyDescent="0.35">
      <c r="A59" s="10" t="s">
        <v>89</v>
      </c>
      <c r="B59" s="16">
        <v>7.4060999999999994E-5</v>
      </c>
      <c r="C59" s="10">
        <v>2.3328999999999999E-2</v>
      </c>
      <c r="D59" s="16">
        <v>1.9334000000000001E-7</v>
      </c>
      <c r="E59" s="16">
        <v>5.9211999999999998E-9</v>
      </c>
      <c r="F59" s="16">
        <v>3.0626000000000002</v>
      </c>
      <c r="G59" s="10">
        <v>-37.590000000000003</v>
      </c>
      <c r="H59" s="10">
        <v>4.7191000000000001</v>
      </c>
      <c r="I59" s="10">
        <v>12.554</v>
      </c>
      <c r="J59" s="16">
        <v>4.1767000000000001E-7</v>
      </c>
      <c r="K59" s="16">
        <v>2.5542000000000001E-8</v>
      </c>
      <c r="L59" s="16">
        <v>6.1154000000000002</v>
      </c>
      <c r="M59" s="10">
        <v>0.73982000000000003</v>
      </c>
      <c r="N59" s="16">
        <v>5.3436999999999998E-3</v>
      </c>
      <c r="O59" s="16">
        <v>0.72230000000000005</v>
      </c>
      <c r="P59" s="10">
        <v>5998</v>
      </c>
      <c r="Q59" s="16">
        <v>5.9378000000000002</v>
      </c>
      <c r="R59" s="16">
        <v>9.8996000000000001E-2</v>
      </c>
      <c r="S59" s="17">
        <v>1.6930999999999999E-12</v>
      </c>
      <c r="T59" s="16">
        <v>2.1537E-14</v>
      </c>
      <c r="U59" s="16">
        <v>1.272</v>
      </c>
      <c r="V59" s="10">
        <v>0.97167999999999999</v>
      </c>
      <c r="W59" s="16">
        <v>7.4631000000000003E-4</v>
      </c>
      <c r="X59" s="16">
        <v>7.6805999999999999E-2</v>
      </c>
      <c r="Z59" s="16">
        <f t="shared" si="30"/>
        <v>1.9334000000000001E-7</v>
      </c>
      <c r="AA59" s="10">
        <f t="shared" si="31"/>
        <v>5960.41</v>
      </c>
      <c r="AB59" s="16">
        <f t="shared" si="32"/>
        <v>4.1767000000000001E-7</v>
      </c>
      <c r="AC59" s="16">
        <f t="shared" si="33"/>
        <v>1.6930999999999999E-12</v>
      </c>
    </row>
    <row r="60" spans="1:29" x14ac:dyDescent="0.35">
      <c r="A60" s="10" t="s">
        <v>90</v>
      </c>
      <c r="B60" s="16">
        <v>7.1814000000000001E-5</v>
      </c>
      <c r="C60" s="10">
        <v>2.2620999999999999E-2</v>
      </c>
      <c r="D60" s="16">
        <v>1.9593000000000001E-7</v>
      </c>
      <c r="E60" s="16">
        <v>5.8444000000000002E-9</v>
      </c>
      <c r="F60" s="16">
        <v>2.9828999999999999</v>
      </c>
      <c r="G60" s="10">
        <v>-40.76</v>
      </c>
      <c r="H60" s="10">
        <v>4.6626000000000003</v>
      </c>
      <c r="I60" s="10">
        <v>11.439</v>
      </c>
      <c r="J60" s="16">
        <v>4.2543000000000002E-7</v>
      </c>
      <c r="K60" s="16">
        <v>2.5593E-8</v>
      </c>
      <c r="L60" s="16">
        <v>6.0157999999999996</v>
      </c>
      <c r="M60" s="10">
        <v>0.73782999999999999</v>
      </c>
      <c r="N60" s="16">
        <v>5.2575E-3</v>
      </c>
      <c r="O60" s="16">
        <v>0.71255999999999997</v>
      </c>
      <c r="P60" s="10">
        <v>6009</v>
      </c>
      <c r="Q60" s="16">
        <v>5.8705999999999996</v>
      </c>
      <c r="R60" s="16">
        <v>9.7697000000000006E-2</v>
      </c>
      <c r="S60" s="17">
        <v>1.7049999999999999E-12</v>
      </c>
      <c r="T60" s="16">
        <v>2.1387000000000001E-14</v>
      </c>
      <c r="U60" s="16">
        <v>1.2544</v>
      </c>
      <c r="V60" s="10">
        <v>0.97121999999999997</v>
      </c>
      <c r="W60" s="16">
        <v>7.3598000000000001E-4</v>
      </c>
      <c r="X60" s="16">
        <v>7.5778999999999999E-2</v>
      </c>
      <c r="Z60" s="16">
        <f t="shared" si="30"/>
        <v>1.9593000000000001E-7</v>
      </c>
      <c r="AA60" s="10">
        <f t="shared" si="31"/>
        <v>5968.24</v>
      </c>
      <c r="AB60" s="16">
        <f t="shared" si="32"/>
        <v>4.2543000000000002E-7</v>
      </c>
      <c r="AC60" s="16">
        <f t="shared" si="33"/>
        <v>1.7049999999999999E-12</v>
      </c>
    </row>
    <row r="61" spans="1:29" x14ac:dyDescent="0.35">
      <c r="A61" s="11" t="s">
        <v>91</v>
      </c>
      <c r="B61" s="18">
        <v>7.1779999999999994E-5</v>
      </c>
      <c r="C61" s="11">
        <v>2.2610999999999999E-2</v>
      </c>
      <c r="D61" s="18">
        <v>1.9488999999999999E-7</v>
      </c>
      <c r="E61" s="18">
        <v>5.8429000000000002E-9</v>
      </c>
      <c r="F61" s="18">
        <v>2.9981</v>
      </c>
      <c r="G61" s="11">
        <v>-40</v>
      </c>
      <c r="H61" s="11">
        <v>4.6627999999999998</v>
      </c>
      <c r="I61" s="11">
        <v>11.657</v>
      </c>
      <c r="J61" s="18">
        <v>4.2441000000000003E-7</v>
      </c>
      <c r="K61" s="18">
        <v>2.5463000000000001E-8</v>
      </c>
      <c r="L61" s="18">
        <v>5.9996</v>
      </c>
      <c r="M61" s="11">
        <v>0.73789000000000005</v>
      </c>
      <c r="N61" s="18">
        <v>5.2433999999999996E-3</v>
      </c>
      <c r="O61" s="18">
        <v>0.71059000000000005</v>
      </c>
      <c r="P61" s="11">
        <v>6001</v>
      </c>
      <c r="Q61" s="18">
        <v>5.8692000000000002</v>
      </c>
      <c r="R61" s="18">
        <v>9.7804000000000002E-2</v>
      </c>
      <c r="S61" s="24">
        <v>1.7086E-12</v>
      </c>
      <c r="T61" s="18">
        <v>2.1448E-14</v>
      </c>
      <c r="U61" s="18">
        <v>1.2553000000000001</v>
      </c>
      <c r="V61" s="11">
        <v>0.97116000000000002</v>
      </c>
      <c r="W61" s="18">
        <v>7.3654000000000005E-4</v>
      </c>
      <c r="X61" s="18">
        <v>7.5841000000000006E-2</v>
      </c>
      <c r="Z61" s="18">
        <f t="shared" si="30"/>
        <v>1.9488999999999999E-7</v>
      </c>
      <c r="AA61" s="11">
        <f t="shared" si="31"/>
        <v>5961</v>
      </c>
      <c r="AB61" s="18">
        <f t="shared" si="32"/>
        <v>4.2441000000000003E-7</v>
      </c>
      <c r="AC61" s="18">
        <f t="shared" si="33"/>
        <v>1.7086E-12</v>
      </c>
    </row>
    <row r="62" spans="1:29" x14ac:dyDescent="0.35">
      <c r="A62" s="10" t="s">
        <v>24</v>
      </c>
      <c r="B62" s="10">
        <f t="shared" ref="B62:X62" si="34">AVERAGE(B57:B61)</f>
        <v>7.386739999999999E-5</v>
      </c>
      <c r="C62" s="10">
        <f t="shared" si="34"/>
        <v>2.3268E-2</v>
      </c>
      <c r="D62" s="10">
        <f t="shared" si="34"/>
        <v>1.9346000000000001E-7</v>
      </c>
      <c r="E62" s="10">
        <f t="shared" si="34"/>
        <v>5.9154000000000005E-9</v>
      </c>
      <c r="F62" s="10">
        <f t="shared" si="34"/>
        <v>3.0582799999999999</v>
      </c>
      <c r="G62" s="10">
        <f t="shared" si="34"/>
        <v>-37.826000000000001</v>
      </c>
      <c r="H62" s="10">
        <f t="shared" si="34"/>
        <v>4.712740000000001</v>
      </c>
      <c r="I62" s="10">
        <f t="shared" si="34"/>
        <v>12.5114</v>
      </c>
      <c r="J62" s="10">
        <f t="shared" si="34"/>
        <v>4.1859200000000005E-7</v>
      </c>
      <c r="K62" s="10">
        <f t="shared" si="34"/>
        <v>2.5582200000000001E-8</v>
      </c>
      <c r="L62" s="10">
        <f t="shared" si="34"/>
        <v>6.1130200000000006</v>
      </c>
      <c r="M62" s="10">
        <f t="shared" si="34"/>
        <v>0.73966200000000004</v>
      </c>
      <c r="N62" s="10">
        <f t="shared" si="34"/>
        <v>5.3416399999999999E-3</v>
      </c>
      <c r="O62" s="10">
        <f t="shared" si="34"/>
        <v>0.72214800000000001</v>
      </c>
      <c r="P62" s="10">
        <f t="shared" si="34"/>
        <v>6004</v>
      </c>
      <c r="Q62" s="10">
        <f t="shared" si="34"/>
        <v>5.9305399999999997</v>
      </c>
      <c r="R62" s="10">
        <f t="shared" si="34"/>
        <v>9.8776400000000014E-2</v>
      </c>
      <c r="S62" s="21">
        <f t="shared" si="34"/>
        <v>1.68558E-12</v>
      </c>
      <c r="T62" s="10">
        <f t="shared" si="34"/>
        <v>2.1395800000000004E-14</v>
      </c>
      <c r="U62" s="10">
        <f t="shared" si="34"/>
        <v>1.2695000000000001</v>
      </c>
      <c r="V62" s="10">
        <f t="shared" si="34"/>
        <v>0.97186200000000011</v>
      </c>
      <c r="W62" s="10">
        <f t="shared" si="34"/>
        <v>7.4475600000000006E-4</v>
      </c>
      <c r="X62" s="10">
        <f t="shared" si="34"/>
        <v>7.6631199999999997E-2</v>
      </c>
      <c r="Z62" s="10">
        <f>AVERAGE(Z57:Z61)</f>
        <v>1.9346000000000001E-7</v>
      </c>
      <c r="AA62" s="10">
        <f>AVERAGE(AA57:AA61)</f>
        <v>5966.1740000000009</v>
      </c>
      <c r="AB62" s="10">
        <f>AVERAGE(AB57:AB61)</f>
        <v>4.1859200000000005E-7</v>
      </c>
      <c r="AC62" s="10">
        <f>AVERAGE(AC57:AC61)</f>
        <v>1.68558E-12</v>
      </c>
    </row>
    <row r="64" spans="1:29" x14ac:dyDescent="0.35">
      <c r="A64" s="23">
        <v>0.08</v>
      </c>
    </row>
    <row r="65" spans="1:29" x14ac:dyDescent="0.35">
      <c r="A65" s="12" t="s">
        <v>57</v>
      </c>
      <c r="B65" s="12" t="s">
        <v>12</v>
      </c>
      <c r="C65" s="12" t="s">
        <v>13</v>
      </c>
      <c r="D65" s="12" t="s">
        <v>26</v>
      </c>
      <c r="E65" s="12" t="s">
        <v>14</v>
      </c>
      <c r="F65" s="12" t="s">
        <v>15</v>
      </c>
      <c r="G65" s="12" t="s">
        <v>16</v>
      </c>
      <c r="H65" s="12" t="s">
        <v>17</v>
      </c>
      <c r="I65" s="12" t="s">
        <v>18</v>
      </c>
      <c r="J65" s="12" t="s">
        <v>27</v>
      </c>
      <c r="K65" s="12" t="s">
        <v>28</v>
      </c>
      <c r="L65" s="12" t="s">
        <v>29</v>
      </c>
      <c r="M65" s="12" t="s">
        <v>30</v>
      </c>
      <c r="N65" s="12" t="s">
        <v>31</v>
      </c>
      <c r="O65" s="12" t="s">
        <v>32</v>
      </c>
      <c r="P65" s="12" t="s">
        <v>33</v>
      </c>
      <c r="Q65" s="12" t="s">
        <v>19</v>
      </c>
      <c r="R65" s="12" t="s">
        <v>20</v>
      </c>
      <c r="S65" s="12" t="s">
        <v>34</v>
      </c>
      <c r="T65" s="12" t="s">
        <v>35</v>
      </c>
      <c r="U65" s="12" t="s">
        <v>36</v>
      </c>
      <c r="V65" s="12" t="s">
        <v>37</v>
      </c>
      <c r="W65" s="12" t="s">
        <v>38</v>
      </c>
      <c r="X65" s="12" t="s">
        <v>39</v>
      </c>
      <c r="Z65" s="10" t="s">
        <v>43</v>
      </c>
      <c r="AA65" s="10" t="s">
        <v>42</v>
      </c>
      <c r="AB65" s="10" t="s">
        <v>44</v>
      </c>
      <c r="AC65" s="10" t="s">
        <v>45</v>
      </c>
    </row>
    <row r="66" spans="1:29" x14ac:dyDescent="0.35">
      <c r="A66" s="10" t="s">
        <v>92</v>
      </c>
      <c r="B66" s="16">
        <v>7.6915999999999993E-5</v>
      </c>
      <c r="C66" s="10">
        <v>2.4229000000000001E-2</v>
      </c>
      <c r="D66" s="16">
        <v>1.8796E-7</v>
      </c>
      <c r="E66" s="16">
        <v>6.0075000000000002E-9</v>
      </c>
      <c r="F66" s="16">
        <v>3.1962000000000002</v>
      </c>
      <c r="G66" s="10">
        <v>-31.4</v>
      </c>
      <c r="H66" s="10">
        <v>4.7568000000000001</v>
      </c>
      <c r="I66" s="10">
        <v>15.148999999999999</v>
      </c>
      <c r="J66" s="16">
        <v>4.0837E-7</v>
      </c>
      <c r="K66" s="16">
        <v>2.5609999999999999E-8</v>
      </c>
      <c r="L66" s="16">
        <v>6.2713000000000001</v>
      </c>
      <c r="M66" s="10">
        <v>0.74207000000000001</v>
      </c>
      <c r="N66" s="16">
        <v>5.4787000000000004E-3</v>
      </c>
      <c r="O66" s="16">
        <v>0.73829999999999996</v>
      </c>
      <c r="P66" s="10">
        <v>6029</v>
      </c>
      <c r="Q66" s="16">
        <v>5.9995000000000003</v>
      </c>
      <c r="R66" s="16">
        <v>9.9511000000000002E-2</v>
      </c>
      <c r="S66" s="17">
        <v>1.6391999999999999E-12</v>
      </c>
      <c r="T66" s="16">
        <v>2.1110000000000001E-14</v>
      </c>
      <c r="U66" s="16">
        <v>1.2878000000000001</v>
      </c>
      <c r="V66" s="10">
        <v>0.97341999999999995</v>
      </c>
      <c r="W66" s="16">
        <v>7.5480000000000002E-4</v>
      </c>
      <c r="X66" s="16">
        <v>7.7540999999999999E-2</v>
      </c>
      <c r="Z66" s="14">
        <f>D66</f>
        <v>1.8796E-7</v>
      </c>
      <c r="AA66" s="13">
        <f>G66+P66</f>
        <v>5997.6</v>
      </c>
      <c r="AB66" s="14">
        <f>J66</f>
        <v>4.0837E-7</v>
      </c>
      <c r="AC66" s="14">
        <f>S66</f>
        <v>1.6391999999999999E-12</v>
      </c>
    </row>
    <row r="67" spans="1:29" x14ac:dyDescent="0.35">
      <c r="A67" s="10" t="s">
        <v>93</v>
      </c>
      <c r="B67" s="16">
        <v>7.3891000000000001E-5</v>
      </c>
      <c r="C67" s="10">
        <v>2.3276000000000002E-2</v>
      </c>
      <c r="D67" s="16">
        <v>1.9268E-7</v>
      </c>
      <c r="E67" s="16">
        <v>5.8978E-9</v>
      </c>
      <c r="F67" s="16">
        <v>3.0609000000000002</v>
      </c>
      <c r="G67" s="10">
        <v>-36.46</v>
      </c>
      <c r="H67" s="10">
        <v>4.6982999999999997</v>
      </c>
      <c r="I67" s="10">
        <v>12.885999999999999</v>
      </c>
      <c r="J67" s="16">
        <v>4.2445000000000002E-7</v>
      </c>
      <c r="K67" s="16">
        <v>2.6171E-8</v>
      </c>
      <c r="L67" s="16">
        <v>6.1658999999999997</v>
      </c>
      <c r="M67" s="10">
        <v>0.73951999999999996</v>
      </c>
      <c r="N67" s="16">
        <v>5.3880000000000004E-3</v>
      </c>
      <c r="O67" s="16">
        <v>0.72858000000000001</v>
      </c>
      <c r="P67" s="10">
        <v>5992</v>
      </c>
      <c r="Q67" s="16">
        <v>5.9116999999999997</v>
      </c>
      <c r="R67" s="16">
        <v>9.8659999999999998E-2</v>
      </c>
      <c r="S67" s="17">
        <v>1.6844999999999999E-12</v>
      </c>
      <c r="T67" s="16">
        <v>2.1355000000000001E-14</v>
      </c>
      <c r="U67" s="16">
        <v>1.2677</v>
      </c>
      <c r="V67" s="10">
        <v>0.97197999999999996</v>
      </c>
      <c r="W67" s="16">
        <v>7.4375000000000005E-4</v>
      </c>
      <c r="X67" s="16">
        <v>7.6519000000000004E-2</v>
      </c>
      <c r="Z67" s="16">
        <f t="shared" ref="Z67:Z70" si="35">D67</f>
        <v>1.9268E-7</v>
      </c>
      <c r="AA67" s="10">
        <f t="shared" ref="AA67:AA70" si="36">G67+P67</f>
        <v>5955.54</v>
      </c>
      <c r="AB67" s="16">
        <f t="shared" ref="AB67:AB70" si="37">J67</f>
        <v>4.2445000000000002E-7</v>
      </c>
      <c r="AC67" s="16">
        <f t="shared" ref="AC67:AC70" si="38">S67</f>
        <v>1.6844999999999999E-12</v>
      </c>
    </row>
    <row r="68" spans="1:29" x14ac:dyDescent="0.35">
      <c r="A68" s="10" t="s">
        <v>94</v>
      </c>
      <c r="B68" s="16">
        <v>7.3174000000000001E-5</v>
      </c>
      <c r="C68" s="10">
        <v>2.3050000000000001E-2</v>
      </c>
      <c r="D68" s="16">
        <v>1.9360000000000001E-7</v>
      </c>
      <c r="E68" s="16">
        <v>5.8710999999999997E-9</v>
      </c>
      <c r="F68" s="16">
        <v>3.0326</v>
      </c>
      <c r="G68" s="10">
        <v>-37.909999999999997</v>
      </c>
      <c r="H68" s="10">
        <v>4.6791</v>
      </c>
      <c r="I68" s="10">
        <v>12.343</v>
      </c>
      <c r="J68" s="16">
        <v>4.2393000000000001E-7</v>
      </c>
      <c r="K68" s="16">
        <v>2.5971000000000001E-8</v>
      </c>
      <c r="L68" s="16">
        <v>6.1261999999999999</v>
      </c>
      <c r="M68" s="10">
        <v>0.73929999999999996</v>
      </c>
      <c r="N68" s="16">
        <v>5.3537000000000003E-3</v>
      </c>
      <c r="O68" s="16">
        <v>0.72416000000000003</v>
      </c>
      <c r="P68" s="10">
        <v>5997</v>
      </c>
      <c r="Q68" s="16">
        <v>5.891</v>
      </c>
      <c r="R68" s="16">
        <v>9.8232E-2</v>
      </c>
      <c r="S68" s="17">
        <v>1.7034E-12</v>
      </c>
      <c r="T68" s="16">
        <v>2.1511000000000001E-14</v>
      </c>
      <c r="U68" s="16">
        <v>1.2627999999999999</v>
      </c>
      <c r="V68" s="10">
        <v>0.97143000000000002</v>
      </c>
      <c r="W68" s="16">
        <v>7.4083999999999999E-4</v>
      </c>
      <c r="X68" s="16">
        <v>7.6262999999999997E-2</v>
      </c>
      <c r="Z68" s="16">
        <f t="shared" si="35"/>
        <v>1.9360000000000001E-7</v>
      </c>
      <c r="AA68" s="10">
        <f t="shared" si="36"/>
        <v>5959.09</v>
      </c>
      <c r="AB68" s="16">
        <f t="shared" si="37"/>
        <v>4.2393000000000001E-7</v>
      </c>
      <c r="AC68" s="16">
        <f t="shared" si="38"/>
        <v>1.7034E-12</v>
      </c>
    </row>
    <row r="69" spans="1:29" x14ac:dyDescent="0.35">
      <c r="A69" s="10" t="s">
        <v>95</v>
      </c>
      <c r="B69" s="16">
        <v>7.3238999999999995E-5</v>
      </c>
      <c r="C69" s="10">
        <v>2.307E-2</v>
      </c>
      <c r="D69" s="16">
        <v>1.9242E-7</v>
      </c>
      <c r="E69" s="16">
        <v>5.8768999999999998E-9</v>
      </c>
      <c r="F69" s="16">
        <v>3.0541999999999998</v>
      </c>
      <c r="G69" s="10">
        <v>-37.479999999999997</v>
      </c>
      <c r="H69" s="10">
        <v>4.6811999999999996</v>
      </c>
      <c r="I69" s="10">
        <v>12.49</v>
      </c>
      <c r="J69" s="16">
        <v>4.2136000000000001E-7</v>
      </c>
      <c r="K69" s="16">
        <v>2.5752000000000001E-8</v>
      </c>
      <c r="L69" s="16">
        <v>6.1116000000000001</v>
      </c>
      <c r="M69" s="10">
        <v>0.73946999999999996</v>
      </c>
      <c r="N69" s="16">
        <v>5.3406E-3</v>
      </c>
      <c r="O69" s="16">
        <v>0.72221999999999997</v>
      </c>
      <c r="P69" s="10">
        <v>6000</v>
      </c>
      <c r="Q69" s="16">
        <v>5.8948</v>
      </c>
      <c r="R69" s="16">
        <v>9.8247000000000001E-2</v>
      </c>
      <c r="S69" s="17">
        <v>1.6995E-12</v>
      </c>
      <c r="T69" s="16">
        <v>2.1476000000000001E-14</v>
      </c>
      <c r="U69" s="16">
        <v>1.2637</v>
      </c>
      <c r="V69" s="10">
        <v>0.97155000000000002</v>
      </c>
      <c r="W69" s="16">
        <v>7.4129000000000003E-4</v>
      </c>
      <c r="X69" s="16">
        <v>7.6300000000000007E-2</v>
      </c>
      <c r="Z69" s="16">
        <f t="shared" si="35"/>
        <v>1.9242E-7</v>
      </c>
      <c r="AA69" s="10">
        <f t="shared" si="36"/>
        <v>5962.52</v>
      </c>
      <c r="AB69" s="16">
        <f t="shared" si="37"/>
        <v>4.2136000000000001E-7</v>
      </c>
      <c r="AC69" s="16">
        <f t="shared" si="38"/>
        <v>1.6995E-12</v>
      </c>
    </row>
    <row r="70" spans="1:29" x14ac:dyDescent="0.35">
      <c r="A70" s="11" t="s">
        <v>96</v>
      </c>
      <c r="B70" s="18">
        <v>7.2062000000000002E-5</v>
      </c>
      <c r="C70" s="11">
        <v>2.2699E-2</v>
      </c>
      <c r="D70" s="18">
        <v>1.9343000000000001E-7</v>
      </c>
      <c r="E70" s="18">
        <v>5.8232999999999999E-9</v>
      </c>
      <c r="F70" s="18">
        <v>3.0105</v>
      </c>
      <c r="G70" s="11">
        <v>-38.56</v>
      </c>
      <c r="H70" s="11">
        <v>4.6391</v>
      </c>
      <c r="I70" s="11">
        <v>12.031000000000001</v>
      </c>
      <c r="J70" s="18">
        <v>4.2457E-7</v>
      </c>
      <c r="K70" s="18">
        <v>2.5708000000000001E-8</v>
      </c>
      <c r="L70" s="18">
        <v>6.0551000000000004</v>
      </c>
      <c r="M70" s="11">
        <v>0.73865000000000003</v>
      </c>
      <c r="N70" s="18">
        <v>5.2915999999999996E-3</v>
      </c>
      <c r="O70" s="18">
        <v>0.71638999999999997</v>
      </c>
      <c r="P70" s="11">
        <v>5997</v>
      </c>
      <c r="Q70" s="18">
        <v>5.8460000000000001</v>
      </c>
      <c r="R70" s="18">
        <v>9.7481999999999999E-2</v>
      </c>
      <c r="S70" s="24">
        <v>1.7111E-12</v>
      </c>
      <c r="T70" s="18">
        <v>2.1462E-14</v>
      </c>
      <c r="U70" s="18">
        <v>1.2543</v>
      </c>
      <c r="V70" s="11">
        <v>0.97128000000000003</v>
      </c>
      <c r="W70" s="18">
        <v>7.3576999999999996E-4</v>
      </c>
      <c r="X70" s="18">
        <v>7.5753000000000001E-2</v>
      </c>
      <c r="Z70" s="18">
        <f t="shared" si="35"/>
        <v>1.9343000000000001E-7</v>
      </c>
      <c r="AA70" s="11">
        <f t="shared" si="36"/>
        <v>5958.44</v>
      </c>
      <c r="AB70" s="18">
        <f t="shared" si="37"/>
        <v>4.2457E-7</v>
      </c>
      <c r="AC70" s="18">
        <f t="shared" si="38"/>
        <v>1.7111E-12</v>
      </c>
    </row>
    <row r="71" spans="1:29" x14ac:dyDescent="0.35">
      <c r="A71" s="10" t="s">
        <v>24</v>
      </c>
      <c r="B71" s="10">
        <f t="shared" ref="B71:X71" si="39">AVERAGE(B66:B70)</f>
        <v>7.3856400000000007E-5</v>
      </c>
      <c r="C71" s="10">
        <f t="shared" si="39"/>
        <v>2.3264800000000002E-2</v>
      </c>
      <c r="D71" s="10">
        <f t="shared" si="39"/>
        <v>1.9201800000000002E-7</v>
      </c>
      <c r="E71" s="10">
        <f t="shared" si="39"/>
        <v>5.8953199999999994E-9</v>
      </c>
      <c r="F71" s="10">
        <f t="shared" si="39"/>
        <v>3.0708799999999998</v>
      </c>
      <c r="G71" s="10">
        <f t="shared" si="39"/>
        <v>-36.362000000000002</v>
      </c>
      <c r="H71" s="10">
        <f t="shared" si="39"/>
        <v>4.6909000000000001</v>
      </c>
      <c r="I71" s="10">
        <f t="shared" si="39"/>
        <v>12.979800000000001</v>
      </c>
      <c r="J71" s="10">
        <f t="shared" si="39"/>
        <v>4.2053600000000003E-7</v>
      </c>
      <c r="K71" s="10">
        <f t="shared" si="39"/>
        <v>2.5842400000000002E-8</v>
      </c>
      <c r="L71" s="10">
        <f t="shared" si="39"/>
        <v>6.14602</v>
      </c>
      <c r="M71" s="10">
        <f t="shared" si="39"/>
        <v>0.73980199999999985</v>
      </c>
      <c r="N71" s="10">
        <f t="shared" si="39"/>
        <v>5.3705200000000002E-3</v>
      </c>
      <c r="O71" s="10">
        <f t="shared" si="39"/>
        <v>0.72593000000000008</v>
      </c>
      <c r="P71" s="10">
        <f t="shared" si="39"/>
        <v>6003</v>
      </c>
      <c r="Q71" s="10">
        <f t="shared" si="39"/>
        <v>5.9085999999999999</v>
      </c>
      <c r="R71" s="10">
        <f t="shared" si="39"/>
        <v>9.8426399999999997E-2</v>
      </c>
      <c r="S71" s="21">
        <f t="shared" si="39"/>
        <v>1.6875400000000001E-12</v>
      </c>
      <c r="T71" s="10">
        <f t="shared" si="39"/>
        <v>2.13828E-14</v>
      </c>
      <c r="U71" s="10">
        <f t="shared" si="39"/>
        <v>1.2672600000000001</v>
      </c>
      <c r="V71" s="10">
        <f t="shared" si="39"/>
        <v>0.97193200000000002</v>
      </c>
      <c r="W71" s="10">
        <f t="shared" si="39"/>
        <v>7.4328999999999997E-4</v>
      </c>
      <c r="X71" s="10">
        <f t="shared" si="39"/>
        <v>7.6475199999999993E-2</v>
      </c>
      <c r="Z71" s="10">
        <f>AVERAGE(Z66:Z70)</f>
        <v>1.9201800000000002E-7</v>
      </c>
      <c r="AA71" s="10">
        <f>AVERAGE(AA66:AA70)</f>
        <v>5966.6379999999999</v>
      </c>
      <c r="AB71" s="10">
        <f>AVERAGE(AB66:AB70)</f>
        <v>4.2053600000000003E-7</v>
      </c>
      <c r="AC71" s="10">
        <f>AVERAGE(AC66:AC70)</f>
        <v>1.6875400000000001E-12</v>
      </c>
    </row>
    <row r="73" spans="1:29" x14ac:dyDescent="0.35">
      <c r="A73" s="23">
        <v>0.09</v>
      </c>
    </row>
    <row r="74" spans="1:29" x14ac:dyDescent="0.35">
      <c r="A74" s="12" t="s">
        <v>57</v>
      </c>
      <c r="B74" s="12" t="s">
        <v>12</v>
      </c>
      <c r="C74" s="12" t="s">
        <v>13</v>
      </c>
      <c r="D74" s="12" t="s">
        <v>26</v>
      </c>
      <c r="E74" s="12" t="s">
        <v>14</v>
      </c>
      <c r="F74" s="12" t="s">
        <v>15</v>
      </c>
      <c r="G74" s="12" t="s">
        <v>16</v>
      </c>
      <c r="H74" s="12" t="s">
        <v>17</v>
      </c>
      <c r="I74" s="12" t="s">
        <v>18</v>
      </c>
      <c r="J74" s="12" t="s">
        <v>27</v>
      </c>
      <c r="K74" s="12" t="s">
        <v>28</v>
      </c>
      <c r="L74" s="12" t="s">
        <v>29</v>
      </c>
      <c r="M74" s="12" t="s">
        <v>30</v>
      </c>
      <c r="N74" s="12" t="s">
        <v>31</v>
      </c>
      <c r="O74" s="12" t="s">
        <v>32</v>
      </c>
      <c r="P74" s="12" t="s">
        <v>33</v>
      </c>
      <c r="Q74" s="12" t="s">
        <v>19</v>
      </c>
      <c r="R74" s="12" t="s">
        <v>20</v>
      </c>
      <c r="S74" s="12" t="s">
        <v>34</v>
      </c>
      <c r="T74" s="12" t="s">
        <v>35</v>
      </c>
      <c r="U74" s="12" t="s">
        <v>36</v>
      </c>
      <c r="V74" s="12" t="s">
        <v>37</v>
      </c>
      <c r="W74" s="12" t="s">
        <v>38</v>
      </c>
      <c r="X74" s="12" t="s">
        <v>39</v>
      </c>
      <c r="Z74" s="10" t="s">
        <v>43</v>
      </c>
      <c r="AA74" s="10" t="s">
        <v>42</v>
      </c>
      <c r="AB74" s="10" t="s">
        <v>44</v>
      </c>
      <c r="AC74" s="10" t="s">
        <v>45</v>
      </c>
    </row>
    <row r="75" spans="1:29" x14ac:dyDescent="0.35">
      <c r="A75" s="10" t="s">
        <v>107</v>
      </c>
      <c r="B75" s="16">
        <v>7.4622999999999993E-5</v>
      </c>
      <c r="C75" s="10">
        <v>2.3505999999999999E-2</v>
      </c>
      <c r="D75" s="16">
        <v>1.9133999999999999E-7</v>
      </c>
      <c r="E75" s="16">
        <v>5.9185999999999998E-9</v>
      </c>
      <c r="F75" s="16">
        <v>3.0931999999999999</v>
      </c>
      <c r="G75" s="10">
        <v>-35.69</v>
      </c>
      <c r="H75" s="10">
        <v>4.6994999999999996</v>
      </c>
      <c r="I75" s="10">
        <v>13.167999999999999</v>
      </c>
      <c r="J75" s="16">
        <v>4.1678E-7</v>
      </c>
      <c r="K75" s="16">
        <v>2.5734999999999999E-8</v>
      </c>
      <c r="L75" s="16">
        <v>6.1746999999999996</v>
      </c>
      <c r="M75" s="10">
        <v>0.74017999999999995</v>
      </c>
      <c r="N75" s="16">
        <v>5.3955000000000001E-3</v>
      </c>
      <c r="O75" s="16">
        <v>0.72894000000000003</v>
      </c>
      <c r="P75" s="10">
        <v>6021</v>
      </c>
      <c r="Q75" s="16">
        <v>5.9295</v>
      </c>
      <c r="R75" s="16">
        <v>9.8479999999999998E-2</v>
      </c>
      <c r="S75" s="17">
        <v>1.6851999999999999E-12</v>
      </c>
      <c r="T75" s="16">
        <v>2.1440000000000001E-14</v>
      </c>
      <c r="U75" s="16">
        <v>1.2723</v>
      </c>
      <c r="V75" s="10">
        <v>0.97204999999999997</v>
      </c>
      <c r="W75" s="16">
        <v>7.4591999999999996E-4</v>
      </c>
      <c r="X75" s="16">
        <v>7.6737E-2</v>
      </c>
      <c r="Z75" s="14">
        <f>D75</f>
        <v>1.9133999999999999E-7</v>
      </c>
      <c r="AA75" s="13">
        <f>G75+P75</f>
        <v>5985.31</v>
      </c>
      <c r="AB75" s="14">
        <f>J75</f>
        <v>4.1678E-7</v>
      </c>
      <c r="AC75" s="14">
        <f>S75</f>
        <v>1.6851999999999999E-12</v>
      </c>
    </row>
    <row r="76" spans="1:29" x14ac:dyDescent="0.35">
      <c r="A76" s="10" t="s">
        <v>108</v>
      </c>
      <c r="B76" s="16">
        <v>7.3126000000000004E-5</v>
      </c>
      <c r="C76" s="10">
        <v>2.3035E-2</v>
      </c>
      <c r="D76" s="16">
        <v>1.9299999999999999E-7</v>
      </c>
      <c r="E76" s="16">
        <v>5.8721999999999996E-9</v>
      </c>
      <c r="F76" s="16">
        <v>3.0426000000000002</v>
      </c>
      <c r="G76" s="10">
        <v>-37.869999999999997</v>
      </c>
      <c r="H76" s="10">
        <v>4.67</v>
      </c>
      <c r="I76" s="10">
        <v>12.332000000000001</v>
      </c>
      <c r="J76" s="16">
        <v>4.2005000000000001E-7</v>
      </c>
      <c r="K76" s="16">
        <v>2.5679999999999999E-8</v>
      </c>
      <c r="L76" s="16">
        <v>6.1135999999999999</v>
      </c>
      <c r="M76" s="10">
        <v>0.73941000000000001</v>
      </c>
      <c r="N76" s="16">
        <v>5.3423999999999998E-3</v>
      </c>
      <c r="O76" s="16">
        <v>0.72252000000000005</v>
      </c>
      <c r="P76" s="10">
        <v>6025</v>
      </c>
      <c r="Q76" s="16">
        <v>5.8906000000000001</v>
      </c>
      <c r="R76" s="16">
        <v>9.7768999999999995E-2</v>
      </c>
      <c r="S76" s="17">
        <v>1.7008E-12</v>
      </c>
      <c r="T76" s="16">
        <v>2.1449999999999999E-14</v>
      </c>
      <c r="U76" s="16">
        <v>1.2612000000000001</v>
      </c>
      <c r="V76" s="10">
        <v>0.97148999999999996</v>
      </c>
      <c r="W76" s="16">
        <v>7.3957999999999999E-4</v>
      </c>
      <c r="X76" s="16">
        <v>7.6128000000000001E-2</v>
      </c>
      <c r="Z76" s="16">
        <f t="shared" ref="Z76:Z79" si="40">D76</f>
        <v>1.9299999999999999E-7</v>
      </c>
      <c r="AA76" s="10">
        <f t="shared" ref="AA76:AA79" si="41">G76+P76</f>
        <v>5987.13</v>
      </c>
      <c r="AB76" s="16">
        <f t="shared" ref="AB76:AB79" si="42">J76</f>
        <v>4.2005000000000001E-7</v>
      </c>
      <c r="AC76" s="16">
        <f t="shared" ref="AC76:AC79" si="43">S76</f>
        <v>1.7008E-12</v>
      </c>
    </row>
    <row r="77" spans="1:29" x14ac:dyDescent="0.35">
      <c r="A77" s="10" t="s">
        <v>109</v>
      </c>
      <c r="B77" s="16">
        <v>7.2296E-5</v>
      </c>
      <c r="C77" s="10">
        <v>2.2773000000000002E-2</v>
      </c>
      <c r="D77" s="16">
        <v>1.9367000000000001E-7</v>
      </c>
      <c r="E77" s="16">
        <v>5.8423E-9</v>
      </c>
      <c r="F77" s="16">
        <v>3.0165999999999999</v>
      </c>
      <c r="G77" s="10">
        <v>-38.67</v>
      </c>
      <c r="H77" s="10">
        <v>4.6456999999999997</v>
      </c>
      <c r="I77" s="10">
        <v>12.013999999999999</v>
      </c>
      <c r="J77" s="16">
        <v>4.2239000000000001E-7</v>
      </c>
      <c r="K77" s="16">
        <v>2.5679999999999999E-8</v>
      </c>
      <c r="L77" s="16">
        <v>6.0796999999999999</v>
      </c>
      <c r="M77" s="10">
        <v>0.73875000000000002</v>
      </c>
      <c r="N77" s="16">
        <v>5.3131999999999997E-3</v>
      </c>
      <c r="O77" s="16">
        <v>0.71921000000000002</v>
      </c>
      <c r="P77" s="10">
        <v>6034</v>
      </c>
      <c r="Q77" s="16">
        <v>5.8638000000000003</v>
      </c>
      <c r="R77" s="16">
        <v>9.7179000000000001E-2</v>
      </c>
      <c r="S77" s="17">
        <v>1.7049999999999999E-12</v>
      </c>
      <c r="T77" s="16">
        <v>2.1383999999999999E-14</v>
      </c>
      <c r="U77" s="16">
        <v>1.2542</v>
      </c>
      <c r="V77" s="10">
        <v>0.97133000000000003</v>
      </c>
      <c r="W77" s="16">
        <v>7.3543000000000002E-4</v>
      </c>
      <c r="X77" s="16">
        <v>7.5714000000000004E-2</v>
      </c>
      <c r="Z77" s="16">
        <f t="shared" si="40"/>
        <v>1.9367000000000001E-7</v>
      </c>
      <c r="AA77" s="10">
        <f t="shared" si="41"/>
        <v>5995.33</v>
      </c>
      <c r="AB77" s="16">
        <f t="shared" si="42"/>
        <v>4.2239000000000001E-7</v>
      </c>
      <c r="AC77" s="16">
        <f t="shared" si="43"/>
        <v>1.7049999999999999E-12</v>
      </c>
    </row>
    <row r="78" spans="1:29" x14ac:dyDescent="0.35">
      <c r="A78" s="10" t="s">
        <v>110</v>
      </c>
      <c r="B78" s="16">
        <v>7.2490000000000006E-5</v>
      </c>
      <c r="C78" s="10">
        <v>2.2834E-2</v>
      </c>
      <c r="D78" s="16">
        <v>1.9420999999999999E-7</v>
      </c>
      <c r="E78" s="16">
        <v>5.8412000000000001E-9</v>
      </c>
      <c r="F78" s="16">
        <v>3.0076999999999998</v>
      </c>
      <c r="G78" s="10">
        <v>-39.840000000000003</v>
      </c>
      <c r="H78" s="10">
        <v>4.6420000000000003</v>
      </c>
      <c r="I78" s="10">
        <v>11.651999999999999</v>
      </c>
      <c r="J78" s="16">
        <v>4.2201E-7</v>
      </c>
      <c r="K78" s="16">
        <v>2.5731000000000001E-8</v>
      </c>
      <c r="L78" s="16">
        <v>6.0972</v>
      </c>
      <c r="M78" s="10">
        <v>0.73868</v>
      </c>
      <c r="N78" s="16">
        <v>5.3287999999999999E-3</v>
      </c>
      <c r="O78" s="16">
        <v>0.72138999999999998</v>
      </c>
      <c r="P78" s="10">
        <v>6046</v>
      </c>
      <c r="Q78" s="16">
        <v>5.8684000000000003</v>
      </c>
      <c r="R78" s="16">
        <v>9.7062999999999997E-2</v>
      </c>
      <c r="S78" s="17">
        <v>1.7262000000000001E-12</v>
      </c>
      <c r="T78" s="16">
        <v>2.1670000000000001E-14</v>
      </c>
      <c r="U78" s="16">
        <v>1.2554000000000001</v>
      </c>
      <c r="V78" s="10">
        <v>0.97077999999999998</v>
      </c>
      <c r="W78" s="16">
        <v>7.36E-4</v>
      </c>
      <c r="X78" s="16">
        <v>7.5814999999999994E-2</v>
      </c>
      <c r="Z78" s="16">
        <f t="shared" si="40"/>
        <v>1.9420999999999999E-7</v>
      </c>
      <c r="AA78" s="10">
        <f t="shared" si="41"/>
        <v>6006.16</v>
      </c>
      <c r="AB78" s="16">
        <f t="shared" si="42"/>
        <v>4.2201E-7</v>
      </c>
      <c r="AC78" s="16">
        <f t="shared" si="43"/>
        <v>1.7262000000000001E-12</v>
      </c>
    </row>
    <row r="79" spans="1:29" x14ac:dyDescent="0.35">
      <c r="A79" s="11" t="s">
        <v>111</v>
      </c>
      <c r="B79" s="18">
        <v>7.2372000000000004E-5</v>
      </c>
      <c r="C79" s="11">
        <v>2.2797000000000001E-2</v>
      </c>
      <c r="D79" s="18">
        <v>1.9572000000000001E-7</v>
      </c>
      <c r="E79" s="18">
        <v>5.8451E-9</v>
      </c>
      <c r="F79" s="18">
        <v>2.9864999999999999</v>
      </c>
      <c r="G79" s="11">
        <v>-41.5</v>
      </c>
      <c r="H79" s="11">
        <v>4.6523000000000003</v>
      </c>
      <c r="I79" s="11">
        <v>11.21</v>
      </c>
      <c r="J79" s="18">
        <v>4.2547000000000001E-7</v>
      </c>
      <c r="K79" s="18">
        <v>2.5947000000000001E-8</v>
      </c>
      <c r="L79" s="18">
        <v>6.0983999999999998</v>
      </c>
      <c r="M79" s="11">
        <v>0.73816000000000004</v>
      </c>
      <c r="N79" s="18">
        <v>5.3299999999999997E-3</v>
      </c>
      <c r="O79" s="18">
        <v>0.72206999999999999</v>
      </c>
      <c r="P79" s="11">
        <v>6042</v>
      </c>
      <c r="Q79" s="18">
        <v>5.8765000000000001</v>
      </c>
      <c r="R79" s="18">
        <v>9.7261E-2</v>
      </c>
      <c r="S79" s="24">
        <v>1.7318999999999999E-12</v>
      </c>
      <c r="T79" s="18">
        <v>2.1742E-14</v>
      </c>
      <c r="U79" s="18">
        <v>1.2554000000000001</v>
      </c>
      <c r="V79" s="11">
        <v>0.97053</v>
      </c>
      <c r="W79" s="18">
        <v>7.3620999999999995E-4</v>
      </c>
      <c r="X79" s="18">
        <v>7.5856000000000007E-2</v>
      </c>
      <c r="Z79" s="18">
        <f t="shared" si="40"/>
        <v>1.9572000000000001E-7</v>
      </c>
      <c r="AA79" s="11">
        <f t="shared" si="41"/>
        <v>6000.5</v>
      </c>
      <c r="AB79" s="18">
        <f t="shared" si="42"/>
        <v>4.2547000000000001E-7</v>
      </c>
      <c r="AC79" s="18">
        <f t="shared" si="43"/>
        <v>1.7318999999999999E-12</v>
      </c>
    </row>
    <row r="80" spans="1:29" x14ac:dyDescent="0.35">
      <c r="A80" s="10" t="s">
        <v>24</v>
      </c>
      <c r="B80" s="10">
        <f t="shared" ref="B80:X80" si="44">AVERAGE(B75:B79)</f>
        <v>7.2981400000000012E-5</v>
      </c>
      <c r="C80" s="10">
        <f t="shared" si="44"/>
        <v>2.2989000000000002E-2</v>
      </c>
      <c r="D80" s="10">
        <f t="shared" si="44"/>
        <v>1.9358800000000003E-7</v>
      </c>
      <c r="E80" s="10">
        <f t="shared" si="44"/>
        <v>5.8638799999999994E-9</v>
      </c>
      <c r="F80" s="10">
        <f t="shared" si="44"/>
        <v>3.0293199999999998</v>
      </c>
      <c r="G80" s="10">
        <f t="shared" si="44"/>
        <v>-38.713999999999999</v>
      </c>
      <c r="H80" s="10">
        <f t="shared" si="44"/>
        <v>4.6619000000000002</v>
      </c>
      <c r="I80" s="10">
        <f t="shared" si="44"/>
        <v>12.075199999999999</v>
      </c>
      <c r="J80" s="10">
        <f t="shared" si="44"/>
        <v>4.2133999999999993E-7</v>
      </c>
      <c r="K80" s="10">
        <f t="shared" si="44"/>
        <v>2.5754599999999996E-8</v>
      </c>
      <c r="L80" s="10">
        <f t="shared" si="44"/>
        <v>6.1127200000000004</v>
      </c>
      <c r="M80" s="10">
        <f t="shared" si="44"/>
        <v>0.73903600000000003</v>
      </c>
      <c r="N80" s="10">
        <f t="shared" si="44"/>
        <v>5.3419800000000005E-3</v>
      </c>
      <c r="O80" s="10">
        <f t="shared" si="44"/>
        <v>0.72282599999999997</v>
      </c>
      <c r="P80" s="10">
        <f t="shared" si="44"/>
        <v>6033.6</v>
      </c>
      <c r="Q80" s="10">
        <f t="shared" si="44"/>
        <v>5.8857600000000003</v>
      </c>
      <c r="R80" s="10">
        <f t="shared" si="44"/>
        <v>9.7550400000000009E-2</v>
      </c>
      <c r="S80" s="21">
        <f t="shared" si="44"/>
        <v>1.7098199999999999E-12</v>
      </c>
      <c r="T80" s="10">
        <f t="shared" si="44"/>
        <v>2.1537199999999998E-14</v>
      </c>
      <c r="U80" s="10">
        <f t="shared" si="44"/>
        <v>1.2597</v>
      </c>
      <c r="V80" s="10">
        <f t="shared" si="44"/>
        <v>0.97123599999999999</v>
      </c>
      <c r="W80" s="10">
        <f t="shared" si="44"/>
        <v>7.3862800000000007E-4</v>
      </c>
      <c r="X80" s="10">
        <f t="shared" si="44"/>
        <v>7.6049999999999993E-2</v>
      </c>
      <c r="Z80" s="10">
        <f>AVERAGE(Z75:Z79)</f>
        <v>1.9358800000000003E-7</v>
      </c>
      <c r="AA80" s="10">
        <f>AVERAGE(AA75:AA79)</f>
        <v>5994.8860000000004</v>
      </c>
      <c r="AB80" s="10">
        <f>AVERAGE(AB75:AB79)</f>
        <v>4.2133999999999993E-7</v>
      </c>
      <c r="AC80" s="10">
        <f>AVERAGE(AC75:AC79)</f>
        <v>1.7098199999999999E-12</v>
      </c>
    </row>
    <row r="82" spans="1:29" x14ac:dyDescent="0.35">
      <c r="A82" s="23">
        <v>0.1</v>
      </c>
    </row>
    <row r="83" spans="1:29" x14ac:dyDescent="0.35">
      <c r="A83" s="12" t="s">
        <v>57</v>
      </c>
      <c r="B83" s="12" t="s">
        <v>12</v>
      </c>
      <c r="C83" s="12" t="s">
        <v>13</v>
      </c>
      <c r="D83" s="12" t="s">
        <v>26</v>
      </c>
      <c r="E83" s="12" t="s">
        <v>14</v>
      </c>
      <c r="F83" s="12" t="s">
        <v>15</v>
      </c>
      <c r="G83" s="12" t="s">
        <v>16</v>
      </c>
      <c r="H83" s="12" t="s">
        <v>17</v>
      </c>
      <c r="I83" s="12" t="s">
        <v>18</v>
      </c>
      <c r="J83" s="12" t="s">
        <v>27</v>
      </c>
      <c r="K83" s="12" t="s">
        <v>28</v>
      </c>
      <c r="L83" s="12" t="s">
        <v>29</v>
      </c>
      <c r="M83" s="12" t="s">
        <v>30</v>
      </c>
      <c r="N83" s="12" t="s">
        <v>31</v>
      </c>
      <c r="O83" s="12" t="s">
        <v>32</v>
      </c>
      <c r="P83" s="12" t="s">
        <v>33</v>
      </c>
      <c r="Q83" s="12" t="s">
        <v>19</v>
      </c>
      <c r="R83" s="12" t="s">
        <v>20</v>
      </c>
      <c r="S83" s="12" t="s">
        <v>34</v>
      </c>
      <c r="T83" s="12" t="s">
        <v>35</v>
      </c>
      <c r="U83" s="12" t="s">
        <v>36</v>
      </c>
      <c r="V83" s="12" t="s">
        <v>37</v>
      </c>
      <c r="W83" s="12" t="s">
        <v>38</v>
      </c>
      <c r="X83" s="12" t="s">
        <v>39</v>
      </c>
      <c r="Z83" s="10" t="s">
        <v>43</v>
      </c>
      <c r="AA83" s="10" t="s">
        <v>42</v>
      </c>
      <c r="AB83" s="10" t="s">
        <v>44</v>
      </c>
      <c r="AC83" s="10" t="s">
        <v>45</v>
      </c>
    </row>
    <row r="84" spans="1:29" x14ac:dyDescent="0.35">
      <c r="A84" s="10" t="s">
        <v>97</v>
      </c>
      <c r="B84" s="16">
        <v>7.5479E-5</v>
      </c>
      <c r="C84" s="10">
        <v>2.5586999999999999E-2</v>
      </c>
      <c r="D84" s="16">
        <v>1.8864E-7</v>
      </c>
      <c r="E84" s="16">
        <v>5.9688999999999999E-9</v>
      </c>
      <c r="F84" s="16">
        <v>3.1642000000000001</v>
      </c>
      <c r="G84" s="10">
        <v>-34.26</v>
      </c>
      <c r="H84" s="10">
        <v>4.7037000000000004</v>
      </c>
      <c r="I84" s="10">
        <v>13.728999999999999</v>
      </c>
      <c r="J84" s="16">
        <v>5.6939000000000004E-7</v>
      </c>
      <c r="K84" s="16">
        <v>2.0497999999999999E-8</v>
      </c>
      <c r="L84" s="16">
        <v>3.6</v>
      </c>
      <c r="M84" s="10">
        <v>0.71345999999999998</v>
      </c>
      <c r="N84" s="16">
        <v>3.3333E-3</v>
      </c>
      <c r="O84" s="16">
        <v>0.4672</v>
      </c>
      <c r="P84" s="10">
        <v>6055</v>
      </c>
      <c r="Q84" s="16">
        <v>5.8254999999999999</v>
      </c>
      <c r="R84" s="16">
        <v>9.6210000000000004E-2</v>
      </c>
      <c r="S84" s="17">
        <v>1.6923999999999999E-12</v>
      </c>
      <c r="T84" s="16">
        <v>2.1393E-14</v>
      </c>
      <c r="U84" s="16">
        <v>1.2641</v>
      </c>
      <c r="V84" s="10">
        <v>0.97194000000000003</v>
      </c>
      <c r="W84" s="16">
        <v>7.4124E-4</v>
      </c>
      <c r="X84" s="16">
        <v>7.6263999999999998E-2</v>
      </c>
      <c r="Z84" s="14">
        <f>D84</f>
        <v>1.8864E-7</v>
      </c>
      <c r="AA84" s="13">
        <f>G84+P84</f>
        <v>6020.74</v>
      </c>
      <c r="AB84" s="14">
        <f>J84</f>
        <v>5.6939000000000004E-7</v>
      </c>
      <c r="AC84" s="14">
        <f>S84</f>
        <v>1.6923999999999999E-12</v>
      </c>
    </row>
    <row r="85" spans="1:29" x14ac:dyDescent="0.35">
      <c r="A85" s="10" t="s">
        <v>98</v>
      </c>
      <c r="B85" s="16">
        <v>7.4264999999999995E-5</v>
      </c>
      <c r="C85" s="10">
        <v>2.5176E-2</v>
      </c>
      <c r="D85" s="16">
        <v>1.92E-7</v>
      </c>
      <c r="E85" s="16">
        <v>5.9356000000000001E-9</v>
      </c>
      <c r="F85" s="16">
        <v>3.0914999999999999</v>
      </c>
      <c r="G85" s="10">
        <v>-38.08</v>
      </c>
      <c r="H85" s="10">
        <v>4.6872999999999996</v>
      </c>
      <c r="I85" s="10">
        <v>12.308999999999999</v>
      </c>
      <c r="J85" s="16">
        <v>5.7273000000000002E-7</v>
      </c>
      <c r="K85" s="16">
        <v>2.0472E-8</v>
      </c>
      <c r="L85" s="16">
        <v>3.5745</v>
      </c>
      <c r="M85" s="10">
        <v>0.71287</v>
      </c>
      <c r="N85" s="16">
        <v>3.3099000000000002E-3</v>
      </c>
      <c r="O85" s="16">
        <v>0.46431</v>
      </c>
      <c r="P85" s="10">
        <v>6063</v>
      </c>
      <c r="Q85" s="16">
        <v>5.8033000000000001</v>
      </c>
      <c r="R85" s="16">
        <v>9.5716999999999997E-2</v>
      </c>
      <c r="S85" s="17">
        <v>1.7150000000000001E-12</v>
      </c>
      <c r="T85" s="16">
        <v>2.1530000000000001E-14</v>
      </c>
      <c r="U85" s="16">
        <v>1.2554000000000001</v>
      </c>
      <c r="V85" s="10">
        <v>0.97113000000000005</v>
      </c>
      <c r="W85" s="16">
        <v>7.3636000000000003E-4</v>
      </c>
      <c r="X85" s="16">
        <v>7.5825000000000004E-2</v>
      </c>
      <c r="Z85" s="16">
        <f t="shared" ref="Z85:Z88" si="45">D85</f>
        <v>1.92E-7</v>
      </c>
      <c r="AA85" s="10">
        <f t="shared" ref="AA85:AA88" si="46">G85+P85</f>
        <v>6024.92</v>
      </c>
      <c r="AB85" s="16">
        <f t="shared" ref="AB85:AB88" si="47">J85</f>
        <v>5.7273000000000002E-7</v>
      </c>
      <c r="AC85" s="16">
        <f t="shared" ref="AC85:AC88" si="48">S85</f>
        <v>1.7150000000000001E-12</v>
      </c>
    </row>
    <row r="86" spans="1:29" x14ac:dyDescent="0.35">
      <c r="A86" s="10" t="s">
        <v>99</v>
      </c>
      <c r="B86" s="16">
        <v>7.3879000000000002E-5</v>
      </c>
      <c r="C86" s="10">
        <v>2.5045000000000001E-2</v>
      </c>
      <c r="D86" s="16">
        <v>1.9231000000000001E-7</v>
      </c>
      <c r="E86" s="16">
        <v>5.9205999999999996E-9</v>
      </c>
      <c r="F86" s="16">
        <v>3.0787</v>
      </c>
      <c r="G86" s="10">
        <v>-38.380000000000003</v>
      </c>
      <c r="H86" s="10">
        <v>4.6745999999999999</v>
      </c>
      <c r="I86" s="10">
        <v>12.18</v>
      </c>
      <c r="J86" s="16">
        <v>5.7596000000000003E-7</v>
      </c>
      <c r="K86" s="16">
        <v>2.0563E-8</v>
      </c>
      <c r="L86" s="16">
        <v>3.5701999999999998</v>
      </c>
      <c r="M86" s="10">
        <v>0.71238999999999997</v>
      </c>
      <c r="N86" s="16">
        <v>3.3061000000000002E-3</v>
      </c>
      <c r="O86" s="16">
        <v>0.46409</v>
      </c>
      <c r="P86" s="10">
        <v>6069</v>
      </c>
      <c r="Q86" s="16">
        <v>5.79</v>
      </c>
      <c r="R86" s="16">
        <v>9.5403000000000002E-2</v>
      </c>
      <c r="S86" s="17">
        <v>1.7159E-12</v>
      </c>
      <c r="T86" s="16">
        <v>2.148E-14</v>
      </c>
      <c r="U86" s="16">
        <v>1.2518</v>
      </c>
      <c r="V86" s="10">
        <v>0.97109000000000001</v>
      </c>
      <c r="W86" s="16">
        <v>7.3421000000000001E-4</v>
      </c>
      <c r="X86" s="16">
        <v>7.5606999999999994E-2</v>
      </c>
      <c r="Z86" s="16">
        <f t="shared" si="45"/>
        <v>1.9231000000000001E-7</v>
      </c>
      <c r="AA86" s="10">
        <f t="shared" si="46"/>
        <v>6030.62</v>
      </c>
      <c r="AB86" s="16">
        <f t="shared" si="47"/>
        <v>5.7596000000000003E-7</v>
      </c>
      <c r="AC86" s="16">
        <f t="shared" si="48"/>
        <v>1.7159E-12</v>
      </c>
    </row>
    <row r="87" spans="1:29" x14ac:dyDescent="0.35">
      <c r="A87" s="10" t="s">
        <v>100</v>
      </c>
      <c r="B87" s="16">
        <v>7.2929999999999995E-5</v>
      </c>
      <c r="C87" s="10">
        <v>2.4722999999999998E-2</v>
      </c>
      <c r="D87" s="16">
        <v>1.9331E-7</v>
      </c>
      <c r="E87" s="16">
        <v>5.8909E-9</v>
      </c>
      <c r="F87" s="16">
        <v>3.0474000000000001</v>
      </c>
      <c r="G87" s="10">
        <v>-40.93</v>
      </c>
      <c r="H87" s="10">
        <v>4.6585999999999999</v>
      </c>
      <c r="I87" s="10">
        <v>11.382</v>
      </c>
      <c r="J87" s="16">
        <v>5.8049000000000003E-7</v>
      </c>
      <c r="K87" s="16">
        <v>2.0602000000000001E-8</v>
      </c>
      <c r="L87" s="16">
        <v>3.5491000000000001</v>
      </c>
      <c r="M87" s="10">
        <v>0.71160000000000001</v>
      </c>
      <c r="N87" s="16">
        <v>3.2867E-3</v>
      </c>
      <c r="O87" s="16">
        <v>0.46187</v>
      </c>
      <c r="P87" s="10">
        <v>6070</v>
      </c>
      <c r="Q87" s="16">
        <v>5.7701000000000002</v>
      </c>
      <c r="R87" s="16">
        <v>9.5059000000000005E-2</v>
      </c>
      <c r="S87" s="17">
        <v>1.7416E-12</v>
      </c>
      <c r="T87" s="16">
        <v>2.1693999999999999E-14</v>
      </c>
      <c r="U87" s="16">
        <v>1.2456</v>
      </c>
      <c r="V87" s="10">
        <v>0.97028999999999999</v>
      </c>
      <c r="W87" s="16">
        <v>7.3072999999999996E-4</v>
      </c>
      <c r="X87" s="16">
        <v>7.5310000000000002E-2</v>
      </c>
      <c r="Z87" s="16">
        <f t="shared" si="45"/>
        <v>1.9331E-7</v>
      </c>
      <c r="AA87" s="10">
        <f t="shared" si="46"/>
        <v>6029.07</v>
      </c>
      <c r="AB87" s="16">
        <f t="shared" si="47"/>
        <v>5.8049000000000003E-7</v>
      </c>
      <c r="AC87" s="16">
        <f t="shared" si="48"/>
        <v>1.7416E-12</v>
      </c>
    </row>
    <row r="88" spans="1:29" x14ac:dyDescent="0.35">
      <c r="A88" s="11" t="s">
        <v>101</v>
      </c>
      <c r="B88" s="18">
        <v>7.0712999999999999E-5</v>
      </c>
      <c r="C88" s="11">
        <v>2.3972E-2</v>
      </c>
      <c r="D88" s="18">
        <v>1.9578E-7</v>
      </c>
      <c r="E88" s="18">
        <v>5.8120999999999998E-9</v>
      </c>
      <c r="F88" s="18">
        <v>2.9687000000000001</v>
      </c>
      <c r="G88" s="11">
        <v>-42.54</v>
      </c>
      <c r="H88" s="11">
        <v>4.6031000000000004</v>
      </c>
      <c r="I88" s="11">
        <v>10.821</v>
      </c>
      <c r="J88" s="18">
        <v>5.834E-7</v>
      </c>
      <c r="K88" s="18">
        <v>2.0371000000000001E-8</v>
      </c>
      <c r="L88" s="18">
        <v>3.4918</v>
      </c>
      <c r="M88" s="11">
        <v>0.71108000000000005</v>
      </c>
      <c r="N88" s="18">
        <v>3.2338000000000002E-3</v>
      </c>
      <c r="O88" s="18">
        <v>0.45477000000000001</v>
      </c>
      <c r="P88" s="11">
        <v>6069</v>
      </c>
      <c r="Q88" s="18">
        <v>5.6974</v>
      </c>
      <c r="R88" s="18">
        <v>9.3877000000000002E-2</v>
      </c>
      <c r="S88" s="24">
        <v>1.7446000000000001E-12</v>
      </c>
      <c r="T88" s="18">
        <v>2.1421000000000002E-14</v>
      </c>
      <c r="U88" s="18">
        <v>1.2278</v>
      </c>
      <c r="V88" s="11">
        <v>0.97009999999999996</v>
      </c>
      <c r="W88" s="18">
        <v>7.2048000000000001E-4</v>
      </c>
      <c r="X88" s="18">
        <v>7.4269000000000002E-2</v>
      </c>
      <c r="Z88" s="18">
        <f t="shared" si="45"/>
        <v>1.9578E-7</v>
      </c>
      <c r="AA88" s="11">
        <f t="shared" si="46"/>
        <v>6026.46</v>
      </c>
      <c r="AB88" s="18">
        <f t="shared" si="47"/>
        <v>5.834E-7</v>
      </c>
      <c r="AC88" s="18">
        <f t="shared" si="48"/>
        <v>1.7446000000000001E-12</v>
      </c>
    </row>
    <row r="89" spans="1:29" x14ac:dyDescent="0.35">
      <c r="A89" s="10" t="s">
        <v>24</v>
      </c>
      <c r="B89" s="10">
        <f t="shared" ref="B89:X89" si="49">AVERAGE(B84:B88)</f>
        <v>7.3453200000000003E-5</v>
      </c>
      <c r="C89" s="10">
        <f t="shared" si="49"/>
        <v>2.4900600000000002E-2</v>
      </c>
      <c r="D89" s="10">
        <f t="shared" si="49"/>
        <v>1.9240799999999998E-7</v>
      </c>
      <c r="E89" s="10">
        <f t="shared" si="49"/>
        <v>5.9056199999999997E-9</v>
      </c>
      <c r="F89" s="10">
        <f t="shared" si="49"/>
        <v>3.0701000000000001</v>
      </c>
      <c r="G89" s="10">
        <f t="shared" si="49"/>
        <v>-38.838000000000001</v>
      </c>
      <c r="H89" s="10">
        <f t="shared" si="49"/>
        <v>4.6654600000000004</v>
      </c>
      <c r="I89" s="10">
        <f t="shared" si="49"/>
        <v>12.084199999999999</v>
      </c>
      <c r="J89" s="10">
        <f t="shared" si="49"/>
        <v>5.7639400000000005E-7</v>
      </c>
      <c r="K89" s="10">
        <f t="shared" si="49"/>
        <v>2.05012E-8</v>
      </c>
      <c r="L89" s="10">
        <f t="shared" si="49"/>
        <v>3.5571200000000003</v>
      </c>
      <c r="M89" s="10">
        <f t="shared" si="49"/>
        <v>0.71228000000000002</v>
      </c>
      <c r="N89" s="10">
        <f t="shared" si="49"/>
        <v>3.2939599999999999E-3</v>
      </c>
      <c r="O89" s="10">
        <f t="shared" si="49"/>
        <v>0.46244800000000003</v>
      </c>
      <c r="P89" s="10">
        <f t="shared" si="49"/>
        <v>6065.2</v>
      </c>
      <c r="Q89" s="10">
        <f t="shared" si="49"/>
        <v>5.7772600000000001</v>
      </c>
      <c r="R89" s="10">
        <f t="shared" si="49"/>
        <v>9.525320000000001E-2</v>
      </c>
      <c r="S89" s="21">
        <f t="shared" si="49"/>
        <v>1.7219000000000002E-12</v>
      </c>
      <c r="T89" s="10">
        <f t="shared" si="49"/>
        <v>2.1503599999999999E-14</v>
      </c>
      <c r="U89" s="10">
        <f t="shared" si="49"/>
        <v>1.2489399999999999</v>
      </c>
      <c r="V89" s="10">
        <f t="shared" si="49"/>
        <v>0.97090999999999994</v>
      </c>
      <c r="W89" s="10">
        <f t="shared" si="49"/>
        <v>7.3260399999999987E-4</v>
      </c>
      <c r="X89" s="10">
        <f t="shared" si="49"/>
        <v>7.5455000000000008E-2</v>
      </c>
      <c r="Z89" s="10">
        <f>AVERAGE(Z84:Z88)</f>
        <v>1.9240799999999998E-7</v>
      </c>
      <c r="AA89" s="10">
        <f>AVERAGE(AA84:AA88)</f>
        <v>6026.3619999999992</v>
      </c>
      <c r="AB89" s="10">
        <f>AVERAGE(AB84:AB88)</f>
        <v>5.7639400000000005E-7</v>
      </c>
      <c r="AC89" s="10">
        <f>AVERAGE(AC84:AC88)</f>
        <v>1.7219000000000002E-12</v>
      </c>
    </row>
    <row r="91" spans="1:29" x14ac:dyDescent="0.35">
      <c r="A91" s="23">
        <v>0.11</v>
      </c>
    </row>
    <row r="92" spans="1:29" x14ac:dyDescent="0.35">
      <c r="A92" s="12" t="s">
        <v>57</v>
      </c>
      <c r="B92" s="12" t="s">
        <v>12</v>
      </c>
      <c r="C92" s="12" t="s">
        <v>13</v>
      </c>
      <c r="D92" s="12" t="s">
        <v>26</v>
      </c>
      <c r="E92" s="12" t="s">
        <v>14</v>
      </c>
      <c r="F92" s="12" t="s">
        <v>15</v>
      </c>
      <c r="G92" s="12" t="s">
        <v>16</v>
      </c>
      <c r="H92" s="12" t="s">
        <v>17</v>
      </c>
      <c r="I92" s="12" t="s">
        <v>18</v>
      </c>
      <c r="J92" s="12" t="s">
        <v>27</v>
      </c>
      <c r="K92" s="12" t="s">
        <v>28</v>
      </c>
      <c r="L92" s="12" t="s">
        <v>29</v>
      </c>
      <c r="M92" s="12" t="s">
        <v>30</v>
      </c>
      <c r="N92" s="12" t="s">
        <v>31</v>
      </c>
      <c r="O92" s="12" t="s">
        <v>32</v>
      </c>
      <c r="P92" s="12" t="s">
        <v>33</v>
      </c>
      <c r="Q92" s="12" t="s">
        <v>19</v>
      </c>
      <c r="R92" s="12" t="s">
        <v>20</v>
      </c>
      <c r="S92" s="12" t="s">
        <v>34</v>
      </c>
      <c r="T92" s="12" t="s">
        <v>35</v>
      </c>
      <c r="U92" s="12" t="s">
        <v>36</v>
      </c>
      <c r="V92" s="12" t="s">
        <v>37</v>
      </c>
      <c r="W92" s="12" t="s">
        <v>38</v>
      </c>
      <c r="X92" s="12" t="s">
        <v>39</v>
      </c>
      <c r="Z92" s="10" t="s">
        <v>43</v>
      </c>
      <c r="AA92" s="10" t="s">
        <v>42</v>
      </c>
      <c r="AB92" s="10" t="s">
        <v>44</v>
      </c>
      <c r="AC92" s="10" t="s">
        <v>45</v>
      </c>
    </row>
    <row r="93" spans="1:29" x14ac:dyDescent="0.35">
      <c r="A93" s="10" t="s">
        <v>102</v>
      </c>
      <c r="B93" s="16">
        <v>7.3842000000000002E-5</v>
      </c>
      <c r="C93" s="10">
        <v>2.5033E-2</v>
      </c>
      <c r="D93" s="16">
        <v>1.9081E-7</v>
      </c>
      <c r="E93" s="16">
        <v>5.9246E-9</v>
      </c>
      <c r="F93" s="16">
        <v>3.105</v>
      </c>
      <c r="G93" s="10">
        <v>-36.380000000000003</v>
      </c>
      <c r="H93" s="10">
        <v>4.6794000000000002</v>
      </c>
      <c r="I93" s="10">
        <v>12.863</v>
      </c>
      <c r="J93" s="16">
        <v>5.7263999999999997E-7</v>
      </c>
      <c r="K93" s="16">
        <v>2.0351000000000001E-8</v>
      </c>
      <c r="L93" s="16">
        <v>3.5539000000000001</v>
      </c>
      <c r="M93" s="10">
        <v>0.71277000000000001</v>
      </c>
      <c r="N93" s="16">
        <v>3.2907000000000001E-3</v>
      </c>
      <c r="O93" s="16">
        <v>0.46167999999999998</v>
      </c>
      <c r="P93" s="10">
        <v>6051</v>
      </c>
      <c r="Q93" s="16">
        <v>5.7888000000000002</v>
      </c>
      <c r="R93" s="16">
        <v>9.5667000000000002E-2</v>
      </c>
      <c r="S93" s="17">
        <v>1.7006E-12</v>
      </c>
      <c r="T93" s="16">
        <v>2.1308E-14</v>
      </c>
      <c r="U93" s="16">
        <v>1.2529999999999999</v>
      </c>
      <c r="V93" s="10">
        <v>0.97155999999999998</v>
      </c>
      <c r="W93" s="16">
        <v>7.3499999999999998E-4</v>
      </c>
      <c r="X93" s="16">
        <v>7.5651999999999997E-2</v>
      </c>
      <c r="Z93" s="14">
        <f>D93</f>
        <v>1.9081E-7</v>
      </c>
      <c r="AA93" s="13">
        <f>G93+P93</f>
        <v>6014.62</v>
      </c>
      <c r="AB93" s="14">
        <f>J93</f>
        <v>5.7263999999999997E-7</v>
      </c>
      <c r="AC93" s="14">
        <f>S93</f>
        <v>1.7006E-12</v>
      </c>
    </row>
    <row r="94" spans="1:29" x14ac:dyDescent="0.35">
      <c r="A94" s="10" t="s">
        <v>103</v>
      </c>
      <c r="B94" s="16">
        <v>7.0952999999999996E-5</v>
      </c>
      <c r="C94" s="10">
        <v>2.4053000000000001E-2</v>
      </c>
      <c r="D94" s="16">
        <v>1.9523000000000001E-7</v>
      </c>
      <c r="E94" s="16">
        <v>5.8304E-9</v>
      </c>
      <c r="F94" s="16">
        <v>2.9864000000000002</v>
      </c>
      <c r="G94" s="10">
        <v>-42.24</v>
      </c>
      <c r="H94" s="10">
        <v>4.6239999999999997</v>
      </c>
      <c r="I94" s="10">
        <v>10.946999999999999</v>
      </c>
      <c r="J94" s="16">
        <v>5.8289999999999996E-7</v>
      </c>
      <c r="K94" s="16">
        <v>2.0351000000000001E-8</v>
      </c>
      <c r="L94" s="16">
        <v>3.4912999999999998</v>
      </c>
      <c r="M94" s="10">
        <v>0.71123999999999998</v>
      </c>
      <c r="N94" s="16">
        <v>3.2333000000000001E-3</v>
      </c>
      <c r="O94" s="16">
        <v>0.4546</v>
      </c>
      <c r="P94" s="10">
        <v>6054</v>
      </c>
      <c r="Q94" s="16">
        <v>5.7154999999999996</v>
      </c>
      <c r="R94" s="16">
        <v>9.4409000000000007E-2</v>
      </c>
      <c r="S94" s="17">
        <v>1.7441E-12</v>
      </c>
      <c r="T94" s="16">
        <v>2.1481E-14</v>
      </c>
      <c r="U94" s="16">
        <v>1.2316</v>
      </c>
      <c r="V94" s="10">
        <v>0.97009000000000001</v>
      </c>
      <c r="W94" s="16">
        <v>7.2292000000000005E-4</v>
      </c>
      <c r="X94" s="16">
        <v>7.4521000000000004E-2</v>
      </c>
      <c r="Z94" s="16">
        <f t="shared" ref="Z94:Z97" si="50">D94</f>
        <v>1.9523000000000001E-7</v>
      </c>
      <c r="AA94" s="10">
        <f t="shared" ref="AA94:AA97" si="51">G94+P94</f>
        <v>6011.76</v>
      </c>
      <c r="AB94" s="16">
        <f t="shared" ref="AB94:AB97" si="52">J94</f>
        <v>5.8289999999999996E-7</v>
      </c>
      <c r="AC94" s="16">
        <f t="shared" ref="AC94:AC97" si="53">S94</f>
        <v>1.7441E-12</v>
      </c>
    </row>
    <row r="95" spans="1:29" x14ac:dyDescent="0.35">
      <c r="A95" s="10" t="s">
        <v>104</v>
      </c>
      <c r="B95" s="16">
        <v>7.2809E-5</v>
      </c>
      <c r="C95" s="10">
        <v>2.4681999999999999E-2</v>
      </c>
      <c r="D95" s="16">
        <v>1.9252999999999999E-7</v>
      </c>
      <c r="E95" s="16">
        <v>5.8878999999999999E-9</v>
      </c>
      <c r="F95" s="16">
        <v>3.0581999999999998</v>
      </c>
      <c r="G95" s="10">
        <v>-39.86</v>
      </c>
      <c r="H95" s="10">
        <v>4.6581000000000001</v>
      </c>
      <c r="I95" s="10">
        <v>11.686</v>
      </c>
      <c r="J95" s="16">
        <v>5.7782000000000002E-7</v>
      </c>
      <c r="K95" s="16">
        <v>2.0423E-8</v>
      </c>
      <c r="L95" s="16">
        <v>3.5345</v>
      </c>
      <c r="M95" s="10">
        <v>0.71199999999999997</v>
      </c>
      <c r="N95" s="16">
        <v>3.2729999999999999E-3</v>
      </c>
      <c r="O95" s="16">
        <v>0.45968999999999999</v>
      </c>
      <c r="P95" s="10">
        <v>6054</v>
      </c>
      <c r="Q95" s="16">
        <v>5.7628000000000004</v>
      </c>
      <c r="R95" s="16">
        <v>9.5189999999999997E-2</v>
      </c>
      <c r="S95" s="17">
        <v>1.7269E-12</v>
      </c>
      <c r="T95" s="16">
        <v>2.1506999999999999E-14</v>
      </c>
      <c r="U95" s="16">
        <v>1.2454000000000001</v>
      </c>
      <c r="V95" s="10">
        <v>0.97074000000000005</v>
      </c>
      <c r="W95" s="16">
        <v>7.3072999999999996E-4</v>
      </c>
      <c r="X95" s="16">
        <v>7.5275999999999996E-2</v>
      </c>
      <c r="Z95" s="16">
        <f t="shared" si="50"/>
        <v>1.9252999999999999E-7</v>
      </c>
      <c r="AA95" s="10">
        <f t="shared" si="51"/>
        <v>6014.14</v>
      </c>
      <c r="AB95" s="16">
        <f t="shared" si="52"/>
        <v>5.7782000000000002E-7</v>
      </c>
      <c r="AC95" s="16">
        <f t="shared" si="53"/>
        <v>1.7269E-12</v>
      </c>
    </row>
    <row r="96" spans="1:29" x14ac:dyDescent="0.35">
      <c r="A96" s="10" t="s">
        <v>105</v>
      </c>
      <c r="B96" s="16">
        <v>7.1933000000000004E-5</v>
      </c>
      <c r="C96" s="10">
        <v>2.4385E-2</v>
      </c>
      <c r="D96" s="16">
        <v>1.9404000000000001E-7</v>
      </c>
      <c r="E96" s="16">
        <v>5.86E-9</v>
      </c>
      <c r="F96" s="16">
        <v>3.02</v>
      </c>
      <c r="G96" s="10">
        <v>-40.200000000000003</v>
      </c>
      <c r="H96" s="10">
        <v>4.6424000000000003</v>
      </c>
      <c r="I96" s="10">
        <v>11.548</v>
      </c>
      <c r="J96" s="16">
        <v>5.7840000000000004E-7</v>
      </c>
      <c r="K96" s="16">
        <v>2.0294E-8</v>
      </c>
      <c r="L96" s="16">
        <v>3.5085999999999999</v>
      </c>
      <c r="M96" s="10">
        <v>0.71192999999999995</v>
      </c>
      <c r="N96" s="16">
        <v>3.2491E-3</v>
      </c>
      <c r="O96" s="16">
        <v>0.45638000000000001</v>
      </c>
      <c r="P96" s="10">
        <v>6045</v>
      </c>
      <c r="Q96" s="16">
        <v>5.7380000000000004</v>
      </c>
      <c r="R96" s="16">
        <v>9.4921000000000005E-2</v>
      </c>
      <c r="S96" s="17">
        <v>1.7297E-12</v>
      </c>
      <c r="T96" s="16">
        <v>2.1437999999999998E-14</v>
      </c>
      <c r="U96" s="16">
        <v>1.2394000000000001</v>
      </c>
      <c r="V96" s="10">
        <v>0.97060999999999997</v>
      </c>
      <c r="W96" s="16">
        <v>7.2736999999999997E-4</v>
      </c>
      <c r="X96" s="16">
        <v>7.4939000000000006E-2</v>
      </c>
      <c r="Z96" s="16">
        <f t="shared" si="50"/>
        <v>1.9404000000000001E-7</v>
      </c>
      <c r="AA96" s="10">
        <f t="shared" si="51"/>
        <v>6004.8</v>
      </c>
      <c r="AB96" s="16">
        <f t="shared" si="52"/>
        <v>5.7840000000000004E-7</v>
      </c>
      <c r="AC96" s="16">
        <f t="shared" si="53"/>
        <v>1.7297E-12</v>
      </c>
    </row>
    <row r="97" spans="1:29" x14ac:dyDescent="0.35">
      <c r="A97" s="11" t="s">
        <v>106</v>
      </c>
      <c r="B97" s="18">
        <v>7.1804999999999994E-5</v>
      </c>
      <c r="C97" s="11">
        <v>2.4341999999999999E-2</v>
      </c>
      <c r="D97" s="18">
        <v>1.9292999999999999E-7</v>
      </c>
      <c r="E97" s="18">
        <v>5.8600999999999996E-9</v>
      </c>
      <c r="F97" s="18">
        <v>3.0373999999999999</v>
      </c>
      <c r="G97" s="11">
        <v>-39.32</v>
      </c>
      <c r="H97" s="11">
        <v>4.6426999999999996</v>
      </c>
      <c r="I97" s="11">
        <v>11.807</v>
      </c>
      <c r="J97" s="18">
        <v>5.8138000000000004E-7</v>
      </c>
      <c r="K97" s="18">
        <v>2.0348999999999999E-8</v>
      </c>
      <c r="L97" s="18">
        <v>3.5001000000000002</v>
      </c>
      <c r="M97" s="11">
        <v>0.71145000000000003</v>
      </c>
      <c r="N97" s="18">
        <v>3.2412999999999999E-3</v>
      </c>
      <c r="O97" s="18">
        <v>0.45558999999999999</v>
      </c>
      <c r="P97" s="11">
        <v>6037</v>
      </c>
      <c r="Q97" s="18">
        <v>5.7350000000000003</v>
      </c>
      <c r="R97" s="18">
        <v>9.4997999999999999E-2</v>
      </c>
      <c r="S97" s="24">
        <v>1.7133999999999999E-12</v>
      </c>
      <c r="T97" s="18">
        <v>2.1226999999999999E-14</v>
      </c>
      <c r="U97" s="18">
        <v>1.2388999999999999</v>
      </c>
      <c r="V97" s="11">
        <v>0.97106000000000003</v>
      </c>
      <c r="W97" s="18">
        <v>7.2709999999999995E-4</v>
      </c>
      <c r="X97" s="18">
        <v>7.4876999999999999E-2</v>
      </c>
      <c r="Z97" s="18">
        <f t="shared" si="50"/>
        <v>1.9292999999999999E-7</v>
      </c>
      <c r="AA97" s="11">
        <f t="shared" si="51"/>
        <v>5997.68</v>
      </c>
      <c r="AB97" s="18">
        <f t="shared" si="52"/>
        <v>5.8138000000000004E-7</v>
      </c>
      <c r="AC97" s="18">
        <f t="shared" si="53"/>
        <v>1.7133999999999999E-12</v>
      </c>
    </row>
    <row r="98" spans="1:29" x14ac:dyDescent="0.35">
      <c r="A98" s="10" t="s">
        <v>24</v>
      </c>
      <c r="B98" s="10">
        <f t="shared" ref="B98:X98" si="54">AVERAGE(B93:B97)</f>
        <v>7.2268399999999994E-5</v>
      </c>
      <c r="C98" s="10">
        <f t="shared" si="54"/>
        <v>2.4499E-2</v>
      </c>
      <c r="D98" s="10">
        <f t="shared" si="54"/>
        <v>1.9310800000000004E-7</v>
      </c>
      <c r="E98" s="10">
        <f t="shared" si="54"/>
        <v>5.8725999999999998E-9</v>
      </c>
      <c r="F98" s="10">
        <f t="shared" si="54"/>
        <v>3.0413999999999999</v>
      </c>
      <c r="G98" s="10">
        <f t="shared" si="54"/>
        <v>-39.6</v>
      </c>
      <c r="H98" s="10">
        <f t="shared" si="54"/>
        <v>4.6493200000000003</v>
      </c>
      <c r="I98" s="10">
        <f t="shared" si="54"/>
        <v>11.770199999999999</v>
      </c>
      <c r="J98" s="10">
        <f t="shared" si="54"/>
        <v>5.7862799999999999E-7</v>
      </c>
      <c r="K98" s="10">
        <f t="shared" si="54"/>
        <v>2.0353599999999996E-8</v>
      </c>
      <c r="L98" s="10">
        <f t="shared" si="54"/>
        <v>3.5176799999999999</v>
      </c>
      <c r="M98" s="10">
        <f t="shared" si="54"/>
        <v>0.7118779999999999</v>
      </c>
      <c r="N98" s="10">
        <f t="shared" si="54"/>
        <v>3.2574800000000001E-3</v>
      </c>
      <c r="O98" s="10">
        <f t="shared" si="54"/>
        <v>0.45758799999999999</v>
      </c>
      <c r="P98" s="10">
        <f t="shared" si="54"/>
        <v>6048.2</v>
      </c>
      <c r="Q98" s="10">
        <f t="shared" si="54"/>
        <v>5.7480199999999995</v>
      </c>
      <c r="R98" s="10">
        <f t="shared" si="54"/>
        <v>9.503700000000001E-2</v>
      </c>
      <c r="S98" s="21">
        <f t="shared" si="54"/>
        <v>1.7229400000000001E-12</v>
      </c>
      <c r="T98" s="10">
        <f t="shared" si="54"/>
        <v>2.1392199999999999E-14</v>
      </c>
      <c r="U98" s="10">
        <f t="shared" si="54"/>
        <v>1.24166</v>
      </c>
      <c r="V98" s="10">
        <f t="shared" si="54"/>
        <v>0.97081200000000012</v>
      </c>
      <c r="W98" s="10">
        <f t="shared" si="54"/>
        <v>7.2862399999999998E-4</v>
      </c>
      <c r="X98" s="10">
        <f t="shared" si="54"/>
        <v>7.5052999999999995E-2</v>
      </c>
      <c r="Z98" s="10">
        <f>AVERAGE(Z93:Z97)</f>
        <v>1.9310800000000004E-7</v>
      </c>
      <c r="AA98" s="10">
        <f>AVERAGE(AA93:AA97)</f>
        <v>6008.6</v>
      </c>
      <c r="AB98" s="10">
        <f>AVERAGE(AB93:AB97)</f>
        <v>5.7862799999999999E-7</v>
      </c>
      <c r="AC98" s="10">
        <f>AVERAGE(AC93:AC97)</f>
        <v>1.7229400000000001E-12</v>
      </c>
    </row>
    <row r="103" spans="1:29" x14ac:dyDescent="0.35">
      <c r="A103" s="46" t="s">
        <v>48</v>
      </c>
      <c r="B103" s="46"/>
      <c r="C103" s="46"/>
      <c r="D103" s="46"/>
    </row>
    <row r="104" spans="1:29" x14ac:dyDescent="0.35">
      <c r="A104" s="1" t="s">
        <v>51</v>
      </c>
      <c r="B104" s="26">
        <v>1</v>
      </c>
      <c r="C104" s="26">
        <v>2</v>
      </c>
      <c r="D104" s="26">
        <v>3</v>
      </c>
      <c r="E104" s="26">
        <v>4</v>
      </c>
      <c r="F104" s="26">
        <v>5</v>
      </c>
      <c r="G104" s="26">
        <v>6</v>
      </c>
      <c r="H104" s="26">
        <v>7</v>
      </c>
      <c r="I104" s="26">
        <v>8</v>
      </c>
      <c r="J104" s="26">
        <v>9</v>
      </c>
      <c r="K104" s="26">
        <v>10</v>
      </c>
      <c r="L104" s="26">
        <v>11</v>
      </c>
      <c r="M104" s="25"/>
      <c r="N104" s="25"/>
    </row>
    <row r="105" spans="1:29" x14ac:dyDescent="0.35">
      <c r="A105" s="1" t="s">
        <v>47</v>
      </c>
      <c r="B105" s="34">
        <f>(B104-1)*40/60</f>
        <v>0</v>
      </c>
      <c r="C105" s="34">
        <f t="shared" ref="C105:L105" si="55">(C104-1)*40/60</f>
        <v>0.66666666666666663</v>
      </c>
      <c r="D105" s="34">
        <f t="shared" si="55"/>
        <v>1.3333333333333333</v>
      </c>
      <c r="E105" s="34">
        <f t="shared" si="55"/>
        <v>2</v>
      </c>
      <c r="F105" s="34">
        <f t="shared" si="55"/>
        <v>2.6666666666666665</v>
      </c>
      <c r="G105" s="34">
        <f t="shared" si="55"/>
        <v>3.3333333333333335</v>
      </c>
      <c r="H105" s="34">
        <f t="shared" si="55"/>
        <v>4</v>
      </c>
      <c r="I105" s="34">
        <f t="shared" si="55"/>
        <v>4.666666666666667</v>
      </c>
      <c r="J105" s="34">
        <f t="shared" si="55"/>
        <v>5.333333333333333</v>
      </c>
      <c r="K105" s="34">
        <f t="shared" si="55"/>
        <v>6</v>
      </c>
      <c r="L105" s="34">
        <f t="shared" si="55"/>
        <v>6.666666666666667</v>
      </c>
      <c r="M105" s="25"/>
      <c r="N105" s="25"/>
    </row>
    <row r="106" spans="1:29" x14ac:dyDescent="0.35">
      <c r="A106" s="1" t="s">
        <v>52</v>
      </c>
      <c r="B106" s="39"/>
      <c r="C106" s="39"/>
      <c r="D106" s="39"/>
      <c r="E106" s="39"/>
      <c r="F106" s="39"/>
      <c r="G106" s="39"/>
      <c r="H106" s="39"/>
      <c r="I106" s="39"/>
      <c r="J106" s="40"/>
      <c r="K106" s="39"/>
      <c r="L106" s="39"/>
      <c r="M106" s="25"/>
      <c r="N106" s="25"/>
    </row>
    <row r="107" spans="1:29" x14ac:dyDescent="0.35">
      <c r="A107" s="1" t="s">
        <v>53</v>
      </c>
      <c r="B107" s="39"/>
      <c r="C107" s="39"/>
      <c r="D107" s="39"/>
      <c r="E107" s="39"/>
      <c r="F107" s="39"/>
      <c r="G107" s="39"/>
      <c r="H107" s="39"/>
      <c r="M107" s="25"/>
      <c r="N107" s="25"/>
    </row>
    <row r="108" spans="1:29" x14ac:dyDescent="0.35">
      <c r="A108" s="1" t="s">
        <v>54</v>
      </c>
      <c r="B108" s="39"/>
      <c r="C108" s="39"/>
      <c r="D108" s="39"/>
      <c r="E108" s="39"/>
      <c r="F108" s="39"/>
      <c r="G108" s="39"/>
      <c r="H108" s="39"/>
      <c r="I108" s="39"/>
      <c r="J108" s="40"/>
      <c r="K108" s="39"/>
      <c r="L108" s="39"/>
      <c r="M108" s="25"/>
      <c r="N108" s="25"/>
    </row>
    <row r="109" spans="1:29" x14ac:dyDescent="0.35">
      <c r="A109" s="1" t="s">
        <v>55</v>
      </c>
      <c r="B109" s="39"/>
      <c r="C109" s="39"/>
      <c r="D109" s="39"/>
      <c r="E109" s="39"/>
      <c r="F109" s="39"/>
      <c r="G109" s="39"/>
      <c r="H109" s="39"/>
      <c r="I109" s="39"/>
      <c r="J109" s="40"/>
      <c r="K109" s="39"/>
      <c r="L109" s="39"/>
      <c r="M109" s="25"/>
      <c r="N109" s="25"/>
    </row>
    <row r="110" spans="1:29" x14ac:dyDescent="0.35">
      <c r="A110" s="1" t="s">
        <v>56</v>
      </c>
      <c r="B110" s="39"/>
      <c r="C110" s="39"/>
      <c r="D110" s="39"/>
      <c r="E110" s="39"/>
      <c r="F110" s="39"/>
      <c r="G110" s="39"/>
      <c r="H110" s="39"/>
      <c r="I110" s="39"/>
      <c r="J110" s="40"/>
      <c r="K110" s="39"/>
      <c r="L110" s="39"/>
      <c r="M110" s="25"/>
      <c r="N110" s="25"/>
    </row>
    <row r="111" spans="1:29" x14ac:dyDescent="0.35">
      <c r="A111" s="25" t="s">
        <v>49</v>
      </c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25"/>
      <c r="N111" s="25"/>
    </row>
    <row r="112" spans="1:29" x14ac:dyDescent="0.35">
      <c r="B112" s="16"/>
      <c r="C112" s="16"/>
      <c r="D112" s="16"/>
      <c r="E112" s="16"/>
      <c r="F112" s="16"/>
    </row>
    <row r="113" spans="1:14" x14ac:dyDescent="0.35">
      <c r="B113" s="16"/>
      <c r="C113" s="16"/>
      <c r="D113" s="16"/>
      <c r="E113" s="16"/>
      <c r="F113" s="16"/>
    </row>
    <row r="115" spans="1:14" x14ac:dyDescent="0.35">
      <c r="A115" s="28" t="s">
        <v>40</v>
      </c>
    </row>
    <row r="116" spans="1:14" x14ac:dyDescent="0.35">
      <c r="A116" s="29"/>
      <c r="B116" s="47" t="s">
        <v>21</v>
      </c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8"/>
    </row>
    <row r="117" spans="1:14" x14ac:dyDescent="0.35">
      <c r="A117" s="35" t="s">
        <v>51</v>
      </c>
      <c r="B117" s="26">
        <v>1</v>
      </c>
      <c r="C117" s="26">
        <v>2</v>
      </c>
      <c r="D117" s="26">
        <v>3</v>
      </c>
      <c r="E117" s="26">
        <v>4</v>
      </c>
      <c r="F117" s="26">
        <v>5</v>
      </c>
      <c r="G117" s="26">
        <v>6</v>
      </c>
      <c r="H117" s="26">
        <v>7</v>
      </c>
      <c r="I117" s="26">
        <v>8</v>
      </c>
      <c r="J117" s="26">
        <v>9</v>
      </c>
      <c r="K117" s="26">
        <v>10</v>
      </c>
      <c r="L117" s="26">
        <v>11</v>
      </c>
      <c r="M117" s="31"/>
      <c r="N117" s="32"/>
    </row>
    <row r="118" spans="1:14" x14ac:dyDescent="0.35">
      <c r="A118" s="1" t="s">
        <v>47</v>
      </c>
      <c r="B118" s="34">
        <f>(B117-1)*40/60</f>
        <v>0</v>
      </c>
      <c r="C118" s="34">
        <f t="shared" ref="C118:L118" si="56">(C117-1)*40/60</f>
        <v>0.66666666666666663</v>
      </c>
      <c r="D118" s="34">
        <f t="shared" si="56"/>
        <v>1.3333333333333333</v>
      </c>
      <c r="E118" s="34">
        <f t="shared" si="56"/>
        <v>2</v>
      </c>
      <c r="F118" s="34">
        <f t="shared" si="56"/>
        <v>2.6666666666666665</v>
      </c>
      <c r="G118" s="34">
        <f t="shared" si="56"/>
        <v>3.3333333333333335</v>
      </c>
      <c r="H118" s="34">
        <f t="shared" si="56"/>
        <v>4</v>
      </c>
      <c r="I118" s="34">
        <f t="shared" si="56"/>
        <v>4.666666666666667</v>
      </c>
      <c r="J118" s="34">
        <f t="shared" si="56"/>
        <v>5.333333333333333</v>
      </c>
      <c r="K118" s="34">
        <f t="shared" si="56"/>
        <v>6</v>
      </c>
      <c r="L118" s="34">
        <f t="shared" si="56"/>
        <v>6.666666666666667</v>
      </c>
      <c r="M118" s="25"/>
      <c r="N118" s="25"/>
    </row>
    <row r="119" spans="1:14" x14ac:dyDescent="0.35">
      <c r="A119" s="26">
        <v>1</v>
      </c>
      <c r="B119" s="36">
        <f>S3</f>
        <v>1.6226E-12</v>
      </c>
      <c r="C119" s="36">
        <f>S12</f>
        <v>1.6453000000000001E-12</v>
      </c>
      <c r="D119" s="36">
        <f>S21</f>
        <v>1.6418999999999999E-12</v>
      </c>
      <c r="E119" s="36">
        <f>S30</f>
        <v>1.6519000000000001E-12</v>
      </c>
      <c r="F119" s="36">
        <f>S39</f>
        <v>1.6746999999999999E-12</v>
      </c>
      <c r="G119" s="36">
        <f>S48</f>
        <v>1.6844E-12</v>
      </c>
      <c r="H119" s="36">
        <f>S57</f>
        <v>1.6572E-12</v>
      </c>
      <c r="I119" s="36">
        <f>S66</f>
        <v>1.6391999999999999E-12</v>
      </c>
      <c r="J119" s="37">
        <f>S75</f>
        <v>1.6851999999999999E-12</v>
      </c>
      <c r="K119" s="36">
        <f>S84</f>
        <v>1.6923999999999999E-12</v>
      </c>
      <c r="L119" s="36">
        <f>S93</f>
        <v>1.7006E-12</v>
      </c>
      <c r="M119" s="25"/>
      <c r="N119" s="25"/>
    </row>
    <row r="120" spans="1:14" x14ac:dyDescent="0.35">
      <c r="A120" s="26">
        <v>2</v>
      </c>
      <c r="B120" s="36">
        <f>S4</f>
        <v>1.6411999999999999E-12</v>
      </c>
      <c r="C120" s="36">
        <f>S13</f>
        <v>1.6584000000000001E-12</v>
      </c>
      <c r="D120" s="36">
        <f>S22</f>
        <v>1.6518000000000001E-12</v>
      </c>
      <c r="E120" s="36">
        <f>S31</f>
        <v>1.6424999999999999E-12</v>
      </c>
      <c r="F120" s="36">
        <f>S40</f>
        <v>1.7568999999999999E-12</v>
      </c>
      <c r="G120" s="36">
        <f t="shared" ref="G120:G123" si="57">S49</f>
        <v>1.6818999999999999E-12</v>
      </c>
      <c r="H120" s="36">
        <f t="shared" ref="H120:H123" si="58">S58</f>
        <v>1.664E-12</v>
      </c>
      <c r="I120" s="36">
        <f t="shared" ref="I120:I123" si="59">S67</f>
        <v>1.6844999999999999E-12</v>
      </c>
      <c r="J120" s="37">
        <f t="shared" ref="J120:J123" si="60">S76</f>
        <v>1.7008E-12</v>
      </c>
      <c r="K120" s="36">
        <f t="shared" ref="K120:K123" si="61">S85</f>
        <v>1.7150000000000001E-12</v>
      </c>
      <c r="L120" s="36">
        <f t="shared" ref="L120:L123" si="62">S94</f>
        <v>1.7441E-12</v>
      </c>
      <c r="M120" s="25"/>
      <c r="N120" s="25"/>
    </row>
    <row r="121" spans="1:14" x14ac:dyDescent="0.35">
      <c r="A121" s="26">
        <v>3</v>
      </c>
      <c r="B121" s="36">
        <f>S5</f>
        <v>1.6272999999999999E-12</v>
      </c>
      <c r="C121" s="36">
        <f>S14</f>
        <v>1.6805999999999999E-12</v>
      </c>
      <c r="D121" s="36">
        <f>S23</f>
        <v>1.6489999999999999E-12</v>
      </c>
      <c r="E121" s="36">
        <f>S32</f>
        <v>1.6424999999999999E-12</v>
      </c>
      <c r="F121" s="36">
        <f>S41</f>
        <v>1.6776E-12</v>
      </c>
      <c r="G121" s="36">
        <f t="shared" si="57"/>
        <v>1.668E-12</v>
      </c>
      <c r="H121" s="36">
        <f t="shared" si="58"/>
        <v>1.6930999999999999E-12</v>
      </c>
      <c r="I121" s="36">
        <f t="shared" si="59"/>
        <v>1.7034E-12</v>
      </c>
      <c r="J121" s="37">
        <f t="shared" si="60"/>
        <v>1.7049999999999999E-12</v>
      </c>
      <c r="K121" s="36">
        <f t="shared" si="61"/>
        <v>1.7159E-12</v>
      </c>
      <c r="L121" s="36">
        <f t="shared" si="62"/>
        <v>1.7269E-12</v>
      </c>
      <c r="M121" s="25"/>
      <c r="N121" s="25"/>
    </row>
    <row r="122" spans="1:14" x14ac:dyDescent="0.35">
      <c r="A122" s="26">
        <v>4</v>
      </c>
      <c r="B122" s="36">
        <f>S6</f>
        <v>1.6272999999999999E-12</v>
      </c>
      <c r="C122" s="36">
        <f>S15</f>
        <v>1.6661999999999999E-12</v>
      </c>
      <c r="D122" s="36">
        <f>S24</f>
        <v>1.6645E-12</v>
      </c>
      <c r="E122" s="36">
        <f>S33</f>
        <v>1.6691E-12</v>
      </c>
      <c r="F122" s="36">
        <f>S42</f>
        <v>1.6552000000000001E-12</v>
      </c>
      <c r="G122" s="36">
        <f t="shared" si="57"/>
        <v>1.6871999999999999E-12</v>
      </c>
      <c r="H122" s="36">
        <f t="shared" si="58"/>
        <v>1.7049999999999999E-12</v>
      </c>
      <c r="I122" s="36">
        <f t="shared" si="59"/>
        <v>1.6995E-12</v>
      </c>
      <c r="J122" s="37">
        <f t="shared" si="60"/>
        <v>1.7262000000000001E-12</v>
      </c>
      <c r="K122" s="36">
        <f t="shared" si="61"/>
        <v>1.7416E-12</v>
      </c>
      <c r="L122" s="36">
        <f t="shared" si="62"/>
        <v>1.7297E-12</v>
      </c>
      <c r="M122" s="25"/>
      <c r="N122" s="25"/>
    </row>
    <row r="123" spans="1:14" x14ac:dyDescent="0.35">
      <c r="A123" s="26">
        <v>5</v>
      </c>
      <c r="B123" s="36">
        <f>S7</f>
        <v>1.6411999999999999E-12</v>
      </c>
      <c r="C123" s="36">
        <f>S16</f>
        <v>1.6811999999999999E-12</v>
      </c>
      <c r="D123" s="36">
        <f>S25</f>
        <v>1.6691E-12</v>
      </c>
      <c r="E123" s="36">
        <f>S34</f>
        <v>1.6505000000000001E-12</v>
      </c>
      <c r="F123" s="36">
        <f>S43</f>
        <v>1.5913000000000001E-12</v>
      </c>
      <c r="G123" s="36">
        <f t="shared" si="57"/>
        <v>1.6862E-12</v>
      </c>
      <c r="H123" s="36">
        <f t="shared" si="58"/>
        <v>1.7086E-12</v>
      </c>
      <c r="I123" s="36">
        <f t="shared" si="59"/>
        <v>1.7111E-12</v>
      </c>
      <c r="J123" s="37">
        <f t="shared" si="60"/>
        <v>1.7318999999999999E-12</v>
      </c>
      <c r="K123" s="36">
        <f t="shared" si="61"/>
        <v>1.7446000000000001E-12</v>
      </c>
      <c r="L123" s="36">
        <f t="shared" si="62"/>
        <v>1.7133999999999999E-12</v>
      </c>
      <c r="M123" s="25"/>
      <c r="N123" s="25"/>
    </row>
    <row r="124" spans="1:14" x14ac:dyDescent="0.35">
      <c r="A124" s="26" t="s">
        <v>22</v>
      </c>
      <c r="B124" s="27">
        <f t="shared" ref="B124:J124" si="63">AVERAGE(B119:B123)</f>
        <v>1.6319199999999998E-12</v>
      </c>
      <c r="C124" s="27">
        <f t="shared" si="63"/>
        <v>1.6663400000000001E-12</v>
      </c>
      <c r="D124" s="27">
        <f t="shared" si="63"/>
        <v>1.65526E-12</v>
      </c>
      <c r="E124" s="27">
        <f t="shared" si="63"/>
        <v>1.6513E-12</v>
      </c>
      <c r="F124" s="27">
        <f t="shared" si="63"/>
        <v>1.6711400000000001E-12</v>
      </c>
      <c r="G124" s="27">
        <f t="shared" si="63"/>
        <v>1.6815400000000001E-12</v>
      </c>
      <c r="H124" s="27">
        <f t="shared" si="63"/>
        <v>1.68558E-12</v>
      </c>
      <c r="I124" s="27">
        <f t="shared" si="63"/>
        <v>1.6875400000000001E-12</v>
      </c>
      <c r="J124" s="27">
        <f t="shared" si="63"/>
        <v>1.7098199999999999E-12</v>
      </c>
      <c r="K124" s="27">
        <f t="shared" ref="K124:L124" si="64">AVERAGE(K119:K123)</f>
        <v>1.7219000000000002E-12</v>
      </c>
      <c r="L124" s="27">
        <f t="shared" si="64"/>
        <v>1.7229400000000001E-12</v>
      </c>
      <c r="M124" s="25"/>
      <c r="N124" s="25"/>
    </row>
    <row r="125" spans="1:14" x14ac:dyDescent="0.35">
      <c r="A125" s="26" t="s">
        <v>23</v>
      </c>
      <c r="B125" s="27">
        <f t="shared" ref="B125:J125" si="65">STDEV(B119:B123)</f>
        <v>8.686023255782797E-15</v>
      </c>
      <c r="C125" s="27">
        <f t="shared" si="65"/>
        <v>1.5247229256491095E-14</v>
      </c>
      <c r="D125" s="27">
        <f t="shared" si="65"/>
        <v>1.1253577209047841E-14</v>
      </c>
      <c r="E125" s="27">
        <f t="shared" si="65"/>
        <v>1.087106250556959E-14</v>
      </c>
      <c r="F125" s="27">
        <f t="shared" si="65"/>
        <v>5.9240383185796429E-14</v>
      </c>
      <c r="G125" s="27">
        <f t="shared" si="65"/>
        <v>7.8324964091916464E-15</v>
      </c>
      <c r="H125" s="27">
        <f t="shared" si="65"/>
        <v>2.3636454894928689E-14</v>
      </c>
      <c r="I125" s="27">
        <f t="shared" si="65"/>
        <v>2.8703884754506702E-14</v>
      </c>
      <c r="J125" s="27">
        <f t="shared" si="65"/>
        <v>1.9147898056967005E-14</v>
      </c>
      <c r="K125" s="27">
        <f t="shared" ref="K125:L125" si="66">STDEV(K119:K123)</f>
        <v>2.1547853721426666E-14</v>
      </c>
      <c r="L125" s="27">
        <f t="shared" si="66"/>
        <v>1.6577183114148191E-14</v>
      </c>
      <c r="M125" s="25"/>
      <c r="N125" s="25"/>
    </row>
    <row r="126" spans="1:14" x14ac:dyDescent="0.35">
      <c r="A126" s="26" t="s">
        <v>25</v>
      </c>
      <c r="B126" s="30">
        <f>(B124-$B124)/B124</f>
        <v>0</v>
      </c>
      <c r="C126" s="30">
        <f t="shared" ref="C126:L126" si="67">(C124-$B124)/C124</f>
        <v>2.0656048585522984E-2</v>
      </c>
      <c r="D126" s="30">
        <f>(D124-$B124)/D124</f>
        <v>1.4100503848338134E-2</v>
      </c>
      <c r="E126" s="30">
        <f t="shared" si="67"/>
        <v>1.1736207836250389E-2</v>
      </c>
      <c r="F126" s="30">
        <f t="shared" si="67"/>
        <v>2.3469009179362777E-2</v>
      </c>
      <c r="G126" s="30">
        <f t="shared" si="67"/>
        <v>2.9508664676427765E-2</v>
      </c>
      <c r="H126" s="30">
        <f t="shared" si="67"/>
        <v>3.1834739377543754E-2</v>
      </c>
      <c r="I126" s="30">
        <f t="shared" si="67"/>
        <v>3.2959218744444768E-2</v>
      </c>
      <c r="J126" s="30">
        <f t="shared" si="67"/>
        <v>4.5560351382016882E-2</v>
      </c>
      <c r="K126" s="30">
        <f t="shared" si="67"/>
        <v>5.2256228584703163E-2</v>
      </c>
      <c r="L126" s="30">
        <f t="shared" si="67"/>
        <v>5.282830510638812E-2</v>
      </c>
      <c r="M126" s="25"/>
      <c r="N126" s="25"/>
    </row>
    <row r="127" spans="1:14" x14ac:dyDescent="0.35">
      <c r="D127" s="38">
        <f>(D124-$C124)/D124</f>
        <v>-6.693812452424508E-3</v>
      </c>
      <c r="E127" s="38">
        <f t="shared" ref="E127:L127" si="68">(E124-$C124)/E124</f>
        <v>-9.107975534427484E-3</v>
      </c>
      <c r="F127" s="38">
        <f t="shared" si="68"/>
        <v>2.8722907715690721E-3</v>
      </c>
      <c r="G127" s="38">
        <f t="shared" si="68"/>
        <v>9.0393329923760205E-3</v>
      </c>
      <c r="H127" s="38">
        <f t="shared" si="68"/>
        <v>1.1414468610211219E-2</v>
      </c>
      <c r="I127" s="38">
        <f t="shared" si="68"/>
        <v>1.2562665181269746E-2</v>
      </c>
      <c r="J127" s="38">
        <f t="shared" si="68"/>
        <v>2.5429577382414366E-2</v>
      </c>
      <c r="K127" s="38">
        <f t="shared" si="68"/>
        <v>3.2266682153435165E-2</v>
      </c>
      <c r="L127" s="38">
        <f t="shared" si="68"/>
        <v>3.2850824753038396E-2</v>
      </c>
    </row>
  </sheetData>
  <mergeCells count="2">
    <mergeCell ref="A103:D103"/>
    <mergeCell ref="B116:N1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 information</vt:lpstr>
      <vt:lpstr>channel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2025-05-13T02:10:42Z</dcterms:modified>
</cp:coreProperties>
</file>