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filterPrivacy="1" defaultThemeVersion="124226"/>
  <bookViews>
    <workbookView xWindow="0" yWindow="0" windowWidth="9000" windowHeight="8715" activeTab="3" xr2:uid="{00000000-000D-0000-FFFF-FFFF00000000}"/>
  </bookViews>
  <sheets>
    <sheet name="Experiment information" sheetId="1" r:id="rId1"/>
    <sheet name="channel 1" sheetId="26" r:id="rId2"/>
    <sheet name="channel 2" sheetId="24" r:id="rId3"/>
    <sheet name="channel 3" sheetId="27" r:id="rId4"/>
    <sheet name="Sheet1" sheetId="16" r:id="rId5"/>
  </sheets>
  <calcPr calcId="171027"/>
</workbook>
</file>

<file path=xl/calcChain.xml><?xml version="1.0" encoding="utf-8"?>
<calcChain xmlns="http://schemas.openxmlformats.org/spreadsheetml/2006/main">
  <c r="F123" i="27" l="1"/>
  <c r="E123" i="27"/>
  <c r="D123" i="27"/>
  <c r="C123" i="27"/>
  <c r="B123" i="27"/>
  <c r="F122" i="27"/>
  <c r="E122" i="27"/>
  <c r="D122" i="27"/>
  <c r="C122" i="27"/>
  <c r="B122" i="27"/>
  <c r="F121" i="27"/>
  <c r="E121" i="27"/>
  <c r="D121" i="27"/>
  <c r="C121" i="27"/>
  <c r="B121" i="27"/>
  <c r="F120" i="27"/>
  <c r="E120" i="27"/>
  <c r="D120" i="27"/>
  <c r="C120" i="27"/>
  <c r="B120" i="27"/>
  <c r="F119" i="27"/>
  <c r="E119" i="27"/>
  <c r="D119" i="27"/>
  <c r="C119" i="27"/>
  <c r="B119" i="27"/>
  <c r="G119" i="27"/>
  <c r="H119" i="27"/>
  <c r="I119" i="27"/>
  <c r="J119" i="27"/>
  <c r="K119" i="27"/>
  <c r="L119" i="27"/>
  <c r="G120" i="27"/>
  <c r="H120" i="27"/>
  <c r="I120" i="27"/>
  <c r="J120" i="27"/>
  <c r="K120" i="27"/>
  <c r="L120" i="27"/>
  <c r="G121" i="27"/>
  <c r="H121" i="27"/>
  <c r="I121" i="27"/>
  <c r="J121" i="27"/>
  <c r="K121" i="27"/>
  <c r="L121" i="27"/>
  <c r="G122" i="27"/>
  <c r="H122" i="27"/>
  <c r="I122" i="27"/>
  <c r="J122" i="27"/>
  <c r="K122" i="27"/>
  <c r="L122" i="27"/>
  <c r="G123" i="27"/>
  <c r="H123" i="27"/>
  <c r="I123" i="27"/>
  <c r="J123" i="27"/>
  <c r="K123" i="27"/>
  <c r="L123" i="27"/>
  <c r="AC97" i="27" l="1"/>
  <c r="AB97" i="27"/>
  <c r="AA97" i="27"/>
  <c r="Z97" i="27"/>
  <c r="AC96" i="27"/>
  <c r="AB96" i="27"/>
  <c r="AA96" i="27"/>
  <c r="Z96" i="27"/>
  <c r="AC95" i="27"/>
  <c r="AB95" i="27"/>
  <c r="AA95" i="27"/>
  <c r="Z95" i="27"/>
  <c r="AC94" i="27"/>
  <c r="AB94" i="27"/>
  <c r="AA94" i="27"/>
  <c r="Z94" i="27"/>
  <c r="AC93" i="27"/>
  <c r="AC98" i="27" s="1"/>
  <c r="AB93" i="27"/>
  <c r="AB98" i="27" s="1"/>
  <c r="AA93" i="27"/>
  <c r="AA98" i="27" s="1"/>
  <c r="Z93" i="27"/>
  <c r="AC88" i="27"/>
  <c r="AB88" i="27"/>
  <c r="AA88" i="27"/>
  <c r="Z88" i="27"/>
  <c r="AC87" i="27"/>
  <c r="AB87" i="27"/>
  <c r="AA87" i="27"/>
  <c r="Z87" i="27"/>
  <c r="AC86" i="27"/>
  <c r="AB86" i="27"/>
  <c r="AA86" i="27"/>
  <c r="Z86" i="27"/>
  <c r="AC85" i="27"/>
  <c r="AB85" i="27"/>
  <c r="AA85" i="27"/>
  <c r="Z85" i="27"/>
  <c r="AC84" i="27"/>
  <c r="AC89" i="27" s="1"/>
  <c r="AB84" i="27"/>
  <c r="AB89" i="27" s="1"/>
  <c r="AA84" i="27"/>
  <c r="AA89" i="27" s="1"/>
  <c r="Z84" i="27"/>
  <c r="Z89" i="27" s="1"/>
  <c r="AC79" i="27"/>
  <c r="AB79" i="27"/>
  <c r="AA79" i="27"/>
  <c r="Z79" i="27"/>
  <c r="AC78" i="27"/>
  <c r="AB78" i="27"/>
  <c r="AA78" i="27"/>
  <c r="Z78" i="27"/>
  <c r="AC77" i="27"/>
  <c r="AB77" i="27"/>
  <c r="AA77" i="27"/>
  <c r="Z77" i="27"/>
  <c r="AC76" i="27"/>
  <c r="AB76" i="27"/>
  <c r="AA76" i="27"/>
  <c r="Z76" i="27"/>
  <c r="AC75" i="27"/>
  <c r="AC80" i="27" s="1"/>
  <c r="AB75" i="27"/>
  <c r="AB80" i="27" s="1"/>
  <c r="AA75" i="27"/>
  <c r="AA80" i="27" s="1"/>
  <c r="Z75" i="27"/>
  <c r="Z80" i="27" s="1"/>
  <c r="AC70" i="27"/>
  <c r="AB70" i="27"/>
  <c r="AA70" i="27"/>
  <c r="Z70" i="27"/>
  <c r="AC69" i="27"/>
  <c r="AB69" i="27"/>
  <c r="AA69" i="27"/>
  <c r="Z69" i="27"/>
  <c r="AC68" i="27"/>
  <c r="AB68" i="27"/>
  <c r="AA68" i="27"/>
  <c r="Z68" i="27"/>
  <c r="AC67" i="27"/>
  <c r="AB67" i="27"/>
  <c r="AA67" i="27"/>
  <c r="Z67" i="27"/>
  <c r="AC66" i="27"/>
  <c r="AC71" i="27" s="1"/>
  <c r="AB66" i="27"/>
  <c r="AB71" i="27" s="1"/>
  <c r="AA66" i="27"/>
  <c r="AA71" i="27" s="1"/>
  <c r="Z66" i="27"/>
  <c r="Z71" i="27" s="1"/>
  <c r="AC61" i="27"/>
  <c r="AB61" i="27"/>
  <c r="AA61" i="27"/>
  <c r="Z61" i="27"/>
  <c r="AC60" i="27"/>
  <c r="AB60" i="27"/>
  <c r="AA60" i="27"/>
  <c r="Z60" i="27"/>
  <c r="AC59" i="27"/>
  <c r="AB59" i="27"/>
  <c r="AA59" i="27"/>
  <c r="Z59" i="27"/>
  <c r="AC58" i="27"/>
  <c r="AB58" i="27"/>
  <c r="AA58" i="27"/>
  <c r="Z58" i="27"/>
  <c r="AC57" i="27"/>
  <c r="AC62" i="27" s="1"/>
  <c r="AB57" i="27"/>
  <c r="AB62" i="27" s="1"/>
  <c r="AA57" i="27"/>
  <c r="AA62" i="27" s="1"/>
  <c r="Z57" i="27"/>
  <c r="Z62" i="27" s="1"/>
  <c r="AC52" i="27"/>
  <c r="AB52" i="27"/>
  <c r="AA52" i="27"/>
  <c r="Z52" i="27"/>
  <c r="AC51" i="27"/>
  <c r="AB51" i="27"/>
  <c r="AA51" i="27"/>
  <c r="Z51" i="27"/>
  <c r="AC50" i="27"/>
  <c r="AB50" i="27"/>
  <c r="AA50" i="27"/>
  <c r="Z50" i="27"/>
  <c r="AC49" i="27"/>
  <c r="AB49" i="27"/>
  <c r="AA49" i="27"/>
  <c r="Z49" i="27"/>
  <c r="AC48" i="27"/>
  <c r="AC53" i="27" s="1"/>
  <c r="AB48" i="27"/>
  <c r="AB53" i="27" s="1"/>
  <c r="AA48" i="27"/>
  <c r="AA53" i="27" s="1"/>
  <c r="Z48" i="27"/>
  <c r="Z53" i="27" s="1"/>
  <c r="AC43" i="27"/>
  <c r="AB43" i="27"/>
  <c r="AA43" i="27"/>
  <c r="Z43" i="27"/>
  <c r="AC42" i="27"/>
  <c r="AB42" i="27"/>
  <c r="AA42" i="27"/>
  <c r="Z42" i="27"/>
  <c r="AC41" i="27"/>
  <c r="AB41" i="27"/>
  <c r="AA41" i="27"/>
  <c r="Z41" i="27"/>
  <c r="AC40" i="27"/>
  <c r="AB40" i="27"/>
  <c r="AA40" i="27"/>
  <c r="Z40" i="27"/>
  <c r="AC39" i="27"/>
  <c r="AC44" i="27" s="1"/>
  <c r="AB39" i="27"/>
  <c r="AB44" i="27" s="1"/>
  <c r="AA39" i="27"/>
  <c r="AA44" i="27" s="1"/>
  <c r="Z39" i="27"/>
  <c r="Z44" i="27" s="1"/>
  <c r="AC34" i="27"/>
  <c r="AB34" i="27"/>
  <c r="AA34" i="27"/>
  <c r="Z34" i="27"/>
  <c r="AC33" i="27"/>
  <c r="AB33" i="27"/>
  <c r="AA33" i="27"/>
  <c r="Z33" i="27"/>
  <c r="AC32" i="27"/>
  <c r="AB32" i="27"/>
  <c r="AA32" i="27"/>
  <c r="Z32" i="27"/>
  <c r="AC31" i="27"/>
  <c r="AB31" i="27"/>
  <c r="AA31" i="27"/>
  <c r="Z31" i="27"/>
  <c r="AC30" i="27"/>
  <c r="AC35" i="27" s="1"/>
  <c r="AB30" i="27"/>
  <c r="AB35" i="27" s="1"/>
  <c r="AA30" i="27"/>
  <c r="AA35" i="27" s="1"/>
  <c r="Z30" i="27"/>
  <c r="Z35" i="27" s="1"/>
  <c r="AC25" i="27"/>
  <c r="AB25" i="27"/>
  <c r="AA25" i="27"/>
  <c r="Z25" i="27"/>
  <c r="AC24" i="27"/>
  <c r="AB24" i="27"/>
  <c r="AA24" i="27"/>
  <c r="Z24" i="27"/>
  <c r="AC23" i="27"/>
  <c r="AB23" i="27"/>
  <c r="AA23" i="27"/>
  <c r="Z23" i="27"/>
  <c r="AC22" i="27"/>
  <c r="AB22" i="27"/>
  <c r="AA22" i="27"/>
  <c r="Z22" i="27"/>
  <c r="AC21" i="27"/>
  <c r="AC26" i="27" s="1"/>
  <c r="AB21" i="27"/>
  <c r="AB26" i="27" s="1"/>
  <c r="AA21" i="27"/>
  <c r="AA26" i="27" s="1"/>
  <c r="Z21" i="27"/>
  <c r="Z26" i="27" s="1"/>
  <c r="AC16" i="27"/>
  <c r="AB16" i="27"/>
  <c r="AA16" i="27"/>
  <c r="Z16" i="27"/>
  <c r="AC15" i="27"/>
  <c r="AB15" i="27"/>
  <c r="AA15" i="27"/>
  <c r="Z15" i="27"/>
  <c r="AC14" i="27"/>
  <c r="AB14" i="27"/>
  <c r="AA14" i="27"/>
  <c r="Z14" i="27"/>
  <c r="AC13" i="27"/>
  <c r="AB13" i="27"/>
  <c r="AA13" i="27"/>
  <c r="Z13" i="27"/>
  <c r="AC12" i="27"/>
  <c r="AC17" i="27" s="1"/>
  <c r="AB12" i="27"/>
  <c r="AB17" i="27" s="1"/>
  <c r="AA12" i="27"/>
  <c r="AA17" i="27" s="1"/>
  <c r="Z12" i="27"/>
  <c r="Z17" i="27" s="1"/>
  <c r="AC7" i="27"/>
  <c r="AB7" i="27"/>
  <c r="AA7" i="27"/>
  <c r="Z7" i="27"/>
  <c r="AC6" i="27"/>
  <c r="AB6" i="27"/>
  <c r="AA6" i="27"/>
  <c r="Z6" i="27"/>
  <c r="AC5" i="27"/>
  <c r="AB5" i="27"/>
  <c r="AA5" i="27"/>
  <c r="Z5" i="27"/>
  <c r="AC4" i="27"/>
  <c r="AB4" i="27"/>
  <c r="AA4" i="27"/>
  <c r="Z4" i="27"/>
  <c r="AC3" i="27"/>
  <c r="AC8" i="27" s="1"/>
  <c r="AB3" i="27"/>
  <c r="AB8" i="27" s="1"/>
  <c r="AA3" i="27"/>
  <c r="AA8" i="27" s="1"/>
  <c r="Z3" i="27"/>
  <c r="Z8" i="27" s="1"/>
  <c r="AC97" i="26"/>
  <c r="AB97" i="26"/>
  <c r="AA97" i="26"/>
  <c r="Z97" i="26"/>
  <c r="AC96" i="26"/>
  <c r="AB96" i="26"/>
  <c r="AA96" i="26"/>
  <c r="Z96" i="26"/>
  <c r="AC95" i="26"/>
  <c r="AB95" i="26"/>
  <c r="AA95" i="26"/>
  <c r="Z95" i="26"/>
  <c r="AC94" i="26"/>
  <c r="AB94" i="26"/>
  <c r="AA94" i="26"/>
  <c r="Z94" i="26"/>
  <c r="AC93" i="26"/>
  <c r="AC98" i="26" s="1"/>
  <c r="AB93" i="26"/>
  <c r="AB98" i="26" s="1"/>
  <c r="AA93" i="26"/>
  <c r="AA98" i="26" s="1"/>
  <c r="Z93" i="26"/>
  <c r="Z98" i="26" s="1"/>
  <c r="AC88" i="26"/>
  <c r="AB88" i="26"/>
  <c r="AA88" i="26"/>
  <c r="Z88" i="26"/>
  <c r="AC87" i="26"/>
  <c r="AB87" i="26"/>
  <c r="AA87" i="26"/>
  <c r="Z87" i="26"/>
  <c r="AC86" i="26"/>
  <c r="AB86" i="26"/>
  <c r="AA86" i="26"/>
  <c r="Z86" i="26"/>
  <c r="AC85" i="26"/>
  <c r="AB85" i="26"/>
  <c r="AA85" i="26"/>
  <c r="Z85" i="26"/>
  <c r="AC84" i="26"/>
  <c r="AC89" i="26" s="1"/>
  <c r="AB84" i="26"/>
  <c r="AB89" i="26" s="1"/>
  <c r="AA84" i="26"/>
  <c r="AA89" i="26" s="1"/>
  <c r="Z84" i="26"/>
  <c r="Z89" i="26" s="1"/>
  <c r="AC79" i="26"/>
  <c r="AB79" i="26"/>
  <c r="AA79" i="26"/>
  <c r="Z79" i="26"/>
  <c r="AC78" i="26"/>
  <c r="AB78" i="26"/>
  <c r="AA78" i="26"/>
  <c r="Z78" i="26"/>
  <c r="AC77" i="26"/>
  <c r="AB77" i="26"/>
  <c r="AA77" i="26"/>
  <c r="Z77" i="26"/>
  <c r="AC76" i="26"/>
  <c r="AB76" i="26"/>
  <c r="AA76" i="26"/>
  <c r="Z76" i="26"/>
  <c r="AC75" i="26"/>
  <c r="AC80" i="26" s="1"/>
  <c r="AB75" i="26"/>
  <c r="AB80" i="26" s="1"/>
  <c r="AA75" i="26"/>
  <c r="AA80" i="26" s="1"/>
  <c r="Z75" i="26"/>
  <c r="Z80" i="26" s="1"/>
  <c r="AC70" i="26"/>
  <c r="AB70" i="26"/>
  <c r="AA70" i="26"/>
  <c r="Z70" i="26"/>
  <c r="AC69" i="26"/>
  <c r="AB69" i="26"/>
  <c r="AA69" i="26"/>
  <c r="Z69" i="26"/>
  <c r="AC68" i="26"/>
  <c r="AB68" i="26"/>
  <c r="AA68" i="26"/>
  <c r="Z68" i="26"/>
  <c r="AC67" i="26"/>
  <c r="AB67" i="26"/>
  <c r="AA67" i="26"/>
  <c r="Z67" i="26"/>
  <c r="AC66" i="26"/>
  <c r="AC71" i="26" s="1"/>
  <c r="AB66" i="26"/>
  <c r="AB71" i="26" s="1"/>
  <c r="AA66" i="26"/>
  <c r="AA71" i="26" s="1"/>
  <c r="Z66" i="26"/>
  <c r="Z71" i="26" s="1"/>
  <c r="AC61" i="26"/>
  <c r="AB61" i="26"/>
  <c r="AA61" i="26"/>
  <c r="Z61" i="26"/>
  <c r="AC60" i="26"/>
  <c r="AB60" i="26"/>
  <c r="AA60" i="26"/>
  <c r="Z60" i="26"/>
  <c r="AC59" i="26"/>
  <c r="AB59" i="26"/>
  <c r="AA59" i="26"/>
  <c r="Z59" i="26"/>
  <c r="AC58" i="26"/>
  <c r="AB58" i="26"/>
  <c r="AA58" i="26"/>
  <c r="Z58" i="26"/>
  <c r="AC57" i="26"/>
  <c r="AC62" i="26" s="1"/>
  <c r="AB57" i="26"/>
  <c r="AB62" i="26" s="1"/>
  <c r="AA57" i="26"/>
  <c r="AA62" i="26" s="1"/>
  <c r="Z57" i="26"/>
  <c r="Z62" i="26" s="1"/>
  <c r="AC52" i="26"/>
  <c r="AB52" i="26"/>
  <c r="AA52" i="26"/>
  <c r="Z52" i="26"/>
  <c r="AC51" i="26"/>
  <c r="AB51" i="26"/>
  <c r="AA51" i="26"/>
  <c r="Z51" i="26"/>
  <c r="AC50" i="26"/>
  <c r="AB50" i="26"/>
  <c r="AA50" i="26"/>
  <c r="Z50" i="26"/>
  <c r="AC49" i="26"/>
  <c r="AB49" i="26"/>
  <c r="AA49" i="26"/>
  <c r="Z49" i="26"/>
  <c r="AC48" i="26"/>
  <c r="AC53" i="26" s="1"/>
  <c r="AB48" i="26"/>
  <c r="AB53" i="26" s="1"/>
  <c r="AA48" i="26"/>
  <c r="AA53" i="26" s="1"/>
  <c r="Z48" i="26"/>
  <c r="Z53" i="26" s="1"/>
  <c r="AC43" i="26"/>
  <c r="AB43" i="26"/>
  <c r="AA43" i="26"/>
  <c r="Z43" i="26"/>
  <c r="AC42" i="26"/>
  <c r="AB42" i="26"/>
  <c r="AA42" i="26"/>
  <c r="Z42" i="26"/>
  <c r="AC41" i="26"/>
  <c r="AB41" i="26"/>
  <c r="AA41" i="26"/>
  <c r="Z41" i="26"/>
  <c r="AC40" i="26"/>
  <c r="AB40" i="26"/>
  <c r="AA40" i="26"/>
  <c r="Z40" i="26"/>
  <c r="AC39" i="26"/>
  <c r="AC44" i="26" s="1"/>
  <c r="AB39" i="26"/>
  <c r="AB44" i="26" s="1"/>
  <c r="AA39" i="26"/>
  <c r="AA44" i="26" s="1"/>
  <c r="Z39" i="26"/>
  <c r="Z44" i="26" s="1"/>
  <c r="AC34" i="26"/>
  <c r="AB34" i="26"/>
  <c r="AA34" i="26"/>
  <c r="Z34" i="26"/>
  <c r="AC33" i="26"/>
  <c r="AB33" i="26"/>
  <c r="AA33" i="26"/>
  <c r="Z33" i="26"/>
  <c r="AC32" i="26"/>
  <c r="AB32" i="26"/>
  <c r="AA32" i="26"/>
  <c r="Z32" i="26"/>
  <c r="AC31" i="26"/>
  <c r="AB31" i="26"/>
  <c r="AA31" i="26"/>
  <c r="Z31" i="26"/>
  <c r="AC30" i="26"/>
  <c r="AC35" i="26" s="1"/>
  <c r="AB30" i="26"/>
  <c r="AB35" i="26" s="1"/>
  <c r="AA30" i="26"/>
  <c r="AA35" i="26" s="1"/>
  <c r="Z30" i="26"/>
  <c r="Z35" i="26" s="1"/>
  <c r="AC25" i="26"/>
  <c r="AB25" i="26"/>
  <c r="AA25" i="26"/>
  <c r="Z25" i="26"/>
  <c r="AC24" i="26"/>
  <c r="AB24" i="26"/>
  <c r="AA24" i="26"/>
  <c r="Z24" i="26"/>
  <c r="AC23" i="26"/>
  <c r="AB23" i="26"/>
  <c r="AA23" i="26"/>
  <c r="Z23" i="26"/>
  <c r="AC22" i="26"/>
  <c r="AB22" i="26"/>
  <c r="AA22" i="26"/>
  <c r="Z22" i="26"/>
  <c r="AC21" i="26"/>
  <c r="AC26" i="26" s="1"/>
  <c r="AB21" i="26"/>
  <c r="AB26" i="26" s="1"/>
  <c r="AA21" i="26"/>
  <c r="AA26" i="26" s="1"/>
  <c r="Z21" i="26"/>
  <c r="Z26" i="26" s="1"/>
  <c r="AC16" i="26"/>
  <c r="AB16" i="26"/>
  <c r="AA16" i="26"/>
  <c r="Z16" i="26"/>
  <c r="AC15" i="26"/>
  <c r="AB15" i="26"/>
  <c r="AA15" i="26"/>
  <c r="Z15" i="26"/>
  <c r="AC14" i="26"/>
  <c r="AB14" i="26"/>
  <c r="AA14" i="26"/>
  <c r="Z14" i="26"/>
  <c r="AC13" i="26"/>
  <c r="AB13" i="26"/>
  <c r="AA13" i="26"/>
  <c r="Z13" i="26"/>
  <c r="AC12" i="26"/>
  <c r="AC17" i="26" s="1"/>
  <c r="AB12" i="26"/>
  <c r="AB17" i="26" s="1"/>
  <c r="AA12" i="26"/>
  <c r="AA17" i="26" s="1"/>
  <c r="Z12" i="26"/>
  <c r="Z17" i="26" s="1"/>
  <c r="AC7" i="26"/>
  <c r="AB7" i="26"/>
  <c r="AA7" i="26"/>
  <c r="Z7" i="26"/>
  <c r="AC6" i="26"/>
  <c r="AB6" i="26"/>
  <c r="AA6" i="26"/>
  <c r="Z6" i="26"/>
  <c r="AC5" i="26"/>
  <c r="AB5" i="26"/>
  <c r="AA5" i="26"/>
  <c r="Z5" i="26"/>
  <c r="AC4" i="26"/>
  <c r="AB4" i="26"/>
  <c r="AA4" i="26"/>
  <c r="Z4" i="26"/>
  <c r="AC3" i="26"/>
  <c r="AC8" i="26" s="1"/>
  <c r="AB3" i="26"/>
  <c r="AB8" i="26" s="1"/>
  <c r="AA3" i="26"/>
  <c r="AA8" i="26" s="1"/>
  <c r="Z3" i="26"/>
  <c r="Z8" i="26" s="1"/>
  <c r="AC97" i="24"/>
  <c r="AB97" i="24"/>
  <c r="AA97" i="24"/>
  <c r="Z97" i="24"/>
  <c r="AC96" i="24"/>
  <c r="AB96" i="24"/>
  <c r="AA96" i="24"/>
  <c r="Z96" i="24"/>
  <c r="AC95" i="24"/>
  <c r="AB95" i="24"/>
  <c r="AA95" i="24"/>
  <c r="Z95" i="24"/>
  <c r="AC94" i="24"/>
  <c r="AB94" i="24"/>
  <c r="AA94" i="24"/>
  <c r="Z94" i="24"/>
  <c r="AC93" i="24"/>
  <c r="AC98" i="24" s="1"/>
  <c r="AB93" i="24"/>
  <c r="AB98" i="24" s="1"/>
  <c r="AA93" i="24"/>
  <c r="AA98" i="24" s="1"/>
  <c r="Z93" i="24"/>
  <c r="Z98" i="24" s="1"/>
  <c r="AC88" i="24"/>
  <c r="AB88" i="24"/>
  <c r="AA88" i="24"/>
  <c r="Z88" i="24"/>
  <c r="AC87" i="24"/>
  <c r="AB87" i="24"/>
  <c r="AA87" i="24"/>
  <c r="Z87" i="24"/>
  <c r="AC86" i="24"/>
  <c r="AB86" i="24"/>
  <c r="AA86" i="24"/>
  <c r="Z86" i="24"/>
  <c r="AC85" i="24"/>
  <c r="AB85" i="24"/>
  <c r="AA85" i="24"/>
  <c r="Z85" i="24"/>
  <c r="AC84" i="24"/>
  <c r="AC89" i="24" s="1"/>
  <c r="AB84" i="24"/>
  <c r="AB89" i="24" s="1"/>
  <c r="AA84" i="24"/>
  <c r="AA89" i="24" s="1"/>
  <c r="Z84" i="24"/>
  <c r="Z89" i="24" s="1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A76" i="24"/>
  <c r="Z76" i="24"/>
  <c r="AC75" i="24"/>
  <c r="AC80" i="24" s="1"/>
  <c r="AB75" i="24"/>
  <c r="AB80" i="24" s="1"/>
  <c r="AA75" i="24"/>
  <c r="AA80" i="24" s="1"/>
  <c r="Z75" i="24"/>
  <c r="Z80" i="24" s="1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C71" i="24" s="1"/>
  <c r="AB66" i="24"/>
  <c r="AB71" i="24" s="1"/>
  <c r="AA66" i="24"/>
  <c r="AA71" i="24" s="1"/>
  <c r="Z66" i="24"/>
  <c r="Z71" i="24" s="1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C26" i="24" s="1"/>
  <c r="AB21" i="24"/>
  <c r="AB26" i="24" s="1"/>
  <c r="AA21" i="24"/>
  <c r="AA26" i="24" s="1"/>
  <c r="Z21" i="24"/>
  <c r="Z26" i="24" s="1"/>
  <c r="AC16" i="24"/>
  <c r="AB16" i="24"/>
  <c r="AA16" i="24"/>
  <c r="Z16" i="24"/>
  <c r="AC15" i="24"/>
  <c r="AB15" i="24"/>
  <c r="AA15" i="24"/>
  <c r="Z15" i="24"/>
  <c r="AC14" i="24"/>
  <c r="AB14" i="24"/>
  <c r="AA14" i="24"/>
  <c r="Z14" i="24"/>
  <c r="AC13" i="24"/>
  <c r="AB13" i="24"/>
  <c r="AA13" i="24"/>
  <c r="Z13" i="24"/>
  <c r="AC12" i="24"/>
  <c r="AC17" i="24" s="1"/>
  <c r="AB12" i="24"/>
  <c r="AB17" i="24" s="1"/>
  <c r="AA12" i="24"/>
  <c r="AA17" i="24" s="1"/>
  <c r="Z12" i="24"/>
  <c r="Z17" i="24" s="1"/>
  <c r="AC7" i="24"/>
  <c r="AB7" i="24"/>
  <c r="AA7" i="24"/>
  <c r="Z7" i="24"/>
  <c r="AC6" i="24"/>
  <c r="AB6" i="24"/>
  <c r="AA6" i="24"/>
  <c r="Z6" i="24"/>
  <c r="AC5" i="24"/>
  <c r="AB5" i="24"/>
  <c r="AA5" i="24"/>
  <c r="Z5" i="24"/>
  <c r="AC4" i="24"/>
  <c r="AB4" i="24"/>
  <c r="AA4" i="24"/>
  <c r="Z4" i="24"/>
  <c r="AC3" i="24"/>
  <c r="AC8" i="24" s="1"/>
  <c r="AB3" i="24"/>
  <c r="AB8" i="24" s="1"/>
  <c r="AA3" i="24"/>
  <c r="AA8" i="24" s="1"/>
  <c r="Z3" i="24"/>
  <c r="Z8" i="24" s="1"/>
  <c r="Z98" i="27" l="1"/>
  <c r="L111" i="27"/>
  <c r="K111" i="27"/>
  <c r="J111" i="27"/>
  <c r="I111" i="27"/>
  <c r="H111" i="27"/>
  <c r="G111" i="27"/>
  <c r="F111" i="27"/>
  <c r="E111" i="27"/>
  <c r="D111" i="27"/>
  <c r="C111" i="27"/>
  <c r="B111" i="27"/>
  <c r="L111" i="24"/>
  <c r="K111" i="24"/>
  <c r="J111" i="24"/>
  <c r="I111" i="24"/>
  <c r="H111" i="24"/>
  <c r="G111" i="24"/>
  <c r="F111" i="24"/>
  <c r="E111" i="24"/>
  <c r="D111" i="24"/>
  <c r="C111" i="24"/>
  <c r="B111" i="24"/>
  <c r="C111" i="26"/>
  <c r="D111" i="26"/>
  <c r="E111" i="26"/>
  <c r="F111" i="26"/>
  <c r="G111" i="26"/>
  <c r="H111" i="26"/>
  <c r="I111" i="26"/>
  <c r="J111" i="26"/>
  <c r="K111" i="26"/>
  <c r="L111" i="26"/>
  <c r="B111" i="26"/>
  <c r="B105" i="26" l="1"/>
  <c r="C105" i="26"/>
  <c r="D105" i="26"/>
  <c r="E105" i="26"/>
  <c r="F105" i="26"/>
  <c r="G105" i="26"/>
  <c r="H105" i="26"/>
  <c r="I105" i="26"/>
  <c r="J105" i="26"/>
  <c r="K105" i="26"/>
  <c r="L105" i="26"/>
  <c r="B118" i="26"/>
  <c r="C118" i="26"/>
  <c r="D118" i="26"/>
  <c r="E118" i="26"/>
  <c r="F118" i="26"/>
  <c r="G118" i="26"/>
  <c r="H118" i="26"/>
  <c r="I118" i="26"/>
  <c r="J118" i="26"/>
  <c r="K118" i="26"/>
  <c r="L118" i="26"/>
  <c r="L118" i="27" l="1"/>
  <c r="K118" i="27"/>
  <c r="J118" i="27"/>
  <c r="I118" i="27"/>
  <c r="H118" i="27"/>
  <c r="G118" i="27"/>
  <c r="F118" i="27"/>
  <c r="E118" i="27"/>
  <c r="D118" i="27"/>
  <c r="C118" i="27"/>
  <c r="B118" i="27"/>
  <c r="L105" i="27"/>
  <c r="K105" i="27"/>
  <c r="J105" i="27"/>
  <c r="I105" i="27"/>
  <c r="H105" i="27"/>
  <c r="G105" i="27"/>
  <c r="F105" i="27"/>
  <c r="E105" i="27"/>
  <c r="D105" i="27"/>
  <c r="C105" i="27"/>
  <c r="B105" i="27"/>
  <c r="L118" i="24"/>
  <c r="K118" i="24"/>
  <c r="J118" i="24"/>
  <c r="I118" i="24"/>
  <c r="H118" i="24"/>
  <c r="G118" i="24"/>
  <c r="F118" i="24"/>
  <c r="E118" i="24"/>
  <c r="D118" i="24"/>
  <c r="C118" i="24"/>
  <c r="B118" i="24"/>
  <c r="L105" i="24"/>
  <c r="K105" i="24"/>
  <c r="J105" i="24"/>
  <c r="I105" i="24"/>
  <c r="H105" i="24"/>
  <c r="G105" i="24"/>
  <c r="F105" i="24"/>
  <c r="E105" i="24"/>
  <c r="D105" i="24"/>
  <c r="C105" i="24"/>
  <c r="B105" i="24"/>
  <c r="I124" i="27" l="1"/>
  <c r="E124" i="27"/>
  <c r="X98" i="27"/>
  <c r="W98" i="27"/>
  <c r="V98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G98" i="27"/>
  <c r="F98" i="27"/>
  <c r="E98" i="27"/>
  <c r="D98" i="27"/>
  <c r="C98" i="27"/>
  <c r="B98" i="27"/>
  <c r="X89" i="27"/>
  <c r="W89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L121" i="24"/>
  <c r="I119" i="24"/>
  <c r="L123" i="26"/>
  <c r="K123" i="26"/>
  <c r="J123" i="26"/>
  <c r="I123" i="26"/>
  <c r="H123" i="26"/>
  <c r="F123" i="26"/>
  <c r="E123" i="26"/>
  <c r="D123" i="26"/>
  <c r="C123" i="26"/>
  <c r="B123" i="26"/>
  <c r="L122" i="26"/>
  <c r="K122" i="26"/>
  <c r="J122" i="26"/>
  <c r="I122" i="26"/>
  <c r="H122" i="26"/>
  <c r="H124" i="26" s="1"/>
  <c r="G122" i="26"/>
  <c r="F122" i="26"/>
  <c r="E122" i="26"/>
  <c r="D122" i="26"/>
  <c r="C122" i="26"/>
  <c r="B122" i="26"/>
  <c r="L121" i="26"/>
  <c r="K121" i="26"/>
  <c r="J121" i="26"/>
  <c r="I121" i="26"/>
  <c r="H121" i="26"/>
  <c r="G121" i="26"/>
  <c r="F121" i="26"/>
  <c r="E121" i="26"/>
  <c r="D121" i="26"/>
  <c r="C121" i="26"/>
  <c r="B121" i="26"/>
  <c r="L120" i="26"/>
  <c r="K120" i="26"/>
  <c r="J120" i="26"/>
  <c r="I120" i="26"/>
  <c r="H120" i="26"/>
  <c r="G120" i="26"/>
  <c r="F120" i="26"/>
  <c r="E120" i="26"/>
  <c r="D120" i="26"/>
  <c r="C120" i="26"/>
  <c r="B120" i="26"/>
  <c r="L119" i="26"/>
  <c r="K119" i="26"/>
  <c r="J119" i="26"/>
  <c r="I119" i="26"/>
  <c r="H119" i="26"/>
  <c r="G119" i="26"/>
  <c r="F119" i="26"/>
  <c r="E119" i="26"/>
  <c r="E124" i="26" s="1"/>
  <c r="D119" i="26"/>
  <c r="C119" i="26"/>
  <c r="B119" i="26"/>
  <c r="X98" i="26"/>
  <c r="W98" i="26"/>
  <c r="V98" i="26"/>
  <c r="U98" i="26"/>
  <c r="T98" i="26"/>
  <c r="S98" i="26"/>
  <c r="R98" i="26"/>
  <c r="Q98" i="26"/>
  <c r="P98" i="26"/>
  <c r="O98" i="26"/>
  <c r="N98" i="26"/>
  <c r="M98" i="26"/>
  <c r="L98" i="26"/>
  <c r="K98" i="26"/>
  <c r="J98" i="26"/>
  <c r="I98" i="26"/>
  <c r="H98" i="26"/>
  <c r="G98" i="26"/>
  <c r="F98" i="26"/>
  <c r="E98" i="26"/>
  <c r="D98" i="26"/>
  <c r="C98" i="26"/>
  <c r="B98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J124" i="26" l="1"/>
  <c r="H125" i="26"/>
  <c r="J125" i="26"/>
  <c r="F125" i="26"/>
  <c r="C125" i="26"/>
  <c r="G124" i="26"/>
  <c r="K125" i="26"/>
  <c r="D125" i="26"/>
  <c r="L125" i="26"/>
  <c r="E125" i="26"/>
  <c r="B124" i="26"/>
  <c r="I124" i="26"/>
  <c r="L125" i="27"/>
  <c r="L124" i="27"/>
  <c r="K125" i="27"/>
  <c r="J124" i="27"/>
  <c r="H125" i="27"/>
  <c r="H124" i="27"/>
  <c r="G125" i="27"/>
  <c r="F124" i="27"/>
  <c r="D125" i="27"/>
  <c r="D124" i="27"/>
  <c r="C125" i="27"/>
  <c r="B124" i="27"/>
  <c r="B126" i="27" s="1"/>
  <c r="C124" i="27"/>
  <c r="E125" i="27"/>
  <c r="I125" i="27"/>
  <c r="G124" i="27"/>
  <c r="K124" i="27"/>
  <c r="B125" i="27"/>
  <c r="F125" i="27"/>
  <c r="J125" i="27"/>
  <c r="L124" i="26"/>
  <c r="L126" i="26" s="1"/>
  <c r="K124" i="26"/>
  <c r="I125" i="26"/>
  <c r="G125" i="26"/>
  <c r="F124" i="26"/>
  <c r="F126" i="26" s="1"/>
  <c r="D124" i="26"/>
  <c r="C124" i="26"/>
  <c r="G126" i="26"/>
  <c r="B125" i="26"/>
  <c r="H126" i="26"/>
  <c r="L123" i="24"/>
  <c r="K123" i="24"/>
  <c r="J123" i="24"/>
  <c r="I123" i="24"/>
  <c r="H123" i="24"/>
  <c r="G123" i="24"/>
  <c r="F123" i="24"/>
  <c r="E123" i="24"/>
  <c r="D123" i="24"/>
  <c r="C123" i="24"/>
  <c r="B123" i="24"/>
  <c r="L122" i="24"/>
  <c r="K122" i="24"/>
  <c r="J122" i="24"/>
  <c r="I122" i="24"/>
  <c r="H122" i="24"/>
  <c r="G122" i="24"/>
  <c r="F122" i="24"/>
  <c r="E122" i="24"/>
  <c r="D122" i="24"/>
  <c r="C122" i="24"/>
  <c r="B122" i="24"/>
  <c r="K121" i="24"/>
  <c r="J121" i="24"/>
  <c r="I121" i="24"/>
  <c r="H121" i="24"/>
  <c r="G121" i="24"/>
  <c r="F121" i="24"/>
  <c r="E121" i="24"/>
  <c r="D121" i="24"/>
  <c r="C121" i="24"/>
  <c r="B121" i="24"/>
  <c r="L120" i="24"/>
  <c r="K120" i="24"/>
  <c r="J120" i="24"/>
  <c r="I120" i="24"/>
  <c r="H120" i="24"/>
  <c r="G120" i="24"/>
  <c r="F120" i="24"/>
  <c r="E120" i="24"/>
  <c r="D120" i="24"/>
  <c r="C120" i="24"/>
  <c r="B120" i="24"/>
  <c r="L119" i="24"/>
  <c r="K119" i="24"/>
  <c r="J119" i="24"/>
  <c r="H119" i="24"/>
  <c r="G119" i="24"/>
  <c r="F119" i="24"/>
  <c r="E119" i="24"/>
  <c r="E124" i="24" s="1"/>
  <c r="D119" i="24"/>
  <c r="C119" i="24"/>
  <c r="B119" i="24"/>
  <c r="X98" i="24"/>
  <c r="W98" i="24"/>
  <c r="V98" i="24"/>
  <c r="U98" i="24"/>
  <c r="T98" i="24"/>
  <c r="S98" i="24"/>
  <c r="R98" i="24"/>
  <c r="Q98" i="24"/>
  <c r="P98" i="24"/>
  <c r="O98" i="24"/>
  <c r="N98" i="24"/>
  <c r="M98" i="24"/>
  <c r="L98" i="24"/>
  <c r="K98" i="24"/>
  <c r="J98" i="24"/>
  <c r="I98" i="24"/>
  <c r="H98" i="24"/>
  <c r="G98" i="24"/>
  <c r="F98" i="24"/>
  <c r="E98" i="24"/>
  <c r="D98" i="24"/>
  <c r="C98" i="24"/>
  <c r="B98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X71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C62" i="24" s="1"/>
  <c r="AB57" i="24"/>
  <c r="AB62" i="24" s="1"/>
  <c r="AA57" i="24"/>
  <c r="AA62" i="24" s="1"/>
  <c r="Z57" i="24"/>
  <c r="Z62" i="24" s="1"/>
  <c r="AA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B50" i="24"/>
  <c r="AA50" i="24"/>
  <c r="Z50" i="24"/>
  <c r="AC49" i="24"/>
  <c r="AB49" i="24"/>
  <c r="AA49" i="24"/>
  <c r="Z49" i="24"/>
  <c r="AC48" i="24"/>
  <c r="AC53" i="24" s="1"/>
  <c r="AB48" i="24"/>
  <c r="AB53" i="24" s="1"/>
  <c r="AA48" i="24"/>
  <c r="Z48" i="24"/>
  <c r="Z53" i="24" s="1"/>
  <c r="AB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A40" i="24"/>
  <c r="Z40" i="24"/>
  <c r="AC39" i="24"/>
  <c r="AC44" i="24" s="1"/>
  <c r="AB39" i="24"/>
  <c r="AA39" i="24"/>
  <c r="AA44" i="24" s="1"/>
  <c r="Z39" i="24"/>
  <c r="Z44" i="24" s="1"/>
  <c r="AC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B32" i="24"/>
  <c r="AA32" i="24"/>
  <c r="Z32" i="24"/>
  <c r="AC31" i="24"/>
  <c r="AB31" i="24"/>
  <c r="AA31" i="24"/>
  <c r="Z31" i="24"/>
  <c r="AC30" i="24"/>
  <c r="AB30" i="24"/>
  <c r="AB35" i="24" s="1"/>
  <c r="AA30" i="24"/>
  <c r="AA35" i="24" s="1"/>
  <c r="Z30" i="24"/>
  <c r="Z35" i="24" s="1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C124" i="24" l="1"/>
  <c r="B124" i="24"/>
  <c r="F125" i="24"/>
  <c r="E125" i="24"/>
  <c r="L127" i="27"/>
  <c r="I126" i="27"/>
  <c r="I127" i="27"/>
  <c r="J127" i="27"/>
  <c r="K126" i="26"/>
  <c r="I126" i="26"/>
  <c r="J126" i="26"/>
  <c r="B126" i="26"/>
  <c r="L127" i="26"/>
  <c r="E126" i="26"/>
  <c r="D126" i="26"/>
  <c r="C126" i="27"/>
  <c r="L126" i="27"/>
  <c r="H126" i="27"/>
  <c r="J126" i="27"/>
  <c r="D127" i="27"/>
  <c r="E126" i="27"/>
  <c r="F126" i="27"/>
  <c r="D126" i="27"/>
  <c r="G127" i="27"/>
  <c r="G126" i="27"/>
  <c r="E127" i="27"/>
  <c r="H127" i="27"/>
  <c r="K127" i="27"/>
  <c r="K126" i="27"/>
  <c r="F127" i="27"/>
  <c r="I125" i="24"/>
  <c r="D127" i="26"/>
  <c r="C126" i="26"/>
  <c r="H127" i="26"/>
  <c r="K127" i="26"/>
  <c r="F127" i="26"/>
  <c r="I127" i="26"/>
  <c r="J127" i="26"/>
  <c r="E127" i="26"/>
  <c r="G127" i="26"/>
  <c r="I124" i="24"/>
  <c r="J125" i="24"/>
  <c r="J124" i="24"/>
  <c r="J127" i="24" s="1"/>
  <c r="K125" i="24"/>
  <c r="K124" i="24"/>
  <c r="K126" i="24" s="1"/>
  <c r="L125" i="24"/>
  <c r="H125" i="24"/>
  <c r="G124" i="24"/>
  <c r="G126" i="24" s="1"/>
  <c r="D125" i="24"/>
  <c r="C125" i="24"/>
  <c r="L124" i="24"/>
  <c r="L127" i="24" s="1"/>
  <c r="H124" i="24"/>
  <c r="H126" i="24" s="1"/>
  <c r="G125" i="24"/>
  <c r="F124" i="24"/>
  <c r="F126" i="24" s="1"/>
  <c r="D124" i="24"/>
  <c r="D126" i="24" s="1"/>
  <c r="K127" i="24"/>
  <c r="E127" i="24"/>
  <c r="I127" i="24"/>
  <c r="H127" i="24"/>
  <c r="B126" i="24"/>
  <c r="C126" i="24"/>
  <c r="E126" i="24"/>
  <c r="I126" i="24"/>
  <c r="B125" i="24"/>
  <c r="G127" i="24" l="1"/>
  <c r="L126" i="24"/>
  <c r="J126" i="24"/>
  <c r="F127" i="24"/>
  <c r="D127" i="24"/>
</calcChain>
</file>

<file path=xl/sharedStrings.xml><?xml version="1.0" encoding="utf-8"?>
<sst xmlns="http://schemas.openxmlformats.org/spreadsheetml/2006/main" count="1188" uniqueCount="240">
  <si>
    <t>Name of the person in charge:</t>
  </si>
  <si>
    <t>Experimental setup</t>
  </si>
  <si>
    <t>Medium used and volume of blood (if used):</t>
  </si>
  <si>
    <t>Initial load:</t>
  </si>
  <si>
    <t>Test Date (mm/dd/yyyy):</t>
  </si>
  <si>
    <t>Name of Microorganism (or cell):</t>
  </si>
  <si>
    <t xml:space="preserve"> cassette/channel information:</t>
  </si>
  <si>
    <t>Note (more experimental information)</t>
  </si>
  <si>
    <t xml:space="preserve">frequency range </t>
  </si>
  <si>
    <t>1k to 100M Hz</t>
  </si>
  <si>
    <t xml:space="preserve">equivalent circuit </t>
  </si>
  <si>
    <t>voltage</t>
  </si>
  <si>
    <t>Chi-Sqr</t>
  </si>
  <si>
    <t>Sum-Sqr</t>
  </si>
  <si>
    <t>Le(Error)</t>
  </si>
  <si>
    <t>Le(Error%)</t>
  </si>
  <si>
    <t>Re(±)</t>
  </si>
  <si>
    <t>Re(Error)</t>
  </si>
  <si>
    <t>Re(Error%)</t>
  </si>
  <si>
    <t>Rb(Error)</t>
  </si>
  <si>
    <t>Rb(Error%)</t>
  </si>
  <si>
    <t>Bulk Capacitance (CPEb-T)</t>
  </si>
  <si>
    <t>avrage</t>
  </si>
  <si>
    <t>Std</t>
  </si>
  <si>
    <t xml:space="preserve">average </t>
  </si>
  <si>
    <t>percentage</t>
  </si>
  <si>
    <t>Le(±)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</si>
  <si>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</si>
  <si>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</si>
  <si>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</si>
  <si>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</si>
  <si>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</si>
  <si>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</si>
  <si>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</si>
  <si>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CPEb-T(±)</t>
  </si>
  <si>
    <t>CPEb-T(Error)</t>
  </si>
  <si>
    <t>CPEb-T(Error%)</t>
  </si>
  <si>
    <t>CPEb-P(±)</t>
  </si>
  <si>
    <t>CPEb-P(Error)</t>
  </si>
  <si>
    <t>CPEb-P(Error%)</t>
  </si>
  <si>
    <t>6 points</t>
  </si>
  <si>
    <t>yongqiang</t>
  </si>
  <si>
    <t>Re+Rb</t>
  </si>
  <si>
    <t>Le</t>
  </si>
  <si>
    <t>CPE-e</t>
  </si>
  <si>
    <t>CPE-b</t>
  </si>
  <si>
    <t>time</t>
  </si>
  <si>
    <t xml:space="preserve">CFU count </t>
  </si>
  <si>
    <t>CFU/ml</t>
  </si>
  <si>
    <t>new galss bottom (1,2,3)</t>
  </si>
  <si>
    <t>measurement</t>
  </si>
  <si>
    <t>1 dil</t>
  </si>
  <si>
    <t>2 dil</t>
  </si>
  <si>
    <t>3 dil</t>
  </si>
  <si>
    <t>4 dil</t>
  </si>
  <si>
    <t>5 dil</t>
  </si>
  <si>
    <t>Model: C:\Users\yangy\Desktop\mode1.mdl</t>
  </si>
  <si>
    <t>note:</t>
  </si>
  <si>
    <t>E. Coli</t>
  </si>
  <si>
    <t>D:\Google Drive\Research\data\Ecoli-below-MIC-ampicilin-1ug-ml-MNP 12012017\2\1-2-1.TXT</t>
  </si>
  <si>
    <t>D:\Google Drive\Research\data\Ecoli-below-MIC-ampicilin-1ug-ml-MNP 12012017\2\1-2-2.TXT</t>
  </si>
  <si>
    <t>D:\Google Drive\Research\data\Ecoli-below-MIC-ampicilin-1ug-ml-MNP 12012017\2\1-2-3.TXT</t>
  </si>
  <si>
    <t>D:\Google Drive\Research\data\Ecoli-below-MIC-ampicilin-1ug-ml-MNP 12012017\2\1-2-4.TXT</t>
  </si>
  <si>
    <t>D:\Google Drive\Research\data\Ecoli-below-MIC-ampicilin-1ug-ml-MNP 12012017\2\1-2-5.TXT</t>
  </si>
  <si>
    <t>D:\Google Drive\Research\data\Ecoli-below-MIC-ampicilin-1ug-ml-MNP 12012017\2\2-2-1.TXT</t>
  </si>
  <si>
    <t>D:\Google Drive\Research\data\Ecoli-below-MIC-ampicilin-1ug-ml-MNP 12012017\2\2-2-2.TXT</t>
  </si>
  <si>
    <t>D:\Google Drive\Research\data\Ecoli-below-MIC-ampicilin-1ug-ml-MNP 12012017\2\2-2-3.TXT</t>
  </si>
  <si>
    <t>D:\Google Drive\Research\data\Ecoli-below-MIC-ampicilin-1ug-ml-MNP 12012017\2\2-2-4.TXT</t>
  </si>
  <si>
    <t>D:\Google Drive\Research\data\Ecoli-below-MIC-ampicilin-1ug-ml-MNP 12012017\2\2-2-5.TXT</t>
  </si>
  <si>
    <t>D:\Google Drive\Research\data\Ecoli-below-MIC-ampicilin-1ug-ml-MNP 12012017\2\3-2-1.TXT</t>
  </si>
  <si>
    <t>D:\Google Drive\Research\data\Ecoli-below-MIC-ampicilin-1ug-ml-MNP 12012017\2\3-2-2.TXT</t>
  </si>
  <si>
    <t>D:\Google Drive\Research\data\Ecoli-below-MIC-ampicilin-1ug-ml-MNP 12012017\2\3-2-3.TXT</t>
  </si>
  <si>
    <t>D:\Google Drive\Research\data\Ecoli-below-MIC-ampicilin-1ug-ml-MNP 12012017\2\3-2-4.TXT</t>
  </si>
  <si>
    <t>D:\Google Drive\Research\data\Ecoli-below-MIC-ampicilin-1ug-ml-MNP 12012017\2\3-2-5.TXT</t>
  </si>
  <si>
    <t>D:\Google Drive\Research\data\Ecoli-below-MIC-ampicilin-1ug-ml-MNP 12012017\2\4-2-1.TXT</t>
  </si>
  <si>
    <t>D:\Google Drive\Research\data\Ecoli-below-MIC-ampicilin-1ug-ml-MNP 12012017\2\4-2-2.TXT</t>
  </si>
  <si>
    <t>D:\Google Drive\Research\data\Ecoli-below-MIC-ampicilin-1ug-ml-MNP 12012017\2\4-2-3.TXT</t>
  </si>
  <si>
    <t>D:\Google Drive\Research\data\Ecoli-below-MIC-ampicilin-1ug-ml-MNP 12012017\2\4-2-4.TXT</t>
  </si>
  <si>
    <t>D:\Google Drive\Research\data\Ecoli-below-MIC-ampicilin-1ug-ml-MNP 12012017\2\4-2-5.TXT</t>
  </si>
  <si>
    <t>D:\Google Drive\Research\data\Ecoli-below-MIC-ampicilin-1ug-ml-MNP 12012017\2\5-2-1.TXT</t>
  </si>
  <si>
    <t>D:\Google Drive\Research\data\Ecoli-below-MIC-ampicilin-1ug-ml-MNP 12012017\2\5-2-2.TXT</t>
  </si>
  <si>
    <t>D:\Google Drive\Research\data\Ecoli-below-MIC-ampicilin-1ug-ml-MNP 12012017\2\5-2-3.TXT</t>
  </si>
  <si>
    <t>D:\Google Drive\Research\data\Ecoli-below-MIC-ampicilin-1ug-ml-MNP 12012017\2\5-2-4.TXT</t>
  </si>
  <si>
    <t>D:\Google Drive\Research\data\Ecoli-below-MIC-ampicilin-1ug-ml-MNP 12012017\2\5-2-5.TXT</t>
  </si>
  <si>
    <t>D:\Google Drive\Research\data\Ecoli-below-MIC-ampicilin-1ug-ml-MNP 12012017\2\6-2-1.TXT</t>
  </si>
  <si>
    <t>D:\Google Drive\Research\data\Ecoli-below-MIC-ampicilin-1ug-ml-MNP 12012017\2\6-2-2.TXT</t>
  </si>
  <si>
    <t>D:\Google Drive\Research\data\Ecoli-below-MIC-ampicilin-1ug-ml-MNP 12012017\2\6-2-3.TXT</t>
  </si>
  <si>
    <t>D:\Google Drive\Research\data\Ecoli-below-MIC-ampicilin-1ug-ml-MNP 12012017\2\6-2-4.TXT</t>
  </si>
  <si>
    <t>D:\Google Drive\Research\data\Ecoli-below-MIC-ampicilin-1ug-ml-MNP 12012017\2\6-2-6.TXT</t>
  </si>
  <si>
    <t>D:\Google Drive\Research\data\Ecoli-below-MIC-ampicilin-1ug-ml-MNP 12012017\2\7-2-1.TXT</t>
  </si>
  <si>
    <t>D:\Google Drive\Research\data\Ecoli-below-MIC-ampicilin-1ug-ml-MNP 12012017\2\7-2-2.TXT</t>
  </si>
  <si>
    <t>D:\Google Drive\Research\data\Ecoli-below-MIC-ampicilin-1ug-ml-MNP 12012017\2\7-2-3.TXT</t>
  </si>
  <si>
    <t>D:\Google Drive\Research\data\Ecoli-below-MIC-ampicilin-1ug-ml-MNP 12012017\2\7-2-4.TXT</t>
  </si>
  <si>
    <t>D:\Google Drive\Research\data\Ecoli-below-MIC-ampicilin-1ug-ml-MNP 12012017\2\7-2-5.TXT</t>
  </si>
  <si>
    <t>D:\Google Drive\Research\data\Ecoli-below-MIC-ampicilin-1ug-ml-MNP 12012017\1\1-1-1.TXT</t>
  </si>
  <si>
    <t>D:\Google Drive\Research\data\Ecoli-below-MIC-ampicilin-1ug-ml-MNP 12012017\1\1-1-2.TXT</t>
  </si>
  <si>
    <t>D:\Google Drive\Research\data\Ecoli-below-MIC-ampicilin-1ug-ml-MNP 12012017\1\1-1-3.TXT</t>
  </si>
  <si>
    <t>D:\Google Drive\Research\data\Ecoli-below-MIC-ampicilin-1ug-ml-MNP 12012017\1\1-1-4.TXT</t>
  </si>
  <si>
    <t>D:\Google Drive\Research\data\Ecoli-below-MIC-ampicilin-1ug-ml-MNP 12012017\1\1-1-5.TXT</t>
  </si>
  <si>
    <t>D:\Google Drive\Research\data\Ecoli-below-MIC-ampicilin-1ug-ml-MNP 12012017\1\2-1-1.TXT</t>
  </si>
  <si>
    <t>D:\Google Drive\Research\data\Ecoli-below-MIC-ampicilin-1ug-ml-MNP 12012017\1\2-1-2.TXT</t>
  </si>
  <si>
    <t>D:\Google Drive\Research\data\Ecoli-below-MIC-ampicilin-1ug-ml-MNP 12012017\1\2-1-3.TXT</t>
  </si>
  <si>
    <t>D:\Google Drive\Research\data\Ecoli-below-MIC-ampicilin-1ug-ml-MNP 12012017\1\2-1-4.TXT</t>
  </si>
  <si>
    <t>D:\Google Drive\Research\data\Ecoli-below-MIC-ampicilin-1ug-ml-MNP 12012017\1\2-1-5.TXT</t>
  </si>
  <si>
    <t>D:\Google Drive\Research\data\Ecoli-below-MIC-ampicilin-1ug-ml-MNP 12012017\1\3-1-1.TXT</t>
  </si>
  <si>
    <t>D:\Google Drive\Research\data\Ecoli-below-MIC-ampicilin-1ug-ml-MNP 12012017\1\3-1-2.TXT</t>
  </si>
  <si>
    <t>D:\Google Drive\Research\data\Ecoli-below-MIC-ampicilin-1ug-ml-MNP 12012017\1\3-1-3.TXT</t>
  </si>
  <si>
    <t>D:\Google Drive\Research\data\Ecoli-below-MIC-ampicilin-1ug-ml-MNP 12012017\1\3-1-4.TXT</t>
  </si>
  <si>
    <t>D:\Google Drive\Research\data\Ecoli-below-MIC-ampicilin-1ug-ml-MNP 12012017\1\3-1-5.TXT</t>
  </si>
  <si>
    <t>D:\Google Drive\Research\data\Ecoli-below-MIC-ampicilin-1ug-ml-MNP 12012017\1\4-1-1.TXT</t>
  </si>
  <si>
    <t>D:\Google Drive\Research\data\Ecoli-below-MIC-ampicilin-1ug-ml-MNP 12012017\1\4-1-2.TXT</t>
  </si>
  <si>
    <t>D:\Google Drive\Research\data\Ecoli-below-MIC-ampicilin-1ug-ml-MNP 12012017\1\4-1-3.TXT</t>
  </si>
  <si>
    <t>D:\Google Drive\Research\data\Ecoli-below-MIC-ampicilin-1ug-ml-MNP 12012017\1\4-1-4.TXT</t>
  </si>
  <si>
    <t>D:\Google Drive\Research\data\Ecoli-below-MIC-ampicilin-1ug-ml-MNP 12012017\1\4-1-5.TXT</t>
  </si>
  <si>
    <t>D:\Google Drive\Research\data\Ecoli-below-MIC-ampicilin-1ug-ml-MNP 12012017\1\5-1-1.TXT</t>
  </si>
  <si>
    <t>D:\Google Drive\Research\data\Ecoli-below-MIC-ampicilin-1ug-ml-MNP 12012017\1\5-1-2.TXT</t>
  </si>
  <si>
    <t>D:\Google Drive\Research\data\Ecoli-below-MIC-ampicilin-1ug-ml-MNP 12012017\1\5-1-3.TXT</t>
  </si>
  <si>
    <t>D:\Google Drive\Research\data\Ecoli-below-MIC-ampicilin-1ug-ml-MNP 12012017\1\5-1-4.TXT</t>
  </si>
  <si>
    <t>D:\Google Drive\Research\data\Ecoli-below-MIC-ampicilin-1ug-ml-MNP 12012017\1\5-1-5.TXT</t>
  </si>
  <si>
    <t>D:\Google Drive\Research\data\Ecoli-below-MIC-ampicilin-1ug-ml-MNP 12012017\1\6-1-1.TXT</t>
  </si>
  <si>
    <t>D:\Google Drive\Research\data\Ecoli-below-MIC-ampicilin-1ug-ml-MNP 12012017\1\6-1-2.TXT</t>
  </si>
  <si>
    <t>D:\Google Drive\Research\data\Ecoli-below-MIC-ampicilin-1ug-ml-MNP 12012017\1\6-1-3.TXT</t>
  </si>
  <si>
    <t>D:\Google Drive\Research\data\Ecoli-below-MIC-ampicilin-1ug-ml-MNP 12012017\1\6-1-4.TXT</t>
  </si>
  <si>
    <t>D:\Google Drive\Research\data\Ecoli-below-MIC-ampicilin-1ug-ml-MNP 12012017\1\6-1-5.TXT</t>
  </si>
  <si>
    <t>D:\Google Drive\Research\data\Ecoli-below-MIC-ampicilin-1ug-ml-MNP 12012017\1\7-1-1.TXT</t>
  </si>
  <si>
    <t>D:\Google Drive\Research\data\Ecoli-below-MIC-ampicilin-1ug-ml-MNP 12012017\1\7-1-2.TXT</t>
  </si>
  <si>
    <t>D:\Google Drive\Research\data\Ecoli-below-MIC-ampicilin-1ug-ml-MNP 12012017\1\7-1-3.TXT</t>
  </si>
  <si>
    <t>D:\Google Drive\Research\data\Ecoli-below-MIC-ampicilin-1ug-ml-MNP 12012017\1\7-1-4.TXT</t>
  </si>
  <si>
    <t>D:\Google Drive\Research\data\Ecoli-below-MIC-ampicilin-1ug-ml-MNP 12012017\1\7-1-5.TXT</t>
  </si>
  <si>
    <t>D:\Google Drive\Research\data\Ecoli-below-MIC-ampicilin-1ug-ml-MNP 12012017\2\8-2-1.TXT</t>
  </si>
  <si>
    <t>D:\Google Drive\Research\data\Ecoli-below-MIC-ampicilin-1ug-ml-MNP 12012017\2\8-2-2.TXT</t>
  </si>
  <si>
    <t>D:\Google Drive\Research\data\Ecoli-below-MIC-ampicilin-1ug-ml-MNP 12012017\2\8-2-3.TXT</t>
  </si>
  <si>
    <t>D:\Google Drive\Research\data\Ecoli-below-MIC-ampicilin-1ug-ml-MNP 12012017\2\8-2-4.TXT</t>
  </si>
  <si>
    <t>D:\Google Drive\Research\data\Ecoli-below-MIC-ampicilin-1ug-ml-MNP 12012017\2\8-2-5.TXT</t>
  </si>
  <si>
    <t>D:\Google Drive\Research\data\Ecoli-below-MIC-ampicilin-1ug-ml-MNP 12012017\2\9-2-1.TXT</t>
  </si>
  <si>
    <t>D:\Google Drive\Research\data\Ecoli-below-MIC-ampicilin-1ug-ml-MNP 12012017\2\9-2-2.TXT</t>
  </si>
  <si>
    <t>D:\Google Drive\Research\data\Ecoli-below-MIC-ampicilin-1ug-ml-MNP 12012017\2\9-2-3.TXT</t>
  </si>
  <si>
    <t>D:\Google Drive\Research\data\Ecoli-below-MIC-ampicilin-1ug-ml-MNP 12012017\2\9-2-4.TXT</t>
  </si>
  <si>
    <t>D:\Google Drive\Research\data\Ecoli-below-MIC-ampicilin-1ug-ml-MNP 12012017\2\9-2-5.TXT</t>
  </si>
  <si>
    <t>D:\Google Drive\Research\data\Ecoli-below-MIC-ampicilin-1ug-ml-MNP 12012017\1\8-1-1.TXT</t>
  </si>
  <si>
    <t>D:\Google Drive\Research\data\Ecoli-below-MIC-ampicilin-1ug-ml-MNP 12012017\1\8-1-2.TXT</t>
  </si>
  <si>
    <t>D:\Google Drive\Research\data\Ecoli-below-MIC-ampicilin-1ug-ml-MNP 12012017\1\8-1-3.TXT</t>
  </si>
  <si>
    <t>D:\Google Drive\Research\data\Ecoli-below-MIC-ampicilin-1ug-ml-MNP 12012017\1\8-1-4.TXT</t>
  </si>
  <si>
    <t>D:\Google Drive\Research\data\Ecoli-below-MIC-ampicilin-1ug-ml-MNP 12012017\1\8-1-5.TXT</t>
  </si>
  <si>
    <t>D:\Google Drive\Research\data\Ecoli-below-MIC-ampicilin-1ug-ml-MNP 12012017\1\9-1-2.TXT</t>
  </si>
  <si>
    <t>D:\Google Drive\Research\data\Ecoli-below-MIC-ampicilin-1ug-ml-MNP 12012017\1\9-1-3.TXT</t>
  </si>
  <si>
    <t>D:\Google Drive\Research\data\Ecoli-below-MIC-ampicilin-1ug-ml-MNP 12012017\1\9-1-4.TXT</t>
  </si>
  <si>
    <t>D:\Google Drive\Research\data\Ecoli-below-MIC-ampicilin-1ug-ml-MNP 12012017\1\9-1-5.TXT</t>
  </si>
  <si>
    <t>D:\Google Drive\Research\data\Ecoli-below-MIC-ampicilin-1ug-ml-MNP 12012017\1\9-1-6.TXT</t>
  </si>
  <si>
    <t>D:\Google Drive\Research\data\Ecoli-below-MIC-ampicilin-1ug-ml-MNP 12012017\2\10-2-1.TXT</t>
  </si>
  <si>
    <t>D:\Google Drive\Research\data\Ecoli-below-MIC-ampicilin-1ug-ml-MNP 12012017\2\10-2-3.TXT</t>
  </si>
  <si>
    <t>D:\Google Drive\Research\data\Ecoli-below-MIC-ampicilin-1ug-ml-MNP 12012017\2\10-2-4.TXT</t>
  </si>
  <si>
    <t>D:\Google Drive\Research\data\Ecoli-below-MIC-ampicilin-1ug-ml-MNP 12012017\2\10-2-5.TXT</t>
  </si>
  <si>
    <t>D:\Google Drive\Research\data\Ecoli-below-MIC-ampicilin-1ug-ml-MNP 12012017\1\10-1-1.TXT</t>
  </si>
  <si>
    <t>D:\Google Drive\Research\data\Ecoli-below-MIC-ampicilin-1ug-ml-MNP 12012017\1\10-1-2.TXT</t>
  </si>
  <si>
    <t>D:\Google Drive\Research\data\Ecoli-below-MIC-ampicilin-1ug-ml-MNP 12012017\1\10-1-3.TXT</t>
  </si>
  <si>
    <t>D:\Google Drive\Research\data\Ecoli-below-MIC-ampicilin-1ug-ml-MNP 12012017\1\10-1-4.TXT</t>
  </si>
  <si>
    <t>D:\Google Drive\Research\data\Ecoli-below-MIC-ampicilin-1ug-ml-MNP 12012017\1\10-1-5.TXT</t>
  </si>
  <si>
    <t>D:\Google Drive\Research\data\Ecoli-below-MIC-ampicilin-1ug-ml-MNP 12012017\1\11-1-1.TXT</t>
  </si>
  <si>
    <t>D:\Google Drive\Research\data\Ecoli-below-MIC-ampicilin-1ug-ml-MNP 12012017\1\11-1-2.TXT</t>
  </si>
  <si>
    <t>D:\Google Drive\Research\data\Ecoli-below-MIC-ampicilin-1ug-ml-MNP 12012017\1\11-1-4.TXT</t>
  </si>
  <si>
    <t>D:\Google Drive\Research\data\Ecoli-below-MIC-ampicilin-1ug-ml-MNP 12012017\1\11-1-5.TXT</t>
  </si>
  <si>
    <t>D:\Google Drive\Research\data\Ecoli-below-MIC-ampicilin-1ug-ml-MNP 12012017\11-2-1.TXT</t>
  </si>
  <si>
    <t>D:\Google Drive\Research\data\Ecoli-below-MIC-ampicilin-1ug-ml-MNP 12012017\11-2-2.TXT</t>
  </si>
  <si>
    <t>D:\Google Drive\Research\data\Ecoli-below-MIC-ampicilin-1ug-ml-MNP 12012017\11-2-3.TXT</t>
  </si>
  <si>
    <t>D:\Google Drive\Research\data\Ecoli-below-MIC-ampicilin-1ug-ml-MNP 12012017\11-2-4.TXT</t>
  </si>
  <si>
    <t>D:\Google Drive\Research\data\Ecoli-below-MIC-ampicilin-1ug-ml-MNP 12012017\11-2-5.TXT</t>
  </si>
  <si>
    <t>D:\Google Drive\Research\data\Ecoli-below-MIC-ampicilin-1ug-ml-MNP 12012017\1\11-1-3.TXT</t>
  </si>
  <si>
    <t>D:\Google Drive\Research\data\Ecoli-below-MIC-ampicilin-1ug-ml-MNP 12012017\3\12012017\6-3- (2).txt</t>
  </si>
  <si>
    <t>D:\Google Drive\Research\data\Ecoli-below-MIC-ampicilin-1ug-ml-MNP 12012017\3\12012017\6-3- (3).txt</t>
  </si>
  <si>
    <t>D:\Google Drive\Research\data\Ecoli-below-MIC-ampicilin-1ug-ml-MNP 12012017\3\12012017\6-3- (4).txt</t>
  </si>
  <si>
    <t>D:\Google Drive\Research\data\Ecoli-below-MIC-ampicilin-1ug-ml-MNP 12012017\3\12012017\6-3- (5).txt</t>
  </si>
  <si>
    <t>D:\Google Drive\Research\data\Ecoli-below-MIC-ampicilin-1ug-ml-MNP 12012017\3\12012017\6-3- (6).txt</t>
  </si>
  <si>
    <t>D:\Google Drive\Research\data\Ecoli-below-MIC-ampicilin-1ug-ml-MNP 12012017\3\12012017\7-3- (1).txt</t>
  </si>
  <si>
    <t>D:\Google Drive\Research\data\Ecoli-below-MIC-ampicilin-1ug-ml-MNP 12012017\3\12012017\7-3- (2).txt</t>
  </si>
  <si>
    <t>D:\Google Drive\Research\data\Ecoli-below-MIC-ampicilin-1ug-ml-MNP 12012017\3\12012017\7-3- (3).txt</t>
  </si>
  <si>
    <t>D:\Google Drive\Research\data\Ecoli-below-MIC-ampicilin-1ug-ml-MNP 12012017\3\12012017\7-3- (4).txt</t>
  </si>
  <si>
    <t>D:\Google Drive\Research\data\Ecoli-below-MIC-ampicilin-1ug-ml-MNP 12012017\3\12012017\7-3- (5).txt</t>
  </si>
  <si>
    <t>D:\Google Drive\Research\data\Ecoli-below-MIC-ampicilin-1ug-ml-MNP 12012017\3\12012017\8-3- (1).txt</t>
  </si>
  <si>
    <t>D:\Google Drive\Research\data\Ecoli-below-MIC-ampicilin-1ug-ml-MNP 12012017\3\12012017\8-3- (2).txt</t>
  </si>
  <si>
    <t>D:\Google Drive\Research\data\Ecoli-below-MIC-ampicilin-1ug-ml-MNP 12012017\3\12012017\8-3- (3).txt</t>
  </si>
  <si>
    <t>D:\Google Drive\Research\data\Ecoli-below-MIC-ampicilin-1ug-ml-MNP 12012017\3\12012017\8-3- (4).txt</t>
  </si>
  <si>
    <t>D:\Google Drive\Research\data\Ecoli-below-MIC-ampicilin-1ug-ml-MNP 12012017\3\12012017\8-3- (5).txt</t>
  </si>
  <si>
    <t>D:\Google Drive\Research\data\Ecoli-below-MIC-ampicilin-1ug-ml-MNP 12012017\3\12012017\9-3- (1).txt</t>
  </si>
  <si>
    <t>D:\Google Drive\Research\data\Ecoli-below-MIC-ampicilin-1ug-ml-MNP 12012017\3\12012017\9-3- (2).txt</t>
  </si>
  <si>
    <t>D:\Google Drive\Research\data\Ecoli-below-MIC-ampicilin-1ug-ml-MNP 12012017\3\12012017\9-3- (3).txt</t>
  </si>
  <si>
    <t>D:\Google Drive\Research\data\Ecoli-below-MIC-ampicilin-1ug-ml-MNP 12012017\3\12012017\9-3- (4).txt</t>
  </si>
  <si>
    <t>D:\Google Drive\Research\data\Ecoli-below-MIC-ampicilin-1ug-ml-MNP 12012017\3\12012017\9-3- (5).txt</t>
  </si>
  <si>
    <t>D:\Google Drive\Research\data\Ecoli-below-MIC-ampicilin-1ug-ml-MNP 12012017\3\12012017\10-3- (1).txt</t>
  </si>
  <si>
    <t>D:\Google Drive\Research\data\Ecoli-below-MIC-ampicilin-1ug-ml-MNP 12012017\3\12012017\10-3- (2).txt</t>
  </si>
  <si>
    <t>D:\Google Drive\Research\data\Ecoli-below-MIC-ampicilin-1ug-ml-MNP 12012017\3\12012017\10-3- (3).txt</t>
  </si>
  <si>
    <t>D:\Google Drive\Research\data\Ecoli-below-MIC-ampicilin-1ug-ml-MNP 12012017\3\12012017\10-3- (4).txt</t>
  </si>
  <si>
    <t>D:\Google Drive\Research\data\Ecoli-below-MIC-ampicilin-1ug-ml-MNP 12012017\3\12012017\11-3- (1).txt</t>
  </si>
  <si>
    <t>D:\Google Drive\Research\data\Ecoli-below-MIC-ampicilin-1ug-ml-MNP 12012017\3\12012017\11-3- (2).txt</t>
  </si>
  <si>
    <t>D:\Google Drive\Research\data\Ecoli-below-MIC-ampicilin-1ug-ml-MNP 12012017\3\12012017\11-3- (3).txt</t>
  </si>
  <si>
    <t>D:\Google Drive\Research\data\Ecoli-below-MIC-ampicilin-1ug-ml-MNP 12012017\3\12012017\11-3- (4).txt</t>
  </si>
  <si>
    <t>D:\Google Drive\Research\data\Ecoli-below-MIC-ampicilin-1ug-ml-MNP 12012017\3\12012017\11-3- (5).txt</t>
  </si>
  <si>
    <t>Mueller Hinton Media</t>
  </si>
  <si>
    <t>30 minutes per reading (0-/0+, 4.5 hours, 11points)</t>
  </si>
  <si>
    <t xml:space="preserve">5x10^3/ml below MIC 1ug/ml ampicillin with MNPs (10mg/ml) </t>
  </si>
  <si>
    <t>Model: C:\Users\Vascular\Desktop\Impedance model.mdl</t>
  </si>
  <si>
    <t>Le(+)</t>
  </si>
  <si>
    <t>CPE-e-T(+)</t>
  </si>
  <si>
    <t>CPE-e-T(Error)</t>
  </si>
  <si>
    <t>CPE-e-T(Error%)</t>
  </si>
  <si>
    <t>CPE-e-P(+)</t>
  </si>
  <si>
    <t>CPE-e-P(Error)</t>
  </si>
  <si>
    <t>CPE-e-P(Error%)</t>
  </si>
  <si>
    <t>Rb(+)</t>
  </si>
  <si>
    <t>CPE-b-T(+)</t>
  </si>
  <si>
    <t>CPE-b-T(Error)</t>
  </si>
  <si>
    <t>CPE-b-T(Error%)</t>
  </si>
  <si>
    <t>CPE-b-P(+)</t>
  </si>
  <si>
    <t>CPE-b-P(Error)</t>
  </si>
  <si>
    <t>CPE-b-P(Error%)</t>
  </si>
  <si>
    <t>C:\Users\Vascular\Desktop\YY Data\12012017\1-3- (1).txt</t>
  </si>
  <si>
    <t>C:\Users\Vascular\Desktop\YY Data\12012017\1-3- (2).txt</t>
  </si>
  <si>
    <t>C:\Users\Vascular\Desktop\YY Data\12012017\1-3- (3).txt</t>
  </si>
  <si>
    <t>C:\Users\Vascular\Desktop\YY Data\12012017\1-3- (4).txt</t>
  </si>
  <si>
    <t>C:\Users\Vascular\Desktop\YY Data\12012017\1-3- (5).txt</t>
  </si>
  <si>
    <t>C:\Users\Vascular\Desktop\YY Data\12012017\2-3- (1).txt</t>
  </si>
  <si>
    <t>C:\Users\Vascular\Desktop\YY Data\12012017\2-3- (2).txt</t>
  </si>
  <si>
    <t>C:\Users\Vascular\Desktop\YY Data\12012017\2-3- (3).txt</t>
  </si>
  <si>
    <t>C:\Users\Vascular\Desktop\YY Data\12012017\2-3- (4).txt</t>
  </si>
  <si>
    <t>C:\Users\Vascular\Desktop\YY Data\12012017\2-3- (5).txt</t>
  </si>
  <si>
    <t>C:\Users\Vascular\Desktop\YY Data\12012017\3-3- (1).txt</t>
  </si>
  <si>
    <t>C:\Users\Vascular\Desktop\YY Data\12012017\3-3- (2).txt</t>
  </si>
  <si>
    <t>C:\Users\Vascular\Desktop\YY Data\12012017\3-3- (3).txt</t>
  </si>
  <si>
    <t>C:\Users\Vascular\Desktop\YY Data\12012017\3-3- (4).txt</t>
  </si>
  <si>
    <t>C:\Users\Vascular\Desktop\YY Data\12012017\3-3- (5).txt</t>
  </si>
  <si>
    <t>C:\Users\Vascular\Desktop\YY Data\12012017\4-3- (1).txt</t>
  </si>
  <si>
    <t>C:\Users\Vascular\Desktop\YY Data\12012017\4-3- (2).txt</t>
  </si>
  <si>
    <t>C:\Users\Vascular\Desktop\YY Data\12012017\4-3- (3).txt</t>
  </si>
  <si>
    <t>C:\Users\Vascular\Desktop\YY Data\12012017\4-3- (4).txt</t>
  </si>
  <si>
    <t>C:\Users\Vascular\Desktop\YY Data\12012017\4-3- (5).txt</t>
  </si>
  <si>
    <t>C:\Users\Vascular\Desktop\YY Data\12012017\5-3- (1).txt</t>
  </si>
  <si>
    <t>C:\Users\Vascular\Desktop\YY Data\12012017\5-3- (2).txt</t>
  </si>
  <si>
    <t>C:\Users\Vascular\Desktop\YY Data\12012017\5-3- (3).txt</t>
  </si>
  <si>
    <t>C:\Users\Vascular\Desktop\YY Data\12012017\5-3- (4).txt</t>
  </si>
  <si>
    <t>C:\Users\Vascular\Desktop\YY Data\12012017\5-3- (5).txt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</si>
</sst>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0" fontId="0" fillId="0" borderId="1" xfId="0" applyFon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0" fontId="1" fillId="0" borderId="0" xfId="0" applyFont="1" applyBorder="1"/>
    <xf numFmtId="11" fontId="1" fillId="0" borderId="0" xfId="0" applyNumberFormat="1" applyFont="1" applyBorder="1"/>
    <xf numFmtId="11" fontId="1" fillId="2" borderId="0" xfId="0" applyNumberFormat="1" applyFont="1" applyFill="1" applyBorder="1"/>
    <xf numFmtId="11" fontId="1" fillId="0" borderId="8" xfId="0" applyNumberFormat="1" applyFont="1" applyBorder="1"/>
    <xf numFmtId="0" fontId="1" fillId="0" borderId="3" xfId="0" applyFont="1" applyFill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1" fontId="1" fillId="0" borderId="0" xfId="0" applyNumberFormat="1" applyFont="1"/>
    <xf numFmtId="1" fontId="1" fillId="3" borderId="8" xfId="0" applyNumberFormat="1" applyFont="1" applyFill="1" applyBorder="1"/>
    <xf numFmtId="0" fontId="1" fillId="0" borderId="0" xfId="0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2" borderId="0" xfId="0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0" fontId="1" fillId="0" borderId="1" xfId="0" applyFont="1" applyFill="1" applyBorder="1"/>
    <xf numFmtId="10" fontId="1" fillId="0" borderId="1" xfId="0" applyNumberFormat="1" applyFont="1" applyFill="1" applyBorder="1"/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Font="1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1" fontId="1" fillId="0" borderId="1" xfId="0" applyNumberFormat="1" applyFont="1" applyFill="1" applyBorder="1"/>
    <xf numFmtId="11" fontId="1" fillId="0" borderId="10" xfId="0" applyNumberFormat="1" applyFont="1" applyFill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1" fontId="0" fillId="0" borderId="0" xfId="0" applyNumberForma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08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1'!$B$119:$N$119</c:f>
              <c:numCache>
                <c:formatCode>0.00E+00</c:formatCode>
                <c:ptCount val="13"/>
                <c:pt idx="0">
                  <c:v>1.5908E-12</c:v>
                </c:pt>
                <c:pt idx="1">
                  <c:v>1.6385999999999999E-12</c:v>
                </c:pt>
                <c:pt idx="2">
                  <c:v>1.6824E-12</c:v>
                </c:pt>
                <c:pt idx="3">
                  <c:v>1.6776E-12</c:v>
                </c:pt>
                <c:pt idx="4">
                  <c:v>1.6686E-12</c:v>
                </c:pt>
                <c:pt idx="5">
                  <c:v>1.6807000000000001E-12</c:v>
                </c:pt>
                <c:pt idx="6">
                  <c:v>1.7028E-12</c:v>
                </c:pt>
                <c:pt idx="7">
                  <c:v>1.6988E-12</c:v>
                </c:pt>
                <c:pt idx="8">
                  <c:v>1.7055999999999999E-12</c:v>
                </c:pt>
                <c:pt idx="9">
                  <c:v>1.7349E-12</c:v>
                </c:pt>
                <c:pt idx="10">
                  <c:v>1.7126E-12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E-45BB-8444-39C8021AC76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1'!$B$120:$N$120</c:f>
              <c:numCache>
                <c:formatCode>0.00E+00</c:formatCode>
                <c:ptCount val="13"/>
                <c:pt idx="0">
                  <c:v>1.6072000000000001E-12</c:v>
                </c:pt>
                <c:pt idx="1">
                  <c:v>1.6739E-12</c:v>
                </c:pt>
                <c:pt idx="2">
                  <c:v>1.6952000000000001E-12</c:v>
                </c:pt>
                <c:pt idx="3">
                  <c:v>1.6756E-12</c:v>
                </c:pt>
                <c:pt idx="4">
                  <c:v>1.6967E-12</c:v>
                </c:pt>
                <c:pt idx="5">
                  <c:v>1.7231E-12</c:v>
                </c:pt>
                <c:pt idx="6">
                  <c:v>1.7176000000000001E-12</c:v>
                </c:pt>
                <c:pt idx="7">
                  <c:v>1.7174999999999999E-12</c:v>
                </c:pt>
                <c:pt idx="8">
                  <c:v>1.6969999999999999E-12</c:v>
                </c:pt>
                <c:pt idx="9">
                  <c:v>1.7461E-12</c:v>
                </c:pt>
                <c:pt idx="10">
                  <c:v>1.7074E-12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E-45BB-8444-39C8021AC76C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1'!$B$121:$N$121</c:f>
              <c:numCache>
                <c:formatCode>0.00E+00</c:formatCode>
                <c:ptCount val="13"/>
                <c:pt idx="0">
                  <c:v>1.622E-12</c:v>
                </c:pt>
                <c:pt idx="1">
                  <c:v>1.6724E-12</c:v>
                </c:pt>
                <c:pt idx="2">
                  <c:v>1.6792999999999999E-12</c:v>
                </c:pt>
                <c:pt idx="3">
                  <c:v>1.7212E-12</c:v>
                </c:pt>
                <c:pt idx="4">
                  <c:v>1.7074999999999999E-12</c:v>
                </c:pt>
                <c:pt idx="5">
                  <c:v>1.7009E-12</c:v>
                </c:pt>
                <c:pt idx="6">
                  <c:v>1.7242000000000001E-12</c:v>
                </c:pt>
                <c:pt idx="7">
                  <c:v>1.7055E-12</c:v>
                </c:pt>
                <c:pt idx="8">
                  <c:v>1.7328E-12</c:v>
                </c:pt>
                <c:pt idx="9">
                  <c:v>1.7535999999999999E-12</c:v>
                </c:pt>
                <c:pt idx="10">
                  <c:v>1.7311999999999999E-12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E-45BB-8444-39C8021AC76C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1'!$B$122:$N$122</c:f>
              <c:numCache>
                <c:formatCode>0.00E+00</c:formatCode>
                <c:ptCount val="13"/>
                <c:pt idx="0">
                  <c:v>1.6099E-12</c:v>
                </c:pt>
                <c:pt idx="1">
                  <c:v>1.6867000000000001E-12</c:v>
                </c:pt>
                <c:pt idx="2">
                  <c:v>1.6886000000000001E-12</c:v>
                </c:pt>
                <c:pt idx="3">
                  <c:v>1.7046E-12</c:v>
                </c:pt>
                <c:pt idx="4">
                  <c:v>1.6723000000000001E-12</c:v>
                </c:pt>
                <c:pt idx="5">
                  <c:v>1.6900000000000001E-12</c:v>
                </c:pt>
                <c:pt idx="6">
                  <c:v>1.7058000000000001E-12</c:v>
                </c:pt>
                <c:pt idx="7">
                  <c:v>1.7035999999999999E-12</c:v>
                </c:pt>
                <c:pt idx="8">
                  <c:v>1.7163000000000001E-12</c:v>
                </c:pt>
                <c:pt idx="9">
                  <c:v>1.7606E-12</c:v>
                </c:pt>
                <c:pt idx="10">
                  <c:v>1.7492000000000001E-12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E-45BB-8444-39C8021AC76C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1'!$B$123:$N$123</c:f>
              <c:numCache>
                <c:formatCode>0.00E+00</c:formatCode>
                <c:ptCount val="13"/>
                <c:pt idx="0">
                  <c:v>1.6217E-12</c:v>
                </c:pt>
                <c:pt idx="1">
                  <c:v>1.675E-12</c:v>
                </c:pt>
                <c:pt idx="2">
                  <c:v>1.7078000000000001E-12</c:v>
                </c:pt>
                <c:pt idx="3">
                  <c:v>1.6669000000000001E-12</c:v>
                </c:pt>
                <c:pt idx="4">
                  <c:v>1.7028E-12</c:v>
                </c:pt>
                <c:pt idx="6">
                  <c:v>1.6937999999999999E-12</c:v>
                </c:pt>
                <c:pt idx="7">
                  <c:v>1.7279999999999999E-12</c:v>
                </c:pt>
                <c:pt idx="8">
                  <c:v>1.6811E-12</c:v>
                </c:pt>
                <c:pt idx="9">
                  <c:v>1.7659E-12</c:v>
                </c:pt>
                <c:pt idx="10">
                  <c:v>1.7613E-12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4E-45BB-8444-39C8021AC76C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4E-45BB-8444-39C8021A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0704"/>
        <c:axId val="54922624"/>
      </c:scatterChart>
      <c:valAx>
        <c:axId val="5492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66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4922624"/>
        <c:crosses val="autoZero"/>
        <c:crossBetween val="midCat"/>
      </c:valAx>
      <c:valAx>
        <c:axId val="54922624"/>
        <c:scaling>
          <c:orientation val="minMax"/>
          <c:max val="1.9000000000000028E-12"/>
          <c:min val="1.500000000000001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492070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2"/>
          <c:y val="5.6030183727034118E-2"/>
          <c:w val="0.62732005090272802"/>
          <c:h val="0.78169364246135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1'!$B$116:$N$116</c:f>
              <c:strCache>
                <c:ptCount val="13"/>
                <c:pt idx="0">
                  <c:v>Bulk Capacitance (CPEb-T)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1'!$B$125:$N$125</c:f>
                <c:numCache>
                  <c:formatCode>General</c:formatCode>
                  <c:ptCount val="13"/>
                  <c:pt idx="0">
                    <c:v>1.281471810068405E-14</c:v>
                  </c:pt>
                  <c:pt idx="1">
                    <c:v>1.8086652537161267E-14</c:v>
                  </c:pt>
                  <c:pt idx="2">
                    <c:v>1.135684815430765E-14</c:v>
                  </c:pt>
                  <c:pt idx="3">
                    <c:v>2.2792367143410053E-14</c:v>
                  </c:pt>
                  <c:pt idx="4">
                    <c:v>1.7925875152973682E-14</c:v>
                  </c:pt>
                  <c:pt idx="5">
                    <c:v>1.8256391574824737E-14</c:v>
                  </c:pt>
                  <c:pt idx="6">
                    <c:v>1.2089168705911976E-14</c:v>
                  </c:pt>
                  <c:pt idx="7">
                    <c:v>1.1880530291194887E-14</c:v>
                  </c:pt>
                  <c:pt idx="8">
                    <c:v>1.9518785822893841E-14</c:v>
                  </c:pt>
                  <c:pt idx="9">
                    <c:v>1.2213803666344063E-14</c:v>
                  </c:pt>
                  <c:pt idx="10">
                    <c:v>2.3107963995125158E-14</c:v>
                  </c:pt>
                </c:numCache>
              </c:numRef>
            </c:plus>
            <c:minus>
              <c:numRef>
                <c:f>'channel 1'!$B$125:$N$125</c:f>
                <c:numCache>
                  <c:formatCode>General</c:formatCode>
                  <c:ptCount val="13"/>
                  <c:pt idx="0">
                    <c:v>1.281471810068405E-14</c:v>
                  </c:pt>
                  <c:pt idx="1">
                    <c:v>1.8086652537161267E-14</c:v>
                  </c:pt>
                  <c:pt idx="2">
                    <c:v>1.135684815430765E-14</c:v>
                  </c:pt>
                  <c:pt idx="3">
                    <c:v>2.2792367143410053E-14</c:v>
                  </c:pt>
                  <c:pt idx="4">
                    <c:v>1.7925875152973682E-14</c:v>
                  </c:pt>
                  <c:pt idx="5">
                    <c:v>1.8256391574824737E-14</c:v>
                  </c:pt>
                  <c:pt idx="6">
                    <c:v>1.2089168705911976E-14</c:v>
                  </c:pt>
                  <c:pt idx="7">
                    <c:v>1.1880530291194887E-14</c:v>
                  </c:pt>
                  <c:pt idx="8">
                    <c:v>1.9518785822893841E-14</c:v>
                  </c:pt>
                  <c:pt idx="9">
                    <c:v>1.2213803666344063E-14</c:v>
                  </c:pt>
                  <c:pt idx="10">
                    <c:v>2.3107963995125158E-14</c:v>
                  </c:pt>
                </c:numCache>
              </c:numRef>
            </c:minus>
          </c:errBars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1'!$B$124:$N$124</c:f>
              <c:numCache>
                <c:formatCode>0.00E+00</c:formatCode>
                <c:ptCount val="13"/>
                <c:pt idx="0">
                  <c:v>1.6103199999999999E-12</c:v>
                </c:pt>
                <c:pt idx="1">
                  <c:v>1.6693200000000002E-12</c:v>
                </c:pt>
                <c:pt idx="2">
                  <c:v>1.6906600000000002E-12</c:v>
                </c:pt>
                <c:pt idx="3">
                  <c:v>1.6891800000000001E-12</c:v>
                </c:pt>
                <c:pt idx="4">
                  <c:v>1.68958E-12</c:v>
                </c:pt>
                <c:pt idx="5">
                  <c:v>1.6986750000000001E-12</c:v>
                </c:pt>
                <c:pt idx="6">
                  <c:v>1.7088400000000002E-12</c:v>
                </c:pt>
                <c:pt idx="7">
                  <c:v>1.7106800000000001E-12</c:v>
                </c:pt>
                <c:pt idx="8">
                  <c:v>1.7065599999999999E-12</c:v>
                </c:pt>
                <c:pt idx="9">
                  <c:v>1.7522199999999998E-12</c:v>
                </c:pt>
                <c:pt idx="10">
                  <c:v>1.7323399999999999E-12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097-9475-B5EE55BD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8464"/>
        <c:axId val="55124736"/>
      </c:scatterChart>
      <c:scatterChart>
        <c:scatterStyle val="lineMarker"/>
        <c:varyColors val="0"/>
        <c:ser>
          <c:idx val="1"/>
          <c:order val="1"/>
          <c:tx>
            <c:strRef>
              <c:f>'channel 1'!$A$103:$D$103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1'!$B$105:$L$105</c:f>
              <c:numCache>
                <c:formatCode>0.0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1'!$B$111:$L$111</c:f>
              <c:numCache>
                <c:formatCode>0.00E+00</c:formatCode>
                <c:ptCount val="11"/>
                <c:pt idx="0">
                  <c:v>6500</c:v>
                </c:pt>
                <c:pt idx="1">
                  <c:v>6600</c:v>
                </c:pt>
                <c:pt idx="2">
                  <c:v>12400</c:v>
                </c:pt>
                <c:pt idx="3">
                  <c:v>25000</c:v>
                </c:pt>
                <c:pt idx="4">
                  <c:v>72000</c:v>
                </c:pt>
                <c:pt idx="5">
                  <c:v>190000</c:v>
                </c:pt>
                <c:pt idx="6">
                  <c:v>100000</c:v>
                </c:pt>
                <c:pt idx="7">
                  <c:v>800000</c:v>
                </c:pt>
                <c:pt idx="8">
                  <c:v>2000000</c:v>
                </c:pt>
                <c:pt idx="9">
                  <c:v>10000000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4-4097-9475-B5EE55BD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2928"/>
        <c:axId val="55126656"/>
      </c:scatterChart>
      <c:valAx>
        <c:axId val="5511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55124736"/>
        <c:crosses val="autoZero"/>
        <c:crossBetween val="midCat"/>
      </c:valAx>
      <c:valAx>
        <c:axId val="55124736"/>
        <c:scaling>
          <c:orientation val="minMax"/>
          <c:max val="1.9000000000000028E-12"/>
          <c:min val="1.500000000000001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118464"/>
        <c:crosses val="autoZero"/>
        <c:crossBetween val="midCat"/>
      </c:valAx>
      <c:valAx>
        <c:axId val="55126656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9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55132928"/>
        <c:crosses val="max"/>
        <c:crossBetween val="midCat"/>
      </c:valAx>
      <c:valAx>
        <c:axId val="55132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55126656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08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2'!$B$119:$N$119</c:f>
              <c:numCache>
                <c:formatCode>0.00E+00</c:formatCode>
                <c:ptCount val="13"/>
                <c:pt idx="0">
                  <c:v>1.6676000000000001E-12</c:v>
                </c:pt>
                <c:pt idx="1">
                  <c:v>1.735E-12</c:v>
                </c:pt>
                <c:pt idx="2">
                  <c:v>1.7486E-12</c:v>
                </c:pt>
                <c:pt idx="3">
                  <c:v>1.7519E-12</c:v>
                </c:pt>
                <c:pt idx="4">
                  <c:v>1.7868E-12</c:v>
                </c:pt>
                <c:pt idx="5">
                  <c:v>1.8417000000000001E-12</c:v>
                </c:pt>
                <c:pt idx="6">
                  <c:v>1.8067E-12</c:v>
                </c:pt>
                <c:pt idx="7">
                  <c:v>1.8798000000000001E-12</c:v>
                </c:pt>
                <c:pt idx="8">
                  <c:v>1.8316E-12</c:v>
                </c:pt>
                <c:pt idx="9">
                  <c:v>1.8297000000000002E-12</c:v>
                </c:pt>
                <c:pt idx="10">
                  <c:v>1.8137E-12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4-4FEE-A761-E2DF920FBB4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2'!$B$120:$N$120</c:f>
              <c:numCache>
                <c:formatCode>0.00E+00</c:formatCode>
                <c:ptCount val="13"/>
                <c:pt idx="0">
                  <c:v>1.6857E-12</c:v>
                </c:pt>
                <c:pt idx="1">
                  <c:v>1.7193E-12</c:v>
                </c:pt>
                <c:pt idx="2">
                  <c:v>1.7572E-12</c:v>
                </c:pt>
                <c:pt idx="3">
                  <c:v>1.796E-12</c:v>
                </c:pt>
                <c:pt idx="4">
                  <c:v>1.7816E-12</c:v>
                </c:pt>
                <c:pt idx="5">
                  <c:v>1.7785999999999999E-12</c:v>
                </c:pt>
                <c:pt idx="6">
                  <c:v>1.8113999999999999E-12</c:v>
                </c:pt>
                <c:pt idx="7">
                  <c:v>1.8623999999999998E-12</c:v>
                </c:pt>
                <c:pt idx="8">
                  <c:v>1.8316E-12</c:v>
                </c:pt>
                <c:pt idx="9">
                  <c:v>1.8509000000000001E-12</c:v>
                </c:pt>
                <c:pt idx="10">
                  <c:v>1.8694000000000001E-12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4-4FEE-A761-E2DF920FBB46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2'!$B$121:$N$121</c:f>
              <c:numCache>
                <c:formatCode>0.00E+00</c:formatCode>
                <c:ptCount val="13"/>
                <c:pt idx="0">
                  <c:v>1.6765999999999999E-12</c:v>
                </c:pt>
                <c:pt idx="1">
                  <c:v>1.7097000000000001E-12</c:v>
                </c:pt>
                <c:pt idx="2">
                  <c:v>1.7696000000000001E-12</c:v>
                </c:pt>
                <c:pt idx="3">
                  <c:v>1.7956999999999999E-12</c:v>
                </c:pt>
                <c:pt idx="4">
                  <c:v>1.7955999999999999E-12</c:v>
                </c:pt>
                <c:pt idx="5">
                  <c:v>1.7975E-12</c:v>
                </c:pt>
                <c:pt idx="6">
                  <c:v>1.7914E-12</c:v>
                </c:pt>
                <c:pt idx="7">
                  <c:v>1.8255999999999998E-12</c:v>
                </c:pt>
                <c:pt idx="8">
                  <c:v>1.8067E-12</c:v>
                </c:pt>
                <c:pt idx="9">
                  <c:v>1.8578E-12</c:v>
                </c:pt>
                <c:pt idx="10">
                  <c:v>1.8957000000000001E-12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64-4FEE-A761-E2DF920FBB46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2'!$B$122:$N$122</c:f>
              <c:numCache>
                <c:formatCode>0.00E+00</c:formatCode>
                <c:ptCount val="13"/>
                <c:pt idx="0">
                  <c:v>1.6784E-12</c:v>
                </c:pt>
                <c:pt idx="1">
                  <c:v>1.7415E-12</c:v>
                </c:pt>
                <c:pt idx="2">
                  <c:v>1.7817999999999999E-12</c:v>
                </c:pt>
                <c:pt idx="3">
                  <c:v>1.7956999999999999E-12</c:v>
                </c:pt>
                <c:pt idx="4">
                  <c:v>1.7978000000000001E-12</c:v>
                </c:pt>
                <c:pt idx="5">
                  <c:v>1.8229999999999998E-12</c:v>
                </c:pt>
                <c:pt idx="6">
                  <c:v>1.8246000000000001E-12</c:v>
                </c:pt>
                <c:pt idx="7">
                  <c:v>1.8600000000000002E-12</c:v>
                </c:pt>
                <c:pt idx="8">
                  <c:v>1.8358999999999999E-12</c:v>
                </c:pt>
                <c:pt idx="9">
                  <c:v>1.8268999999999998E-12</c:v>
                </c:pt>
                <c:pt idx="10">
                  <c:v>1.8687999999999999E-12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64-4FEE-A761-E2DF920FBB46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2'!$B$123:$N$123</c:f>
              <c:numCache>
                <c:formatCode>0.00E+00</c:formatCode>
                <c:ptCount val="13"/>
                <c:pt idx="0">
                  <c:v>1.6791E-12</c:v>
                </c:pt>
                <c:pt idx="1">
                  <c:v>1.7348E-12</c:v>
                </c:pt>
                <c:pt idx="2">
                  <c:v>1.785E-12</c:v>
                </c:pt>
                <c:pt idx="3">
                  <c:v>1.7935E-12</c:v>
                </c:pt>
                <c:pt idx="4">
                  <c:v>1.7745999999999999E-12</c:v>
                </c:pt>
                <c:pt idx="5">
                  <c:v>1.7941E-12</c:v>
                </c:pt>
                <c:pt idx="6">
                  <c:v>1.8267999999999998E-12</c:v>
                </c:pt>
                <c:pt idx="7">
                  <c:v>1.8470000000000001E-12</c:v>
                </c:pt>
                <c:pt idx="8">
                  <c:v>1.8303E-12</c:v>
                </c:pt>
                <c:pt idx="9">
                  <c:v>1.8297000000000002E-12</c:v>
                </c:pt>
                <c:pt idx="10">
                  <c:v>1.8298000000000001E-12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64-4FEE-A761-E2DF920FBB46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64-4FEE-A761-E2DF920F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1232"/>
        <c:axId val="55233152"/>
      </c:scatterChart>
      <c:valAx>
        <c:axId val="552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66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5233152"/>
        <c:crosses val="autoZero"/>
        <c:crossBetween val="midCat"/>
      </c:valAx>
      <c:valAx>
        <c:axId val="55233152"/>
        <c:scaling>
          <c:orientation val="minMax"/>
          <c:max val="2.0000000000000024E-12"/>
          <c:min val="1.6000000000000023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231232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2"/>
          <c:y val="5.6030183727034118E-2"/>
          <c:w val="0.62732005090272802"/>
          <c:h val="0.78169364246135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2'!$B$116:$N$116</c:f>
              <c:strCache>
                <c:ptCount val="13"/>
                <c:pt idx="0">
                  <c:v>Bulk Capacitance (CPEb-T)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2'!$B$125:$N$125</c:f>
                <c:numCache>
                  <c:formatCode>General</c:formatCode>
                  <c:ptCount val="13"/>
                  <c:pt idx="0">
                    <c:v>6.5082255646220114E-15</c:v>
                  </c:pt>
                  <c:pt idx="1">
                    <c:v>1.3115372659593E-14</c:v>
                  </c:pt>
                  <c:pt idx="2">
                    <c:v>1.5604742868756242E-14</c:v>
                  </c:pt>
                  <c:pt idx="3">
                    <c:v>1.9401494787773404E-14</c:v>
                  </c:pt>
                  <c:pt idx="4">
                    <c:v>9.658778390666211E-15</c:v>
                  </c:pt>
                  <c:pt idx="5">
                    <c:v>2.5116269627474578E-14</c:v>
                  </c:pt>
                  <c:pt idx="6">
                    <c:v>1.4408747343193978E-14</c:v>
                  </c:pt>
                  <c:pt idx="7">
                    <c:v>2.0144180301020033E-14</c:v>
                  </c:pt>
                  <c:pt idx="8">
                    <c:v>1.1664776037284204E-14</c:v>
                  </c:pt>
                  <c:pt idx="9">
                    <c:v>1.4269197594819422E-14</c:v>
                  </c:pt>
                  <c:pt idx="10">
                    <c:v>3.3143129001348065E-14</c:v>
                  </c:pt>
                </c:numCache>
              </c:numRef>
            </c:plus>
            <c:minus>
              <c:numRef>
                <c:f>'channel 2'!$B$125:$N$125</c:f>
                <c:numCache>
                  <c:formatCode>General</c:formatCode>
                  <c:ptCount val="13"/>
                  <c:pt idx="0">
                    <c:v>6.5082255646220114E-15</c:v>
                  </c:pt>
                  <c:pt idx="1">
                    <c:v>1.3115372659593E-14</c:v>
                  </c:pt>
                  <c:pt idx="2">
                    <c:v>1.5604742868756242E-14</c:v>
                  </c:pt>
                  <c:pt idx="3">
                    <c:v>1.9401494787773404E-14</c:v>
                  </c:pt>
                  <c:pt idx="4">
                    <c:v>9.658778390666211E-15</c:v>
                  </c:pt>
                  <c:pt idx="5">
                    <c:v>2.5116269627474578E-14</c:v>
                  </c:pt>
                  <c:pt idx="6">
                    <c:v>1.4408747343193978E-14</c:v>
                  </c:pt>
                  <c:pt idx="7">
                    <c:v>2.0144180301020033E-14</c:v>
                  </c:pt>
                  <c:pt idx="8">
                    <c:v>1.1664776037284204E-14</c:v>
                  </c:pt>
                  <c:pt idx="9">
                    <c:v>1.4269197594819422E-14</c:v>
                  </c:pt>
                  <c:pt idx="10">
                    <c:v>3.3143129001348065E-14</c:v>
                  </c:pt>
                </c:numCache>
              </c:numRef>
            </c:minus>
          </c:errBars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2'!$B$124:$N$124</c:f>
              <c:numCache>
                <c:formatCode>0.00E+00</c:formatCode>
                <c:ptCount val="13"/>
                <c:pt idx="0">
                  <c:v>1.6774799999999998E-12</c:v>
                </c:pt>
                <c:pt idx="1">
                  <c:v>1.7280600000000002E-12</c:v>
                </c:pt>
                <c:pt idx="2">
                  <c:v>1.7684400000000001E-12</c:v>
                </c:pt>
                <c:pt idx="3">
                  <c:v>1.7865599999999998E-12</c:v>
                </c:pt>
                <c:pt idx="4">
                  <c:v>1.78728E-12</c:v>
                </c:pt>
                <c:pt idx="5">
                  <c:v>1.80698E-12</c:v>
                </c:pt>
                <c:pt idx="6">
                  <c:v>1.8121800000000001E-12</c:v>
                </c:pt>
                <c:pt idx="7">
                  <c:v>1.85496E-12</c:v>
                </c:pt>
                <c:pt idx="8">
                  <c:v>1.8272200000000004E-12</c:v>
                </c:pt>
                <c:pt idx="9">
                  <c:v>1.8390000000000001E-12</c:v>
                </c:pt>
                <c:pt idx="10">
                  <c:v>1.8554800000000001E-12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B-487A-901A-4AB7C289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6336"/>
        <c:axId val="55504896"/>
      </c:scatterChart>
      <c:scatterChart>
        <c:scatterStyle val="lineMarker"/>
        <c:varyColors val="0"/>
        <c:ser>
          <c:idx val="1"/>
          <c:order val="1"/>
          <c:tx>
            <c:strRef>
              <c:f>'channel 2'!$A$103:$D$103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2'!$B$105:$L$105</c:f>
              <c:numCache>
                <c:formatCode>0.0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2'!$B$111:$L$111</c:f>
              <c:numCache>
                <c:formatCode>0.00E+00</c:formatCode>
                <c:ptCount val="11"/>
                <c:pt idx="0">
                  <c:v>6500</c:v>
                </c:pt>
                <c:pt idx="1">
                  <c:v>6600</c:v>
                </c:pt>
                <c:pt idx="2">
                  <c:v>12400</c:v>
                </c:pt>
                <c:pt idx="3">
                  <c:v>25000</c:v>
                </c:pt>
                <c:pt idx="4">
                  <c:v>72000</c:v>
                </c:pt>
                <c:pt idx="5">
                  <c:v>190000</c:v>
                </c:pt>
                <c:pt idx="6">
                  <c:v>100000</c:v>
                </c:pt>
                <c:pt idx="7">
                  <c:v>800000</c:v>
                </c:pt>
                <c:pt idx="8">
                  <c:v>2000000</c:v>
                </c:pt>
                <c:pt idx="9">
                  <c:v>10000000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B-487A-901A-4AB7C289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1280"/>
        <c:axId val="55506816"/>
      </c:scatterChart>
      <c:valAx>
        <c:axId val="554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55504896"/>
        <c:crosses val="autoZero"/>
        <c:crossBetween val="midCat"/>
      </c:valAx>
      <c:valAx>
        <c:axId val="55504896"/>
        <c:scaling>
          <c:orientation val="minMax"/>
          <c:max val="2.0000000000000024E-12"/>
          <c:min val="1.6000000000000023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486336"/>
        <c:crosses val="autoZero"/>
        <c:crossBetween val="midCat"/>
      </c:valAx>
      <c:valAx>
        <c:axId val="55506816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9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55521280"/>
        <c:crosses val="max"/>
        <c:crossBetween val="midCat"/>
      </c:valAx>
      <c:valAx>
        <c:axId val="555212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55506816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08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3'!$B$119:$N$119</c:f>
              <c:numCache>
                <c:formatCode>0.00E+00</c:formatCode>
                <c:ptCount val="13"/>
                <c:pt idx="0">
                  <c:v>1.4103E-12</c:v>
                </c:pt>
                <c:pt idx="1">
                  <c:v>1.4484E-12</c:v>
                </c:pt>
                <c:pt idx="2">
                  <c:v>1.4491999999999999E-12</c:v>
                </c:pt>
                <c:pt idx="3">
                  <c:v>1.4813E-12</c:v>
                </c:pt>
                <c:pt idx="4">
                  <c:v>1.4849000000000001E-12</c:v>
                </c:pt>
                <c:pt idx="5">
                  <c:v>1.4152000000000001E-12</c:v>
                </c:pt>
                <c:pt idx="6">
                  <c:v>1.4820999999999999E-12</c:v>
                </c:pt>
                <c:pt idx="7">
                  <c:v>1.516E-12</c:v>
                </c:pt>
                <c:pt idx="8">
                  <c:v>1.5273E-12</c:v>
                </c:pt>
                <c:pt idx="9">
                  <c:v>1.5383E-12</c:v>
                </c:pt>
                <c:pt idx="10">
                  <c:v>1.5489E-12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4-4770-B0D6-74896FAF18F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3'!$B$120:$N$120</c:f>
              <c:numCache>
                <c:formatCode>0.00E+00</c:formatCode>
                <c:ptCount val="13"/>
                <c:pt idx="0">
                  <c:v>1.4031999999999999E-12</c:v>
                </c:pt>
                <c:pt idx="1">
                  <c:v>1.4326E-12</c:v>
                </c:pt>
                <c:pt idx="2">
                  <c:v>1.4585000000000001E-12</c:v>
                </c:pt>
                <c:pt idx="3">
                  <c:v>1.4758E-12</c:v>
                </c:pt>
                <c:pt idx="4">
                  <c:v>1.4826E-12</c:v>
                </c:pt>
                <c:pt idx="5">
                  <c:v>1.4936E-12</c:v>
                </c:pt>
                <c:pt idx="6">
                  <c:v>1.5049999999999999E-12</c:v>
                </c:pt>
                <c:pt idx="7">
                  <c:v>1.4964999999999999E-12</c:v>
                </c:pt>
                <c:pt idx="8">
                  <c:v>1.5257000000000001E-12</c:v>
                </c:pt>
                <c:pt idx="9">
                  <c:v>1.5581E-12</c:v>
                </c:pt>
                <c:pt idx="10">
                  <c:v>1.5575999999999999E-12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4-4770-B0D6-74896FAF18FD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3'!$B$121:$N$121</c:f>
              <c:numCache>
                <c:formatCode>0.00E+00</c:formatCode>
                <c:ptCount val="13"/>
                <c:pt idx="0">
                  <c:v>1.3654E-12</c:v>
                </c:pt>
                <c:pt idx="1">
                  <c:v>1.4372999999999999E-12</c:v>
                </c:pt>
                <c:pt idx="2">
                  <c:v>1.4464999999999999E-12</c:v>
                </c:pt>
                <c:pt idx="3">
                  <c:v>1.4609999999999999E-12</c:v>
                </c:pt>
                <c:pt idx="4">
                  <c:v>1.4993000000000001E-12</c:v>
                </c:pt>
                <c:pt idx="5">
                  <c:v>1.5081E-12</c:v>
                </c:pt>
                <c:pt idx="6">
                  <c:v>1.5061E-12</c:v>
                </c:pt>
                <c:pt idx="7">
                  <c:v>1.495E-12</c:v>
                </c:pt>
                <c:pt idx="8">
                  <c:v>1.5098000000000001E-12</c:v>
                </c:pt>
                <c:pt idx="9">
                  <c:v>1.5655999999999999E-12</c:v>
                </c:pt>
                <c:pt idx="10">
                  <c:v>1.5282000000000001E-12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770-B0D6-74896FAF18FD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3'!$B$122:$N$122</c:f>
              <c:numCache>
                <c:formatCode>0.00E+00</c:formatCode>
                <c:ptCount val="13"/>
                <c:pt idx="0">
                  <c:v>1.399E-12</c:v>
                </c:pt>
                <c:pt idx="1">
                  <c:v>1.4343000000000001E-12</c:v>
                </c:pt>
                <c:pt idx="2">
                  <c:v>1.4695999999999999E-12</c:v>
                </c:pt>
                <c:pt idx="3">
                  <c:v>1.4757000000000001E-12</c:v>
                </c:pt>
                <c:pt idx="4">
                  <c:v>1.4938E-12</c:v>
                </c:pt>
                <c:pt idx="5">
                  <c:v>1.5043E-12</c:v>
                </c:pt>
                <c:pt idx="6">
                  <c:v>1.5096999999999999E-12</c:v>
                </c:pt>
                <c:pt idx="7">
                  <c:v>1.5299E-12</c:v>
                </c:pt>
                <c:pt idx="8">
                  <c:v>1.5213E-12</c:v>
                </c:pt>
                <c:pt idx="9">
                  <c:v>1.5618000000000001E-12</c:v>
                </c:pt>
                <c:pt idx="10">
                  <c:v>1.589E-12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770-B0D6-74896FAF18FD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3'!$B$123:$N$123</c:f>
              <c:numCache>
                <c:formatCode>0.00E+00</c:formatCode>
                <c:ptCount val="13"/>
                <c:pt idx="0">
                  <c:v>1.4024999999999999E-12</c:v>
                </c:pt>
                <c:pt idx="1">
                  <c:v>1.4385999999999999E-12</c:v>
                </c:pt>
                <c:pt idx="2">
                  <c:v>1.4764000000000001E-12</c:v>
                </c:pt>
                <c:pt idx="3">
                  <c:v>1.4721999999999999E-12</c:v>
                </c:pt>
                <c:pt idx="4">
                  <c:v>1.5066000000000001E-12</c:v>
                </c:pt>
                <c:pt idx="5">
                  <c:v>1.4996E-12</c:v>
                </c:pt>
                <c:pt idx="6">
                  <c:v>1.5020000000000001E-12</c:v>
                </c:pt>
                <c:pt idx="7">
                  <c:v>1.5338E-12</c:v>
                </c:pt>
                <c:pt idx="8">
                  <c:v>1.535E-12</c:v>
                </c:pt>
                <c:pt idx="9">
                  <c:v>1.5618000000000001E-12</c:v>
                </c:pt>
                <c:pt idx="10">
                  <c:v>1.589E-12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770-B0D6-74896FAF18FD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4-4770-B0D6-74896FAF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064"/>
        <c:axId val="55641984"/>
      </c:scatterChart>
      <c:valAx>
        <c:axId val="556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66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5641984"/>
        <c:crosses val="autoZero"/>
        <c:crossBetween val="midCat"/>
      </c:valAx>
      <c:valAx>
        <c:axId val="55641984"/>
        <c:scaling>
          <c:orientation val="minMax"/>
          <c:max val="1.7000000000000024E-12"/>
          <c:min val="1.3000000000000015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64006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2"/>
          <c:y val="5.6030183727034118E-2"/>
          <c:w val="0.62732005090272802"/>
          <c:h val="0.78169364246135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3'!$B$116:$N$116</c:f>
              <c:strCache>
                <c:ptCount val="13"/>
                <c:pt idx="0">
                  <c:v>Bulk Capacitance (CPEb-T)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3'!$B$125:$N$125</c:f>
                <c:numCache>
                  <c:formatCode>General</c:formatCode>
                  <c:ptCount val="13"/>
                  <c:pt idx="0">
                    <c:v>1.7634539971317623E-14</c:v>
                  </c:pt>
                  <c:pt idx="1">
                    <c:v>6.1557290388710104E-15</c:v>
                  </c:pt>
                  <c:pt idx="2">
                    <c:v>1.2867128661826644E-14</c:v>
                  </c:pt>
                  <c:pt idx="3">
                    <c:v>7.5574466587598479E-15</c:v>
                  </c:pt>
                  <c:pt idx="4">
                    <c:v>9.9761214908400436E-15</c:v>
                  </c:pt>
                  <c:pt idx="5">
                    <c:v>3.8928562778504901E-14</c:v>
                  </c:pt>
                  <c:pt idx="6">
                    <c:v>1.0907657860420835E-14</c:v>
                  </c:pt>
                  <c:pt idx="7">
                    <c:v>1.8137061504003353E-14</c:v>
                  </c:pt>
                  <c:pt idx="8">
                    <c:v>9.2675239411613867E-15</c:v>
                  </c:pt>
                  <c:pt idx="9">
                    <c:v>1.0849746540818351E-14</c:v>
                  </c:pt>
                  <c:pt idx="10">
                    <c:v>2.6409998106777639E-14</c:v>
                  </c:pt>
                </c:numCache>
              </c:numRef>
            </c:plus>
            <c:minus>
              <c:numRef>
                <c:f>'channel 3'!$B$125:$N$125</c:f>
                <c:numCache>
                  <c:formatCode>General</c:formatCode>
                  <c:ptCount val="13"/>
                  <c:pt idx="0">
                    <c:v>1.7634539971317623E-14</c:v>
                  </c:pt>
                  <c:pt idx="1">
                    <c:v>6.1557290388710104E-15</c:v>
                  </c:pt>
                  <c:pt idx="2">
                    <c:v>1.2867128661826644E-14</c:v>
                  </c:pt>
                  <c:pt idx="3">
                    <c:v>7.5574466587598479E-15</c:v>
                  </c:pt>
                  <c:pt idx="4">
                    <c:v>9.9761214908400436E-15</c:v>
                  </c:pt>
                  <c:pt idx="5">
                    <c:v>3.8928562778504901E-14</c:v>
                  </c:pt>
                  <c:pt idx="6">
                    <c:v>1.0907657860420835E-14</c:v>
                  </c:pt>
                  <c:pt idx="7">
                    <c:v>1.8137061504003353E-14</c:v>
                  </c:pt>
                  <c:pt idx="8">
                    <c:v>9.2675239411613867E-15</c:v>
                  </c:pt>
                  <c:pt idx="9">
                    <c:v>1.0849746540818351E-14</c:v>
                  </c:pt>
                  <c:pt idx="10">
                    <c:v>2.6409998106777639E-14</c:v>
                  </c:pt>
                </c:numCache>
              </c:numRef>
            </c:minus>
          </c:errBars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3'!$B$124:$N$124</c:f>
              <c:numCache>
                <c:formatCode>0.00E+00</c:formatCode>
                <c:ptCount val="13"/>
                <c:pt idx="0">
                  <c:v>1.3960799999999998E-12</c:v>
                </c:pt>
                <c:pt idx="1">
                  <c:v>1.4382400000000001E-12</c:v>
                </c:pt>
                <c:pt idx="2">
                  <c:v>1.4600399999999999E-12</c:v>
                </c:pt>
                <c:pt idx="3">
                  <c:v>1.4731999999999998E-12</c:v>
                </c:pt>
                <c:pt idx="4">
                  <c:v>1.4934400000000001E-12</c:v>
                </c:pt>
                <c:pt idx="5">
                  <c:v>1.48416E-12</c:v>
                </c:pt>
                <c:pt idx="6">
                  <c:v>1.5009799999999999E-12</c:v>
                </c:pt>
                <c:pt idx="7">
                  <c:v>1.5142400000000002E-12</c:v>
                </c:pt>
                <c:pt idx="8">
                  <c:v>1.5238199999999999E-12</c:v>
                </c:pt>
                <c:pt idx="9">
                  <c:v>1.5571199999999999E-12</c:v>
                </c:pt>
                <c:pt idx="10">
                  <c:v>1.5625399999999999E-12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0-4C32-AC74-0F856C90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6272"/>
        <c:axId val="55688192"/>
      </c:scatterChart>
      <c:scatterChart>
        <c:scatterStyle val="lineMarker"/>
        <c:varyColors val="0"/>
        <c:ser>
          <c:idx val="1"/>
          <c:order val="1"/>
          <c:tx>
            <c:strRef>
              <c:f>'channel 3'!$A$103:$D$103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3'!$B$105:$L$105</c:f>
              <c:numCache>
                <c:formatCode>0.0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3'!$B$111:$L$111</c:f>
              <c:numCache>
                <c:formatCode>0.00E+00</c:formatCode>
                <c:ptCount val="11"/>
                <c:pt idx="0">
                  <c:v>6500</c:v>
                </c:pt>
                <c:pt idx="1">
                  <c:v>6600</c:v>
                </c:pt>
                <c:pt idx="2">
                  <c:v>12400</c:v>
                </c:pt>
                <c:pt idx="3">
                  <c:v>25000</c:v>
                </c:pt>
                <c:pt idx="4">
                  <c:v>72000</c:v>
                </c:pt>
                <c:pt idx="5">
                  <c:v>190000</c:v>
                </c:pt>
                <c:pt idx="6">
                  <c:v>100000</c:v>
                </c:pt>
                <c:pt idx="7">
                  <c:v>800000</c:v>
                </c:pt>
                <c:pt idx="8">
                  <c:v>2000000</c:v>
                </c:pt>
                <c:pt idx="9">
                  <c:v>10000000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0-4C32-AC74-0F856C90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0480"/>
        <c:axId val="55698560"/>
      </c:scatterChart>
      <c:valAx>
        <c:axId val="556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55688192"/>
        <c:crosses val="autoZero"/>
        <c:crossBetween val="midCat"/>
      </c:valAx>
      <c:valAx>
        <c:axId val="55688192"/>
        <c:scaling>
          <c:orientation val="minMax"/>
          <c:max val="1.7000000000000024E-12"/>
          <c:min val="1.3000000000000015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7E-2"/>
              <c:y val="0.28429571303587059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55686272"/>
        <c:crosses val="autoZero"/>
        <c:crossBetween val="midCat"/>
      </c:valAx>
      <c:valAx>
        <c:axId val="55698560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9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55700480"/>
        <c:crosses val="max"/>
        <c:crossBetween val="midCat"/>
      </c:valAx>
      <c:valAx>
        <c:axId val="557004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5569856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289DB-7A48-4634-AB90-8CEEC534A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2DB94-F3A6-4956-B8D1-6DAEFBC9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38E67-1E48-437A-8DF9-190A4FD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914D2-BC40-424A-BCF1-7BB4C8F4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D777F-6EE8-4561-B3D9-481C33137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2BE5D-3B23-4B63-B2BD-4362339E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15" sqref="C15"/>
    </sheetView>
  </sheetViews>
  <sheetFormatPr defaultRowHeight="15" x14ac:dyDescent="0.25"/>
  <cols>
    <col min="1" max="1" width="41.28515625" bestFit="1" customWidth="1"/>
    <col min="2" max="2" width="80.5703125" customWidth="1"/>
    <col min="3" max="3" width="52.42578125" bestFit="1" customWidth="1"/>
  </cols>
  <sheetData>
    <row r="1" spans="1:3" x14ac:dyDescent="0.25">
      <c r="A1" s="1" t="s">
        <v>4</v>
      </c>
      <c r="B1" s="9">
        <v>43070</v>
      </c>
    </row>
    <row r="2" spans="1:3" x14ac:dyDescent="0.25">
      <c r="A2" s="1" t="s">
        <v>0</v>
      </c>
      <c r="B2" s="1" t="s">
        <v>41</v>
      </c>
    </row>
    <row r="3" spans="1:3" x14ac:dyDescent="0.25">
      <c r="A3" s="1" t="s">
        <v>1</v>
      </c>
      <c r="B3" s="1" t="s">
        <v>198</v>
      </c>
    </row>
    <row r="4" spans="1:3" x14ac:dyDescent="0.25">
      <c r="A4" s="1" t="s">
        <v>2</v>
      </c>
      <c r="B4" s="1" t="s">
        <v>197</v>
      </c>
    </row>
    <row r="5" spans="1:3" x14ac:dyDescent="0.25">
      <c r="A5" s="1" t="s">
        <v>5</v>
      </c>
      <c r="B5" s="1" t="s">
        <v>58</v>
      </c>
    </row>
    <row r="6" spans="1:3" x14ac:dyDescent="0.25">
      <c r="A6" s="1" t="s">
        <v>3</v>
      </c>
      <c r="B6" s="8" t="s">
        <v>199</v>
      </c>
    </row>
    <row r="7" spans="1:3" x14ac:dyDescent="0.25">
      <c r="A7" s="1" t="s">
        <v>6</v>
      </c>
      <c r="B7" s="1" t="s">
        <v>49</v>
      </c>
    </row>
    <row r="8" spans="1:3" x14ac:dyDescent="0.25">
      <c r="A8" s="2"/>
      <c r="B8" s="2"/>
      <c r="C8" s="2"/>
    </row>
    <row r="9" spans="1:3" x14ac:dyDescent="0.25">
      <c r="A9" s="52" t="s">
        <v>7</v>
      </c>
      <c r="B9" s="53"/>
    </row>
    <row r="10" spans="1:3" x14ac:dyDescent="0.25">
      <c r="A10" s="3" t="s">
        <v>8</v>
      </c>
      <c r="B10" s="4" t="s">
        <v>9</v>
      </c>
    </row>
    <row r="11" spans="1:3" x14ac:dyDescent="0.25">
      <c r="A11" s="5" t="s">
        <v>11</v>
      </c>
      <c r="B11" s="6"/>
    </row>
    <row r="12" spans="1:3" x14ac:dyDescent="0.25">
      <c r="A12" s="5" t="s">
        <v>10</v>
      </c>
      <c r="B12" s="6"/>
    </row>
    <row r="13" spans="1:3" x14ac:dyDescent="0.25">
      <c r="A13" s="5" t="s">
        <v>57</v>
      </c>
      <c r="B13" s="54"/>
    </row>
    <row r="14" spans="1:3" x14ac:dyDescent="0.25">
      <c r="A14" s="5"/>
      <c r="B14" s="54"/>
    </row>
    <row r="15" spans="1:3" x14ac:dyDescent="0.25">
      <c r="A15" s="5"/>
      <c r="B15" s="54"/>
    </row>
    <row r="16" spans="1:3" x14ac:dyDescent="0.25">
      <c r="A16" s="5"/>
      <c r="B16" s="54"/>
    </row>
    <row r="17" spans="1:2" x14ac:dyDescent="0.25">
      <c r="A17" s="5"/>
      <c r="B17" s="54"/>
    </row>
    <row r="18" spans="1:2" x14ac:dyDescent="0.25">
      <c r="A18" s="5"/>
      <c r="B18" s="54"/>
    </row>
    <row r="19" spans="1:2" x14ac:dyDescent="0.25">
      <c r="A19" s="5"/>
      <c r="B19" s="54"/>
    </row>
    <row r="20" spans="1:2" x14ac:dyDescent="0.25">
      <c r="A20" s="5"/>
      <c r="B20" s="54"/>
    </row>
    <row r="21" spans="1:2" x14ac:dyDescent="0.25">
      <c r="A21" s="5"/>
      <c r="B21" s="54"/>
    </row>
    <row r="22" spans="1:2" x14ac:dyDescent="0.25">
      <c r="A22" s="7"/>
      <c r="B22" s="55"/>
    </row>
  </sheetData>
  <mergeCells count="2">
    <mergeCell ref="A9:B9"/>
    <mergeCell ref="B13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7"/>
  <sheetViews>
    <sheetView topLeftCell="A112" workbookViewId="0">
      <selection activeCell="Y13" sqref="Y13"/>
    </sheetView>
  </sheetViews>
  <sheetFormatPr defaultColWidth="9.140625" defaultRowHeight="15" x14ac:dyDescent="0.25"/>
  <cols>
    <col min="1" max="1" width="18.7109375" style="12" customWidth="1"/>
    <col min="2" max="5" width="9.140625" style="12"/>
    <col min="6" max="6" width="9.42578125" style="12" customWidth="1"/>
    <col min="7" max="22" width="9.140625" style="12"/>
    <col min="23" max="23" width="9.42578125" style="12" customWidth="1"/>
    <col min="24" max="24" width="14.7109375" style="12" bestFit="1" customWidth="1"/>
    <col min="25" max="16384" width="9.140625" style="12"/>
  </cols>
  <sheetData>
    <row r="1" spans="1:29" x14ac:dyDescent="0.25">
      <c r="A1" s="39">
        <v>1</v>
      </c>
    </row>
    <row r="2" spans="1:29" x14ac:dyDescent="0.25">
      <c r="A2" s="13" t="s">
        <v>56</v>
      </c>
      <c r="B2" s="13" t="s">
        <v>12</v>
      </c>
      <c r="C2" s="13" t="s">
        <v>13</v>
      </c>
      <c r="D2" s="13" t="s">
        <v>26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27</v>
      </c>
      <c r="K2" s="13" t="s">
        <v>28</v>
      </c>
      <c r="L2" s="13" t="s">
        <v>29</v>
      </c>
      <c r="M2" s="13" t="s">
        <v>30</v>
      </c>
      <c r="N2" s="13" t="s">
        <v>31</v>
      </c>
      <c r="O2" s="13" t="s">
        <v>32</v>
      </c>
      <c r="P2" s="13" t="s">
        <v>33</v>
      </c>
      <c r="Q2" s="13" t="s">
        <v>19</v>
      </c>
      <c r="R2" s="13" t="s">
        <v>20</v>
      </c>
      <c r="S2" s="14" t="s">
        <v>34</v>
      </c>
      <c r="T2" s="13" t="s">
        <v>35</v>
      </c>
      <c r="U2" s="13" t="s">
        <v>36</v>
      </c>
      <c r="V2" s="13" t="s">
        <v>37</v>
      </c>
      <c r="W2" s="13" t="s">
        <v>38</v>
      </c>
      <c r="X2" s="13" t="s">
        <v>39</v>
      </c>
      <c r="Z2" s="12" t="s">
        <v>43</v>
      </c>
      <c r="AA2" s="12" t="s">
        <v>42</v>
      </c>
      <c r="AB2" s="12" t="s">
        <v>44</v>
      </c>
      <c r="AC2" s="12" t="s">
        <v>45</v>
      </c>
    </row>
    <row r="3" spans="1:29" x14ac:dyDescent="0.25">
      <c r="A3" s="15" t="s">
        <v>94</v>
      </c>
      <c r="B3" s="16">
        <v>2.1384E-4</v>
      </c>
      <c r="C3" s="15">
        <v>3.4428E-2</v>
      </c>
      <c r="D3" s="16">
        <v>2.4205999999999999E-7</v>
      </c>
      <c r="E3" s="16">
        <v>1.3768E-8</v>
      </c>
      <c r="F3" s="16">
        <v>5.6878000000000002</v>
      </c>
      <c r="G3" s="15">
        <v>-54.39</v>
      </c>
      <c r="H3" s="15">
        <v>11.282999999999999</v>
      </c>
      <c r="I3" s="15">
        <v>20.745000000000001</v>
      </c>
      <c r="J3" s="16">
        <v>-3.6389000000000001E-19</v>
      </c>
      <c r="K3" s="16">
        <v>2.6588000000000001E-19</v>
      </c>
      <c r="L3" s="16">
        <v>73.066000000000003</v>
      </c>
      <c r="M3" s="15">
        <v>2.911</v>
      </c>
      <c r="N3" s="16">
        <v>5.6633999999999997E-2</v>
      </c>
      <c r="O3" s="16">
        <v>1.9455</v>
      </c>
      <c r="P3" s="15">
        <v>6853</v>
      </c>
      <c r="Q3" s="16">
        <v>13.577</v>
      </c>
      <c r="R3" s="16">
        <v>0.19811999999999999</v>
      </c>
      <c r="S3" s="17">
        <v>1.5908E-12</v>
      </c>
      <c r="T3" s="16">
        <v>4.0172E-14</v>
      </c>
      <c r="U3" s="16">
        <v>2.5253000000000001</v>
      </c>
      <c r="V3" s="15">
        <v>0.96606000000000003</v>
      </c>
      <c r="W3" s="16">
        <v>1.4875999999999999E-3</v>
      </c>
      <c r="X3" s="16">
        <v>0.15398999999999999</v>
      </c>
      <c r="Z3" s="16">
        <f>D3</f>
        <v>2.4205999999999999E-7</v>
      </c>
      <c r="AA3" s="15">
        <f>G3+P3</f>
        <v>6798.61</v>
      </c>
      <c r="AB3" s="16">
        <f>J3</f>
        <v>-3.6389000000000001E-19</v>
      </c>
      <c r="AC3" s="16">
        <f>S3</f>
        <v>1.5908E-12</v>
      </c>
    </row>
    <row r="4" spans="1:29" x14ac:dyDescent="0.25">
      <c r="A4" s="18" t="s">
        <v>95</v>
      </c>
      <c r="B4" s="19">
        <v>2.1473999999999999E-4</v>
      </c>
      <c r="C4" s="18">
        <v>3.4574000000000001E-2</v>
      </c>
      <c r="D4" s="19">
        <v>2.4299999999999999E-7</v>
      </c>
      <c r="E4" s="19">
        <v>1.379E-8</v>
      </c>
      <c r="F4" s="19">
        <v>5.6749000000000001</v>
      </c>
      <c r="G4" s="18">
        <v>-56.06</v>
      </c>
      <c r="H4" s="18">
        <v>11.297000000000001</v>
      </c>
      <c r="I4" s="18">
        <v>20.152000000000001</v>
      </c>
      <c r="J4" s="19">
        <v>-3.8852999999999998E-19</v>
      </c>
      <c r="K4" s="19">
        <v>2.8200000000000002E-19</v>
      </c>
      <c r="L4" s="19">
        <v>72.581000000000003</v>
      </c>
      <c r="M4" s="18">
        <v>2.9049999999999998</v>
      </c>
      <c r="N4" s="19">
        <v>5.6269E-2</v>
      </c>
      <c r="O4" s="19">
        <v>1.9370000000000001</v>
      </c>
      <c r="P4" s="18">
        <v>6860</v>
      </c>
      <c r="Q4" s="19">
        <v>13.608000000000001</v>
      </c>
      <c r="R4" s="19">
        <v>0.19836999999999999</v>
      </c>
      <c r="S4" s="20">
        <v>1.6072000000000001E-12</v>
      </c>
      <c r="T4" s="19">
        <v>4.0701000000000002E-14</v>
      </c>
      <c r="U4" s="19">
        <v>2.5324</v>
      </c>
      <c r="V4" s="18">
        <v>0.96560999999999997</v>
      </c>
      <c r="W4" s="19">
        <v>1.4916E-3</v>
      </c>
      <c r="X4" s="19">
        <v>0.15447</v>
      </c>
      <c r="Z4" s="19">
        <f t="shared" ref="Z4:Z7" si="0">D4</f>
        <v>2.4299999999999999E-7</v>
      </c>
      <c r="AA4" s="18">
        <f t="shared" ref="AA4:AA7" si="1">G4+P4</f>
        <v>6803.94</v>
      </c>
      <c r="AB4" s="19">
        <f t="shared" ref="AB4:AB7" si="2">J4</f>
        <v>-3.8852999999999998E-19</v>
      </c>
      <c r="AC4" s="19">
        <f t="shared" ref="AC4:AC7" si="3">S4</f>
        <v>1.6072000000000001E-12</v>
      </c>
    </row>
    <row r="5" spans="1:29" x14ac:dyDescent="0.25">
      <c r="A5" s="18" t="s">
        <v>96</v>
      </c>
      <c r="B5" s="19">
        <v>2.1534000000000001E-4</v>
      </c>
      <c r="C5" s="18">
        <v>3.4669999999999999E-2</v>
      </c>
      <c r="D5" s="19">
        <v>2.4429000000000003E-7</v>
      </c>
      <c r="E5" s="19">
        <v>1.3833000000000001E-8</v>
      </c>
      <c r="F5" s="19">
        <v>5.6624999999999996</v>
      </c>
      <c r="G5" s="18">
        <v>-58.19</v>
      </c>
      <c r="H5" s="18">
        <v>11.337999999999999</v>
      </c>
      <c r="I5" s="18">
        <v>19.484000000000002</v>
      </c>
      <c r="J5" s="19">
        <v>-4.0946999999999998E-19</v>
      </c>
      <c r="K5" s="19">
        <v>2.9516999999999999E-19</v>
      </c>
      <c r="L5" s="19">
        <v>72.085999999999999</v>
      </c>
      <c r="M5" s="18">
        <v>2.9</v>
      </c>
      <c r="N5" s="19">
        <v>5.5891000000000003E-2</v>
      </c>
      <c r="O5" s="19">
        <v>1.9273</v>
      </c>
      <c r="P5" s="18">
        <v>6872</v>
      </c>
      <c r="Q5" s="19">
        <v>13.662000000000001</v>
      </c>
      <c r="R5" s="19">
        <v>0.19880999999999999</v>
      </c>
      <c r="S5" s="20">
        <v>1.622E-12</v>
      </c>
      <c r="T5" s="19">
        <v>4.1180999999999998E-14</v>
      </c>
      <c r="U5" s="19">
        <v>2.5388999999999999</v>
      </c>
      <c r="V5" s="18">
        <v>0.96509999999999996</v>
      </c>
      <c r="W5" s="19">
        <v>1.4954E-3</v>
      </c>
      <c r="X5" s="19">
        <v>0.15495</v>
      </c>
      <c r="Z5" s="19">
        <f t="shared" si="0"/>
        <v>2.4429000000000003E-7</v>
      </c>
      <c r="AA5" s="18">
        <f t="shared" si="1"/>
        <v>6813.81</v>
      </c>
      <c r="AB5" s="19">
        <f t="shared" si="2"/>
        <v>-4.0946999999999998E-19</v>
      </c>
      <c r="AC5" s="19">
        <f t="shared" si="3"/>
        <v>1.622E-12</v>
      </c>
    </row>
    <row r="6" spans="1:29" x14ac:dyDescent="0.25">
      <c r="A6" s="18" t="s">
        <v>97</v>
      </c>
      <c r="B6" s="19">
        <v>2.1395999999999999E-4</v>
      </c>
      <c r="C6" s="18">
        <v>3.4446999999999998E-2</v>
      </c>
      <c r="D6" s="19">
        <v>2.5157000000000002E-7</v>
      </c>
      <c r="E6" s="19">
        <v>1.378E-8</v>
      </c>
      <c r="F6" s="19">
        <v>5.4775999999999998</v>
      </c>
      <c r="G6" s="18">
        <v>-62.67</v>
      </c>
      <c r="H6" s="18">
        <v>11.292999999999999</v>
      </c>
      <c r="I6" s="18">
        <v>18.02</v>
      </c>
      <c r="J6" s="19">
        <v>-4.5156999999999998E-19</v>
      </c>
      <c r="K6" s="19">
        <v>3.2190999999999998E-19</v>
      </c>
      <c r="L6" s="19">
        <v>71.287000000000006</v>
      </c>
      <c r="M6" s="18">
        <v>2.8919999999999999</v>
      </c>
      <c r="N6" s="19">
        <v>5.5284E-2</v>
      </c>
      <c r="O6" s="19">
        <v>1.9116</v>
      </c>
      <c r="P6" s="18">
        <v>6883</v>
      </c>
      <c r="Q6" s="19">
        <v>13.613</v>
      </c>
      <c r="R6" s="19">
        <v>0.19778000000000001</v>
      </c>
      <c r="S6" s="20">
        <v>1.6099E-12</v>
      </c>
      <c r="T6" s="19">
        <v>4.0696E-14</v>
      </c>
      <c r="U6" s="19">
        <v>2.5278999999999998</v>
      </c>
      <c r="V6" s="18">
        <v>0.96540000000000004</v>
      </c>
      <c r="W6" s="19">
        <v>1.4886999999999999E-3</v>
      </c>
      <c r="X6" s="19">
        <v>0.15421000000000001</v>
      </c>
      <c r="Z6" s="19">
        <f t="shared" si="0"/>
        <v>2.5157000000000002E-7</v>
      </c>
      <c r="AA6" s="18">
        <f t="shared" si="1"/>
        <v>6820.33</v>
      </c>
      <c r="AB6" s="19">
        <f t="shared" si="2"/>
        <v>-4.5156999999999998E-19</v>
      </c>
      <c r="AC6" s="19">
        <f t="shared" si="3"/>
        <v>1.6099E-12</v>
      </c>
    </row>
    <row r="7" spans="1:29" x14ac:dyDescent="0.25">
      <c r="A7" s="18" t="s">
        <v>98</v>
      </c>
      <c r="B7" s="19">
        <v>2.1735999999999999E-4</v>
      </c>
      <c r="C7" s="18">
        <v>3.4994999999999998E-2</v>
      </c>
      <c r="D7" s="19">
        <v>2.4582000000000001E-7</v>
      </c>
      <c r="E7" s="19">
        <v>1.3898E-8</v>
      </c>
      <c r="F7" s="19">
        <v>5.6536999999999997</v>
      </c>
      <c r="G7" s="18">
        <v>-59.37</v>
      </c>
      <c r="H7" s="18">
        <v>11.385999999999999</v>
      </c>
      <c r="I7" s="18">
        <v>19.178000000000001</v>
      </c>
      <c r="J7" s="19">
        <v>-4.6856000000000003E-19</v>
      </c>
      <c r="K7" s="19">
        <v>3.3461000000000001E-19</v>
      </c>
      <c r="L7" s="19">
        <v>71.412000000000006</v>
      </c>
      <c r="M7" s="18">
        <v>2.8879999999999999</v>
      </c>
      <c r="N7" s="19">
        <v>5.5385999999999998E-2</v>
      </c>
      <c r="O7" s="19">
        <v>1.9177999999999999</v>
      </c>
      <c r="P7" s="18">
        <v>6879</v>
      </c>
      <c r="Q7" s="19">
        <v>13.728999999999999</v>
      </c>
      <c r="R7" s="19">
        <v>0.19958000000000001</v>
      </c>
      <c r="S7" s="20">
        <v>1.6217E-12</v>
      </c>
      <c r="T7" s="19">
        <v>4.1378000000000003E-14</v>
      </c>
      <c r="U7" s="19">
        <v>2.5514999999999999</v>
      </c>
      <c r="V7" s="18">
        <v>0.96511999999999998</v>
      </c>
      <c r="W7" s="19">
        <v>1.5027E-3</v>
      </c>
      <c r="X7" s="19">
        <v>0.15570000000000001</v>
      </c>
      <c r="Z7" s="21">
        <f t="shared" si="0"/>
        <v>2.4582000000000001E-7</v>
      </c>
      <c r="AA7" s="13">
        <f t="shared" si="1"/>
        <v>6819.63</v>
      </c>
      <c r="AB7" s="21">
        <f t="shared" si="2"/>
        <v>-4.6856000000000003E-19</v>
      </c>
      <c r="AC7" s="21">
        <f t="shared" si="3"/>
        <v>1.6217E-12</v>
      </c>
    </row>
    <row r="8" spans="1:29" x14ac:dyDescent="0.25">
      <c r="A8" s="22" t="s">
        <v>24</v>
      </c>
      <c r="B8" s="15">
        <f t="shared" ref="B8:X8" si="4">AVERAGE(B3:B7)</f>
        <v>2.1504800000000002E-4</v>
      </c>
      <c r="C8" s="15">
        <f t="shared" si="4"/>
        <v>3.4622800000000002E-2</v>
      </c>
      <c r="D8" s="15">
        <f t="shared" si="4"/>
        <v>2.4534800000000001E-7</v>
      </c>
      <c r="E8" s="15">
        <f t="shared" si="4"/>
        <v>1.3813800000000001E-8</v>
      </c>
      <c r="F8" s="15">
        <f t="shared" si="4"/>
        <v>5.6312999999999995</v>
      </c>
      <c r="G8" s="15">
        <f t="shared" si="4"/>
        <v>-58.136000000000003</v>
      </c>
      <c r="H8" s="15">
        <f t="shared" si="4"/>
        <v>11.319399999999998</v>
      </c>
      <c r="I8" s="15">
        <f t="shared" si="4"/>
        <v>19.515800000000002</v>
      </c>
      <c r="J8" s="15">
        <f t="shared" si="4"/>
        <v>-4.1640400000000003E-19</v>
      </c>
      <c r="K8" s="15">
        <f t="shared" si="4"/>
        <v>2.9991400000000004E-19</v>
      </c>
      <c r="L8" s="15">
        <f t="shared" si="4"/>
        <v>72.086399999999998</v>
      </c>
      <c r="M8" s="15">
        <f t="shared" si="4"/>
        <v>2.8991999999999996</v>
      </c>
      <c r="N8" s="15">
        <f t="shared" si="4"/>
        <v>5.5892799999999999E-2</v>
      </c>
      <c r="O8" s="15">
        <f t="shared" si="4"/>
        <v>1.9278400000000002</v>
      </c>
      <c r="P8" s="15">
        <f t="shared" si="4"/>
        <v>6869.4</v>
      </c>
      <c r="Q8" s="15">
        <f t="shared" si="4"/>
        <v>13.637799999999999</v>
      </c>
      <c r="R8" s="15">
        <f t="shared" si="4"/>
        <v>0.19853199999999999</v>
      </c>
      <c r="S8" s="23">
        <f t="shared" si="4"/>
        <v>1.6103199999999999E-12</v>
      </c>
      <c r="T8" s="15">
        <f t="shared" si="4"/>
        <v>4.0825600000000005E-14</v>
      </c>
      <c r="U8" s="15">
        <f t="shared" si="4"/>
        <v>2.5352000000000006</v>
      </c>
      <c r="V8" s="15">
        <f t="shared" si="4"/>
        <v>0.96545799999999993</v>
      </c>
      <c r="W8" s="15">
        <f t="shared" si="4"/>
        <v>1.4932000000000001E-3</v>
      </c>
      <c r="X8" s="15">
        <f t="shared" si="4"/>
        <v>0.154664</v>
      </c>
      <c r="Z8" s="12">
        <f>AVERAGE(Z3:Z7)</f>
        <v>2.4534800000000001E-7</v>
      </c>
      <c r="AA8" s="12">
        <f>AVERAGE(AA3:AA7)</f>
        <v>6811.2640000000001</v>
      </c>
      <c r="AB8" s="12">
        <f>AVERAGE(AB3:AB7)</f>
        <v>-4.1640400000000003E-19</v>
      </c>
      <c r="AC8" s="12">
        <f>AVERAGE(AC3:AC7)</f>
        <v>1.6103199999999999E-12</v>
      </c>
    </row>
    <row r="10" spans="1:29" x14ac:dyDescent="0.25">
      <c r="A10" s="11">
        <v>2</v>
      </c>
    </row>
    <row r="11" spans="1:29" x14ac:dyDescent="0.25">
      <c r="A11" s="25" t="s">
        <v>56</v>
      </c>
      <c r="B11" s="25" t="s">
        <v>12</v>
      </c>
      <c r="C11" s="25" t="s">
        <v>13</v>
      </c>
      <c r="D11" s="25" t="s">
        <v>26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27</v>
      </c>
      <c r="K11" s="25" t="s">
        <v>28</v>
      </c>
      <c r="L11" s="25" t="s">
        <v>29</v>
      </c>
      <c r="M11" s="25" t="s">
        <v>30</v>
      </c>
      <c r="N11" s="25" t="s">
        <v>31</v>
      </c>
      <c r="O11" s="25" t="s">
        <v>32</v>
      </c>
      <c r="P11" s="25" t="s">
        <v>33</v>
      </c>
      <c r="Q11" s="25" t="s">
        <v>19</v>
      </c>
      <c r="R11" s="25" t="s">
        <v>20</v>
      </c>
      <c r="S11" s="25" t="s">
        <v>34</v>
      </c>
      <c r="T11" s="25" t="s">
        <v>35</v>
      </c>
      <c r="U11" s="25" t="s">
        <v>36</v>
      </c>
      <c r="V11" s="25" t="s">
        <v>37</v>
      </c>
      <c r="W11" s="25" t="s">
        <v>38</v>
      </c>
      <c r="X11" s="25" t="s">
        <v>39</v>
      </c>
      <c r="Z11" s="12" t="s">
        <v>43</v>
      </c>
      <c r="AA11" s="12" t="s">
        <v>42</v>
      </c>
      <c r="AB11" s="12" t="s">
        <v>44</v>
      </c>
      <c r="AC11" s="12" t="s">
        <v>45</v>
      </c>
    </row>
    <row r="12" spans="1:29" x14ac:dyDescent="0.25">
      <c r="A12" s="15" t="s">
        <v>99</v>
      </c>
      <c r="B12" s="16">
        <v>2.1981E-4</v>
      </c>
      <c r="C12" s="15">
        <v>3.5388999999999997E-2</v>
      </c>
      <c r="D12" s="16">
        <v>2.4696999999999999E-7</v>
      </c>
      <c r="E12" s="16">
        <v>1.399E-8</v>
      </c>
      <c r="F12" s="16">
        <v>5.6646999999999998</v>
      </c>
      <c r="G12" s="15">
        <v>-60.84</v>
      </c>
      <c r="H12" s="15">
        <v>11.477</v>
      </c>
      <c r="I12" s="15">
        <v>18.864000000000001</v>
      </c>
      <c r="J12" s="16">
        <v>-5.0570000000000003E-19</v>
      </c>
      <c r="K12" s="16">
        <v>3.6231000000000002E-19</v>
      </c>
      <c r="L12" s="16">
        <v>71.644999999999996</v>
      </c>
      <c r="M12" s="15">
        <v>2.8820000000000001</v>
      </c>
      <c r="N12" s="16">
        <v>5.5576E-2</v>
      </c>
      <c r="O12" s="16">
        <v>1.9283999999999999</v>
      </c>
      <c r="P12" s="15">
        <v>6872</v>
      </c>
      <c r="Q12" s="16">
        <v>13.835000000000001</v>
      </c>
      <c r="R12" s="16">
        <v>0.20132</v>
      </c>
      <c r="S12" s="17">
        <v>1.6385999999999999E-12</v>
      </c>
      <c r="T12" s="16">
        <v>4.2103000000000001E-14</v>
      </c>
      <c r="U12" s="16">
        <v>2.5693999999999999</v>
      </c>
      <c r="V12" s="15">
        <v>0.96457999999999999</v>
      </c>
      <c r="W12" s="16">
        <v>1.5135999999999999E-3</v>
      </c>
      <c r="X12" s="16">
        <v>0.15692</v>
      </c>
      <c r="Z12" s="16">
        <f>D12</f>
        <v>2.4696999999999999E-7</v>
      </c>
      <c r="AA12" s="15">
        <f>G12+P12</f>
        <v>6811.16</v>
      </c>
      <c r="AB12" s="16">
        <f>J12</f>
        <v>-5.0570000000000003E-19</v>
      </c>
      <c r="AC12" s="16">
        <f>S12</f>
        <v>1.6385999999999999E-12</v>
      </c>
    </row>
    <row r="13" spans="1:29" x14ac:dyDescent="0.25">
      <c r="A13" s="18" t="s">
        <v>100</v>
      </c>
      <c r="B13" s="19">
        <v>2.2110000000000001E-4</v>
      </c>
      <c r="C13" s="18">
        <v>3.5597999999999998E-2</v>
      </c>
      <c r="D13" s="19">
        <v>2.5108E-7</v>
      </c>
      <c r="E13" s="19">
        <v>1.4055000000000001E-8</v>
      </c>
      <c r="F13" s="19">
        <v>5.5978000000000003</v>
      </c>
      <c r="G13" s="18">
        <v>-66.08</v>
      </c>
      <c r="H13" s="18">
        <v>11.545999999999999</v>
      </c>
      <c r="I13" s="18">
        <v>17.472999999999999</v>
      </c>
      <c r="J13" s="19">
        <v>-5.3019999999999998E-19</v>
      </c>
      <c r="K13" s="19">
        <v>3.7953000000000002E-19</v>
      </c>
      <c r="L13" s="19">
        <v>71.581999999999994</v>
      </c>
      <c r="M13" s="18">
        <v>2.8780000000000001</v>
      </c>
      <c r="N13" s="19">
        <v>5.5531999999999998E-2</v>
      </c>
      <c r="O13" s="19">
        <v>1.9295</v>
      </c>
      <c r="P13" s="18">
        <v>6891</v>
      </c>
      <c r="Q13" s="19">
        <v>13.927</v>
      </c>
      <c r="R13" s="19">
        <v>0.2021</v>
      </c>
      <c r="S13" s="20">
        <v>1.6739E-12</v>
      </c>
      <c r="T13" s="19">
        <v>4.3200999999999998E-14</v>
      </c>
      <c r="U13" s="19">
        <v>2.5809000000000002</v>
      </c>
      <c r="V13" s="18">
        <v>0.96343999999999996</v>
      </c>
      <c r="W13" s="19">
        <v>1.5204999999999999E-3</v>
      </c>
      <c r="X13" s="19">
        <v>0.15781999999999999</v>
      </c>
      <c r="Z13" s="19">
        <f t="shared" ref="Z13:Z16" si="5">D13</f>
        <v>2.5108E-7</v>
      </c>
      <c r="AA13" s="18">
        <f t="shared" ref="AA13:AA16" si="6">G13+P13</f>
        <v>6824.92</v>
      </c>
      <c r="AB13" s="19">
        <f t="shared" ref="AB13:AB16" si="7">J13</f>
        <v>-5.3019999999999998E-19</v>
      </c>
      <c r="AC13" s="19">
        <f t="shared" ref="AC13:AC16" si="8">S13</f>
        <v>1.6739E-12</v>
      </c>
    </row>
    <row r="14" spans="1:29" x14ac:dyDescent="0.25">
      <c r="A14" s="18" t="s">
        <v>101</v>
      </c>
      <c r="B14" s="19">
        <v>2.2294E-4</v>
      </c>
      <c r="C14" s="18">
        <v>3.5893000000000001E-2</v>
      </c>
      <c r="D14" s="19">
        <v>2.5171000000000002E-7</v>
      </c>
      <c r="E14" s="19">
        <v>1.4152999999999999E-8</v>
      </c>
      <c r="F14" s="19">
        <v>5.6227</v>
      </c>
      <c r="G14" s="18">
        <v>-67.36</v>
      </c>
      <c r="H14" s="18">
        <v>11.634</v>
      </c>
      <c r="I14" s="18">
        <v>17.271000000000001</v>
      </c>
      <c r="J14" s="19">
        <v>-5.4887999999999996E-19</v>
      </c>
      <c r="K14" s="19">
        <v>3.916E-19</v>
      </c>
      <c r="L14" s="19">
        <v>71.344999999999999</v>
      </c>
      <c r="M14" s="18">
        <v>2.875</v>
      </c>
      <c r="N14" s="19">
        <v>5.5351999999999998E-2</v>
      </c>
      <c r="O14" s="19">
        <v>1.9253</v>
      </c>
      <c r="P14" s="18">
        <v>6901</v>
      </c>
      <c r="Q14" s="19">
        <v>14.029</v>
      </c>
      <c r="R14" s="19">
        <v>0.20329</v>
      </c>
      <c r="S14" s="20">
        <v>1.6724E-12</v>
      </c>
      <c r="T14" s="19">
        <v>4.3370999999999999E-14</v>
      </c>
      <c r="U14" s="19">
        <v>2.5933000000000002</v>
      </c>
      <c r="V14" s="18">
        <v>0.96335999999999999</v>
      </c>
      <c r="W14" s="19">
        <v>1.5280000000000001E-3</v>
      </c>
      <c r="X14" s="19">
        <v>0.15861</v>
      </c>
      <c r="Z14" s="19">
        <f t="shared" si="5"/>
        <v>2.5171000000000002E-7</v>
      </c>
      <c r="AA14" s="18">
        <f t="shared" si="6"/>
        <v>6833.64</v>
      </c>
      <c r="AB14" s="19">
        <f t="shared" si="7"/>
        <v>-5.4887999999999996E-19</v>
      </c>
      <c r="AC14" s="19">
        <f t="shared" si="8"/>
        <v>1.6724E-12</v>
      </c>
    </row>
    <row r="15" spans="1:29" x14ac:dyDescent="0.25">
      <c r="A15" s="18" t="s">
        <v>102</v>
      </c>
      <c r="B15" s="19">
        <v>2.2409E-4</v>
      </c>
      <c r="C15" s="18">
        <v>3.6077999999999999E-2</v>
      </c>
      <c r="D15" s="19">
        <v>2.5192E-7</v>
      </c>
      <c r="E15" s="19">
        <v>1.4192000000000001E-8</v>
      </c>
      <c r="F15" s="19">
        <v>5.6334999999999997</v>
      </c>
      <c r="G15" s="18">
        <v>-67.73</v>
      </c>
      <c r="H15" s="18">
        <v>11.669</v>
      </c>
      <c r="I15" s="18">
        <v>17.228999999999999</v>
      </c>
      <c r="J15" s="19">
        <v>-5.7503000000000001E-19</v>
      </c>
      <c r="K15" s="19">
        <v>4.1126000000000001E-19</v>
      </c>
      <c r="L15" s="19">
        <v>71.52</v>
      </c>
      <c r="M15" s="18">
        <v>2.871</v>
      </c>
      <c r="N15" s="19">
        <v>5.5494000000000002E-2</v>
      </c>
      <c r="O15" s="19">
        <v>1.9329000000000001</v>
      </c>
      <c r="P15" s="18">
        <v>6904</v>
      </c>
      <c r="Q15" s="19">
        <v>14.077</v>
      </c>
      <c r="R15" s="19">
        <v>0.2039</v>
      </c>
      <c r="S15" s="20">
        <v>1.6867000000000001E-12</v>
      </c>
      <c r="T15" s="19">
        <v>4.3885000000000001E-14</v>
      </c>
      <c r="U15" s="19">
        <v>2.6017999999999999</v>
      </c>
      <c r="V15" s="18">
        <v>0.96294999999999997</v>
      </c>
      <c r="W15" s="19">
        <v>1.5330000000000001E-3</v>
      </c>
      <c r="X15" s="19">
        <v>0.15920000000000001</v>
      </c>
      <c r="Z15" s="19">
        <f t="shared" si="5"/>
        <v>2.5192E-7</v>
      </c>
      <c r="AA15" s="18">
        <f t="shared" si="6"/>
        <v>6836.27</v>
      </c>
      <c r="AB15" s="19">
        <f t="shared" si="7"/>
        <v>-5.7503000000000001E-19</v>
      </c>
      <c r="AC15" s="19">
        <f t="shared" si="8"/>
        <v>1.6867000000000001E-12</v>
      </c>
    </row>
    <row r="16" spans="1:29" x14ac:dyDescent="0.25">
      <c r="A16" s="18" t="s">
        <v>103</v>
      </c>
      <c r="B16" s="19">
        <v>2.2416E-4</v>
      </c>
      <c r="C16" s="18">
        <v>3.6089999999999997E-2</v>
      </c>
      <c r="D16" s="19">
        <v>2.5041999999999999E-7</v>
      </c>
      <c r="E16" s="19">
        <v>1.4187999999999999E-8</v>
      </c>
      <c r="F16" s="19">
        <v>5.6657000000000002</v>
      </c>
      <c r="G16" s="18">
        <v>-67.59</v>
      </c>
      <c r="H16" s="18">
        <v>11.657</v>
      </c>
      <c r="I16" s="18">
        <v>17.247</v>
      </c>
      <c r="J16" s="19">
        <v>-5.7196E-19</v>
      </c>
      <c r="K16" s="19">
        <v>4.0680000000000002E-19</v>
      </c>
      <c r="L16" s="19">
        <v>71.123999999999995</v>
      </c>
      <c r="M16" s="18">
        <v>2.871</v>
      </c>
      <c r="N16" s="19">
        <v>5.5185999999999999E-2</v>
      </c>
      <c r="O16" s="19">
        <v>1.9221999999999999</v>
      </c>
      <c r="P16" s="18">
        <v>6903</v>
      </c>
      <c r="Q16" s="19">
        <v>14.063000000000001</v>
      </c>
      <c r="R16" s="19">
        <v>0.20372000000000001</v>
      </c>
      <c r="S16" s="20">
        <v>1.675E-12</v>
      </c>
      <c r="T16" s="19">
        <v>4.3569000000000001E-14</v>
      </c>
      <c r="U16" s="19">
        <v>2.6011000000000002</v>
      </c>
      <c r="V16" s="18">
        <v>0.96331999999999995</v>
      </c>
      <c r="W16" s="19">
        <v>1.5324E-3</v>
      </c>
      <c r="X16" s="19">
        <v>0.15906999999999999</v>
      </c>
      <c r="Z16" s="21">
        <f t="shared" si="5"/>
        <v>2.5041999999999999E-7</v>
      </c>
      <c r="AA16" s="13">
        <f t="shared" si="6"/>
        <v>6835.41</v>
      </c>
      <c r="AB16" s="21">
        <f t="shared" si="7"/>
        <v>-5.7196E-19</v>
      </c>
      <c r="AC16" s="21">
        <f t="shared" si="8"/>
        <v>1.675E-12</v>
      </c>
    </row>
    <row r="17" spans="1:29" x14ac:dyDescent="0.25">
      <c r="A17" s="22" t="s">
        <v>24</v>
      </c>
      <c r="B17" s="15">
        <f t="shared" ref="B17:X17" si="9">AVERAGE(B12:B16)</f>
        <v>2.2242E-4</v>
      </c>
      <c r="C17" s="15">
        <f t="shared" si="9"/>
        <v>3.5809599999999997E-2</v>
      </c>
      <c r="D17" s="15">
        <f t="shared" si="9"/>
        <v>2.5041999999999999E-7</v>
      </c>
      <c r="E17" s="15">
        <f t="shared" si="9"/>
        <v>1.41156E-8</v>
      </c>
      <c r="F17" s="15">
        <f t="shared" si="9"/>
        <v>5.6368799999999997</v>
      </c>
      <c r="G17" s="15">
        <f t="shared" si="9"/>
        <v>-65.92</v>
      </c>
      <c r="H17" s="15">
        <f t="shared" si="9"/>
        <v>11.596599999999999</v>
      </c>
      <c r="I17" s="15">
        <f t="shared" si="9"/>
        <v>17.616800000000001</v>
      </c>
      <c r="J17" s="15">
        <f t="shared" si="9"/>
        <v>-5.4635399999999996E-19</v>
      </c>
      <c r="K17" s="15">
        <f t="shared" si="9"/>
        <v>3.9030000000000001E-19</v>
      </c>
      <c r="L17" s="15">
        <f t="shared" si="9"/>
        <v>71.443200000000004</v>
      </c>
      <c r="M17" s="15">
        <f t="shared" si="9"/>
        <v>2.8754</v>
      </c>
      <c r="N17" s="15">
        <f t="shared" si="9"/>
        <v>5.5427999999999998E-2</v>
      </c>
      <c r="O17" s="15">
        <f t="shared" si="9"/>
        <v>1.9276599999999999</v>
      </c>
      <c r="P17" s="15">
        <f t="shared" si="9"/>
        <v>6894.2</v>
      </c>
      <c r="Q17" s="15">
        <f t="shared" si="9"/>
        <v>13.9862</v>
      </c>
      <c r="R17" s="15">
        <f t="shared" si="9"/>
        <v>0.20286599999999999</v>
      </c>
      <c r="S17" s="23">
        <f t="shared" si="9"/>
        <v>1.6693200000000002E-12</v>
      </c>
      <c r="T17" s="15">
        <f t="shared" si="9"/>
        <v>4.3225799999999995E-14</v>
      </c>
      <c r="U17" s="15">
        <f t="shared" si="9"/>
        <v>2.5893000000000002</v>
      </c>
      <c r="V17" s="15">
        <f t="shared" si="9"/>
        <v>0.96353000000000011</v>
      </c>
      <c r="W17" s="15">
        <f t="shared" si="9"/>
        <v>1.5254999999999997E-3</v>
      </c>
      <c r="X17" s="15">
        <f t="shared" si="9"/>
        <v>0.15832399999999999</v>
      </c>
      <c r="Z17" s="12">
        <f>AVERAGE(Z12:Z16)</f>
        <v>2.5041999999999999E-7</v>
      </c>
      <c r="AA17" s="12">
        <f>AVERAGE(AA12:AA16)</f>
        <v>6828.2800000000007</v>
      </c>
      <c r="AB17" s="12">
        <f>AVERAGE(AB12:AB16)</f>
        <v>-5.4635399999999996E-19</v>
      </c>
      <c r="AC17" s="12">
        <f>AVERAGE(AC12:AC16)</f>
        <v>1.6693200000000002E-12</v>
      </c>
    </row>
    <row r="19" spans="1:29" x14ac:dyDescent="0.25">
      <c r="A19" s="24">
        <v>0.03</v>
      </c>
    </row>
    <row r="20" spans="1:29" x14ac:dyDescent="0.25">
      <c r="A20" s="13" t="s">
        <v>56</v>
      </c>
      <c r="B20" s="13" t="s">
        <v>12</v>
      </c>
      <c r="C20" s="13" t="s">
        <v>13</v>
      </c>
      <c r="D20" s="13" t="s">
        <v>26</v>
      </c>
      <c r="E20" s="13" t="s">
        <v>14</v>
      </c>
      <c r="F20" s="13" t="s">
        <v>15</v>
      </c>
      <c r="G20" s="13" t="s">
        <v>16</v>
      </c>
      <c r="H20" s="13" t="s">
        <v>17</v>
      </c>
      <c r="I20" s="13" t="s">
        <v>18</v>
      </c>
      <c r="J20" s="13" t="s">
        <v>27</v>
      </c>
      <c r="K20" s="13" t="s">
        <v>28</v>
      </c>
      <c r="L20" s="13" t="s">
        <v>29</v>
      </c>
      <c r="M20" s="13" t="s">
        <v>30</v>
      </c>
      <c r="N20" s="13" t="s">
        <v>31</v>
      </c>
      <c r="O20" s="13" t="s">
        <v>32</v>
      </c>
      <c r="P20" s="13" t="s">
        <v>33</v>
      </c>
      <c r="Q20" s="13" t="s">
        <v>19</v>
      </c>
      <c r="R20" s="13" t="s">
        <v>20</v>
      </c>
      <c r="S20" s="14" t="s">
        <v>34</v>
      </c>
      <c r="T20" s="13" t="s">
        <v>35</v>
      </c>
      <c r="U20" s="13" t="s">
        <v>36</v>
      </c>
      <c r="V20" s="13" t="s">
        <v>37</v>
      </c>
      <c r="W20" s="13" t="s">
        <v>38</v>
      </c>
      <c r="X20" s="13" t="s">
        <v>39</v>
      </c>
      <c r="Z20" s="12" t="s">
        <v>43</v>
      </c>
      <c r="AA20" s="12" t="s">
        <v>42</v>
      </c>
      <c r="AB20" s="12" t="s">
        <v>44</v>
      </c>
      <c r="AC20" s="12" t="s">
        <v>45</v>
      </c>
    </row>
    <row r="21" spans="1:29" x14ac:dyDescent="0.25">
      <c r="A21" s="12" t="s">
        <v>104</v>
      </c>
      <c r="B21" s="26">
        <v>2.2085E-4</v>
      </c>
      <c r="C21" s="12">
        <v>3.5555999999999997E-2</v>
      </c>
      <c r="D21" s="26">
        <v>2.5002000000000001E-7</v>
      </c>
      <c r="E21" s="26">
        <v>1.4063999999999999E-8</v>
      </c>
      <c r="F21" s="12">
        <v>5.6250999999999998</v>
      </c>
      <c r="G21" s="12">
        <v>-66.17</v>
      </c>
      <c r="H21" s="12">
        <v>11.561999999999999</v>
      </c>
      <c r="I21" s="12">
        <v>17.472999999999999</v>
      </c>
      <c r="J21" s="26">
        <v>-5.6466000000000004E-19</v>
      </c>
      <c r="K21" s="26">
        <v>4.1121999999999999E-19</v>
      </c>
      <c r="L21" s="12">
        <v>72.825999999999993</v>
      </c>
      <c r="M21" s="12">
        <v>2.875</v>
      </c>
      <c r="N21" s="12">
        <v>5.6501999999999997E-2</v>
      </c>
      <c r="O21" s="12">
        <v>1.9653</v>
      </c>
      <c r="P21" s="12">
        <v>6896</v>
      </c>
      <c r="Q21" s="12">
        <v>13.943</v>
      </c>
      <c r="R21" s="12">
        <v>0.20219000000000001</v>
      </c>
      <c r="S21" s="20">
        <v>1.6824E-12</v>
      </c>
      <c r="T21" s="26">
        <v>4.3399E-14</v>
      </c>
      <c r="U21" s="12">
        <v>2.5796000000000001</v>
      </c>
      <c r="V21" s="12">
        <v>0.96311999999999998</v>
      </c>
      <c r="W21" s="12">
        <v>1.5199E-3</v>
      </c>
      <c r="X21" s="12">
        <v>0.15781000000000001</v>
      </c>
      <c r="Z21" s="16">
        <f>D21</f>
        <v>2.5002000000000001E-7</v>
      </c>
      <c r="AA21" s="15">
        <f>G21+P21</f>
        <v>6829.83</v>
      </c>
      <c r="AB21" s="16">
        <f>J21</f>
        <v>-5.6466000000000004E-19</v>
      </c>
      <c r="AC21" s="16">
        <f>S21</f>
        <v>1.6824E-12</v>
      </c>
    </row>
    <row r="22" spans="1:29" x14ac:dyDescent="0.25">
      <c r="A22" s="12" t="s">
        <v>105</v>
      </c>
      <c r="B22" s="26">
        <v>2.2026000000000001E-4</v>
      </c>
      <c r="C22" s="12">
        <v>3.5462E-2</v>
      </c>
      <c r="D22" s="26">
        <v>2.5250999999999998E-7</v>
      </c>
      <c r="E22" s="26">
        <v>1.4044E-8</v>
      </c>
      <c r="F22" s="12">
        <v>5.5617999999999999</v>
      </c>
      <c r="G22" s="12">
        <v>-68.989999999999995</v>
      </c>
      <c r="H22" s="12">
        <v>11.545999999999999</v>
      </c>
      <c r="I22" s="12">
        <v>16.736000000000001</v>
      </c>
      <c r="J22" s="26">
        <v>-6.2314E-19</v>
      </c>
      <c r="K22" s="26">
        <v>4.5054999999999998E-19</v>
      </c>
      <c r="L22" s="12">
        <v>72.302999999999997</v>
      </c>
      <c r="M22" s="12">
        <v>2.8660000000000001</v>
      </c>
      <c r="N22" s="12">
        <v>5.6107999999999998E-2</v>
      </c>
      <c r="O22" s="12">
        <v>1.9577</v>
      </c>
      <c r="P22" s="12">
        <v>6906</v>
      </c>
      <c r="Q22" s="12">
        <v>13.935</v>
      </c>
      <c r="R22" s="12">
        <v>0.20177999999999999</v>
      </c>
      <c r="S22" s="20">
        <v>1.6952000000000001E-12</v>
      </c>
      <c r="T22" s="26">
        <v>4.3688999999999998E-14</v>
      </c>
      <c r="U22" s="12">
        <v>2.5771999999999999</v>
      </c>
      <c r="V22" s="12">
        <v>0.96274000000000004</v>
      </c>
      <c r="W22" s="12">
        <v>1.5184E-3</v>
      </c>
      <c r="X22" s="12">
        <v>0.15772</v>
      </c>
      <c r="Z22" s="19">
        <f t="shared" ref="Z22:Z25" si="10">D22</f>
        <v>2.5250999999999998E-7</v>
      </c>
      <c r="AA22" s="18">
        <f t="shared" ref="AA22:AA25" si="11">G22+P22</f>
        <v>6837.01</v>
      </c>
      <c r="AB22" s="19">
        <f t="shared" ref="AB22:AB25" si="12">J22</f>
        <v>-6.2314E-19</v>
      </c>
      <c r="AC22" s="19">
        <f t="shared" ref="AC22:AC25" si="13">S22</f>
        <v>1.6952000000000001E-12</v>
      </c>
    </row>
    <row r="23" spans="1:29" x14ac:dyDescent="0.25">
      <c r="A23" s="12" t="s">
        <v>106</v>
      </c>
      <c r="B23" s="26">
        <v>2.2062000000000001E-4</v>
      </c>
      <c r="C23" s="12">
        <v>3.5520000000000003E-2</v>
      </c>
      <c r="D23" s="26">
        <v>2.5092999999999998E-7</v>
      </c>
      <c r="E23" s="26">
        <v>1.405E-8</v>
      </c>
      <c r="F23" s="12">
        <v>5.5991999999999997</v>
      </c>
      <c r="G23" s="12">
        <v>-66.64</v>
      </c>
      <c r="H23" s="12">
        <v>11.535</v>
      </c>
      <c r="I23" s="12">
        <v>17.309000000000001</v>
      </c>
      <c r="J23" s="26">
        <v>-6.3202999999999998E-19</v>
      </c>
      <c r="K23" s="26">
        <v>4.5251999999999996E-19</v>
      </c>
      <c r="L23" s="12">
        <v>71.597999999999999</v>
      </c>
      <c r="M23" s="12">
        <v>2.8639999999999999</v>
      </c>
      <c r="N23" s="12">
        <v>5.5564000000000002E-2</v>
      </c>
      <c r="O23" s="12">
        <v>1.9400999999999999</v>
      </c>
      <c r="P23" s="12">
        <v>6908</v>
      </c>
      <c r="Q23" s="12">
        <v>13.927</v>
      </c>
      <c r="R23" s="12">
        <v>0.20161000000000001</v>
      </c>
      <c r="S23" s="20">
        <v>1.6792999999999999E-12</v>
      </c>
      <c r="T23" s="26">
        <v>4.3295E-14</v>
      </c>
      <c r="U23" s="12">
        <v>2.5781999999999998</v>
      </c>
      <c r="V23" s="12">
        <v>0.96325000000000005</v>
      </c>
      <c r="W23" s="12">
        <v>1.5187E-3</v>
      </c>
      <c r="X23" s="12">
        <v>0.15765999999999999</v>
      </c>
      <c r="Z23" s="19">
        <f t="shared" si="10"/>
        <v>2.5092999999999998E-7</v>
      </c>
      <c r="AA23" s="18">
        <f t="shared" si="11"/>
        <v>6841.36</v>
      </c>
      <c r="AB23" s="19">
        <f t="shared" si="12"/>
        <v>-6.3202999999999998E-19</v>
      </c>
      <c r="AC23" s="19">
        <f t="shared" si="13"/>
        <v>1.6792999999999999E-12</v>
      </c>
    </row>
    <row r="24" spans="1:29" x14ac:dyDescent="0.25">
      <c r="A24" s="12" t="s">
        <v>107</v>
      </c>
      <c r="B24" s="26">
        <v>2.2086E-4</v>
      </c>
      <c r="C24" s="12">
        <v>3.5559E-2</v>
      </c>
      <c r="D24" s="26">
        <v>2.5218999999999998E-7</v>
      </c>
      <c r="E24" s="26">
        <v>1.4082E-8</v>
      </c>
      <c r="F24" s="12">
        <v>5.5838999999999999</v>
      </c>
      <c r="G24" s="12">
        <v>-68.36</v>
      </c>
      <c r="H24" s="12">
        <v>11.573</v>
      </c>
      <c r="I24" s="12">
        <v>16.928999999999998</v>
      </c>
      <c r="J24" s="26">
        <v>-6.2628999999999996E-19</v>
      </c>
      <c r="K24" s="26">
        <v>4.4840999999999999E-19</v>
      </c>
      <c r="L24" s="12">
        <v>71.597999999999999</v>
      </c>
      <c r="M24" s="12">
        <v>2.8650000000000002</v>
      </c>
      <c r="N24" s="12">
        <v>5.5562E-2</v>
      </c>
      <c r="O24" s="12">
        <v>1.9393</v>
      </c>
      <c r="P24" s="12">
        <v>6913</v>
      </c>
      <c r="Q24" s="12">
        <v>13.968999999999999</v>
      </c>
      <c r="R24" s="12">
        <v>0.20207</v>
      </c>
      <c r="S24" s="20">
        <v>1.6886000000000001E-12</v>
      </c>
      <c r="T24" s="26">
        <v>4.3590999999999997E-14</v>
      </c>
      <c r="U24" s="12">
        <v>2.5815000000000001</v>
      </c>
      <c r="V24" s="12">
        <v>0.96289000000000002</v>
      </c>
      <c r="W24" s="12">
        <v>1.5208000000000001E-3</v>
      </c>
      <c r="X24" s="12">
        <v>0.15794</v>
      </c>
      <c r="Z24" s="19">
        <f t="shared" si="10"/>
        <v>2.5218999999999998E-7</v>
      </c>
      <c r="AA24" s="18">
        <f t="shared" si="11"/>
        <v>6844.64</v>
      </c>
      <c r="AB24" s="19">
        <f t="shared" si="12"/>
        <v>-6.2628999999999996E-19</v>
      </c>
      <c r="AC24" s="19">
        <f t="shared" si="13"/>
        <v>1.6886000000000001E-12</v>
      </c>
    </row>
    <row r="25" spans="1:29" x14ac:dyDescent="0.25">
      <c r="A25" s="12" t="s">
        <v>108</v>
      </c>
      <c r="B25" s="26">
        <v>2.2258E-4</v>
      </c>
      <c r="C25" s="12">
        <v>3.5836E-2</v>
      </c>
      <c r="D25" s="26">
        <v>2.5246000000000003E-7</v>
      </c>
      <c r="E25" s="26">
        <v>1.4143E-8</v>
      </c>
      <c r="F25" s="12">
        <v>5.6021000000000001</v>
      </c>
      <c r="G25" s="12">
        <v>-69.95</v>
      </c>
      <c r="H25" s="12">
        <v>11.632999999999999</v>
      </c>
      <c r="I25" s="12">
        <v>16.63</v>
      </c>
      <c r="J25" s="26">
        <v>-6.3185999999999996E-19</v>
      </c>
      <c r="K25" s="26">
        <v>4.5555999999999999E-19</v>
      </c>
      <c r="L25" s="12">
        <v>72.097999999999999</v>
      </c>
      <c r="M25" s="12">
        <v>2.8639999999999999</v>
      </c>
      <c r="N25" s="12">
        <v>5.5953000000000003E-2</v>
      </c>
      <c r="O25" s="12">
        <v>1.9537</v>
      </c>
      <c r="P25" s="12">
        <v>6913</v>
      </c>
      <c r="Q25" s="12">
        <v>14.042</v>
      </c>
      <c r="R25" s="12">
        <v>0.20311999999999999</v>
      </c>
      <c r="S25" s="20">
        <v>1.7078000000000001E-12</v>
      </c>
      <c r="T25" s="26">
        <v>4.4293000000000002E-14</v>
      </c>
      <c r="U25" s="12">
        <v>2.5935999999999999</v>
      </c>
      <c r="V25" s="12">
        <v>0.96231999999999995</v>
      </c>
      <c r="W25" s="12">
        <v>1.5282E-3</v>
      </c>
      <c r="X25" s="12">
        <v>0.1588</v>
      </c>
      <c r="Z25" s="21">
        <f t="shared" si="10"/>
        <v>2.5246000000000003E-7</v>
      </c>
      <c r="AA25" s="13">
        <f t="shared" si="11"/>
        <v>6843.05</v>
      </c>
      <c r="AB25" s="21">
        <f t="shared" si="12"/>
        <v>-6.3185999999999996E-19</v>
      </c>
      <c r="AC25" s="21">
        <f t="shared" si="13"/>
        <v>1.7078000000000001E-12</v>
      </c>
    </row>
    <row r="26" spans="1:29" x14ac:dyDescent="0.25">
      <c r="A26" s="22" t="s">
        <v>24</v>
      </c>
      <c r="B26" s="15">
        <f t="shared" ref="B26:X26" si="14">AVERAGE(B21:B25)</f>
        <v>2.21034E-4</v>
      </c>
      <c r="C26" s="15">
        <f t="shared" si="14"/>
        <v>3.5586600000000003E-2</v>
      </c>
      <c r="D26" s="15">
        <f t="shared" si="14"/>
        <v>2.5162200000000003E-7</v>
      </c>
      <c r="E26" s="15">
        <f t="shared" si="14"/>
        <v>1.4076600000000001E-8</v>
      </c>
      <c r="F26" s="15">
        <f t="shared" si="14"/>
        <v>5.5944199999999995</v>
      </c>
      <c r="G26" s="15">
        <f t="shared" si="14"/>
        <v>-68.022000000000006</v>
      </c>
      <c r="H26" s="15">
        <f t="shared" si="14"/>
        <v>11.569800000000001</v>
      </c>
      <c r="I26" s="15">
        <f t="shared" si="14"/>
        <v>17.0154</v>
      </c>
      <c r="J26" s="15">
        <f t="shared" si="14"/>
        <v>-6.1559599999999995E-19</v>
      </c>
      <c r="K26" s="15">
        <f t="shared" si="14"/>
        <v>4.4365199999999993E-19</v>
      </c>
      <c r="L26" s="15">
        <f t="shared" si="14"/>
        <v>72.084599999999995</v>
      </c>
      <c r="M26" s="15">
        <f t="shared" si="14"/>
        <v>2.8668</v>
      </c>
      <c r="N26" s="15">
        <f t="shared" si="14"/>
        <v>5.5937799999999996E-2</v>
      </c>
      <c r="O26" s="15">
        <f t="shared" si="14"/>
        <v>1.95122</v>
      </c>
      <c r="P26" s="15">
        <f t="shared" si="14"/>
        <v>6907.2</v>
      </c>
      <c r="Q26" s="15">
        <f t="shared" si="14"/>
        <v>13.963200000000001</v>
      </c>
      <c r="R26" s="15">
        <f t="shared" si="14"/>
        <v>0.202154</v>
      </c>
      <c r="S26" s="23">
        <f t="shared" si="14"/>
        <v>1.6906600000000002E-12</v>
      </c>
      <c r="T26" s="15">
        <f t="shared" si="14"/>
        <v>4.3653399999999996E-14</v>
      </c>
      <c r="U26" s="15">
        <f t="shared" si="14"/>
        <v>2.5820200000000004</v>
      </c>
      <c r="V26" s="15">
        <f t="shared" si="14"/>
        <v>0.96286400000000005</v>
      </c>
      <c r="W26" s="15">
        <f t="shared" si="14"/>
        <v>1.5211999999999999E-3</v>
      </c>
      <c r="X26" s="15">
        <f t="shared" si="14"/>
        <v>0.15798600000000002</v>
      </c>
      <c r="Z26" s="12">
        <f>AVERAGE(Z21:Z25)</f>
        <v>2.5162200000000003E-7</v>
      </c>
      <c r="AA26" s="12">
        <f>AVERAGE(AA21:AA25)</f>
        <v>6839.1779999999999</v>
      </c>
      <c r="AB26" s="12">
        <f>AVERAGE(AB21:AB25)</f>
        <v>-6.1559599999999995E-19</v>
      </c>
      <c r="AC26" s="12">
        <f>AVERAGE(AC21:AC25)</f>
        <v>1.6906600000000002E-12</v>
      </c>
    </row>
    <row r="28" spans="1:29" x14ac:dyDescent="0.25">
      <c r="A28" s="27">
        <v>4</v>
      </c>
    </row>
    <row r="29" spans="1:29" x14ac:dyDescent="0.25">
      <c r="A29" s="14" t="s">
        <v>56</v>
      </c>
      <c r="B29" s="14" t="s">
        <v>12</v>
      </c>
      <c r="C29" s="14" t="s">
        <v>13</v>
      </c>
      <c r="D29" s="14" t="s">
        <v>26</v>
      </c>
      <c r="E29" s="14" t="s">
        <v>14</v>
      </c>
      <c r="F29" s="14" t="s">
        <v>15</v>
      </c>
      <c r="G29" s="14" t="s">
        <v>16</v>
      </c>
      <c r="H29" s="14" t="s">
        <v>17</v>
      </c>
      <c r="I29" s="14" t="s">
        <v>18</v>
      </c>
      <c r="J29" s="14" t="s">
        <v>27</v>
      </c>
      <c r="K29" s="14" t="s">
        <v>28</v>
      </c>
      <c r="L29" s="14" t="s">
        <v>29</v>
      </c>
      <c r="M29" s="14" t="s">
        <v>30</v>
      </c>
      <c r="N29" s="14" t="s">
        <v>31</v>
      </c>
      <c r="O29" s="14" t="s">
        <v>32</v>
      </c>
      <c r="P29" s="14" t="s">
        <v>33</v>
      </c>
      <c r="Q29" s="14" t="s">
        <v>19</v>
      </c>
      <c r="R29" s="14" t="s">
        <v>20</v>
      </c>
      <c r="S29" s="14" t="s">
        <v>34</v>
      </c>
      <c r="T29" s="14" t="s">
        <v>35</v>
      </c>
      <c r="U29" s="14" t="s">
        <v>36</v>
      </c>
      <c r="V29" s="14" t="s">
        <v>37</v>
      </c>
      <c r="W29" s="14" t="s">
        <v>38</v>
      </c>
      <c r="X29" s="14" t="s">
        <v>39</v>
      </c>
      <c r="Z29" s="12" t="s">
        <v>43</v>
      </c>
      <c r="AA29" s="12" t="s">
        <v>42</v>
      </c>
      <c r="AB29" s="12" t="s">
        <v>44</v>
      </c>
      <c r="AC29" s="12" t="s">
        <v>45</v>
      </c>
    </row>
    <row r="30" spans="1:29" x14ac:dyDescent="0.25">
      <c r="A30" s="18" t="s">
        <v>109</v>
      </c>
      <c r="B30" s="19">
        <v>2.2075E-4</v>
      </c>
      <c r="C30" s="18">
        <v>3.5541000000000003E-2</v>
      </c>
      <c r="D30" s="19">
        <v>2.4918000000000001E-7</v>
      </c>
      <c r="E30" s="19">
        <v>1.4047E-8</v>
      </c>
      <c r="F30" s="19">
        <v>5.6372999999999998</v>
      </c>
      <c r="G30" s="18">
        <v>-66.430000000000007</v>
      </c>
      <c r="H30" s="18">
        <v>11.484999999999999</v>
      </c>
      <c r="I30" s="18">
        <v>17.289000000000001</v>
      </c>
      <c r="J30" s="19">
        <v>-6.0617000000000001E-19</v>
      </c>
      <c r="K30" s="19">
        <v>4.4609000000000005E-19</v>
      </c>
      <c r="L30" s="19">
        <v>73.591999999999999</v>
      </c>
      <c r="M30" s="18">
        <v>2.8690000000000002</v>
      </c>
      <c r="N30" s="19">
        <v>5.7105000000000003E-2</v>
      </c>
      <c r="O30" s="19">
        <v>1.9903999999999999</v>
      </c>
      <c r="P30" s="18">
        <v>6970</v>
      </c>
      <c r="Q30" s="19">
        <v>13.909000000000001</v>
      </c>
      <c r="R30" s="19">
        <v>0.19955999999999999</v>
      </c>
      <c r="S30" s="20">
        <v>1.6776E-12</v>
      </c>
      <c r="T30" s="19">
        <v>4.3124000000000003E-14</v>
      </c>
      <c r="U30" s="19">
        <v>2.5706000000000002</v>
      </c>
      <c r="V30" s="18">
        <v>0.96328000000000003</v>
      </c>
      <c r="W30" s="19">
        <v>1.513E-3</v>
      </c>
      <c r="X30" s="19">
        <v>0.15706999999999999</v>
      </c>
      <c r="Z30" s="16">
        <f>D30</f>
        <v>2.4918000000000001E-7</v>
      </c>
      <c r="AA30" s="15">
        <f>G30+P30</f>
        <v>6903.57</v>
      </c>
      <c r="AB30" s="16">
        <f>J30</f>
        <v>-6.0617000000000001E-19</v>
      </c>
      <c r="AC30" s="16">
        <f>S30</f>
        <v>1.6776E-12</v>
      </c>
    </row>
    <row r="31" spans="1:29" x14ac:dyDescent="0.25">
      <c r="A31" s="18" t="s">
        <v>110</v>
      </c>
      <c r="B31" s="19">
        <v>2.2101999999999999E-4</v>
      </c>
      <c r="C31" s="18">
        <v>3.5583999999999998E-2</v>
      </c>
      <c r="D31" s="19">
        <v>2.5035000000000001E-7</v>
      </c>
      <c r="E31" s="19">
        <v>1.4053E-8</v>
      </c>
      <c r="F31" s="19">
        <v>5.6132999999999997</v>
      </c>
      <c r="G31" s="18">
        <v>-66.36</v>
      </c>
      <c r="H31" s="18">
        <v>11.487</v>
      </c>
      <c r="I31" s="18">
        <v>17.309999999999999</v>
      </c>
      <c r="J31" s="19">
        <v>-6.5146000000000004E-19</v>
      </c>
      <c r="K31" s="19">
        <v>4.7593E-19</v>
      </c>
      <c r="L31" s="19">
        <v>73.055999999999997</v>
      </c>
      <c r="M31" s="18">
        <v>2.863</v>
      </c>
      <c r="N31" s="19">
        <v>5.6697999999999998E-2</v>
      </c>
      <c r="O31" s="19">
        <v>1.9803999999999999</v>
      </c>
      <c r="P31" s="18">
        <v>6972</v>
      </c>
      <c r="Q31" s="19">
        <v>13.916</v>
      </c>
      <c r="R31" s="19">
        <v>0.1996</v>
      </c>
      <c r="S31" s="20">
        <v>1.6756E-12</v>
      </c>
      <c r="T31" s="19">
        <v>4.3106E-14</v>
      </c>
      <c r="U31" s="19">
        <v>2.5726</v>
      </c>
      <c r="V31" s="18">
        <v>0.96335000000000004</v>
      </c>
      <c r="W31" s="19">
        <v>1.5141E-3</v>
      </c>
      <c r="X31" s="19">
        <v>0.15717</v>
      </c>
      <c r="Z31" s="19">
        <f t="shared" ref="Z31:Z34" si="15">D31</f>
        <v>2.5035000000000001E-7</v>
      </c>
      <c r="AA31" s="18">
        <f t="shared" ref="AA31:AA34" si="16">G31+P31</f>
        <v>6905.64</v>
      </c>
      <c r="AB31" s="19">
        <f t="shared" ref="AB31:AB34" si="17">J31</f>
        <v>-6.5146000000000004E-19</v>
      </c>
      <c r="AC31" s="19">
        <f t="shared" ref="AC31:AC34" si="18">S31</f>
        <v>1.6756E-12</v>
      </c>
    </row>
    <row r="32" spans="1:29" x14ac:dyDescent="0.25">
      <c r="A32" s="18" t="s">
        <v>111</v>
      </c>
      <c r="B32" s="19">
        <v>2.2493E-4</v>
      </c>
      <c r="C32" s="18">
        <v>3.6213000000000002E-2</v>
      </c>
      <c r="D32" s="19">
        <v>2.5129999999999998E-7</v>
      </c>
      <c r="E32" s="19">
        <v>1.4209E-8</v>
      </c>
      <c r="F32" s="19">
        <v>5.6542000000000003</v>
      </c>
      <c r="G32" s="18">
        <v>-70.25</v>
      </c>
      <c r="H32" s="18">
        <v>11.632999999999999</v>
      </c>
      <c r="I32" s="18">
        <v>16.559000000000001</v>
      </c>
      <c r="J32" s="19">
        <v>-6.2164999999999998E-19</v>
      </c>
      <c r="K32" s="19">
        <v>4.583E-19</v>
      </c>
      <c r="L32" s="19">
        <v>73.722999999999999</v>
      </c>
      <c r="M32" s="18">
        <v>2.8660000000000001</v>
      </c>
      <c r="N32" s="19">
        <v>5.7211999999999999E-2</v>
      </c>
      <c r="O32" s="19">
        <v>1.9962</v>
      </c>
      <c r="P32" s="18">
        <v>6985</v>
      </c>
      <c r="Q32" s="19">
        <v>14.098000000000001</v>
      </c>
      <c r="R32" s="19">
        <v>0.20183000000000001</v>
      </c>
      <c r="S32" s="20">
        <v>1.7212E-12</v>
      </c>
      <c r="T32" s="19">
        <v>4.4762999999999999E-14</v>
      </c>
      <c r="U32" s="19">
        <v>2.6006999999999998</v>
      </c>
      <c r="V32" s="18">
        <v>0.96196000000000004</v>
      </c>
      <c r="W32" s="19">
        <v>1.531E-3</v>
      </c>
      <c r="X32" s="19">
        <v>0.15915000000000001</v>
      </c>
      <c r="Z32" s="19">
        <f t="shared" si="15"/>
        <v>2.5129999999999998E-7</v>
      </c>
      <c r="AA32" s="18">
        <f t="shared" si="16"/>
        <v>6914.75</v>
      </c>
      <c r="AB32" s="19">
        <f t="shared" si="17"/>
        <v>-6.2164999999999998E-19</v>
      </c>
      <c r="AC32" s="19">
        <f t="shared" si="18"/>
        <v>1.7212E-12</v>
      </c>
    </row>
    <row r="33" spans="1:29" x14ac:dyDescent="0.25">
      <c r="A33" s="18" t="s">
        <v>112</v>
      </c>
      <c r="B33" s="19">
        <v>2.2217E-4</v>
      </c>
      <c r="C33" s="18">
        <v>3.5770000000000003E-2</v>
      </c>
      <c r="D33" s="19">
        <v>2.5344999999999998E-7</v>
      </c>
      <c r="E33" s="19">
        <v>1.4114999999999999E-8</v>
      </c>
      <c r="F33" s="19">
        <v>5.5690999999999997</v>
      </c>
      <c r="G33" s="18">
        <v>-70.86</v>
      </c>
      <c r="H33" s="18">
        <v>11.547000000000001</v>
      </c>
      <c r="I33" s="18">
        <v>16.295999999999999</v>
      </c>
      <c r="J33" s="19">
        <v>-6.5051999999999999E-19</v>
      </c>
      <c r="K33" s="19">
        <v>4.7611000000000004E-19</v>
      </c>
      <c r="L33" s="19">
        <v>73.188999999999993</v>
      </c>
      <c r="M33" s="18">
        <v>2.8620000000000001</v>
      </c>
      <c r="N33" s="19">
        <v>5.6800999999999997E-2</v>
      </c>
      <c r="O33" s="19">
        <v>1.9846999999999999</v>
      </c>
      <c r="P33" s="18">
        <v>6994</v>
      </c>
      <c r="Q33" s="19">
        <v>13.999000000000001</v>
      </c>
      <c r="R33" s="19">
        <v>0.20016</v>
      </c>
      <c r="S33" s="20">
        <v>1.7046E-12</v>
      </c>
      <c r="T33" s="19">
        <v>4.4008E-14</v>
      </c>
      <c r="U33" s="19">
        <v>2.5817000000000001</v>
      </c>
      <c r="V33" s="18">
        <v>0.96240999999999999</v>
      </c>
      <c r="W33" s="19">
        <v>1.5195E-3</v>
      </c>
      <c r="X33" s="19">
        <v>0.15787999999999999</v>
      </c>
      <c r="Z33" s="19">
        <f t="shared" si="15"/>
        <v>2.5344999999999998E-7</v>
      </c>
      <c r="AA33" s="18">
        <f t="shared" si="16"/>
        <v>6923.14</v>
      </c>
      <c r="AB33" s="19">
        <f t="shared" si="17"/>
        <v>-6.5051999999999999E-19</v>
      </c>
      <c r="AC33" s="19">
        <f t="shared" si="18"/>
        <v>1.7046E-12</v>
      </c>
    </row>
    <row r="34" spans="1:29" x14ac:dyDescent="0.25">
      <c r="A34" s="28" t="s">
        <v>113</v>
      </c>
      <c r="B34" s="19">
        <v>2.2112999999999999E-4</v>
      </c>
      <c r="C34" s="18">
        <v>3.5602000000000002E-2</v>
      </c>
      <c r="D34" s="19">
        <v>2.5120000000000003E-7</v>
      </c>
      <c r="E34" s="19">
        <v>1.4094E-8</v>
      </c>
      <c r="F34" s="18">
        <v>5.6106999999999996</v>
      </c>
      <c r="G34" s="18">
        <v>-69.36</v>
      </c>
      <c r="H34" s="18">
        <v>11.515000000000001</v>
      </c>
      <c r="I34" s="18">
        <v>16.602</v>
      </c>
      <c r="J34" s="19">
        <v>-6.8981000000000001E-19</v>
      </c>
      <c r="K34" s="19">
        <v>4.9963000000000001E-19</v>
      </c>
      <c r="L34" s="18">
        <v>72.430000000000007</v>
      </c>
      <c r="M34" s="18">
        <v>2.8570000000000002</v>
      </c>
      <c r="N34" s="18">
        <v>5.6219999999999999E-2</v>
      </c>
      <c r="O34" s="18">
        <v>1.9678</v>
      </c>
      <c r="P34" s="18">
        <v>6997</v>
      </c>
      <c r="Q34" s="18">
        <v>13.956</v>
      </c>
      <c r="R34" s="18">
        <v>0.19946</v>
      </c>
      <c r="S34" s="20">
        <v>1.6669000000000001E-12</v>
      </c>
      <c r="T34" s="19">
        <v>4.2879E-14</v>
      </c>
      <c r="U34" s="18">
        <v>2.5724</v>
      </c>
      <c r="V34" s="18">
        <v>0.96347000000000005</v>
      </c>
      <c r="W34" s="18">
        <v>1.5138E-3</v>
      </c>
      <c r="X34" s="18">
        <v>0.15712000000000001</v>
      </c>
      <c r="Z34" s="21">
        <f t="shared" si="15"/>
        <v>2.5120000000000003E-7</v>
      </c>
      <c r="AA34" s="13">
        <f t="shared" si="16"/>
        <v>6927.64</v>
      </c>
      <c r="AB34" s="21">
        <f t="shared" si="17"/>
        <v>-6.8981000000000001E-19</v>
      </c>
      <c r="AC34" s="21">
        <f t="shared" si="18"/>
        <v>1.6669000000000001E-12</v>
      </c>
    </row>
    <row r="35" spans="1:29" x14ac:dyDescent="0.25">
      <c r="A35" s="22" t="s">
        <v>24</v>
      </c>
      <c r="B35" s="15">
        <f t="shared" ref="B35:X35" si="19">AVERAGE(B30:B34)</f>
        <v>2.2199999999999998E-4</v>
      </c>
      <c r="C35" s="15">
        <f t="shared" si="19"/>
        <v>3.5741999999999996E-2</v>
      </c>
      <c r="D35" s="15">
        <f t="shared" si="19"/>
        <v>2.5109600000000001E-7</v>
      </c>
      <c r="E35" s="15">
        <f t="shared" si="19"/>
        <v>1.41036E-8</v>
      </c>
      <c r="F35" s="15">
        <f t="shared" si="19"/>
        <v>5.6169199999999986</v>
      </c>
      <c r="G35" s="15">
        <f t="shared" si="19"/>
        <v>-68.652000000000015</v>
      </c>
      <c r="H35" s="15">
        <f t="shared" si="19"/>
        <v>11.5334</v>
      </c>
      <c r="I35" s="15">
        <f t="shared" si="19"/>
        <v>16.811200000000003</v>
      </c>
      <c r="J35" s="15">
        <f t="shared" si="19"/>
        <v>-6.4392200000000004E-19</v>
      </c>
      <c r="K35" s="15">
        <f t="shared" si="19"/>
        <v>4.7121200000000006E-19</v>
      </c>
      <c r="L35" s="15">
        <f t="shared" si="19"/>
        <v>73.197999999999993</v>
      </c>
      <c r="M35" s="15">
        <f t="shared" si="19"/>
        <v>2.8633999999999999</v>
      </c>
      <c r="N35" s="15">
        <f t="shared" si="19"/>
        <v>5.6807200000000002E-2</v>
      </c>
      <c r="O35" s="15">
        <f t="shared" si="19"/>
        <v>1.9838999999999998</v>
      </c>
      <c r="P35" s="15">
        <f t="shared" si="19"/>
        <v>6983.6</v>
      </c>
      <c r="Q35" s="15">
        <f t="shared" si="19"/>
        <v>13.9756</v>
      </c>
      <c r="R35" s="15">
        <f t="shared" si="19"/>
        <v>0.20012199999999999</v>
      </c>
      <c r="S35" s="23">
        <f t="shared" si="19"/>
        <v>1.6891800000000001E-12</v>
      </c>
      <c r="T35" s="15">
        <f t="shared" si="19"/>
        <v>4.3575999999999997E-14</v>
      </c>
      <c r="U35" s="15">
        <f t="shared" si="19"/>
        <v>2.5796000000000001</v>
      </c>
      <c r="V35" s="15">
        <f t="shared" si="19"/>
        <v>0.96289400000000003</v>
      </c>
      <c r="W35" s="15">
        <f t="shared" si="19"/>
        <v>1.5182799999999999E-3</v>
      </c>
      <c r="X35" s="15">
        <f t="shared" si="19"/>
        <v>0.15767800000000001</v>
      </c>
      <c r="Z35" s="12">
        <f>AVERAGE(Z30:Z34)</f>
        <v>2.5109600000000001E-7</v>
      </c>
      <c r="AA35" s="12">
        <f>AVERAGE(AA30:AA34)</f>
        <v>6914.9479999999994</v>
      </c>
      <c r="AB35" s="12">
        <f>AVERAGE(AB30:AB34)</f>
        <v>-6.4392200000000004E-19</v>
      </c>
      <c r="AC35" s="12">
        <f>AVERAGE(AC30:AC34)</f>
        <v>1.6891800000000001E-12</v>
      </c>
    </row>
    <row r="37" spans="1:29" x14ac:dyDescent="0.25">
      <c r="A37" s="29">
        <v>0.05</v>
      </c>
    </row>
    <row r="38" spans="1:29" x14ac:dyDescent="0.25">
      <c r="A38" s="14" t="s">
        <v>56</v>
      </c>
      <c r="B38" s="14" t="s">
        <v>12</v>
      </c>
      <c r="C38" s="14" t="s">
        <v>13</v>
      </c>
      <c r="D38" s="14" t="s">
        <v>26</v>
      </c>
      <c r="E38" s="14" t="s">
        <v>14</v>
      </c>
      <c r="F38" s="14" t="s">
        <v>15</v>
      </c>
      <c r="G38" s="14" t="s">
        <v>16</v>
      </c>
      <c r="H38" s="14" t="s">
        <v>17</v>
      </c>
      <c r="I38" s="14" t="s">
        <v>18</v>
      </c>
      <c r="J38" s="14" t="s">
        <v>27</v>
      </c>
      <c r="K38" s="14" t="s">
        <v>28</v>
      </c>
      <c r="L38" s="14" t="s">
        <v>29</v>
      </c>
      <c r="M38" s="14" t="s">
        <v>30</v>
      </c>
      <c r="N38" s="14" t="s">
        <v>31</v>
      </c>
      <c r="O38" s="14" t="s">
        <v>32</v>
      </c>
      <c r="P38" s="14" t="s">
        <v>33</v>
      </c>
      <c r="Q38" s="14" t="s">
        <v>19</v>
      </c>
      <c r="R38" s="14" t="s">
        <v>20</v>
      </c>
      <c r="S38" s="14" t="s">
        <v>34</v>
      </c>
      <c r="T38" s="14" t="s">
        <v>35</v>
      </c>
      <c r="U38" s="14" t="s">
        <v>36</v>
      </c>
      <c r="V38" s="14" t="s">
        <v>37</v>
      </c>
      <c r="W38" s="14" t="s">
        <v>38</v>
      </c>
      <c r="X38" s="14" t="s">
        <v>39</v>
      </c>
      <c r="Y38" s="18"/>
      <c r="Z38" s="12" t="s">
        <v>43</v>
      </c>
      <c r="AA38" s="12" t="s">
        <v>42</v>
      </c>
      <c r="AB38" s="12" t="s">
        <v>44</v>
      </c>
      <c r="AC38" s="12" t="s">
        <v>45</v>
      </c>
    </row>
    <row r="39" spans="1:29" x14ac:dyDescent="0.25">
      <c r="A39" s="18" t="s">
        <v>114</v>
      </c>
      <c r="B39" s="19">
        <v>2.1921000000000001E-4</v>
      </c>
      <c r="C39" s="18">
        <v>3.5291999999999997E-2</v>
      </c>
      <c r="D39" s="19">
        <v>2.4773000000000001E-7</v>
      </c>
      <c r="E39" s="19">
        <v>1.3983E-8</v>
      </c>
      <c r="F39" s="19">
        <v>5.6444999999999999</v>
      </c>
      <c r="G39" s="18">
        <v>-64.05</v>
      </c>
      <c r="H39" s="18">
        <v>11.398</v>
      </c>
      <c r="I39" s="18">
        <v>17.795000000000002</v>
      </c>
      <c r="J39" s="19">
        <v>-6.2407999999999996E-19</v>
      </c>
      <c r="K39" s="19">
        <v>4.6154999999999996E-19</v>
      </c>
      <c r="L39" s="19">
        <v>73.956999999999994</v>
      </c>
      <c r="M39" s="18">
        <v>2.867</v>
      </c>
      <c r="N39" s="19">
        <v>5.7390999999999998E-2</v>
      </c>
      <c r="O39" s="19">
        <v>2.0017999999999998</v>
      </c>
      <c r="P39" s="18">
        <v>7001</v>
      </c>
      <c r="Q39" s="19">
        <v>13.832000000000001</v>
      </c>
      <c r="R39" s="19">
        <v>0.19757</v>
      </c>
      <c r="S39" s="20">
        <v>1.6686E-12</v>
      </c>
      <c r="T39" s="19">
        <v>4.2663000000000001E-14</v>
      </c>
      <c r="U39" s="19">
        <v>2.5568</v>
      </c>
      <c r="V39" s="18">
        <v>0.96358999999999995</v>
      </c>
      <c r="W39" s="19">
        <v>1.5041E-3</v>
      </c>
      <c r="X39" s="19">
        <v>0.15609000000000001</v>
      </c>
      <c r="Z39" s="16">
        <f>D39</f>
        <v>2.4773000000000001E-7</v>
      </c>
      <c r="AA39" s="15">
        <f>G39+P39</f>
        <v>6936.95</v>
      </c>
      <c r="AB39" s="16">
        <f>J39</f>
        <v>-6.2407999999999996E-19</v>
      </c>
      <c r="AC39" s="16">
        <f>S39</f>
        <v>1.6686E-12</v>
      </c>
    </row>
    <row r="40" spans="1:29" x14ac:dyDescent="0.25">
      <c r="A40" s="18" t="s">
        <v>115</v>
      </c>
      <c r="B40" s="19">
        <v>2.2011000000000001E-4</v>
      </c>
      <c r="C40" s="18">
        <v>3.5437000000000003E-2</v>
      </c>
      <c r="D40" s="19">
        <v>2.5050999999999998E-7</v>
      </c>
      <c r="E40" s="19">
        <v>1.4019E-8</v>
      </c>
      <c r="F40" s="19">
        <v>5.5961999999999996</v>
      </c>
      <c r="G40" s="18">
        <v>-68.040000000000006</v>
      </c>
      <c r="H40" s="18">
        <v>11.443</v>
      </c>
      <c r="I40" s="18">
        <v>16.818000000000001</v>
      </c>
      <c r="J40" s="19">
        <v>-6.2549999999999997E-19</v>
      </c>
      <c r="K40" s="19">
        <v>4.6494000000000005E-19</v>
      </c>
      <c r="L40" s="19">
        <v>74.331000000000003</v>
      </c>
      <c r="M40" s="18">
        <v>2.867</v>
      </c>
      <c r="N40" s="19">
        <v>5.7681999999999997E-2</v>
      </c>
      <c r="O40" s="19">
        <v>2.0118999999999998</v>
      </c>
      <c r="P40" s="18">
        <v>7006</v>
      </c>
      <c r="Q40" s="19">
        <v>13.888</v>
      </c>
      <c r="R40" s="19">
        <v>0.19822999999999999</v>
      </c>
      <c r="S40" s="20">
        <v>1.6967E-12</v>
      </c>
      <c r="T40" s="19">
        <v>4.3512999999999998E-14</v>
      </c>
      <c r="U40" s="19">
        <v>2.5646</v>
      </c>
      <c r="V40" s="18">
        <v>0.96272999999999997</v>
      </c>
      <c r="W40" s="19">
        <v>1.5089000000000001E-3</v>
      </c>
      <c r="X40" s="19">
        <v>0.15673000000000001</v>
      </c>
      <c r="Z40" s="19">
        <f t="shared" ref="Z40:Z43" si="20">D40</f>
        <v>2.5050999999999998E-7</v>
      </c>
      <c r="AA40" s="18">
        <f t="shared" ref="AA40:AA43" si="21">G40+P40</f>
        <v>6937.96</v>
      </c>
      <c r="AB40" s="19">
        <f t="shared" ref="AB40:AB43" si="22">J40</f>
        <v>-6.2549999999999997E-19</v>
      </c>
      <c r="AC40" s="19">
        <f t="shared" ref="AC40:AC43" si="23">S40</f>
        <v>1.6967E-12</v>
      </c>
    </row>
    <row r="41" spans="1:29" x14ac:dyDescent="0.25">
      <c r="A41" s="18" t="s">
        <v>116</v>
      </c>
      <c r="B41" s="19">
        <v>2.2023999999999999E-4</v>
      </c>
      <c r="C41" s="18">
        <v>3.5458999999999997E-2</v>
      </c>
      <c r="D41" s="19">
        <v>2.5170000000000001E-7</v>
      </c>
      <c r="E41" s="19">
        <v>1.4038E-8</v>
      </c>
      <c r="F41" s="19">
        <v>5.5773000000000001</v>
      </c>
      <c r="G41" s="18">
        <v>-70.319999999999993</v>
      </c>
      <c r="H41" s="18">
        <v>11.464</v>
      </c>
      <c r="I41" s="18">
        <v>16.303000000000001</v>
      </c>
      <c r="J41" s="19">
        <v>-6.3110999999999999E-19</v>
      </c>
      <c r="K41" s="19">
        <v>4.6840000000000005E-19</v>
      </c>
      <c r="L41" s="19">
        <v>74.218000000000004</v>
      </c>
      <c r="M41" s="18">
        <v>2.8660000000000001</v>
      </c>
      <c r="N41" s="19">
        <v>5.7596000000000001E-2</v>
      </c>
      <c r="O41" s="19">
        <v>2.0095999999999998</v>
      </c>
      <c r="P41" s="18">
        <v>7016</v>
      </c>
      <c r="Q41" s="19">
        <v>13.917</v>
      </c>
      <c r="R41" s="19">
        <v>0.19836000000000001</v>
      </c>
      <c r="S41" s="20">
        <v>1.7074999999999999E-12</v>
      </c>
      <c r="T41" s="19">
        <v>4.3826000000000002E-14</v>
      </c>
      <c r="U41" s="19">
        <v>2.5667</v>
      </c>
      <c r="V41" s="18">
        <v>0.96235999999999999</v>
      </c>
      <c r="W41" s="19">
        <v>1.5100999999999999E-3</v>
      </c>
      <c r="X41" s="19">
        <v>0.15692</v>
      </c>
      <c r="Z41" s="19">
        <f t="shared" si="20"/>
        <v>2.5170000000000001E-7</v>
      </c>
      <c r="AA41" s="18">
        <f t="shared" si="21"/>
        <v>6945.68</v>
      </c>
      <c r="AB41" s="19">
        <f t="shared" si="22"/>
        <v>-6.3110999999999999E-19</v>
      </c>
      <c r="AC41" s="19">
        <f t="shared" si="23"/>
        <v>1.7074999999999999E-12</v>
      </c>
    </row>
    <row r="42" spans="1:29" x14ac:dyDescent="0.25">
      <c r="A42" s="18" t="s">
        <v>117</v>
      </c>
      <c r="B42" s="19">
        <v>2.2088000000000001E-4</v>
      </c>
      <c r="C42" s="18">
        <v>3.5562000000000003E-2</v>
      </c>
      <c r="D42" s="19">
        <v>2.4817999999999999E-7</v>
      </c>
      <c r="E42" s="19">
        <v>1.4035E-8</v>
      </c>
      <c r="F42" s="19">
        <v>5.6551999999999998</v>
      </c>
      <c r="G42" s="18">
        <v>-65.319999999999993</v>
      </c>
      <c r="H42" s="18">
        <v>11.433999999999999</v>
      </c>
      <c r="I42" s="18">
        <v>17.504999999999999</v>
      </c>
      <c r="J42" s="19">
        <v>-6.3036000000000001E-19</v>
      </c>
      <c r="K42" s="19">
        <v>4.6740000000000001E-19</v>
      </c>
      <c r="L42" s="19">
        <v>74.147999999999996</v>
      </c>
      <c r="M42" s="18">
        <v>2.8660000000000001</v>
      </c>
      <c r="N42" s="19">
        <v>5.7540000000000001E-2</v>
      </c>
      <c r="O42" s="19">
        <v>2.0076999999999998</v>
      </c>
      <c r="P42" s="18">
        <v>7012</v>
      </c>
      <c r="Q42" s="19">
        <v>13.885</v>
      </c>
      <c r="R42" s="19">
        <v>0.19802</v>
      </c>
      <c r="S42" s="20">
        <v>1.6723000000000001E-12</v>
      </c>
      <c r="T42" s="19">
        <v>4.2911E-14</v>
      </c>
      <c r="U42" s="19">
        <v>2.5659999999999998</v>
      </c>
      <c r="V42" s="18">
        <v>0.96348</v>
      </c>
      <c r="W42" s="19">
        <v>1.5093000000000001E-3</v>
      </c>
      <c r="X42" s="19">
        <v>0.15665000000000001</v>
      </c>
      <c r="Z42" s="19">
        <f t="shared" si="20"/>
        <v>2.4817999999999999E-7</v>
      </c>
      <c r="AA42" s="18">
        <f t="shared" si="21"/>
        <v>6946.68</v>
      </c>
      <c r="AB42" s="19">
        <f t="shared" si="22"/>
        <v>-6.3036000000000001E-19</v>
      </c>
      <c r="AC42" s="19">
        <f t="shared" si="23"/>
        <v>1.6723000000000001E-12</v>
      </c>
    </row>
    <row r="43" spans="1:29" x14ac:dyDescent="0.25">
      <c r="A43" s="13" t="s">
        <v>118</v>
      </c>
      <c r="B43" s="21">
        <v>2.2031000000000001E-4</v>
      </c>
      <c r="C43" s="13">
        <v>3.5470000000000002E-2</v>
      </c>
      <c r="D43" s="21">
        <v>2.5118E-7</v>
      </c>
      <c r="E43" s="21">
        <v>1.4059E-8</v>
      </c>
      <c r="F43" s="21">
        <v>5.5972</v>
      </c>
      <c r="G43" s="13">
        <v>-69.33</v>
      </c>
      <c r="H43" s="13">
        <v>11.483000000000001</v>
      </c>
      <c r="I43" s="13">
        <v>16.562999999999999</v>
      </c>
      <c r="J43" s="21">
        <v>-6.5443999999999998E-19</v>
      </c>
      <c r="K43" s="21">
        <v>4.8214999999999997E-19</v>
      </c>
      <c r="L43" s="21">
        <v>73.674000000000007</v>
      </c>
      <c r="M43" s="13">
        <v>2.8620000000000001</v>
      </c>
      <c r="N43" s="21">
        <v>5.7176999999999999E-2</v>
      </c>
      <c r="O43" s="21">
        <v>1.9978</v>
      </c>
      <c r="P43" s="13">
        <v>7017</v>
      </c>
      <c r="Q43" s="21">
        <v>13.936</v>
      </c>
      <c r="R43" s="21">
        <v>0.1986</v>
      </c>
      <c r="S43" s="30">
        <v>1.7028E-12</v>
      </c>
      <c r="T43" s="21">
        <v>4.3735000000000002E-14</v>
      </c>
      <c r="U43" s="21">
        <v>2.5684</v>
      </c>
      <c r="V43" s="13">
        <v>0.96245999999999998</v>
      </c>
      <c r="W43" s="21">
        <v>1.5112999999999999E-3</v>
      </c>
      <c r="X43" s="21">
        <v>0.15701999999999999</v>
      </c>
      <c r="Z43" s="21">
        <f t="shared" si="20"/>
        <v>2.5118E-7</v>
      </c>
      <c r="AA43" s="13">
        <f t="shared" si="21"/>
        <v>6947.67</v>
      </c>
      <c r="AB43" s="21">
        <f t="shared" si="22"/>
        <v>-6.5443999999999998E-19</v>
      </c>
      <c r="AC43" s="21">
        <f t="shared" si="23"/>
        <v>1.7028E-12</v>
      </c>
    </row>
    <row r="44" spans="1:29" x14ac:dyDescent="0.25">
      <c r="A44" s="28" t="s">
        <v>24</v>
      </c>
      <c r="B44" s="18">
        <f t="shared" ref="B44:X44" si="24">AVERAGE(B39:B43)</f>
        <v>2.2014999999999998E-4</v>
      </c>
      <c r="C44" s="18">
        <f t="shared" si="24"/>
        <v>3.5444000000000003E-2</v>
      </c>
      <c r="D44" s="18">
        <f t="shared" si="24"/>
        <v>2.4985999999999999E-7</v>
      </c>
      <c r="E44" s="18">
        <f t="shared" si="24"/>
        <v>1.40268E-8</v>
      </c>
      <c r="F44" s="18">
        <f t="shared" si="24"/>
        <v>5.6140800000000004</v>
      </c>
      <c r="G44" s="18">
        <f t="shared" si="24"/>
        <v>-67.412000000000006</v>
      </c>
      <c r="H44" s="18">
        <f t="shared" si="24"/>
        <v>11.444399999999998</v>
      </c>
      <c r="I44" s="18">
        <f t="shared" si="24"/>
        <v>16.9968</v>
      </c>
      <c r="J44" s="18">
        <f t="shared" si="24"/>
        <v>-6.3309799999999994E-19</v>
      </c>
      <c r="K44" s="18">
        <f t="shared" si="24"/>
        <v>4.6888800000000005E-19</v>
      </c>
      <c r="L44" s="18">
        <f t="shared" si="24"/>
        <v>74.065599999999989</v>
      </c>
      <c r="M44" s="18">
        <f t="shared" si="24"/>
        <v>2.8655999999999997</v>
      </c>
      <c r="N44" s="18">
        <f t="shared" si="24"/>
        <v>5.7477199999999992E-2</v>
      </c>
      <c r="O44" s="18">
        <f t="shared" si="24"/>
        <v>2.0057599999999995</v>
      </c>
      <c r="P44" s="18">
        <f t="shared" si="24"/>
        <v>7010.4</v>
      </c>
      <c r="Q44" s="18">
        <f t="shared" si="24"/>
        <v>13.8916</v>
      </c>
      <c r="R44" s="18">
        <f t="shared" si="24"/>
        <v>0.198156</v>
      </c>
      <c r="S44" s="31">
        <f t="shared" si="24"/>
        <v>1.68958E-12</v>
      </c>
      <c r="T44" s="18">
        <f t="shared" si="24"/>
        <v>4.3329599999999999E-14</v>
      </c>
      <c r="U44" s="18">
        <f t="shared" si="24"/>
        <v>2.5644999999999998</v>
      </c>
      <c r="V44" s="18">
        <f t="shared" si="24"/>
        <v>0.96292399999999989</v>
      </c>
      <c r="W44" s="18">
        <f t="shared" si="24"/>
        <v>1.5087400000000002E-3</v>
      </c>
      <c r="X44" s="18">
        <f t="shared" si="24"/>
        <v>0.15668199999999999</v>
      </c>
      <c r="Z44" s="12">
        <f>AVERAGE(Z39:Z43)</f>
        <v>2.4985999999999999E-7</v>
      </c>
      <c r="AA44" s="12">
        <f>AVERAGE(AA39:AA43)</f>
        <v>6942.9880000000003</v>
      </c>
      <c r="AB44" s="12">
        <f>AVERAGE(AB39:AB43)</f>
        <v>-6.3309799999999994E-19</v>
      </c>
      <c r="AC44" s="12">
        <f>AVERAGE(AC39:AC43)</f>
        <v>1.68958E-12</v>
      </c>
    </row>
    <row r="45" spans="1:29" x14ac:dyDescent="0.25">
      <c r="A45" s="2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T45" s="18"/>
      <c r="U45" s="18"/>
      <c r="V45" s="18"/>
      <c r="W45" s="18"/>
      <c r="X45" s="18"/>
    </row>
    <row r="46" spans="1:29" x14ac:dyDescent="0.25">
      <c r="A46" s="29">
        <v>0.06</v>
      </c>
    </row>
    <row r="47" spans="1:29" x14ac:dyDescent="0.25">
      <c r="A47" s="14" t="s">
        <v>56</v>
      </c>
      <c r="B47" s="14" t="s">
        <v>12</v>
      </c>
      <c r="C47" s="14" t="s">
        <v>13</v>
      </c>
      <c r="D47" s="14" t="s">
        <v>26</v>
      </c>
      <c r="E47" s="14" t="s">
        <v>14</v>
      </c>
      <c r="F47" s="14" t="s">
        <v>15</v>
      </c>
      <c r="G47" s="14" t="s">
        <v>16</v>
      </c>
      <c r="H47" s="14" t="s">
        <v>17</v>
      </c>
      <c r="I47" s="14" t="s">
        <v>18</v>
      </c>
      <c r="J47" s="14" t="s">
        <v>27</v>
      </c>
      <c r="K47" s="14" t="s">
        <v>28</v>
      </c>
      <c r="L47" s="14" t="s">
        <v>29</v>
      </c>
      <c r="M47" s="14" t="s">
        <v>30</v>
      </c>
      <c r="N47" s="14" t="s">
        <v>31</v>
      </c>
      <c r="O47" s="14" t="s">
        <v>32</v>
      </c>
      <c r="P47" s="14" t="s">
        <v>33</v>
      </c>
      <c r="Q47" s="14" t="s">
        <v>19</v>
      </c>
      <c r="R47" s="14" t="s">
        <v>20</v>
      </c>
      <c r="S47" s="14" t="s">
        <v>34</v>
      </c>
      <c r="T47" s="14" t="s">
        <v>35</v>
      </c>
      <c r="U47" s="14" t="s">
        <v>36</v>
      </c>
      <c r="V47" s="14" t="s">
        <v>37</v>
      </c>
      <c r="W47" s="14" t="s">
        <v>38</v>
      </c>
      <c r="X47" s="14" t="s">
        <v>39</v>
      </c>
      <c r="Y47" s="18"/>
      <c r="Z47" s="12" t="s">
        <v>43</v>
      </c>
      <c r="AA47" s="12" t="s">
        <v>42</v>
      </c>
      <c r="AB47" s="12" t="s">
        <v>44</v>
      </c>
      <c r="AC47" s="12" t="s">
        <v>45</v>
      </c>
    </row>
    <row r="48" spans="1:29" x14ac:dyDescent="0.25">
      <c r="A48" s="18" t="s">
        <v>119</v>
      </c>
      <c r="B48" s="19">
        <v>2.1583999999999999E-4</v>
      </c>
      <c r="C48" s="18">
        <v>3.4750000000000003E-2</v>
      </c>
      <c r="D48" s="19">
        <v>2.4791E-7</v>
      </c>
      <c r="E48" s="19">
        <v>1.3894E-8</v>
      </c>
      <c r="F48" s="19">
        <v>5.6044999999999998</v>
      </c>
      <c r="G48" s="18">
        <v>-66.680000000000007</v>
      </c>
      <c r="H48" s="18">
        <v>11.335000000000001</v>
      </c>
      <c r="I48" s="18">
        <v>16.998999999999999</v>
      </c>
      <c r="J48" s="19">
        <v>-6.8013999999999997E-19</v>
      </c>
      <c r="K48" s="19">
        <v>5.0296000000000002E-19</v>
      </c>
      <c r="L48" s="19">
        <v>73.948999999999998</v>
      </c>
      <c r="M48" s="18">
        <v>2.8610000000000002</v>
      </c>
      <c r="N48" s="19">
        <v>5.7394000000000001E-2</v>
      </c>
      <c r="O48" s="19">
        <v>2.0061</v>
      </c>
      <c r="P48" s="18">
        <v>7011</v>
      </c>
      <c r="Q48" s="19">
        <v>13.756</v>
      </c>
      <c r="R48" s="19">
        <v>0.19621</v>
      </c>
      <c r="S48" s="20">
        <v>1.6807000000000001E-12</v>
      </c>
      <c r="T48" s="19">
        <v>4.2655000000000002E-14</v>
      </c>
      <c r="U48" s="19">
        <v>2.5379</v>
      </c>
      <c r="V48" s="18">
        <v>0.96314999999999995</v>
      </c>
      <c r="W48" s="19">
        <v>1.4932000000000001E-3</v>
      </c>
      <c r="X48" s="19">
        <v>0.15503</v>
      </c>
      <c r="Z48" s="16">
        <f>D48</f>
        <v>2.4791E-7</v>
      </c>
      <c r="AA48" s="15">
        <f>G48+P48</f>
        <v>6944.32</v>
      </c>
      <c r="AB48" s="16">
        <f>J48</f>
        <v>-6.8013999999999997E-19</v>
      </c>
      <c r="AC48" s="16">
        <f>S48</f>
        <v>1.6807000000000001E-12</v>
      </c>
    </row>
    <row r="49" spans="1:29" x14ac:dyDescent="0.25">
      <c r="A49" s="18" t="s">
        <v>120</v>
      </c>
      <c r="B49" s="19">
        <v>2.1817000000000001E-4</v>
      </c>
      <c r="C49" s="18">
        <v>3.5125000000000003E-2</v>
      </c>
      <c r="D49" s="19">
        <v>2.5100000000000001E-7</v>
      </c>
      <c r="E49" s="19">
        <v>1.3985000000000001E-8</v>
      </c>
      <c r="F49" s="19">
        <v>5.5716999999999999</v>
      </c>
      <c r="G49" s="18">
        <v>-70.19</v>
      </c>
      <c r="H49" s="18">
        <v>11.433</v>
      </c>
      <c r="I49" s="18">
        <v>16.289000000000001</v>
      </c>
      <c r="J49" s="19">
        <v>-6.5258999999999997E-19</v>
      </c>
      <c r="K49" s="19">
        <v>4.8520000000000003E-19</v>
      </c>
      <c r="L49" s="19">
        <v>74.349999999999994</v>
      </c>
      <c r="M49" s="18">
        <v>2.8639999999999999</v>
      </c>
      <c r="N49" s="19">
        <v>5.7700000000000001E-2</v>
      </c>
      <c r="O49" s="19">
        <v>2.0146999999999999</v>
      </c>
      <c r="P49" s="18">
        <v>7013</v>
      </c>
      <c r="Q49" s="19">
        <v>13.875</v>
      </c>
      <c r="R49" s="19">
        <v>0.19785</v>
      </c>
      <c r="S49" s="20">
        <v>1.7231E-12</v>
      </c>
      <c r="T49" s="19">
        <v>4.4057999999999998E-14</v>
      </c>
      <c r="U49" s="19">
        <v>2.5569000000000002</v>
      </c>
      <c r="V49" s="18">
        <v>0.96189000000000002</v>
      </c>
      <c r="W49" s="19">
        <v>1.5047000000000001E-3</v>
      </c>
      <c r="X49" s="19">
        <v>0.15643000000000001</v>
      </c>
      <c r="Z49" s="19">
        <f t="shared" ref="Z49:Z52" si="25">D49</f>
        <v>2.5100000000000001E-7</v>
      </c>
      <c r="AA49" s="18">
        <f t="shared" ref="AA49:AA52" si="26">G49+P49</f>
        <v>6942.81</v>
      </c>
      <c r="AB49" s="19">
        <f t="shared" ref="AB49:AB52" si="27">J49</f>
        <v>-6.5258999999999997E-19</v>
      </c>
      <c r="AC49" s="19">
        <f t="shared" ref="AC49:AC52" si="28">S49</f>
        <v>1.7231E-12</v>
      </c>
    </row>
    <row r="50" spans="1:29" x14ac:dyDescent="0.25">
      <c r="A50" s="18" t="s">
        <v>121</v>
      </c>
      <c r="B50" s="19">
        <v>2.1754000000000001E-4</v>
      </c>
      <c r="C50" s="18">
        <v>3.5025000000000001E-2</v>
      </c>
      <c r="D50" s="19">
        <v>2.509E-7</v>
      </c>
      <c r="E50" s="19">
        <v>1.3961E-8</v>
      </c>
      <c r="F50" s="19">
        <v>5.5644</v>
      </c>
      <c r="G50" s="18">
        <v>-69.760000000000005</v>
      </c>
      <c r="H50" s="18">
        <v>11.406000000000001</v>
      </c>
      <c r="I50" s="18">
        <v>16.350000000000001</v>
      </c>
      <c r="J50" s="19">
        <v>-6.6658999999999995E-19</v>
      </c>
      <c r="K50" s="19">
        <v>4.9176000000000003E-19</v>
      </c>
      <c r="L50" s="19">
        <v>73.772000000000006</v>
      </c>
      <c r="M50" s="18">
        <v>2.8620000000000001</v>
      </c>
      <c r="N50" s="19">
        <v>5.7255E-2</v>
      </c>
      <c r="O50" s="19">
        <v>2.0005000000000002</v>
      </c>
      <c r="P50" s="18">
        <v>7011</v>
      </c>
      <c r="Q50" s="19">
        <v>13.839</v>
      </c>
      <c r="R50" s="19">
        <v>0.19739000000000001</v>
      </c>
      <c r="S50" s="20">
        <v>1.7009E-12</v>
      </c>
      <c r="T50" s="19">
        <v>4.3393999999999998E-14</v>
      </c>
      <c r="U50" s="19">
        <v>2.5512000000000001</v>
      </c>
      <c r="V50" s="18">
        <v>0.96252000000000004</v>
      </c>
      <c r="W50" s="19">
        <v>1.5012000000000001E-3</v>
      </c>
      <c r="X50" s="19">
        <v>0.15597</v>
      </c>
      <c r="Z50" s="19">
        <f t="shared" si="25"/>
        <v>2.509E-7</v>
      </c>
      <c r="AA50" s="18">
        <f t="shared" si="26"/>
        <v>6941.24</v>
      </c>
      <c r="AB50" s="19">
        <f t="shared" si="27"/>
        <v>-6.6658999999999995E-19</v>
      </c>
      <c r="AC50" s="19">
        <f t="shared" si="28"/>
        <v>1.7009E-12</v>
      </c>
    </row>
    <row r="51" spans="1:29" x14ac:dyDescent="0.25">
      <c r="A51" s="18" t="s">
        <v>122</v>
      </c>
      <c r="B51" s="19">
        <v>2.1850999999999999E-4</v>
      </c>
      <c r="C51" s="18">
        <v>3.5180000000000003E-2</v>
      </c>
      <c r="D51" s="19">
        <v>2.5256999999999999E-7</v>
      </c>
      <c r="E51" s="19">
        <v>1.4E-8</v>
      </c>
      <c r="F51" s="19">
        <v>5.5430000000000001</v>
      </c>
      <c r="G51" s="18">
        <v>-70.349999999999994</v>
      </c>
      <c r="H51" s="18">
        <v>11.446999999999999</v>
      </c>
      <c r="I51" s="18">
        <v>16.271000000000001</v>
      </c>
      <c r="J51" s="19">
        <v>-6.7248999999999996E-19</v>
      </c>
      <c r="K51" s="19">
        <v>4.9694999999999998E-19</v>
      </c>
      <c r="L51" s="19">
        <v>73.897000000000006</v>
      </c>
      <c r="M51" s="18">
        <v>2.8610000000000002</v>
      </c>
      <c r="N51" s="19">
        <v>5.7352E-2</v>
      </c>
      <c r="O51" s="19">
        <v>2.0045999999999999</v>
      </c>
      <c r="P51" s="18">
        <v>7002</v>
      </c>
      <c r="Q51" s="19">
        <v>13.877000000000001</v>
      </c>
      <c r="R51" s="19">
        <v>0.19819000000000001</v>
      </c>
      <c r="S51" s="20">
        <v>1.6900000000000001E-12</v>
      </c>
      <c r="T51" s="19">
        <v>4.3204999999999997E-14</v>
      </c>
      <c r="U51" s="19">
        <v>2.5565000000000002</v>
      </c>
      <c r="V51" s="18">
        <v>0.96277999999999997</v>
      </c>
      <c r="W51" s="19">
        <v>1.5046E-3</v>
      </c>
      <c r="X51" s="19">
        <v>0.15628</v>
      </c>
      <c r="Z51" s="19">
        <f t="shared" si="25"/>
        <v>2.5256999999999999E-7</v>
      </c>
      <c r="AA51" s="18">
        <f t="shared" si="26"/>
        <v>6931.65</v>
      </c>
      <c r="AB51" s="19">
        <f t="shared" si="27"/>
        <v>-6.7248999999999996E-19</v>
      </c>
      <c r="AC51" s="19">
        <f t="shared" si="28"/>
        <v>1.6900000000000001E-12</v>
      </c>
    </row>
    <row r="52" spans="1:29" x14ac:dyDescent="0.25">
      <c r="A52" s="13" t="s">
        <v>123</v>
      </c>
      <c r="B52" s="21">
        <v>2.1603E-4</v>
      </c>
      <c r="C52" s="13">
        <v>3.4780999999999999E-2</v>
      </c>
      <c r="D52" s="21">
        <v>2.5197E-7</v>
      </c>
      <c r="E52" s="21">
        <v>1.3871000000000001E-8</v>
      </c>
      <c r="F52" s="21">
        <v>5.5049999999999999</v>
      </c>
      <c r="G52" s="13">
        <v>-66.61</v>
      </c>
      <c r="H52" s="13">
        <v>11.305999999999999</v>
      </c>
      <c r="I52" s="13">
        <v>16.972999999999999</v>
      </c>
      <c r="J52" s="21">
        <v>-6.9805000000000001E-19</v>
      </c>
      <c r="K52" s="21">
        <v>5.1133000000000002E-19</v>
      </c>
      <c r="L52" s="21">
        <v>73.251000000000005</v>
      </c>
      <c r="M52" s="13">
        <v>2.8580000000000001</v>
      </c>
      <c r="N52" s="21">
        <v>5.6854000000000002E-2</v>
      </c>
      <c r="O52" s="21">
        <v>1.9893000000000001</v>
      </c>
      <c r="P52" s="13">
        <v>6997</v>
      </c>
      <c r="Q52" s="21">
        <v>13.71</v>
      </c>
      <c r="R52" s="21">
        <v>0.19594</v>
      </c>
      <c r="S52" s="30">
        <v>1.6299999999999999E-12</v>
      </c>
      <c r="T52" s="21">
        <v>4.129E-14</v>
      </c>
      <c r="U52" s="21">
        <v>2.5331000000000001</v>
      </c>
      <c r="V52" s="13">
        <v>0.96467000000000003</v>
      </c>
      <c r="W52" s="21">
        <v>1.4901000000000001E-3</v>
      </c>
      <c r="X52" s="21">
        <v>0.15447</v>
      </c>
      <c r="Z52" s="21">
        <f t="shared" si="25"/>
        <v>2.5197E-7</v>
      </c>
      <c r="AA52" s="13">
        <f t="shared" si="26"/>
        <v>6930.39</v>
      </c>
      <c r="AB52" s="21">
        <f t="shared" si="27"/>
        <v>-6.9805000000000001E-19</v>
      </c>
      <c r="AC52" s="21">
        <f t="shared" si="28"/>
        <v>1.6299999999999999E-12</v>
      </c>
    </row>
    <row r="53" spans="1:29" x14ac:dyDescent="0.25">
      <c r="A53" s="28" t="s">
        <v>24</v>
      </c>
      <c r="B53" s="18">
        <f t="shared" ref="B53:X53" si="29">AVERAGE(B48:B52)</f>
        <v>2.1721800000000001E-4</v>
      </c>
      <c r="C53" s="18">
        <f t="shared" si="29"/>
        <v>3.4972200000000002E-2</v>
      </c>
      <c r="D53" s="18">
        <f t="shared" si="29"/>
        <v>2.5087000000000002E-7</v>
      </c>
      <c r="E53" s="18">
        <f t="shared" si="29"/>
        <v>1.3942200000000001E-8</v>
      </c>
      <c r="F53" s="18">
        <f t="shared" si="29"/>
        <v>5.5577199999999998</v>
      </c>
      <c r="G53" s="18">
        <f t="shared" si="29"/>
        <v>-68.718000000000004</v>
      </c>
      <c r="H53" s="18">
        <f t="shared" si="29"/>
        <v>11.385399999999999</v>
      </c>
      <c r="I53" s="18">
        <f t="shared" si="29"/>
        <v>16.5764</v>
      </c>
      <c r="J53" s="18">
        <f t="shared" si="29"/>
        <v>-6.7397199999999993E-19</v>
      </c>
      <c r="K53" s="18">
        <f t="shared" si="29"/>
        <v>4.9764000000000007E-19</v>
      </c>
      <c r="L53" s="18">
        <f t="shared" si="29"/>
        <v>73.843799999999987</v>
      </c>
      <c r="M53" s="18">
        <f t="shared" si="29"/>
        <v>2.8612000000000002</v>
      </c>
      <c r="N53" s="18">
        <f t="shared" si="29"/>
        <v>5.7311000000000001E-2</v>
      </c>
      <c r="O53" s="18">
        <f t="shared" si="29"/>
        <v>2.0030399999999999</v>
      </c>
      <c r="P53" s="18">
        <f t="shared" si="29"/>
        <v>7006.8</v>
      </c>
      <c r="Q53" s="18">
        <f t="shared" si="29"/>
        <v>13.811400000000001</v>
      </c>
      <c r="R53" s="18">
        <f t="shared" si="29"/>
        <v>0.19711600000000001</v>
      </c>
      <c r="S53" s="31">
        <f t="shared" si="29"/>
        <v>1.6849400000000001E-12</v>
      </c>
      <c r="T53" s="18">
        <f t="shared" si="29"/>
        <v>4.2920399999999999E-14</v>
      </c>
      <c r="U53" s="18">
        <f t="shared" si="29"/>
        <v>2.5471200000000005</v>
      </c>
      <c r="V53" s="18">
        <f t="shared" si="29"/>
        <v>0.96300200000000002</v>
      </c>
      <c r="W53" s="18">
        <f t="shared" si="29"/>
        <v>1.4987600000000002E-3</v>
      </c>
      <c r="X53" s="18">
        <f t="shared" si="29"/>
        <v>0.155636</v>
      </c>
      <c r="Z53" s="12">
        <f>AVERAGE(Z48:Z52)</f>
        <v>2.5087000000000002E-7</v>
      </c>
      <c r="AA53" s="12">
        <f>AVERAGE(AA48:AA52)</f>
        <v>6938.0820000000003</v>
      </c>
      <c r="AB53" s="12">
        <f>AVERAGE(AB48:AB52)</f>
        <v>-6.7397199999999993E-19</v>
      </c>
      <c r="AC53" s="12">
        <f>AVERAGE(AC48:AC52)</f>
        <v>1.6849400000000001E-12</v>
      </c>
    </row>
    <row r="54" spans="1:29" x14ac:dyDescent="0.25">
      <c r="A54" s="2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8"/>
      <c r="U54" s="18"/>
      <c r="V54" s="18"/>
      <c r="W54" s="18"/>
      <c r="X54" s="18"/>
    </row>
    <row r="55" spans="1:29" x14ac:dyDescent="0.25">
      <c r="A55" s="29">
        <v>7.0000000000000007E-2</v>
      </c>
    </row>
    <row r="56" spans="1:29" x14ac:dyDescent="0.25">
      <c r="A56" s="14" t="s">
        <v>56</v>
      </c>
      <c r="B56" s="14" t="s">
        <v>12</v>
      </c>
      <c r="C56" s="14" t="s">
        <v>13</v>
      </c>
      <c r="D56" s="14" t="s">
        <v>26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27</v>
      </c>
      <c r="K56" s="14" t="s">
        <v>28</v>
      </c>
      <c r="L56" s="14" t="s">
        <v>29</v>
      </c>
      <c r="M56" s="14" t="s">
        <v>30</v>
      </c>
      <c r="N56" s="14" t="s">
        <v>31</v>
      </c>
      <c r="O56" s="14" t="s">
        <v>32</v>
      </c>
      <c r="P56" s="14" t="s">
        <v>33</v>
      </c>
      <c r="Q56" s="14" t="s">
        <v>19</v>
      </c>
      <c r="R56" s="14" t="s">
        <v>20</v>
      </c>
      <c r="S56" s="14" t="s">
        <v>34</v>
      </c>
      <c r="T56" s="14" t="s">
        <v>35</v>
      </c>
      <c r="U56" s="14" t="s">
        <v>36</v>
      </c>
      <c r="V56" s="14" t="s">
        <v>37</v>
      </c>
      <c r="W56" s="14" t="s">
        <v>38</v>
      </c>
      <c r="X56" s="14" t="s">
        <v>39</v>
      </c>
      <c r="Y56" s="18"/>
      <c r="Z56" s="12" t="s">
        <v>43</v>
      </c>
      <c r="AA56" s="12" t="s">
        <v>42</v>
      </c>
      <c r="AB56" s="12" t="s">
        <v>44</v>
      </c>
      <c r="AC56" s="12" t="s">
        <v>45</v>
      </c>
    </row>
    <row r="57" spans="1:29" x14ac:dyDescent="0.25">
      <c r="A57" s="18" t="s">
        <v>124</v>
      </c>
      <c r="B57" s="19">
        <v>2.1991E-4</v>
      </c>
      <c r="C57" s="18">
        <v>3.5404999999999999E-2</v>
      </c>
      <c r="D57" s="19">
        <v>2.4688E-7</v>
      </c>
      <c r="E57" s="19">
        <v>1.4014000000000001E-8</v>
      </c>
      <c r="F57" s="19">
        <v>5.6764000000000001</v>
      </c>
      <c r="G57" s="18">
        <v>-66.290000000000006</v>
      </c>
      <c r="H57" s="18">
        <v>11.428000000000001</v>
      </c>
      <c r="I57" s="18">
        <v>17.239000000000001</v>
      </c>
      <c r="J57" s="19">
        <v>-6.3314999999999998E-19</v>
      </c>
      <c r="K57" s="19">
        <v>4.7594000000000003E-19</v>
      </c>
      <c r="L57" s="19">
        <v>75.17</v>
      </c>
      <c r="M57" s="18">
        <v>2.867</v>
      </c>
      <c r="N57" s="19">
        <v>5.8332000000000002E-2</v>
      </c>
      <c r="O57" s="19">
        <v>2.0346000000000002</v>
      </c>
      <c r="P57" s="18">
        <v>7017</v>
      </c>
      <c r="Q57" s="19">
        <v>13.881</v>
      </c>
      <c r="R57" s="19">
        <v>0.19782</v>
      </c>
      <c r="S57" s="20">
        <v>1.7028E-12</v>
      </c>
      <c r="T57" s="19">
        <v>4.3637000000000001E-14</v>
      </c>
      <c r="U57" s="19">
        <v>2.5627</v>
      </c>
      <c r="V57" s="18">
        <v>0.96257999999999999</v>
      </c>
      <c r="W57" s="19">
        <v>1.5076E-3</v>
      </c>
      <c r="X57" s="19">
        <v>0.15662000000000001</v>
      </c>
      <c r="Z57" s="16">
        <f>D57</f>
        <v>2.4688E-7</v>
      </c>
      <c r="AA57" s="15">
        <f>G57+P57</f>
        <v>6950.71</v>
      </c>
      <c r="AB57" s="16">
        <f>J57</f>
        <v>-6.3314999999999998E-19</v>
      </c>
      <c r="AC57" s="16">
        <f>S57</f>
        <v>1.7028E-12</v>
      </c>
    </row>
    <row r="58" spans="1:29" x14ac:dyDescent="0.25">
      <c r="A58" s="18" t="s">
        <v>125</v>
      </c>
      <c r="B58" s="19">
        <v>2.1803E-4</v>
      </c>
      <c r="C58" s="18">
        <v>3.5102000000000001E-2</v>
      </c>
      <c r="D58" s="19">
        <v>2.5180000000000002E-7</v>
      </c>
      <c r="E58" s="19">
        <v>1.3973E-8</v>
      </c>
      <c r="F58" s="19">
        <v>5.5491999999999999</v>
      </c>
      <c r="G58" s="18">
        <v>-70.39</v>
      </c>
      <c r="H58" s="18">
        <v>11.414</v>
      </c>
      <c r="I58" s="18">
        <v>16.215</v>
      </c>
      <c r="J58" s="19">
        <v>-6.6781999999999998E-19</v>
      </c>
      <c r="K58" s="19">
        <v>4.9693999999999995E-19</v>
      </c>
      <c r="L58" s="19">
        <v>74.412000000000006</v>
      </c>
      <c r="M58" s="18">
        <v>2.8620000000000001</v>
      </c>
      <c r="N58" s="19">
        <v>5.7751999999999998E-2</v>
      </c>
      <c r="O58" s="19">
        <v>2.0179</v>
      </c>
      <c r="P58" s="18">
        <v>7022</v>
      </c>
      <c r="Q58" s="19">
        <v>13.859</v>
      </c>
      <c r="R58" s="19">
        <v>0.19736999999999999</v>
      </c>
      <c r="S58" s="20">
        <v>1.7176000000000001E-12</v>
      </c>
      <c r="T58" s="19">
        <v>4.3868999999999997E-14</v>
      </c>
      <c r="U58" s="19">
        <v>2.5541</v>
      </c>
      <c r="V58" s="18">
        <v>0.96204999999999996</v>
      </c>
      <c r="W58" s="19">
        <v>1.5028999999999999E-3</v>
      </c>
      <c r="X58" s="19">
        <v>0.15622</v>
      </c>
      <c r="Z58" s="19">
        <f t="shared" ref="Z58:Z61" si="30">D58</f>
        <v>2.5180000000000002E-7</v>
      </c>
      <c r="AA58" s="18">
        <f t="shared" ref="AA58:AA61" si="31">G58+P58</f>
        <v>6951.61</v>
      </c>
      <c r="AB58" s="19">
        <f t="shared" ref="AB58:AB61" si="32">J58</f>
        <v>-6.6781999999999998E-19</v>
      </c>
      <c r="AC58" s="19">
        <f t="shared" ref="AC58:AC61" si="33">S58</f>
        <v>1.7176000000000001E-12</v>
      </c>
    </row>
    <row r="59" spans="1:29" x14ac:dyDescent="0.25">
      <c r="A59" s="18" t="s">
        <v>126</v>
      </c>
      <c r="B59" s="19">
        <v>2.1823E-4</v>
      </c>
      <c r="C59" s="18">
        <v>3.5136000000000001E-2</v>
      </c>
      <c r="D59" s="19">
        <v>2.5122E-7</v>
      </c>
      <c r="E59" s="19">
        <v>1.3979000000000001E-8</v>
      </c>
      <c r="F59" s="19">
        <v>5.5644</v>
      </c>
      <c r="G59" s="18">
        <v>-71.23</v>
      </c>
      <c r="H59" s="18">
        <v>11.42</v>
      </c>
      <c r="I59" s="18">
        <v>16.033000000000001</v>
      </c>
      <c r="J59" s="19">
        <v>-6.5565999999999998E-19</v>
      </c>
      <c r="K59" s="19">
        <v>4.9071999999999998E-19</v>
      </c>
      <c r="L59" s="19">
        <v>74.843999999999994</v>
      </c>
      <c r="M59" s="18">
        <v>2.8639999999999999</v>
      </c>
      <c r="N59" s="19">
        <v>5.8083999999999997E-2</v>
      </c>
      <c r="O59" s="19">
        <v>2.0280999999999998</v>
      </c>
      <c r="P59" s="18">
        <v>7023</v>
      </c>
      <c r="Q59" s="19">
        <v>13.867000000000001</v>
      </c>
      <c r="R59" s="19">
        <v>0.19744999999999999</v>
      </c>
      <c r="S59" s="20">
        <v>1.7242000000000001E-12</v>
      </c>
      <c r="T59" s="19">
        <v>4.4059000000000001E-14</v>
      </c>
      <c r="U59" s="19">
        <v>2.5552999999999999</v>
      </c>
      <c r="V59" s="18">
        <v>0.96186000000000005</v>
      </c>
      <c r="W59" s="19">
        <v>1.5035999999999999E-3</v>
      </c>
      <c r="X59" s="19">
        <v>0.15631999999999999</v>
      </c>
      <c r="Z59" s="19">
        <f t="shared" si="30"/>
        <v>2.5122E-7</v>
      </c>
      <c r="AA59" s="18">
        <f t="shared" si="31"/>
        <v>6951.77</v>
      </c>
      <c r="AB59" s="19">
        <f t="shared" si="32"/>
        <v>-6.5565999999999998E-19</v>
      </c>
      <c r="AC59" s="19">
        <f t="shared" si="33"/>
        <v>1.7242000000000001E-12</v>
      </c>
    </row>
    <row r="60" spans="1:29" x14ac:dyDescent="0.25">
      <c r="A60" s="18" t="s">
        <v>127</v>
      </c>
      <c r="B60" s="19">
        <v>2.1649000000000001E-4</v>
      </c>
      <c r="C60" s="18">
        <v>3.4854999999999997E-2</v>
      </c>
      <c r="D60" s="19">
        <v>2.5021000000000002E-7</v>
      </c>
      <c r="E60" s="19">
        <v>1.3909000000000001E-8</v>
      </c>
      <c r="F60" s="19">
        <v>5.5589000000000004</v>
      </c>
      <c r="G60" s="18">
        <v>-68.599999999999994</v>
      </c>
      <c r="H60" s="18">
        <v>11.345000000000001</v>
      </c>
      <c r="I60" s="18">
        <v>16.538</v>
      </c>
      <c r="J60" s="19">
        <v>-6.7990000000000004E-19</v>
      </c>
      <c r="K60" s="19">
        <v>5.0478000000000004E-19</v>
      </c>
      <c r="L60" s="19">
        <v>74.242999999999995</v>
      </c>
      <c r="M60" s="18">
        <v>2.8610000000000002</v>
      </c>
      <c r="N60" s="19">
        <v>5.7622E-2</v>
      </c>
      <c r="O60" s="19">
        <v>2.0141</v>
      </c>
      <c r="P60" s="18">
        <v>7026</v>
      </c>
      <c r="Q60" s="19">
        <v>13.784000000000001</v>
      </c>
      <c r="R60" s="19">
        <v>0.19619</v>
      </c>
      <c r="S60" s="20">
        <v>1.7058000000000001E-12</v>
      </c>
      <c r="T60" s="19">
        <v>4.3372999999999999E-14</v>
      </c>
      <c r="U60" s="19">
        <v>2.5427</v>
      </c>
      <c r="V60" s="18">
        <v>0.96243999999999996</v>
      </c>
      <c r="W60" s="19">
        <v>1.4958E-3</v>
      </c>
      <c r="X60" s="19">
        <v>0.15542</v>
      </c>
      <c r="Z60" s="19">
        <f t="shared" si="30"/>
        <v>2.5021000000000002E-7</v>
      </c>
      <c r="AA60" s="18">
        <f t="shared" si="31"/>
        <v>6957.4</v>
      </c>
      <c r="AB60" s="19">
        <f t="shared" si="32"/>
        <v>-6.7990000000000004E-19</v>
      </c>
      <c r="AC60" s="19">
        <f t="shared" si="33"/>
        <v>1.7058000000000001E-12</v>
      </c>
    </row>
    <row r="61" spans="1:29" x14ac:dyDescent="0.25">
      <c r="A61" s="13" t="s">
        <v>128</v>
      </c>
      <c r="B61" s="21">
        <v>2.1709999999999999E-4</v>
      </c>
      <c r="C61" s="13">
        <v>3.4953999999999999E-2</v>
      </c>
      <c r="D61" s="21">
        <v>2.4933000000000002E-7</v>
      </c>
      <c r="E61" s="21">
        <v>1.392E-8</v>
      </c>
      <c r="F61" s="21">
        <v>5.5830000000000002</v>
      </c>
      <c r="G61" s="13">
        <v>-68.17</v>
      </c>
      <c r="H61" s="13">
        <v>11.346</v>
      </c>
      <c r="I61" s="13">
        <v>16.643999999999998</v>
      </c>
      <c r="J61" s="21">
        <v>-7.0735999999999997E-19</v>
      </c>
      <c r="K61" s="21">
        <v>5.2673000000000005E-19</v>
      </c>
      <c r="L61" s="21">
        <v>74.463999999999999</v>
      </c>
      <c r="M61" s="13">
        <v>2.8580000000000001</v>
      </c>
      <c r="N61" s="21">
        <v>5.7797000000000001E-2</v>
      </c>
      <c r="O61" s="21">
        <v>2.0223</v>
      </c>
      <c r="P61" s="13">
        <v>7028</v>
      </c>
      <c r="Q61" s="21">
        <v>13.788</v>
      </c>
      <c r="R61" s="21">
        <v>0.19619</v>
      </c>
      <c r="S61" s="30">
        <v>1.6937999999999999E-12</v>
      </c>
      <c r="T61" s="21">
        <v>4.3092999999999999E-14</v>
      </c>
      <c r="U61" s="21">
        <v>2.5442</v>
      </c>
      <c r="V61" s="13">
        <v>0.96281000000000005</v>
      </c>
      <c r="W61" s="21">
        <v>1.4965E-3</v>
      </c>
      <c r="X61" s="21">
        <v>0.15543000000000001</v>
      </c>
      <c r="Z61" s="21">
        <f t="shared" si="30"/>
        <v>2.4933000000000002E-7</v>
      </c>
      <c r="AA61" s="13">
        <f t="shared" si="31"/>
        <v>6959.83</v>
      </c>
      <c r="AB61" s="21">
        <f t="shared" si="32"/>
        <v>-7.0735999999999997E-19</v>
      </c>
      <c r="AC61" s="21">
        <f t="shared" si="33"/>
        <v>1.6937999999999999E-12</v>
      </c>
    </row>
    <row r="62" spans="1:29" x14ac:dyDescent="0.25">
      <c r="A62" s="28" t="s">
        <v>24</v>
      </c>
      <c r="B62" s="18">
        <f t="shared" ref="B62:X62" si="34">AVERAGE(B57:B61)</f>
        <v>2.1795199999999999E-4</v>
      </c>
      <c r="C62" s="18">
        <f t="shared" si="34"/>
        <v>3.5090400000000001E-2</v>
      </c>
      <c r="D62" s="18">
        <f t="shared" si="34"/>
        <v>2.4988800000000002E-7</v>
      </c>
      <c r="E62" s="18">
        <f t="shared" si="34"/>
        <v>1.3958999999999999E-8</v>
      </c>
      <c r="F62" s="18">
        <f t="shared" si="34"/>
        <v>5.5863800000000001</v>
      </c>
      <c r="G62" s="18">
        <f t="shared" si="34"/>
        <v>-68.936000000000007</v>
      </c>
      <c r="H62" s="18">
        <f t="shared" si="34"/>
        <v>11.390600000000001</v>
      </c>
      <c r="I62" s="18">
        <f t="shared" si="34"/>
        <v>16.533800000000003</v>
      </c>
      <c r="J62" s="18">
        <f t="shared" si="34"/>
        <v>-6.6877800000000001E-19</v>
      </c>
      <c r="K62" s="18">
        <f t="shared" si="34"/>
        <v>4.9902200000000005E-19</v>
      </c>
      <c r="L62" s="18">
        <f t="shared" si="34"/>
        <v>74.626599999999996</v>
      </c>
      <c r="M62" s="18">
        <f t="shared" si="34"/>
        <v>2.8624000000000001</v>
      </c>
      <c r="N62" s="18">
        <f t="shared" si="34"/>
        <v>5.7917399999999994E-2</v>
      </c>
      <c r="O62" s="18">
        <f t="shared" si="34"/>
        <v>2.0233999999999996</v>
      </c>
      <c r="P62" s="18">
        <f t="shared" si="34"/>
        <v>7023.2</v>
      </c>
      <c r="Q62" s="18">
        <f t="shared" si="34"/>
        <v>13.835800000000001</v>
      </c>
      <c r="R62" s="18">
        <f t="shared" si="34"/>
        <v>0.19700399999999998</v>
      </c>
      <c r="S62" s="31">
        <f t="shared" si="34"/>
        <v>1.7088400000000002E-12</v>
      </c>
      <c r="T62" s="18">
        <f t="shared" si="34"/>
        <v>4.3606199999999999E-14</v>
      </c>
      <c r="U62" s="18">
        <f t="shared" si="34"/>
        <v>2.5518000000000001</v>
      </c>
      <c r="V62" s="18">
        <f t="shared" si="34"/>
        <v>0.96234800000000009</v>
      </c>
      <c r="W62" s="18">
        <f t="shared" si="34"/>
        <v>1.50128E-3</v>
      </c>
      <c r="X62" s="18">
        <f t="shared" si="34"/>
        <v>0.15600200000000003</v>
      </c>
      <c r="Z62" s="12">
        <f>AVERAGE(Z57:Z61)</f>
        <v>2.4988800000000002E-7</v>
      </c>
      <c r="AA62" s="12">
        <f>AVERAGE(AA57:AA61)</f>
        <v>6954.2640000000001</v>
      </c>
      <c r="AB62" s="12">
        <f>AVERAGE(AB57:AB61)</f>
        <v>-6.6877800000000001E-19</v>
      </c>
      <c r="AC62" s="12">
        <f>AVERAGE(AC57:AC61)</f>
        <v>1.7088400000000002E-12</v>
      </c>
    </row>
    <row r="63" spans="1:29" x14ac:dyDescent="0.25">
      <c r="A63" s="2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8"/>
      <c r="U63" s="18"/>
      <c r="V63" s="18"/>
      <c r="W63" s="18"/>
      <c r="X63" s="18"/>
    </row>
    <row r="64" spans="1:29" x14ac:dyDescent="0.25">
      <c r="A64" s="29">
        <v>0.08</v>
      </c>
    </row>
    <row r="65" spans="1:29" x14ac:dyDescent="0.25">
      <c r="A65" s="14" t="s">
        <v>56</v>
      </c>
      <c r="B65" s="14" t="s">
        <v>12</v>
      </c>
      <c r="C65" s="14" t="s">
        <v>13</v>
      </c>
      <c r="D65" s="14" t="s">
        <v>26</v>
      </c>
      <c r="E65" s="14" t="s">
        <v>14</v>
      </c>
      <c r="F65" s="14" t="s">
        <v>15</v>
      </c>
      <c r="G65" s="14" t="s">
        <v>16</v>
      </c>
      <c r="H65" s="14" t="s">
        <v>17</v>
      </c>
      <c r="I65" s="14" t="s">
        <v>18</v>
      </c>
      <c r="J65" s="14" t="s">
        <v>27</v>
      </c>
      <c r="K65" s="14" t="s">
        <v>28</v>
      </c>
      <c r="L65" s="14" t="s">
        <v>29</v>
      </c>
      <c r="M65" s="14" t="s">
        <v>30</v>
      </c>
      <c r="N65" s="14" t="s">
        <v>31</v>
      </c>
      <c r="O65" s="14" t="s">
        <v>32</v>
      </c>
      <c r="P65" s="14" t="s">
        <v>33</v>
      </c>
      <c r="Q65" s="14" t="s">
        <v>19</v>
      </c>
      <c r="R65" s="14" t="s">
        <v>20</v>
      </c>
      <c r="S65" s="14" t="s">
        <v>34</v>
      </c>
      <c r="T65" s="14" t="s">
        <v>35</v>
      </c>
      <c r="U65" s="14" t="s">
        <v>36</v>
      </c>
      <c r="V65" s="14" t="s">
        <v>37</v>
      </c>
      <c r="W65" s="14" t="s">
        <v>38</v>
      </c>
      <c r="X65" s="14" t="s">
        <v>39</v>
      </c>
      <c r="Y65" s="18"/>
      <c r="Z65" s="12" t="s">
        <v>43</v>
      </c>
      <c r="AA65" s="12" t="s">
        <v>42</v>
      </c>
      <c r="AB65" s="12" t="s">
        <v>44</v>
      </c>
      <c r="AC65" s="12" t="s">
        <v>45</v>
      </c>
    </row>
    <row r="66" spans="1:29" x14ac:dyDescent="0.25">
      <c r="A66" s="18" t="s">
        <v>139</v>
      </c>
      <c r="B66" s="19">
        <v>2.1829999999999999E-4</v>
      </c>
      <c r="C66" s="18">
        <v>3.5146999999999998E-2</v>
      </c>
      <c r="D66" s="19">
        <v>2.4994999999999998E-7</v>
      </c>
      <c r="E66" s="19">
        <v>1.3974E-8</v>
      </c>
      <c r="F66" s="19">
        <v>5.5907</v>
      </c>
      <c r="G66" s="18">
        <v>-68.790000000000006</v>
      </c>
      <c r="H66" s="18">
        <v>11.395</v>
      </c>
      <c r="I66" s="18">
        <v>16.565000000000001</v>
      </c>
      <c r="J66" s="19">
        <v>-6.3861000000000004E-19</v>
      </c>
      <c r="K66" s="19">
        <v>4.8124000000000001E-19</v>
      </c>
      <c r="L66" s="19">
        <v>75.356999999999999</v>
      </c>
      <c r="M66" s="18">
        <v>2.8660000000000001</v>
      </c>
      <c r="N66" s="19">
        <v>5.8478000000000002E-2</v>
      </c>
      <c r="O66" s="19">
        <v>2.0404</v>
      </c>
      <c r="P66" s="18">
        <v>7035</v>
      </c>
      <c r="Q66" s="19">
        <v>13.843999999999999</v>
      </c>
      <c r="R66" s="19">
        <v>0.19678999999999999</v>
      </c>
      <c r="S66" s="20">
        <v>1.6988E-12</v>
      </c>
      <c r="T66" s="19">
        <v>4.3336000000000002E-14</v>
      </c>
      <c r="U66" s="19">
        <v>2.5510000000000002</v>
      </c>
      <c r="V66" s="18">
        <v>0.96258999999999995</v>
      </c>
      <c r="W66" s="19">
        <v>1.5005999999999999E-3</v>
      </c>
      <c r="X66" s="19">
        <v>0.15589</v>
      </c>
      <c r="Z66" s="16">
        <f>D66</f>
        <v>2.4994999999999998E-7</v>
      </c>
      <c r="AA66" s="15">
        <f>G66+P66</f>
        <v>6966.21</v>
      </c>
      <c r="AB66" s="16">
        <f>J66</f>
        <v>-6.3861000000000004E-19</v>
      </c>
      <c r="AC66" s="16">
        <f>S66</f>
        <v>1.6988E-12</v>
      </c>
    </row>
    <row r="67" spans="1:29" x14ac:dyDescent="0.25">
      <c r="A67" s="18" t="s">
        <v>140</v>
      </c>
      <c r="B67" s="19">
        <v>2.1929999999999999E-4</v>
      </c>
      <c r="C67" s="18">
        <v>3.5307999999999999E-2</v>
      </c>
      <c r="D67" s="19">
        <v>2.4890000000000001E-7</v>
      </c>
      <c r="E67" s="19">
        <v>1.4020000000000001E-8</v>
      </c>
      <c r="F67" s="19">
        <v>5.6327999999999996</v>
      </c>
      <c r="G67" s="18">
        <v>-70.400000000000006</v>
      </c>
      <c r="H67" s="18">
        <v>11.435</v>
      </c>
      <c r="I67" s="18">
        <v>16.242999999999999</v>
      </c>
      <c r="J67" s="19">
        <v>-6.3517000000000001E-19</v>
      </c>
      <c r="K67" s="19">
        <v>4.8000999999999998E-19</v>
      </c>
      <c r="L67" s="19">
        <v>75.572000000000003</v>
      </c>
      <c r="M67" s="18">
        <v>2.8660000000000001</v>
      </c>
      <c r="N67" s="19">
        <v>5.8644000000000002E-2</v>
      </c>
      <c r="O67" s="19">
        <v>2.0461999999999998</v>
      </c>
      <c r="P67" s="18">
        <v>7045</v>
      </c>
      <c r="Q67" s="19">
        <v>13.898999999999999</v>
      </c>
      <c r="R67" s="19">
        <v>0.19728999999999999</v>
      </c>
      <c r="S67" s="20">
        <v>1.7174999999999999E-12</v>
      </c>
      <c r="T67" s="19">
        <v>4.3945000000000002E-14</v>
      </c>
      <c r="U67" s="19">
        <v>2.5587</v>
      </c>
      <c r="V67" s="18">
        <v>0.96203000000000005</v>
      </c>
      <c r="W67" s="19">
        <v>1.5051999999999999E-3</v>
      </c>
      <c r="X67" s="19">
        <v>0.15645999999999999</v>
      </c>
      <c r="Z67" s="19">
        <f t="shared" ref="Z67:Z70" si="35">D67</f>
        <v>2.4890000000000001E-7</v>
      </c>
      <c r="AA67" s="18">
        <f t="shared" ref="AA67:AA70" si="36">G67+P67</f>
        <v>6974.6</v>
      </c>
      <c r="AB67" s="19">
        <f t="shared" ref="AB67:AB70" si="37">J67</f>
        <v>-6.3517000000000001E-19</v>
      </c>
      <c r="AC67" s="19">
        <f t="shared" ref="AC67:AC70" si="38">S67</f>
        <v>1.7174999999999999E-12</v>
      </c>
    </row>
    <row r="68" spans="1:29" x14ac:dyDescent="0.25">
      <c r="A68" s="18" t="s">
        <v>141</v>
      </c>
      <c r="B68" s="19">
        <v>2.1754000000000001E-4</v>
      </c>
      <c r="C68" s="18">
        <v>3.5022999999999999E-2</v>
      </c>
      <c r="D68" s="19">
        <v>2.5012999999999998E-7</v>
      </c>
      <c r="E68" s="19">
        <v>1.3954E-8</v>
      </c>
      <c r="F68" s="19">
        <v>5.5787000000000004</v>
      </c>
      <c r="G68" s="18">
        <v>-69.47</v>
      </c>
      <c r="H68" s="18">
        <v>11.367000000000001</v>
      </c>
      <c r="I68" s="18">
        <v>16.361999999999998</v>
      </c>
      <c r="J68" s="19">
        <v>-6.6780999999999995E-19</v>
      </c>
      <c r="K68" s="19">
        <v>5.0045E-19</v>
      </c>
      <c r="L68" s="19">
        <v>74.938999999999993</v>
      </c>
      <c r="M68" s="18">
        <v>2.8620000000000001</v>
      </c>
      <c r="N68" s="19">
        <v>5.8160000000000003E-2</v>
      </c>
      <c r="O68" s="19">
        <v>2.0320999999999998</v>
      </c>
      <c r="P68" s="18">
        <v>7055</v>
      </c>
      <c r="Q68" s="19">
        <v>13.826000000000001</v>
      </c>
      <c r="R68" s="19">
        <v>0.19597000000000001</v>
      </c>
      <c r="S68" s="20">
        <v>1.7055E-12</v>
      </c>
      <c r="T68" s="19">
        <v>4.3427999999999998E-14</v>
      </c>
      <c r="U68" s="19">
        <v>2.5464000000000002</v>
      </c>
      <c r="V68" s="18">
        <v>0.96238999999999997</v>
      </c>
      <c r="W68" s="19">
        <v>1.4974999999999999E-3</v>
      </c>
      <c r="X68" s="19">
        <v>0.15559999999999999</v>
      </c>
      <c r="Z68" s="19">
        <f t="shared" si="35"/>
        <v>2.5012999999999998E-7</v>
      </c>
      <c r="AA68" s="18">
        <f t="shared" si="36"/>
        <v>6985.53</v>
      </c>
      <c r="AB68" s="19">
        <f t="shared" si="37"/>
        <v>-6.6780999999999995E-19</v>
      </c>
      <c r="AC68" s="19">
        <f t="shared" si="38"/>
        <v>1.7055E-12</v>
      </c>
    </row>
    <row r="69" spans="1:29" x14ac:dyDescent="0.25">
      <c r="A69" s="18" t="s">
        <v>142</v>
      </c>
      <c r="B69" s="19">
        <v>2.1610999999999999E-4</v>
      </c>
      <c r="C69" s="18">
        <v>3.4793999999999999E-2</v>
      </c>
      <c r="D69" s="19">
        <v>2.4969000000000001E-7</v>
      </c>
      <c r="E69" s="19">
        <v>1.3898E-8</v>
      </c>
      <c r="F69" s="19">
        <v>5.5660999999999996</v>
      </c>
      <c r="G69" s="18">
        <v>-69.48</v>
      </c>
      <c r="H69" s="18">
        <v>11.318</v>
      </c>
      <c r="I69" s="18">
        <v>16.29</v>
      </c>
      <c r="J69" s="19">
        <v>-6.5944999999999998E-19</v>
      </c>
      <c r="K69" s="19">
        <v>4.9390999999999996E-19</v>
      </c>
      <c r="L69" s="19">
        <v>74.897000000000006</v>
      </c>
      <c r="M69" s="18">
        <v>2.863</v>
      </c>
      <c r="N69" s="19">
        <v>5.8125999999999997E-2</v>
      </c>
      <c r="O69" s="19">
        <v>2.0301999999999998</v>
      </c>
      <c r="P69" s="18">
        <v>7055</v>
      </c>
      <c r="Q69" s="19">
        <v>13.768000000000001</v>
      </c>
      <c r="R69" s="19">
        <v>0.19514999999999999</v>
      </c>
      <c r="S69" s="20">
        <v>1.7035999999999999E-12</v>
      </c>
      <c r="T69" s="19">
        <v>4.3217999999999998E-14</v>
      </c>
      <c r="U69" s="19">
        <v>2.5369000000000002</v>
      </c>
      <c r="V69" s="18">
        <v>0.96248</v>
      </c>
      <c r="W69" s="19">
        <v>1.4919E-3</v>
      </c>
      <c r="X69" s="19">
        <v>0.15501000000000001</v>
      </c>
      <c r="Z69" s="19">
        <f t="shared" si="35"/>
        <v>2.4969000000000001E-7</v>
      </c>
      <c r="AA69" s="18">
        <f t="shared" si="36"/>
        <v>6985.52</v>
      </c>
      <c r="AB69" s="19">
        <f t="shared" si="37"/>
        <v>-6.5944999999999998E-19</v>
      </c>
      <c r="AC69" s="19">
        <f t="shared" si="38"/>
        <v>1.7035999999999999E-12</v>
      </c>
    </row>
    <row r="70" spans="1:29" x14ac:dyDescent="0.25">
      <c r="A70" s="13" t="s">
        <v>143</v>
      </c>
      <c r="B70" s="21">
        <v>2.1724E-4</v>
      </c>
      <c r="C70" s="13">
        <v>3.4976E-2</v>
      </c>
      <c r="D70" s="21">
        <v>2.551E-7</v>
      </c>
      <c r="E70" s="21">
        <v>1.3944000000000001E-8</v>
      </c>
      <c r="F70" s="21">
        <v>5.4661</v>
      </c>
      <c r="G70" s="13">
        <v>-73.64</v>
      </c>
      <c r="H70" s="13">
        <v>11.371</v>
      </c>
      <c r="I70" s="13">
        <v>15.441000000000001</v>
      </c>
      <c r="J70" s="21">
        <v>-6.6631E-19</v>
      </c>
      <c r="K70" s="21">
        <v>4.9907000000000001E-19</v>
      </c>
      <c r="L70" s="21">
        <v>74.900999999999996</v>
      </c>
      <c r="M70" s="13">
        <v>2.8620000000000001</v>
      </c>
      <c r="N70" s="21">
        <v>5.8130000000000001E-2</v>
      </c>
      <c r="O70" s="21">
        <v>2.0310999999999999</v>
      </c>
      <c r="P70" s="13">
        <v>7060</v>
      </c>
      <c r="Q70" s="21">
        <v>13.835000000000001</v>
      </c>
      <c r="R70" s="21">
        <v>0.19596</v>
      </c>
      <c r="S70" s="30">
        <v>1.7279999999999999E-12</v>
      </c>
      <c r="T70" s="21">
        <v>4.3996999999999999E-14</v>
      </c>
      <c r="U70" s="21">
        <v>2.5461</v>
      </c>
      <c r="V70" s="13">
        <v>0.96170999999999995</v>
      </c>
      <c r="W70" s="21">
        <v>1.4974999999999999E-3</v>
      </c>
      <c r="X70" s="21">
        <v>0.15570999999999999</v>
      </c>
      <c r="Z70" s="21">
        <f t="shared" si="35"/>
        <v>2.551E-7</v>
      </c>
      <c r="AA70" s="13">
        <f t="shared" si="36"/>
        <v>6986.36</v>
      </c>
      <c r="AB70" s="21">
        <f t="shared" si="37"/>
        <v>-6.6631E-19</v>
      </c>
      <c r="AC70" s="21">
        <f t="shared" si="38"/>
        <v>1.7279999999999999E-12</v>
      </c>
    </row>
    <row r="71" spans="1:29" x14ac:dyDescent="0.25">
      <c r="A71" s="28" t="s">
        <v>24</v>
      </c>
      <c r="B71" s="18">
        <f t="shared" ref="B71:X71" si="39">AVERAGE(B66:B70)</f>
        <v>2.1769800000000003E-4</v>
      </c>
      <c r="C71" s="18">
        <f t="shared" si="39"/>
        <v>3.50496E-2</v>
      </c>
      <c r="D71" s="18">
        <f t="shared" si="39"/>
        <v>2.5075400000000005E-7</v>
      </c>
      <c r="E71" s="18">
        <f t="shared" si="39"/>
        <v>1.3957999999999998E-8</v>
      </c>
      <c r="F71" s="18">
        <f t="shared" si="39"/>
        <v>5.5668799999999994</v>
      </c>
      <c r="G71" s="18">
        <f t="shared" si="39"/>
        <v>-70.355999999999995</v>
      </c>
      <c r="H71" s="18">
        <f t="shared" si="39"/>
        <v>11.3772</v>
      </c>
      <c r="I71" s="18">
        <f t="shared" si="39"/>
        <v>16.180200000000003</v>
      </c>
      <c r="J71" s="18">
        <f t="shared" si="39"/>
        <v>-6.5346999999999994E-19</v>
      </c>
      <c r="K71" s="18">
        <f t="shared" si="39"/>
        <v>4.9093599999999997E-19</v>
      </c>
      <c r="L71" s="18">
        <f t="shared" si="39"/>
        <v>75.133200000000002</v>
      </c>
      <c r="M71" s="18">
        <f t="shared" si="39"/>
        <v>2.8638000000000003</v>
      </c>
      <c r="N71" s="18">
        <f t="shared" si="39"/>
        <v>5.8307600000000001E-2</v>
      </c>
      <c r="O71" s="18">
        <f t="shared" si="39"/>
        <v>2.036</v>
      </c>
      <c r="P71" s="18">
        <f t="shared" si="39"/>
        <v>7050</v>
      </c>
      <c r="Q71" s="18">
        <f t="shared" si="39"/>
        <v>13.834399999999999</v>
      </c>
      <c r="R71" s="18">
        <f t="shared" si="39"/>
        <v>0.19623199999999999</v>
      </c>
      <c r="S71" s="31">
        <f t="shared" si="39"/>
        <v>1.7106800000000001E-12</v>
      </c>
      <c r="T71" s="18">
        <f t="shared" si="39"/>
        <v>4.3584800000000003E-14</v>
      </c>
      <c r="U71" s="18">
        <f t="shared" si="39"/>
        <v>2.5478200000000002</v>
      </c>
      <c r="V71" s="18">
        <f t="shared" si="39"/>
        <v>0.9622400000000001</v>
      </c>
      <c r="W71" s="18">
        <f t="shared" si="39"/>
        <v>1.49854E-3</v>
      </c>
      <c r="X71" s="18">
        <f t="shared" si="39"/>
        <v>0.15573399999999998</v>
      </c>
      <c r="Z71" s="12">
        <f>AVERAGE(Z66:Z70)</f>
        <v>2.5075400000000005E-7</v>
      </c>
      <c r="AA71" s="12">
        <f>AVERAGE(AA66:AA70)</f>
        <v>6979.6440000000002</v>
      </c>
      <c r="AB71" s="12">
        <f>AVERAGE(AB66:AB70)</f>
        <v>-6.5346999999999994E-19</v>
      </c>
      <c r="AC71" s="12">
        <f>AVERAGE(AC66:AC70)</f>
        <v>1.7106800000000001E-12</v>
      </c>
    </row>
    <row r="72" spans="1:29" x14ac:dyDescent="0.25">
      <c r="A72" s="2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T72" s="18"/>
      <c r="U72" s="18"/>
      <c r="V72" s="18"/>
      <c r="W72" s="18"/>
      <c r="X72" s="18"/>
    </row>
    <row r="73" spans="1:29" x14ac:dyDescent="0.25">
      <c r="A73" s="29">
        <v>0.09</v>
      </c>
    </row>
    <row r="74" spans="1:29" x14ac:dyDescent="0.25">
      <c r="A74" s="14" t="s">
        <v>56</v>
      </c>
      <c r="B74" s="14" t="s">
        <v>12</v>
      </c>
      <c r="C74" s="14" t="s">
        <v>13</v>
      </c>
      <c r="D74" s="14" t="s">
        <v>26</v>
      </c>
      <c r="E74" s="14" t="s">
        <v>14</v>
      </c>
      <c r="F74" s="14" t="s">
        <v>15</v>
      </c>
      <c r="G74" s="14" t="s">
        <v>16</v>
      </c>
      <c r="H74" s="14" t="s">
        <v>17</v>
      </c>
      <c r="I74" s="14" t="s">
        <v>18</v>
      </c>
      <c r="J74" s="14" t="s">
        <v>27</v>
      </c>
      <c r="K74" s="14" t="s">
        <v>28</v>
      </c>
      <c r="L74" s="14" t="s">
        <v>29</v>
      </c>
      <c r="M74" s="14" t="s">
        <v>30</v>
      </c>
      <c r="N74" s="14" t="s">
        <v>31</v>
      </c>
      <c r="O74" s="14" t="s">
        <v>32</v>
      </c>
      <c r="P74" s="14" t="s">
        <v>33</v>
      </c>
      <c r="Q74" s="14" t="s">
        <v>19</v>
      </c>
      <c r="R74" s="14" t="s">
        <v>20</v>
      </c>
      <c r="S74" s="14" t="s">
        <v>34</v>
      </c>
      <c r="T74" s="14" t="s">
        <v>35</v>
      </c>
      <c r="U74" s="14" t="s">
        <v>36</v>
      </c>
      <c r="V74" s="14" t="s">
        <v>37</v>
      </c>
      <c r="W74" s="14" t="s">
        <v>38</v>
      </c>
      <c r="X74" s="14" t="s">
        <v>39</v>
      </c>
      <c r="Y74" s="18"/>
      <c r="Z74" s="12" t="s">
        <v>43</v>
      </c>
      <c r="AA74" s="12" t="s">
        <v>42</v>
      </c>
      <c r="AB74" s="12" t="s">
        <v>44</v>
      </c>
      <c r="AC74" s="12" t="s">
        <v>45</v>
      </c>
    </row>
    <row r="75" spans="1:29" x14ac:dyDescent="0.25">
      <c r="A75" s="18" t="s">
        <v>144</v>
      </c>
      <c r="B75" s="19">
        <v>2.1542999999999999E-4</v>
      </c>
      <c r="C75" s="18">
        <v>3.4684E-2</v>
      </c>
      <c r="D75" s="19">
        <v>2.5352000000000001E-7</v>
      </c>
      <c r="E75" s="19">
        <v>1.3878E-8</v>
      </c>
      <c r="F75" s="19">
        <v>5.4741</v>
      </c>
      <c r="G75" s="18">
        <v>-71.56</v>
      </c>
      <c r="H75" s="18">
        <v>11.332000000000001</v>
      </c>
      <c r="I75" s="18">
        <v>15.836</v>
      </c>
      <c r="J75" s="19">
        <v>-6.8843999999999996E-19</v>
      </c>
      <c r="K75" s="19">
        <v>5.1714999999999998E-19</v>
      </c>
      <c r="L75" s="19">
        <v>75.119</v>
      </c>
      <c r="M75" s="18">
        <v>2.8610000000000002</v>
      </c>
      <c r="N75" s="19">
        <v>5.8302E-2</v>
      </c>
      <c r="O75" s="19">
        <v>2.0377999999999998</v>
      </c>
      <c r="P75" s="18">
        <v>7026</v>
      </c>
      <c r="Q75" s="19">
        <v>13.76</v>
      </c>
      <c r="R75" s="19">
        <v>0.19583999999999999</v>
      </c>
      <c r="S75" s="20">
        <v>1.7055999999999999E-12</v>
      </c>
      <c r="T75" s="19">
        <v>4.3234000000000002E-14</v>
      </c>
      <c r="U75" s="19">
        <v>2.5348000000000002</v>
      </c>
      <c r="V75" s="18">
        <v>0.96235999999999999</v>
      </c>
      <c r="W75" s="19">
        <v>1.4913999999999999E-3</v>
      </c>
      <c r="X75" s="19">
        <v>0.15497</v>
      </c>
      <c r="Z75" s="16">
        <f>D75</f>
        <v>2.5352000000000001E-7</v>
      </c>
      <c r="AA75" s="15">
        <f>G75+P75</f>
        <v>6954.44</v>
      </c>
      <c r="AB75" s="16">
        <f>J75</f>
        <v>-6.8843999999999996E-19</v>
      </c>
      <c r="AC75" s="16">
        <f>S75</f>
        <v>1.7055999999999999E-12</v>
      </c>
    </row>
    <row r="76" spans="1:29" x14ac:dyDescent="0.25">
      <c r="A76" s="18" t="s">
        <v>145</v>
      </c>
      <c r="B76" s="19">
        <v>2.1526E-4</v>
      </c>
      <c r="C76" s="18">
        <v>3.4658000000000001E-2</v>
      </c>
      <c r="D76" s="19">
        <v>2.5063000000000001E-7</v>
      </c>
      <c r="E76" s="19">
        <v>1.3872E-8</v>
      </c>
      <c r="F76" s="19">
        <v>5.5349000000000004</v>
      </c>
      <c r="G76" s="18">
        <v>-69.319999999999993</v>
      </c>
      <c r="H76" s="18">
        <v>11.323</v>
      </c>
      <c r="I76" s="18">
        <v>16.334</v>
      </c>
      <c r="J76" s="19">
        <v>-6.8096999999999999E-19</v>
      </c>
      <c r="K76" s="19">
        <v>5.1113000000000001E-19</v>
      </c>
      <c r="L76" s="19">
        <v>75.058999999999997</v>
      </c>
      <c r="M76" s="18">
        <v>2.8620000000000001</v>
      </c>
      <c r="N76" s="19">
        <v>5.8252999999999999E-2</v>
      </c>
      <c r="O76" s="19">
        <v>2.0354000000000001</v>
      </c>
      <c r="P76" s="18">
        <v>7021</v>
      </c>
      <c r="Q76" s="19">
        <v>13.746</v>
      </c>
      <c r="R76" s="19">
        <v>0.19578000000000001</v>
      </c>
      <c r="S76" s="20">
        <v>1.6969999999999999E-12</v>
      </c>
      <c r="T76" s="19">
        <v>4.2996999999999997E-14</v>
      </c>
      <c r="U76" s="19">
        <v>2.5337000000000001</v>
      </c>
      <c r="V76" s="18">
        <v>0.96264000000000005</v>
      </c>
      <c r="W76" s="19">
        <v>1.4907E-3</v>
      </c>
      <c r="X76" s="19">
        <v>0.15486</v>
      </c>
      <c r="Z76" s="19">
        <f t="shared" ref="Z76:Z79" si="40">D76</f>
        <v>2.5063000000000001E-7</v>
      </c>
      <c r="AA76" s="18">
        <f t="shared" ref="AA76:AA79" si="41">G76+P76</f>
        <v>6951.68</v>
      </c>
      <c r="AB76" s="19">
        <f t="shared" ref="AB76:AB79" si="42">J76</f>
        <v>-6.8096999999999999E-19</v>
      </c>
      <c r="AC76" s="19">
        <f t="shared" ref="AC76:AC79" si="43">S76</f>
        <v>1.6969999999999999E-12</v>
      </c>
    </row>
    <row r="77" spans="1:29" x14ac:dyDescent="0.25">
      <c r="A77" s="18" t="s">
        <v>146</v>
      </c>
      <c r="B77" s="19">
        <v>2.1745E-4</v>
      </c>
      <c r="C77" s="18">
        <v>3.5008999999999998E-2</v>
      </c>
      <c r="D77" s="19">
        <v>2.5183E-7</v>
      </c>
      <c r="E77" s="19">
        <v>1.3958999999999999E-8</v>
      </c>
      <c r="F77" s="19">
        <v>5.5430000000000001</v>
      </c>
      <c r="G77" s="18">
        <v>-71.709999999999994</v>
      </c>
      <c r="H77" s="18">
        <v>11.414</v>
      </c>
      <c r="I77" s="18">
        <v>15.917</v>
      </c>
      <c r="J77" s="19">
        <v>-6.4928999999999996E-19</v>
      </c>
      <c r="K77" s="19">
        <v>4.9054999999999996E-19</v>
      </c>
      <c r="L77" s="19">
        <v>75.552000000000007</v>
      </c>
      <c r="M77" s="18">
        <v>2.8650000000000002</v>
      </c>
      <c r="N77" s="19">
        <v>5.8631000000000003E-2</v>
      </c>
      <c r="O77" s="19">
        <v>2.0465</v>
      </c>
      <c r="P77" s="18">
        <v>7020</v>
      </c>
      <c r="Q77" s="19">
        <v>13.855</v>
      </c>
      <c r="R77" s="19">
        <v>0.19736000000000001</v>
      </c>
      <c r="S77" s="20">
        <v>1.7328E-12</v>
      </c>
      <c r="T77" s="19">
        <v>4.4208000000000002E-14</v>
      </c>
      <c r="U77" s="19">
        <v>2.5512000000000001</v>
      </c>
      <c r="V77" s="18">
        <v>0.96157999999999999</v>
      </c>
      <c r="W77" s="19">
        <v>1.5014E-3</v>
      </c>
      <c r="X77" s="19">
        <v>0.15614</v>
      </c>
      <c r="Z77" s="19">
        <f t="shared" si="40"/>
        <v>2.5183E-7</v>
      </c>
      <c r="AA77" s="18">
        <f t="shared" si="41"/>
        <v>6948.29</v>
      </c>
      <c r="AB77" s="19">
        <f t="shared" si="42"/>
        <v>-6.4928999999999996E-19</v>
      </c>
      <c r="AC77" s="19">
        <f t="shared" si="43"/>
        <v>1.7328E-12</v>
      </c>
    </row>
    <row r="78" spans="1:29" x14ac:dyDescent="0.25">
      <c r="A78" s="18" t="s">
        <v>147</v>
      </c>
      <c r="B78" s="19">
        <v>2.2026000000000001E-4</v>
      </c>
      <c r="C78" s="18">
        <v>3.5462E-2</v>
      </c>
      <c r="D78" s="19">
        <v>2.5162999999999998E-7</v>
      </c>
      <c r="E78" s="19">
        <v>1.4054E-8</v>
      </c>
      <c r="F78" s="19">
        <v>5.5852000000000004</v>
      </c>
      <c r="G78" s="18">
        <v>-71.97</v>
      </c>
      <c r="H78" s="18">
        <v>11.488</v>
      </c>
      <c r="I78" s="18">
        <v>15.962</v>
      </c>
      <c r="J78" s="19">
        <v>-6.5093999999999996E-19</v>
      </c>
      <c r="K78" s="19">
        <v>4.9295000000000004E-19</v>
      </c>
      <c r="L78" s="19">
        <v>75.728999999999999</v>
      </c>
      <c r="M78" s="18">
        <v>2.8650000000000002</v>
      </c>
      <c r="N78" s="19">
        <v>5.8768000000000001E-2</v>
      </c>
      <c r="O78" s="19">
        <v>2.0512000000000001</v>
      </c>
      <c r="P78" s="18">
        <v>7020</v>
      </c>
      <c r="Q78" s="19">
        <v>13.941000000000001</v>
      </c>
      <c r="R78" s="19">
        <v>0.19858999999999999</v>
      </c>
      <c r="S78" s="20">
        <v>1.7163000000000001E-12</v>
      </c>
      <c r="T78" s="19">
        <v>4.4044E-14</v>
      </c>
      <c r="U78" s="19">
        <v>2.5661999999999998</v>
      </c>
      <c r="V78" s="18">
        <v>0.96201999999999999</v>
      </c>
      <c r="W78" s="19">
        <v>1.5102E-3</v>
      </c>
      <c r="X78" s="19">
        <v>0.15698000000000001</v>
      </c>
      <c r="Z78" s="19">
        <f t="shared" si="40"/>
        <v>2.5162999999999998E-7</v>
      </c>
      <c r="AA78" s="18">
        <f t="shared" si="41"/>
        <v>6948.03</v>
      </c>
      <c r="AB78" s="19">
        <f t="shared" si="42"/>
        <v>-6.5093999999999996E-19</v>
      </c>
      <c r="AC78" s="19">
        <f t="shared" si="43"/>
        <v>1.7163000000000001E-12</v>
      </c>
    </row>
    <row r="79" spans="1:29" x14ac:dyDescent="0.25">
      <c r="A79" s="13" t="s">
        <v>148</v>
      </c>
      <c r="B79" s="21">
        <v>2.1666E-4</v>
      </c>
      <c r="C79" s="13">
        <v>3.4882000000000003E-2</v>
      </c>
      <c r="D79" s="21">
        <v>2.4908E-7</v>
      </c>
      <c r="E79" s="21">
        <v>1.391E-8</v>
      </c>
      <c r="F79" s="21">
        <v>5.5846</v>
      </c>
      <c r="G79" s="13">
        <v>-66.099999999999994</v>
      </c>
      <c r="H79" s="13">
        <v>11.343999999999999</v>
      </c>
      <c r="I79" s="13">
        <v>17.161999999999999</v>
      </c>
      <c r="J79" s="21">
        <v>-6.7824E-19</v>
      </c>
      <c r="K79" s="21">
        <v>5.0762999999999999E-19</v>
      </c>
      <c r="L79" s="21">
        <v>74.844999999999999</v>
      </c>
      <c r="M79" s="13">
        <v>2.8620000000000001</v>
      </c>
      <c r="N79" s="21">
        <v>5.8088000000000001E-2</v>
      </c>
      <c r="O79" s="21">
        <v>2.0295999999999998</v>
      </c>
      <c r="P79" s="13">
        <v>7015</v>
      </c>
      <c r="Q79" s="21">
        <v>13.771000000000001</v>
      </c>
      <c r="R79" s="21">
        <v>0.19631000000000001</v>
      </c>
      <c r="S79" s="30">
        <v>1.6811E-12</v>
      </c>
      <c r="T79" s="21">
        <v>4.272E-14</v>
      </c>
      <c r="U79" s="21">
        <v>2.5411999999999999</v>
      </c>
      <c r="V79" s="13">
        <v>0.96314999999999995</v>
      </c>
      <c r="W79" s="21">
        <v>1.4949E-3</v>
      </c>
      <c r="X79" s="21">
        <v>0.15520999999999999</v>
      </c>
      <c r="Z79" s="21">
        <f t="shared" si="40"/>
        <v>2.4908E-7</v>
      </c>
      <c r="AA79" s="13">
        <f t="shared" si="41"/>
        <v>6948.9</v>
      </c>
      <c r="AB79" s="21">
        <f t="shared" si="42"/>
        <v>-6.7824E-19</v>
      </c>
      <c r="AC79" s="21">
        <f t="shared" si="43"/>
        <v>1.6811E-12</v>
      </c>
    </row>
    <row r="80" spans="1:29" x14ac:dyDescent="0.25">
      <c r="A80" s="28" t="s">
        <v>24</v>
      </c>
      <c r="B80" s="18">
        <f t="shared" ref="B80:X80" si="44">AVERAGE(B75:B79)</f>
        <v>2.1701199999999999E-4</v>
      </c>
      <c r="C80" s="18">
        <f t="shared" si="44"/>
        <v>3.4938999999999998E-2</v>
      </c>
      <c r="D80" s="18">
        <f t="shared" si="44"/>
        <v>2.5133800000000002E-7</v>
      </c>
      <c r="E80" s="18">
        <f t="shared" si="44"/>
        <v>1.39346E-8</v>
      </c>
      <c r="F80" s="18">
        <f t="shared" si="44"/>
        <v>5.5443600000000002</v>
      </c>
      <c r="G80" s="18">
        <f t="shared" si="44"/>
        <v>-70.131999999999991</v>
      </c>
      <c r="H80" s="18">
        <f t="shared" si="44"/>
        <v>11.3802</v>
      </c>
      <c r="I80" s="18">
        <f t="shared" si="44"/>
        <v>16.242200000000004</v>
      </c>
      <c r="J80" s="18">
        <f t="shared" si="44"/>
        <v>-6.6957599999999995E-19</v>
      </c>
      <c r="K80" s="18">
        <f t="shared" si="44"/>
        <v>5.03882E-19</v>
      </c>
      <c r="L80" s="18">
        <f t="shared" si="44"/>
        <v>75.260799999999989</v>
      </c>
      <c r="M80" s="18">
        <f t="shared" si="44"/>
        <v>2.8630000000000004</v>
      </c>
      <c r="N80" s="18">
        <f t="shared" si="44"/>
        <v>5.8408400000000006E-2</v>
      </c>
      <c r="O80" s="18">
        <f t="shared" si="44"/>
        <v>2.0400999999999998</v>
      </c>
      <c r="P80" s="18">
        <f t="shared" si="44"/>
        <v>7020.4</v>
      </c>
      <c r="Q80" s="18">
        <f t="shared" si="44"/>
        <v>13.814600000000002</v>
      </c>
      <c r="R80" s="18">
        <f t="shared" si="44"/>
        <v>0.19677599999999998</v>
      </c>
      <c r="S80" s="31">
        <f t="shared" si="44"/>
        <v>1.7065599999999999E-12</v>
      </c>
      <c r="T80" s="18">
        <f t="shared" si="44"/>
        <v>4.3440599999999995E-14</v>
      </c>
      <c r="U80" s="18">
        <f t="shared" si="44"/>
        <v>2.54542</v>
      </c>
      <c r="V80" s="18">
        <f t="shared" si="44"/>
        <v>0.96235000000000004</v>
      </c>
      <c r="W80" s="18">
        <f t="shared" si="44"/>
        <v>1.4977199999999999E-3</v>
      </c>
      <c r="X80" s="18">
        <f t="shared" si="44"/>
        <v>0.15563199999999999</v>
      </c>
      <c r="Z80" s="12">
        <f>AVERAGE(Z75:Z79)</f>
        <v>2.5133800000000002E-7</v>
      </c>
      <c r="AA80" s="12">
        <f>AVERAGE(AA75:AA79)</f>
        <v>6950.2679999999991</v>
      </c>
      <c r="AB80" s="12">
        <f>AVERAGE(AB75:AB79)</f>
        <v>-6.6957599999999995E-19</v>
      </c>
      <c r="AC80" s="12">
        <f>AVERAGE(AC75:AC79)</f>
        <v>1.7065599999999999E-12</v>
      </c>
    </row>
    <row r="81" spans="1:29" x14ac:dyDescent="0.25">
      <c r="A81" s="2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T81" s="18"/>
      <c r="U81" s="18"/>
      <c r="V81" s="18"/>
      <c r="W81" s="18"/>
      <c r="X81" s="18"/>
    </row>
    <row r="82" spans="1:29" x14ac:dyDescent="0.25">
      <c r="A82" s="29">
        <v>0.1</v>
      </c>
    </row>
    <row r="83" spans="1:29" x14ac:dyDescent="0.25">
      <c r="A83" s="14" t="s">
        <v>56</v>
      </c>
      <c r="B83" s="14" t="s">
        <v>12</v>
      </c>
      <c r="C83" s="14" t="s">
        <v>13</v>
      </c>
      <c r="D83" s="14" t="s">
        <v>26</v>
      </c>
      <c r="E83" s="14" t="s">
        <v>14</v>
      </c>
      <c r="F83" s="14" t="s">
        <v>15</v>
      </c>
      <c r="G83" s="14" t="s">
        <v>16</v>
      </c>
      <c r="H83" s="14" t="s">
        <v>17</v>
      </c>
      <c r="I83" s="14" t="s">
        <v>18</v>
      </c>
      <c r="J83" s="14" t="s">
        <v>27</v>
      </c>
      <c r="K83" s="14" t="s">
        <v>28</v>
      </c>
      <c r="L83" s="14" t="s">
        <v>29</v>
      </c>
      <c r="M83" s="14" t="s">
        <v>30</v>
      </c>
      <c r="N83" s="14" t="s">
        <v>31</v>
      </c>
      <c r="O83" s="14" t="s">
        <v>32</v>
      </c>
      <c r="P83" s="14" t="s">
        <v>33</v>
      </c>
      <c r="Q83" s="14" t="s">
        <v>19</v>
      </c>
      <c r="R83" s="14" t="s">
        <v>20</v>
      </c>
      <c r="S83" s="14" t="s">
        <v>34</v>
      </c>
      <c r="T83" s="14" t="s">
        <v>35</v>
      </c>
      <c r="U83" s="14" t="s">
        <v>36</v>
      </c>
      <c r="V83" s="14" t="s">
        <v>37</v>
      </c>
      <c r="W83" s="14" t="s">
        <v>38</v>
      </c>
      <c r="X83" s="14" t="s">
        <v>39</v>
      </c>
      <c r="Y83" s="18"/>
      <c r="Z83" s="12" t="s">
        <v>43</v>
      </c>
      <c r="AA83" s="12" t="s">
        <v>42</v>
      </c>
      <c r="AB83" s="12" t="s">
        <v>44</v>
      </c>
      <c r="AC83" s="12" t="s">
        <v>45</v>
      </c>
    </row>
    <row r="84" spans="1:29" x14ac:dyDescent="0.25">
      <c r="A84" s="18" t="s">
        <v>153</v>
      </c>
      <c r="B84" s="19">
        <v>2.1910000000000001E-4</v>
      </c>
      <c r="C84" s="18">
        <v>3.5275000000000001E-2</v>
      </c>
      <c r="D84" s="19">
        <v>2.5136E-7</v>
      </c>
      <c r="E84" s="19">
        <v>1.3952E-8</v>
      </c>
      <c r="F84" s="19">
        <v>5.5506000000000002</v>
      </c>
      <c r="G84" s="18">
        <v>-70.3</v>
      </c>
      <c r="H84" s="18">
        <v>11.371</v>
      </c>
      <c r="I84" s="18">
        <v>16.175000000000001</v>
      </c>
      <c r="J84" s="19">
        <v>-6.6635000000000002E-19</v>
      </c>
      <c r="K84" s="19">
        <v>5.0919999999999996E-19</v>
      </c>
      <c r="L84" s="19">
        <v>76.415999999999997</v>
      </c>
      <c r="M84" s="18">
        <v>2.8639999999999999</v>
      </c>
      <c r="N84" s="19">
        <v>5.9304000000000003E-2</v>
      </c>
      <c r="O84" s="19">
        <v>2.0707</v>
      </c>
      <c r="P84" s="18">
        <v>7038</v>
      </c>
      <c r="Q84" s="19">
        <v>13.837</v>
      </c>
      <c r="R84" s="19">
        <v>0.1966</v>
      </c>
      <c r="S84" s="20">
        <v>1.7349E-12</v>
      </c>
      <c r="T84" s="19">
        <v>4.4343E-14</v>
      </c>
      <c r="U84" s="19">
        <v>2.5558999999999998</v>
      </c>
      <c r="V84" s="18">
        <v>0.96170999999999995</v>
      </c>
      <c r="W84" s="19">
        <v>1.5031999999999999E-3</v>
      </c>
      <c r="X84" s="19">
        <v>0.15629999999999999</v>
      </c>
      <c r="Z84" s="16">
        <f>D84</f>
        <v>2.5136E-7</v>
      </c>
      <c r="AA84" s="15">
        <f>G84+P84</f>
        <v>6967.7</v>
      </c>
      <c r="AB84" s="16">
        <f>J84</f>
        <v>-6.6635000000000002E-19</v>
      </c>
      <c r="AC84" s="16">
        <f>S84</f>
        <v>1.7349E-12</v>
      </c>
    </row>
    <row r="85" spans="1:29" x14ac:dyDescent="0.25">
      <c r="A85" s="18" t="s">
        <v>154</v>
      </c>
      <c r="B85" s="19">
        <v>2.1725E-4</v>
      </c>
      <c r="C85" s="18">
        <v>3.4978000000000002E-2</v>
      </c>
      <c r="D85" s="19">
        <v>2.5176000000000003E-7</v>
      </c>
      <c r="E85" s="19">
        <v>1.3901E-8</v>
      </c>
      <c r="F85" s="19">
        <v>5.5214999999999996</v>
      </c>
      <c r="G85" s="18">
        <v>-71.900000000000006</v>
      </c>
      <c r="H85" s="18">
        <v>11.327999999999999</v>
      </c>
      <c r="I85" s="18">
        <v>15.755000000000001</v>
      </c>
      <c r="J85" s="19">
        <v>-6.6504999999999998E-19</v>
      </c>
      <c r="K85" s="19">
        <v>5.0844000000000005E-19</v>
      </c>
      <c r="L85" s="19">
        <v>76.450999999999993</v>
      </c>
      <c r="M85" s="18">
        <v>2.8639999999999999</v>
      </c>
      <c r="N85" s="19">
        <v>5.9332000000000003E-2</v>
      </c>
      <c r="O85" s="19">
        <v>2.0716000000000001</v>
      </c>
      <c r="P85" s="18">
        <v>7054</v>
      </c>
      <c r="Q85" s="19">
        <v>13.794</v>
      </c>
      <c r="R85" s="19">
        <v>0.19555</v>
      </c>
      <c r="S85" s="20">
        <v>1.7461E-12</v>
      </c>
      <c r="T85" s="19">
        <v>4.4437999999999998E-14</v>
      </c>
      <c r="U85" s="19">
        <v>2.5449999999999999</v>
      </c>
      <c r="V85" s="18">
        <v>0.96135999999999999</v>
      </c>
      <c r="W85" s="19">
        <v>1.4966999999999999E-3</v>
      </c>
      <c r="X85" s="19">
        <v>0.15569</v>
      </c>
      <c r="Z85" s="19">
        <f t="shared" ref="Z85:Z88" si="45">D85</f>
        <v>2.5176000000000003E-7</v>
      </c>
      <c r="AA85" s="18">
        <f t="shared" ref="AA85:AA88" si="46">G85+P85</f>
        <v>6982.1</v>
      </c>
      <c r="AB85" s="19">
        <f t="shared" ref="AB85:AB88" si="47">J85</f>
        <v>-6.6504999999999998E-19</v>
      </c>
      <c r="AC85" s="19">
        <f t="shared" ref="AC85:AC88" si="48">S85</f>
        <v>1.7461E-12</v>
      </c>
    </row>
    <row r="86" spans="1:29" x14ac:dyDescent="0.25">
      <c r="A86" s="18" t="s">
        <v>155</v>
      </c>
      <c r="B86" s="19">
        <v>2.1641E-4</v>
      </c>
      <c r="C86" s="18">
        <v>3.4840999999999997E-2</v>
      </c>
      <c r="D86" s="19">
        <v>2.5502999999999997E-7</v>
      </c>
      <c r="E86" s="19">
        <v>1.3887000000000001E-8</v>
      </c>
      <c r="F86" s="19">
        <v>5.4451999999999998</v>
      </c>
      <c r="G86" s="18">
        <v>-74.540000000000006</v>
      </c>
      <c r="H86" s="18">
        <v>11.32</v>
      </c>
      <c r="I86" s="18">
        <v>15.186</v>
      </c>
      <c r="J86" s="19">
        <v>-7.6176000000000004E-19</v>
      </c>
      <c r="K86" s="19">
        <v>5.7565E-19</v>
      </c>
      <c r="L86" s="19">
        <v>75.567999999999998</v>
      </c>
      <c r="M86" s="18">
        <v>2.8519999999999999</v>
      </c>
      <c r="N86" s="19">
        <v>5.8663E-2</v>
      </c>
      <c r="O86" s="19">
        <v>2.0569000000000002</v>
      </c>
      <c r="P86" s="18">
        <v>7066</v>
      </c>
      <c r="Q86" s="19">
        <v>13.791</v>
      </c>
      <c r="R86" s="19">
        <v>0.19517000000000001</v>
      </c>
      <c r="S86" s="20">
        <v>1.7535999999999999E-12</v>
      </c>
      <c r="T86" s="19">
        <v>4.4564999999999997E-14</v>
      </c>
      <c r="U86" s="19">
        <v>2.5413000000000001</v>
      </c>
      <c r="V86" s="18">
        <v>0.96109</v>
      </c>
      <c r="W86" s="19">
        <v>1.4945E-3</v>
      </c>
      <c r="X86" s="19">
        <v>0.1555</v>
      </c>
      <c r="Z86" s="19">
        <f t="shared" si="45"/>
        <v>2.5502999999999997E-7</v>
      </c>
      <c r="AA86" s="18">
        <f t="shared" si="46"/>
        <v>6991.46</v>
      </c>
      <c r="AB86" s="19">
        <f t="shared" si="47"/>
        <v>-7.6176000000000004E-19</v>
      </c>
      <c r="AC86" s="19">
        <f t="shared" si="48"/>
        <v>1.7535999999999999E-12</v>
      </c>
    </row>
    <row r="87" spans="1:29" x14ac:dyDescent="0.25">
      <c r="A87" s="18" t="s">
        <v>156</v>
      </c>
      <c r="B87" s="19">
        <v>2.1537999999999999E-4</v>
      </c>
      <c r="C87" s="18">
        <v>3.4675999999999998E-2</v>
      </c>
      <c r="D87" s="19">
        <v>2.5557E-7</v>
      </c>
      <c r="E87" s="19">
        <v>1.3859E-8</v>
      </c>
      <c r="F87" s="19">
        <v>5.4227999999999996</v>
      </c>
      <c r="G87" s="18">
        <v>-75.52</v>
      </c>
      <c r="H87" s="18">
        <v>11.295999999999999</v>
      </c>
      <c r="I87" s="18">
        <v>14.958</v>
      </c>
      <c r="J87" s="19">
        <v>-7.4617999999999997E-19</v>
      </c>
      <c r="K87" s="19">
        <v>5.6254000000000001E-19</v>
      </c>
      <c r="L87" s="19">
        <v>75.388999999999996</v>
      </c>
      <c r="M87" s="18">
        <v>2.8540000000000001</v>
      </c>
      <c r="N87" s="19">
        <v>5.8521999999999998E-2</v>
      </c>
      <c r="O87" s="19">
        <v>2.0505</v>
      </c>
      <c r="P87" s="18">
        <v>7074</v>
      </c>
      <c r="Q87" s="19">
        <v>13.766999999999999</v>
      </c>
      <c r="R87" s="19">
        <v>0.19461000000000001</v>
      </c>
      <c r="S87" s="20">
        <v>1.7606E-12</v>
      </c>
      <c r="T87" s="19">
        <v>4.464E-14</v>
      </c>
      <c r="U87" s="19">
        <v>2.5354999999999999</v>
      </c>
      <c r="V87" s="18">
        <v>0.96087999999999996</v>
      </c>
      <c r="W87" s="19">
        <v>1.4909999999999999E-3</v>
      </c>
      <c r="X87" s="19">
        <v>0.15517</v>
      </c>
      <c r="Z87" s="19">
        <f t="shared" si="45"/>
        <v>2.5557E-7</v>
      </c>
      <c r="AA87" s="18">
        <f t="shared" si="46"/>
        <v>6998.48</v>
      </c>
      <c r="AB87" s="19">
        <f t="shared" si="47"/>
        <v>-7.4617999999999997E-19</v>
      </c>
      <c r="AC87" s="19">
        <f t="shared" si="48"/>
        <v>1.7606E-12</v>
      </c>
    </row>
    <row r="88" spans="1:29" x14ac:dyDescent="0.25">
      <c r="A88" s="13" t="s">
        <v>157</v>
      </c>
      <c r="B88" s="21">
        <v>2.1641999999999999E-4</v>
      </c>
      <c r="C88" s="13">
        <v>3.4842999999999999E-2</v>
      </c>
      <c r="D88" s="21">
        <v>2.5818E-7</v>
      </c>
      <c r="E88" s="21">
        <v>1.3909000000000001E-8</v>
      </c>
      <c r="F88" s="21">
        <v>5.3872999999999998</v>
      </c>
      <c r="G88" s="13">
        <v>-78.400000000000006</v>
      </c>
      <c r="H88" s="13">
        <v>11.34</v>
      </c>
      <c r="I88" s="13">
        <v>14.464</v>
      </c>
      <c r="J88" s="21">
        <v>-7.3430000000000001E-19</v>
      </c>
      <c r="K88" s="21">
        <v>5.5687000000000001E-19</v>
      </c>
      <c r="L88" s="21">
        <v>75.837000000000003</v>
      </c>
      <c r="M88" s="13">
        <v>2.855</v>
      </c>
      <c r="N88" s="21">
        <v>5.8867999999999997E-2</v>
      </c>
      <c r="O88" s="21">
        <v>2.0619000000000001</v>
      </c>
      <c r="P88" s="13">
        <v>7090</v>
      </c>
      <c r="Q88" s="21">
        <v>13.824</v>
      </c>
      <c r="R88" s="21">
        <v>0.19497999999999999</v>
      </c>
      <c r="S88" s="30">
        <v>1.7659E-12</v>
      </c>
      <c r="T88" s="21">
        <v>4.4870000000000002E-14</v>
      </c>
      <c r="U88" s="21">
        <v>2.5409000000000002</v>
      </c>
      <c r="V88" s="13">
        <v>0.96062999999999998</v>
      </c>
      <c r="W88" s="21">
        <v>1.4942E-3</v>
      </c>
      <c r="X88" s="21">
        <v>0.15554000000000001</v>
      </c>
      <c r="Z88" s="21">
        <f t="shared" si="45"/>
        <v>2.5818E-7</v>
      </c>
      <c r="AA88" s="13">
        <f t="shared" si="46"/>
        <v>7011.6</v>
      </c>
      <c r="AB88" s="21">
        <f t="shared" si="47"/>
        <v>-7.3430000000000001E-19</v>
      </c>
      <c r="AC88" s="21">
        <f t="shared" si="48"/>
        <v>1.7659E-12</v>
      </c>
    </row>
    <row r="89" spans="1:29" x14ac:dyDescent="0.25">
      <c r="A89" s="28" t="s">
        <v>24</v>
      </c>
      <c r="B89" s="18">
        <f t="shared" ref="B89:X89" si="49">AVERAGE(B84:B88)</f>
        <v>2.1691200000000001E-4</v>
      </c>
      <c r="C89" s="18">
        <f t="shared" si="49"/>
        <v>3.4922600000000005E-2</v>
      </c>
      <c r="D89" s="18">
        <f t="shared" si="49"/>
        <v>2.5438000000000003E-7</v>
      </c>
      <c r="E89" s="18">
        <f t="shared" si="49"/>
        <v>1.3901600000000001E-8</v>
      </c>
      <c r="F89" s="18">
        <f t="shared" si="49"/>
        <v>5.4654799999999994</v>
      </c>
      <c r="G89" s="18">
        <f t="shared" si="49"/>
        <v>-74.131999999999991</v>
      </c>
      <c r="H89" s="18">
        <f t="shared" si="49"/>
        <v>11.331</v>
      </c>
      <c r="I89" s="18">
        <f t="shared" si="49"/>
        <v>15.307599999999999</v>
      </c>
      <c r="J89" s="18">
        <f t="shared" si="49"/>
        <v>-7.1472799999999995E-19</v>
      </c>
      <c r="K89" s="18">
        <f t="shared" si="49"/>
        <v>5.4254000000000002E-19</v>
      </c>
      <c r="L89" s="18">
        <f t="shared" si="49"/>
        <v>75.932199999999995</v>
      </c>
      <c r="M89" s="18">
        <f t="shared" si="49"/>
        <v>2.8578000000000001</v>
      </c>
      <c r="N89" s="18">
        <f t="shared" si="49"/>
        <v>5.8937799999999999E-2</v>
      </c>
      <c r="O89" s="18">
        <f t="shared" si="49"/>
        <v>2.0623200000000002</v>
      </c>
      <c r="P89" s="18">
        <f t="shared" si="49"/>
        <v>7064.4</v>
      </c>
      <c r="Q89" s="18">
        <f t="shared" si="49"/>
        <v>13.802599999999998</v>
      </c>
      <c r="R89" s="18">
        <f t="shared" si="49"/>
        <v>0.195382</v>
      </c>
      <c r="S89" s="31">
        <f t="shared" si="49"/>
        <v>1.7522199999999998E-12</v>
      </c>
      <c r="T89" s="18">
        <f t="shared" si="49"/>
        <v>4.4571199999999998E-14</v>
      </c>
      <c r="U89" s="18">
        <f t="shared" si="49"/>
        <v>2.5437199999999995</v>
      </c>
      <c r="V89" s="18">
        <f t="shared" si="49"/>
        <v>0.96113400000000004</v>
      </c>
      <c r="W89" s="18">
        <f t="shared" si="49"/>
        <v>1.49592E-3</v>
      </c>
      <c r="X89" s="18">
        <f t="shared" si="49"/>
        <v>0.15564</v>
      </c>
      <c r="Z89" s="12">
        <f>AVERAGE(Z84:Z88)</f>
        <v>2.5438000000000003E-7</v>
      </c>
      <c r="AA89" s="12">
        <f>AVERAGE(AA84:AA88)</f>
        <v>6990.2679999999991</v>
      </c>
      <c r="AB89" s="12">
        <f>AVERAGE(AB84:AB88)</f>
        <v>-7.1472799999999995E-19</v>
      </c>
      <c r="AC89" s="12">
        <f>AVERAGE(AC84:AC88)</f>
        <v>1.7522199999999998E-12</v>
      </c>
    </row>
    <row r="90" spans="1:29" x14ac:dyDescent="0.25">
      <c r="A90" s="2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T90" s="18"/>
      <c r="U90" s="18"/>
      <c r="V90" s="18"/>
      <c r="W90" s="18"/>
      <c r="X90" s="18"/>
    </row>
    <row r="91" spans="1:29" x14ac:dyDescent="0.25">
      <c r="A91" s="29">
        <v>0.11</v>
      </c>
    </row>
    <row r="92" spans="1:29" x14ac:dyDescent="0.25">
      <c r="A92" s="14" t="s">
        <v>56</v>
      </c>
      <c r="B92" s="14" t="s">
        <v>12</v>
      </c>
      <c r="C92" s="14" t="s">
        <v>13</v>
      </c>
      <c r="D92" s="14" t="s">
        <v>26</v>
      </c>
      <c r="E92" s="14" t="s">
        <v>14</v>
      </c>
      <c r="F92" s="14" t="s">
        <v>15</v>
      </c>
      <c r="G92" s="14" t="s">
        <v>16</v>
      </c>
      <c r="H92" s="14" t="s">
        <v>17</v>
      </c>
      <c r="I92" s="14" t="s">
        <v>18</v>
      </c>
      <c r="J92" s="14" t="s">
        <v>27</v>
      </c>
      <c r="K92" s="14" t="s">
        <v>28</v>
      </c>
      <c r="L92" s="14" t="s">
        <v>29</v>
      </c>
      <c r="M92" s="14" t="s">
        <v>30</v>
      </c>
      <c r="N92" s="14" t="s">
        <v>31</v>
      </c>
      <c r="O92" s="14" t="s">
        <v>32</v>
      </c>
      <c r="P92" s="14" t="s">
        <v>33</v>
      </c>
      <c r="Q92" s="14" t="s">
        <v>19</v>
      </c>
      <c r="R92" s="14" t="s">
        <v>20</v>
      </c>
      <c r="S92" s="14" t="s">
        <v>34</v>
      </c>
      <c r="T92" s="14" t="s">
        <v>35</v>
      </c>
      <c r="U92" s="14" t="s">
        <v>36</v>
      </c>
      <c r="V92" s="14" t="s">
        <v>37</v>
      </c>
      <c r="W92" s="14" t="s">
        <v>38</v>
      </c>
      <c r="X92" s="14" t="s">
        <v>39</v>
      </c>
      <c r="Y92" s="18"/>
      <c r="Z92" s="12" t="s">
        <v>43</v>
      </c>
      <c r="AA92" s="12" t="s">
        <v>42</v>
      </c>
      <c r="AB92" s="12" t="s">
        <v>44</v>
      </c>
      <c r="AC92" s="12" t="s">
        <v>45</v>
      </c>
    </row>
    <row r="93" spans="1:29" x14ac:dyDescent="0.25">
      <c r="A93" s="18" t="s">
        <v>158</v>
      </c>
      <c r="B93" s="19">
        <v>2.1619E-4</v>
      </c>
      <c r="C93" s="18">
        <v>3.4806999999999998E-2</v>
      </c>
      <c r="D93" s="19">
        <v>2.5129000000000002E-7</v>
      </c>
      <c r="E93" s="19">
        <v>1.3857E-8</v>
      </c>
      <c r="F93" s="19">
        <v>5.5143000000000004</v>
      </c>
      <c r="G93" s="18">
        <v>-68.63</v>
      </c>
      <c r="H93" s="18">
        <v>11.291</v>
      </c>
      <c r="I93" s="18">
        <v>16.452000000000002</v>
      </c>
      <c r="J93" s="19">
        <v>-7.1282999999999997E-19</v>
      </c>
      <c r="K93" s="19">
        <v>5.4029E-19</v>
      </c>
      <c r="L93" s="19">
        <v>75.795000000000002</v>
      </c>
      <c r="M93" s="18">
        <v>2.8580000000000001</v>
      </c>
      <c r="N93" s="19">
        <v>5.883E-2</v>
      </c>
      <c r="O93" s="19">
        <v>2.0583999999999998</v>
      </c>
      <c r="P93" s="18">
        <v>7032</v>
      </c>
      <c r="Q93" s="19">
        <v>13.734</v>
      </c>
      <c r="R93" s="19">
        <v>0.19531000000000001</v>
      </c>
      <c r="S93" s="20">
        <v>1.7126E-12</v>
      </c>
      <c r="T93" s="19">
        <v>4.3450999999999997E-14</v>
      </c>
      <c r="U93" s="19">
        <v>2.5371000000000001</v>
      </c>
      <c r="V93" s="18">
        <v>0.96233999999999997</v>
      </c>
      <c r="W93" s="19">
        <v>1.4922E-3</v>
      </c>
      <c r="X93" s="19">
        <v>0.15506</v>
      </c>
      <c r="Z93" s="16">
        <f>D93</f>
        <v>2.5129000000000002E-7</v>
      </c>
      <c r="AA93" s="15">
        <f>G93+P93</f>
        <v>6963.37</v>
      </c>
      <c r="AB93" s="16">
        <f>J93</f>
        <v>-7.1282999999999997E-19</v>
      </c>
      <c r="AC93" s="16">
        <f>S93</f>
        <v>1.7126E-12</v>
      </c>
    </row>
    <row r="94" spans="1:29" x14ac:dyDescent="0.25">
      <c r="A94" s="18" t="s">
        <v>159</v>
      </c>
      <c r="B94" s="19">
        <v>2.1615E-4</v>
      </c>
      <c r="C94" s="18">
        <v>3.4799999999999998E-2</v>
      </c>
      <c r="D94" s="19">
        <v>2.5013999999999999E-7</v>
      </c>
      <c r="E94" s="19">
        <v>1.3853E-8</v>
      </c>
      <c r="F94" s="19">
        <v>5.5381</v>
      </c>
      <c r="G94" s="18">
        <v>-68.489999999999995</v>
      </c>
      <c r="H94" s="18">
        <v>11.282</v>
      </c>
      <c r="I94" s="18">
        <v>16.472000000000001</v>
      </c>
      <c r="J94" s="19">
        <v>-6.8829E-19</v>
      </c>
      <c r="K94" s="19">
        <v>5.2083999999999998E-19</v>
      </c>
      <c r="L94" s="19">
        <v>75.671999999999997</v>
      </c>
      <c r="M94" s="18">
        <v>2.8610000000000002</v>
      </c>
      <c r="N94" s="19">
        <v>5.8729000000000003E-2</v>
      </c>
      <c r="O94" s="19">
        <v>2.0527000000000002</v>
      </c>
      <c r="P94" s="18">
        <v>7035</v>
      </c>
      <c r="Q94" s="19">
        <v>13.725</v>
      </c>
      <c r="R94" s="19">
        <v>0.1951</v>
      </c>
      <c r="S94" s="20">
        <v>1.7074E-12</v>
      </c>
      <c r="T94" s="19">
        <v>4.3298999999999999E-14</v>
      </c>
      <c r="U94" s="19">
        <v>2.536</v>
      </c>
      <c r="V94" s="18">
        <v>0.96250000000000002</v>
      </c>
      <c r="W94" s="19">
        <v>1.4913999999999999E-3</v>
      </c>
      <c r="X94" s="19">
        <v>0.15495</v>
      </c>
      <c r="Z94" s="19">
        <f t="shared" ref="Z94:Z97" si="50">D94</f>
        <v>2.5013999999999999E-7</v>
      </c>
      <c r="AA94" s="18">
        <f t="shared" ref="AA94:AA97" si="51">G94+P94</f>
        <v>6966.51</v>
      </c>
      <c r="AB94" s="19">
        <f t="shared" ref="AB94:AB97" si="52">J94</f>
        <v>-6.8829E-19</v>
      </c>
      <c r="AC94" s="19">
        <f t="shared" ref="AC94:AC97" si="53">S94</f>
        <v>1.7074E-12</v>
      </c>
    </row>
    <row r="95" spans="1:29" x14ac:dyDescent="0.25">
      <c r="A95" s="18" t="s">
        <v>167</v>
      </c>
      <c r="B95" s="19">
        <v>2.1488E-4</v>
      </c>
      <c r="C95" s="18">
        <v>3.4596000000000002E-2</v>
      </c>
      <c r="D95" s="19">
        <v>2.5264000000000002E-7</v>
      </c>
      <c r="E95" s="19">
        <v>1.3828999999999999E-8</v>
      </c>
      <c r="F95" s="19">
        <v>5.4737999999999998</v>
      </c>
      <c r="G95" s="18">
        <v>-71.61</v>
      </c>
      <c r="H95" s="18">
        <v>11.285</v>
      </c>
      <c r="I95" s="18">
        <v>15.759</v>
      </c>
      <c r="J95" s="19">
        <v>-6.9150999999999997E-19</v>
      </c>
      <c r="K95" s="19">
        <v>5.2327000000000005E-19</v>
      </c>
      <c r="L95" s="19">
        <v>75.671000000000006</v>
      </c>
      <c r="M95" s="18">
        <v>2.8610000000000002</v>
      </c>
      <c r="N95" s="19">
        <v>5.8729000000000003E-2</v>
      </c>
      <c r="O95" s="19">
        <v>2.0527000000000002</v>
      </c>
      <c r="P95" s="18">
        <v>7030</v>
      </c>
      <c r="Q95" s="19">
        <v>13.72</v>
      </c>
      <c r="R95" s="19">
        <v>0.19516</v>
      </c>
      <c r="S95" s="20">
        <v>1.7311999999999999E-12</v>
      </c>
      <c r="T95" s="19">
        <v>4.3834E-14</v>
      </c>
      <c r="U95" s="19">
        <v>2.532</v>
      </c>
      <c r="V95" s="18">
        <v>0.96174999999999999</v>
      </c>
      <c r="W95" s="19">
        <v>1.4894000000000001E-3</v>
      </c>
      <c r="X95" s="19">
        <v>0.15486</v>
      </c>
      <c r="Z95" s="19">
        <f t="shared" si="50"/>
        <v>2.5264000000000002E-7</v>
      </c>
      <c r="AA95" s="18">
        <f t="shared" si="51"/>
        <v>6958.39</v>
      </c>
      <c r="AB95" s="19">
        <f t="shared" si="52"/>
        <v>-6.9150999999999997E-19</v>
      </c>
      <c r="AC95" s="19">
        <f t="shared" si="53"/>
        <v>1.7311999999999999E-12</v>
      </c>
    </row>
    <row r="96" spans="1:29" x14ac:dyDescent="0.25">
      <c r="A96" s="18" t="s">
        <v>160</v>
      </c>
      <c r="B96" s="19">
        <v>2.1531E-4</v>
      </c>
      <c r="C96" s="18">
        <v>3.4665000000000001E-2</v>
      </c>
      <c r="D96" s="19">
        <v>2.5685999999999999E-7</v>
      </c>
      <c r="E96" s="19">
        <v>1.3863E-8</v>
      </c>
      <c r="F96" s="19">
        <v>5.3971</v>
      </c>
      <c r="G96" s="18">
        <v>-75.14</v>
      </c>
      <c r="H96" s="18">
        <v>11.324999999999999</v>
      </c>
      <c r="I96" s="18">
        <v>15.071999999999999</v>
      </c>
      <c r="J96" s="19">
        <v>-7.1670000000000001E-19</v>
      </c>
      <c r="K96" s="19">
        <v>5.3905000000000003E-19</v>
      </c>
      <c r="L96" s="19">
        <v>75.212999999999994</v>
      </c>
      <c r="M96" s="18">
        <v>2.8570000000000002</v>
      </c>
      <c r="N96" s="19">
        <v>5.8380000000000001E-2</v>
      </c>
      <c r="O96" s="19">
        <v>2.0434000000000001</v>
      </c>
      <c r="P96" s="18">
        <v>7041</v>
      </c>
      <c r="Q96" s="19">
        <v>13.772</v>
      </c>
      <c r="R96" s="19">
        <v>0.1956</v>
      </c>
      <c r="S96" s="20">
        <v>1.7492000000000001E-12</v>
      </c>
      <c r="T96" s="19">
        <v>4.4375999999999997E-14</v>
      </c>
      <c r="U96" s="19">
        <v>2.5369000000000002</v>
      </c>
      <c r="V96" s="18">
        <v>0.96114999999999995</v>
      </c>
      <c r="W96" s="19">
        <v>1.4924999999999999E-3</v>
      </c>
      <c r="X96" s="19">
        <v>0.15528</v>
      </c>
      <c r="Z96" s="19">
        <f t="shared" si="50"/>
        <v>2.5685999999999999E-7</v>
      </c>
      <c r="AA96" s="18">
        <f t="shared" si="51"/>
        <v>6965.86</v>
      </c>
      <c r="AB96" s="19">
        <f t="shared" si="52"/>
        <v>-7.1670000000000001E-19</v>
      </c>
      <c r="AC96" s="19">
        <f t="shared" si="53"/>
        <v>1.7492000000000001E-12</v>
      </c>
    </row>
    <row r="97" spans="1:29" x14ac:dyDescent="0.25">
      <c r="A97" s="13" t="s">
        <v>161</v>
      </c>
      <c r="B97" s="21">
        <v>2.1570000000000001E-4</v>
      </c>
      <c r="C97" s="13">
        <v>3.4727000000000001E-2</v>
      </c>
      <c r="D97" s="21">
        <v>2.5512000000000002E-7</v>
      </c>
      <c r="E97" s="21">
        <v>1.3897E-8</v>
      </c>
      <c r="F97" s="21">
        <v>5.4471999999999996</v>
      </c>
      <c r="G97" s="13">
        <v>-76.09</v>
      </c>
      <c r="H97" s="13">
        <v>11.355</v>
      </c>
      <c r="I97" s="13">
        <v>14.923</v>
      </c>
      <c r="J97" s="21">
        <v>-7.0935E-19</v>
      </c>
      <c r="K97" s="21">
        <v>5.3400000000000001E-19</v>
      </c>
      <c r="L97" s="21">
        <v>75.28</v>
      </c>
      <c r="M97" s="13">
        <v>2.8580000000000001</v>
      </c>
      <c r="N97" s="21">
        <v>5.8431999999999998E-2</v>
      </c>
      <c r="O97" s="21">
        <v>2.0445000000000002</v>
      </c>
      <c r="P97" s="13">
        <v>7050</v>
      </c>
      <c r="Q97" s="21">
        <v>13.811</v>
      </c>
      <c r="R97" s="21">
        <v>0.19589999999999999</v>
      </c>
      <c r="S97" s="30">
        <v>1.7613E-12</v>
      </c>
      <c r="T97" s="21">
        <v>4.4751999999999998E-14</v>
      </c>
      <c r="U97" s="21">
        <v>2.5409000000000002</v>
      </c>
      <c r="V97" s="13">
        <v>0.96077000000000001</v>
      </c>
      <c r="W97" s="21">
        <v>1.4949E-3</v>
      </c>
      <c r="X97" s="21">
        <v>0.15559000000000001</v>
      </c>
      <c r="Z97" s="21">
        <f t="shared" si="50"/>
        <v>2.5512000000000002E-7</v>
      </c>
      <c r="AA97" s="13">
        <f t="shared" si="51"/>
        <v>6973.91</v>
      </c>
      <c r="AB97" s="21">
        <f t="shared" si="52"/>
        <v>-7.0935E-19</v>
      </c>
      <c r="AC97" s="21">
        <f t="shared" si="53"/>
        <v>1.7613E-12</v>
      </c>
    </row>
    <row r="98" spans="1:29" x14ac:dyDescent="0.25">
      <c r="A98" s="28" t="s">
        <v>24</v>
      </c>
      <c r="B98" s="18">
        <f t="shared" ref="B98:X98" si="54">AVERAGE(B93:B97)</f>
        <v>2.1564600000000003E-4</v>
      </c>
      <c r="C98" s="18">
        <f t="shared" si="54"/>
        <v>3.4719E-2</v>
      </c>
      <c r="D98" s="18">
        <f t="shared" si="54"/>
        <v>2.5320999999999998E-7</v>
      </c>
      <c r="E98" s="18">
        <f t="shared" si="54"/>
        <v>1.3859799999999999E-8</v>
      </c>
      <c r="F98" s="18">
        <f t="shared" si="54"/>
        <v>5.4740999999999991</v>
      </c>
      <c r="G98" s="18">
        <f t="shared" si="54"/>
        <v>-71.992000000000004</v>
      </c>
      <c r="H98" s="18">
        <f t="shared" si="54"/>
        <v>11.307600000000003</v>
      </c>
      <c r="I98" s="18">
        <f t="shared" si="54"/>
        <v>15.735600000000002</v>
      </c>
      <c r="J98" s="18">
        <f t="shared" si="54"/>
        <v>-7.0373600000000001E-19</v>
      </c>
      <c r="K98" s="18">
        <f t="shared" si="54"/>
        <v>5.3148999999999999E-19</v>
      </c>
      <c r="L98" s="18">
        <f t="shared" si="54"/>
        <v>75.526199999999989</v>
      </c>
      <c r="M98" s="18">
        <f t="shared" si="54"/>
        <v>2.8590000000000004</v>
      </c>
      <c r="N98" s="18">
        <f t="shared" si="54"/>
        <v>5.8619999999999992E-2</v>
      </c>
      <c r="O98" s="18">
        <f t="shared" si="54"/>
        <v>2.0503399999999998</v>
      </c>
      <c r="P98" s="18">
        <f t="shared" si="54"/>
        <v>7037.6</v>
      </c>
      <c r="Q98" s="18">
        <f t="shared" si="54"/>
        <v>13.7524</v>
      </c>
      <c r="R98" s="18">
        <f t="shared" si="54"/>
        <v>0.195414</v>
      </c>
      <c r="S98" s="31">
        <f t="shared" si="54"/>
        <v>1.7323399999999999E-12</v>
      </c>
      <c r="T98" s="18">
        <f t="shared" si="54"/>
        <v>4.3942399999999997E-14</v>
      </c>
      <c r="U98" s="18">
        <f t="shared" si="54"/>
        <v>2.5365799999999998</v>
      </c>
      <c r="V98" s="18">
        <f t="shared" si="54"/>
        <v>0.96170200000000006</v>
      </c>
      <c r="W98" s="18">
        <f t="shared" si="54"/>
        <v>1.4920799999999998E-3</v>
      </c>
      <c r="X98" s="18">
        <f t="shared" si="54"/>
        <v>0.15514800000000001</v>
      </c>
      <c r="Z98" s="12">
        <f>AVERAGE(Z93:Z97)</f>
        <v>2.5320999999999998E-7</v>
      </c>
      <c r="AA98" s="12">
        <f>AVERAGE(AA93:AA97)</f>
        <v>6965.6080000000002</v>
      </c>
      <c r="AB98" s="12">
        <f>AVERAGE(AB93:AB97)</f>
        <v>-7.0373600000000001E-19</v>
      </c>
      <c r="AC98" s="12">
        <f>AVERAGE(AC93:AC97)</f>
        <v>1.7323399999999999E-12</v>
      </c>
    </row>
    <row r="99" spans="1:29" x14ac:dyDescent="0.25">
      <c r="A99" s="2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T99" s="18"/>
      <c r="U99" s="18"/>
      <c r="V99" s="18"/>
      <c r="W99" s="18"/>
      <c r="X99" s="18"/>
    </row>
    <row r="100" spans="1:29" x14ac:dyDescent="0.25">
      <c r="A100" s="2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T100" s="18"/>
      <c r="U100" s="18"/>
      <c r="V100" s="18"/>
      <c r="W100" s="18"/>
      <c r="X100" s="18"/>
    </row>
    <row r="101" spans="1:29" x14ac:dyDescent="0.25">
      <c r="A101" s="2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T101" s="18"/>
      <c r="U101" s="18"/>
      <c r="V101" s="18"/>
      <c r="W101" s="18"/>
      <c r="X101" s="18"/>
    </row>
    <row r="102" spans="1:29" x14ac:dyDescent="0.25">
      <c r="A102" s="2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T102" s="18"/>
      <c r="U102" s="18"/>
      <c r="V102" s="18"/>
      <c r="W102" s="18"/>
      <c r="X102" s="18"/>
    </row>
    <row r="103" spans="1:29" x14ac:dyDescent="0.25">
      <c r="A103" s="56" t="s">
        <v>47</v>
      </c>
      <c r="B103" s="56"/>
      <c r="C103" s="56"/>
      <c r="D103" s="56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T103" s="18"/>
      <c r="U103" s="18"/>
      <c r="V103" s="18"/>
      <c r="W103" s="18"/>
      <c r="X103" s="18"/>
    </row>
    <row r="104" spans="1:29" x14ac:dyDescent="0.25">
      <c r="A104" s="10" t="s">
        <v>50</v>
      </c>
      <c r="B104" s="33">
        <v>1</v>
      </c>
      <c r="C104" s="33">
        <v>2</v>
      </c>
      <c r="D104" s="33">
        <v>3</v>
      </c>
      <c r="E104" s="33">
        <v>4</v>
      </c>
      <c r="F104" s="33">
        <v>5</v>
      </c>
      <c r="G104" s="33">
        <v>6</v>
      </c>
      <c r="H104" s="33">
        <v>7</v>
      </c>
      <c r="I104" s="33">
        <v>8</v>
      </c>
      <c r="J104" s="33">
        <v>9</v>
      </c>
      <c r="K104" s="33">
        <v>10</v>
      </c>
      <c r="L104" s="33">
        <v>11</v>
      </c>
      <c r="M104" s="32"/>
      <c r="N104" s="32"/>
      <c r="O104" s="18"/>
      <c r="P104" s="18"/>
      <c r="Q104" s="18"/>
      <c r="R104" s="18"/>
      <c r="T104" s="18"/>
      <c r="U104" s="18"/>
      <c r="V104" s="18"/>
      <c r="W104" s="18"/>
      <c r="X104" s="18"/>
    </row>
    <row r="105" spans="1:29" x14ac:dyDescent="0.25">
      <c r="A105" s="10" t="s">
        <v>46</v>
      </c>
      <c r="B105" s="40">
        <f>(B104-1)*40/60</f>
        <v>0</v>
      </c>
      <c r="C105" s="40">
        <f>(C104-1)*5/60</f>
        <v>8.3333333333333329E-2</v>
      </c>
      <c r="D105" s="40">
        <f>(D104-2)*30/60</f>
        <v>0.5</v>
      </c>
      <c r="E105" s="40">
        <f t="shared" ref="E105:L105" si="55">(E104-2)*30/60</f>
        <v>1</v>
      </c>
      <c r="F105" s="40">
        <f t="shared" si="55"/>
        <v>1.5</v>
      </c>
      <c r="G105" s="40">
        <f t="shared" si="55"/>
        <v>2</v>
      </c>
      <c r="H105" s="40">
        <f t="shared" si="55"/>
        <v>2.5</v>
      </c>
      <c r="I105" s="40">
        <f t="shared" si="55"/>
        <v>3</v>
      </c>
      <c r="J105" s="40">
        <f t="shared" si="55"/>
        <v>3.5</v>
      </c>
      <c r="K105" s="40">
        <f t="shared" si="55"/>
        <v>4</v>
      </c>
      <c r="L105" s="40">
        <f t="shared" si="55"/>
        <v>4.5</v>
      </c>
      <c r="M105" s="32"/>
      <c r="N105" s="32"/>
      <c r="O105" s="18"/>
      <c r="P105" s="18"/>
      <c r="Q105" s="18"/>
      <c r="R105" s="18"/>
      <c r="T105" s="18"/>
      <c r="U105" s="18"/>
      <c r="V105" s="18"/>
      <c r="W105" s="18"/>
      <c r="X105" s="18"/>
    </row>
    <row r="106" spans="1:29" x14ac:dyDescent="0.25">
      <c r="A106" s="10" t="s">
        <v>51</v>
      </c>
      <c r="B106" s="34">
        <v>6500</v>
      </c>
      <c r="C106" s="34">
        <v>6600</v>
      </c>
      <c r="D106" s="34">
        <v>12400</v>
      </c>
      <c r="E106" s="34"/>
      <c r="F106" s="34"/>
      <c r="G106" s="34"/>
      <c r="H106" s="34"/>
      <c r="I106" s="45"/>
      <c r="J106" s="46"/>
      <c r="K106" s="34"/>
      <c r="L106" s="34"/>
      <c r="M106" s="32"/>
      <c r="N106" s="32"/>
      <c r="O106" s="18"/>
      <c r="P106" s="18"/>
      <c r="Q106" s="18"/>
      <c r="R106" s="18"/>
      <c r="T106" s="18"/>
      <c r="U106" s="18"/>
      <c r="V106" s="18"/>
      <c r="W106" s="18"/>
      <c r="X106" s="18"/>
    </row>
    <row r="107" spans="1:29" x14ac:dyDescent="0.25">
      <c r="A107" s="10" t="s">
        <v>52</v>
      </c>
      <c r="B107" s="34"/>
      <c r="C107" s="34"/>
      <c r="D107" s="34"/>
      <c r="E107" s="34">
        <v>25000</v>
      </c>
      <c r="F107" s="34">
        <v>72000</v>
      </c>
      <c r="G107" s="34"/>
      <c r="H107" s="34"/>
      <c r="I107" s="45"/>
      <c r="J107" s="46"/>
      <c r="K107" s="34"/>
      <c r="L107" s="34"/>
      <c r="M107" s="32"/>
      <c r="N107" s="32"/>
      <c r="O107" s="18"/>
      <c r="P107" s="18"/>
      <c r="Q107" s="18"/>
      <c r="R107" s="18"/>
      <c r="T107" s="18"/>
      <c r="U107" s="18"/>
      <c r="V107" s="18"/>
      <c r="W107" s="18"/>
      <c r="X107" s="18"/>
    </row>
    <row r="108" spans="1:29" x14ac:dyDescent="0.25">
      <c r="A108" s="10" t="s">
        <v>53</v>
      </c>
      <c r="B108" s="34"/>
      <c r="C108" s="34"/>
      <c r="D108" s="34"/>
      <c r="E108" s="34"/>
      <c r="F108" s="34"/>
      <c r="G108" s="34">
        <v>190000</v>
      </c>
      <c r="H108" s="34">
        <v>100000</v>
      </c>
      <c r="I108" s="45">
        <v>600000</v>
      </c>
      <c r="J108" s="46"/>
      <c r="K108" s="34"/>
      <c r="L108" s="34"/>
      <c r="M108" s="32"/>
      <c r="N108" s="32"/>
      <c r="O108" s="18"/>
      <c r="P108" s="18"/>
      <c r="Q108" s="18"/>
      <c r="R108" s="18"/>
      <c r="T108" s="18"/>
      <c r="U108" s="18"/>
      <c r="V108" s="18"/>
      <c r="W108" s="18"/>
      <c r="X108" s="18"/>
    </row>
    <row r="109" spans="1:29" x14ac:dyDescent="0.25">
      <c r="A109" s="10" t="s">
        <v>54</v>
      </c>
      <c r="B109" s="34"/>
      <c r="C109" s="34"/>
      <c r="D109" s="34"/>
      <c r="E109" s="34"/>
      <c r="F109" s="34"/>
      <c r="G109" s="34"/>
      <c r="H109" s="34"/>
      <c r="I109" s="45">
        <v>1000000</v>
      </c>
      <c r="J109" s="46">
        <v>2000000</v>
      </c>
      <c r="K109" s="34">
        <v>10000000</v>
      </c>
      <c r="L109" s="34"/>
      <c r="M109" s="32"/>
      <c r="N109" s="32"/>
      <c r="O109" s="18"/>
      <c r="P109" s="18"/>
      <c r="Q109" s="18"/>
      <c r="R109" s="18"/>
      <c r="T109" s="18"/>
      <c r="U109" s="18"/>
      <c r="V109" s="18"/>
      <c r="W109" s="18"/>
      <c r="X109" s="18"/>
    </row>
    <row r="110" spans="1:29" x14ac:dyDescent="0.25">
      <c r="A110" s="10" t="s">
        <v>55</v>
      </c>
      <c r="B110" s="34"/>
      <c r="C110" s="34"/>
      <c r="D110" s="34"/>
      <c r="E110" s="34"/>
      <c r="F110" s="34"/>
      <c r="G110" s="34"/>
      <c r="H110" s="34"/>
      <c r="I110" s="45"/>
      <c r="J110" s="46"/>
      <c r="K110" s="34"/>
      <c r="L110" s="34">
        <v>0</v>
      </c>
      <c r="M110" s="32"/>
      <c r="N110" s="32"/>
      <c r="O110" s="18"/>
      <c r="P110" s="18"/>
      <c r="Q110" s="18"/>
      <c r="R110" s="18"/>
      <c r="T110" s="18"/>
      <c r="U110" s="18"/>
      <c r="V110" s="18"/>
      <c r="W110" s="18"/>
      <c r="X110" s="18"/>
    </row>
    <row r="111" spans="1:29" x14ac:dyDescent="0.25">
      <c r="A111" s="32" t="s">
        <v>48</v>
      </c>
      <c r="B111" s="34">
        <f t="shared" ref="B111:L111" si="56">AVERAGE(B106:B110)</f>
        <v>6500</v>
      </c>
      <c r="C111" s="34">
        <f t="shared" si="56"/>
        <v>6600</v>
      </c>
      <c r="D111" s="34">
        <f t="shared" si="56"/>
        <v>12400</v>
      </c>
      <c r="E111" s="34">
        <f t="shared" si="56"/>
        <v>25000</v>
      </c>
      <c r="F111" s="34">
        <f t="shared" si="56"/>
        <v>72000</v>
      </c>
      <c r="G111" s="34">
        <f t="shared" si="56"/>
        <v>190000</v>
      </c>
      <c r="H111" s="34">
        <f t="shared" si="56"/>
        <v>100000</v>
      </c>
      <c r="I111" s="34">
        <f t="shared" si="56"/>
        <v>800000</v>
      </c>
      <c r="J111" s="34">
        <f t="shared" si="56"/>
        <v>2000000</v>
      </c>
      <c r="K111" s="34">
        <f t="shared" si="56"/>
        <v>10000000</v>
      </c>
      <c r="L111" s="34">
        <f t="shared" si="56"/>
        <v>0</v>
      </c>
      <c r="M111" s="32"/>
      <c r="N111" s="32"/>
      <c r="O111" s="18"/>
      <c r="P111" s="18"/>
      <c r="Q111" s="18"/>
      <c r="R111" s="18"/>
      <c r="T111" s="18"/>
      <c r="U111" s="18"/>
      <c r="V111" s="18"/>
      <c r="W111" s="18"/>
      <c r="X111" s="18"/>
    </row>
    <row r="112" spans="1:29" x14ac:dyDescent="0.25">
      <c r="A112" s="28"/>
      <c r="B112" s="19"/>
      <c r="C112" s="19"/>
      <c r="D112" s="19"/>
      <c r="E112" s="19"/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T112" s="18"/>
      <c r="U112" s="18"/>
      <c r="V112" s="18"/>
      <c r="W112" s="18"/>
      <c r="X112" s="18"/>
    </row>
    <row r="113" spans="1:24" x14ac:dyDescent="0.25">
      <c r="A113" s="28"/>
      <c r="B113" s="19"/>
      <c r="C113" s="19"/>
      <c r="D113" s="19"/>
      <c r="E113" s="19"/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T113" s="18"/>
      <c r="U113" s="18"/>
      <c r="V113" s="18"/>
      <c r="W113" s="18"/>
      <c r="X113" s="18"/>
    </row>
    <row r="115" spans="1:24" x14ac:dyDescent="0.25">
      <c r="A115" s="35" t="s">
        <v>40</v>
      </c>
    </row>
    <row r="116" spans="1:24" x14ac:dyDescent="0.25">
      <c r="A116" s="36"/>
      <c r="B116" s="57" t="s">
        <v>21</v>
      </c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8"/>
    </row>
    <row r="117" spans="1:24" x14ac:dyDescent="0.25">
      <c r="A117" s="41" t="s">
        <v>50</v>
      </c>
      <c r="B117" s="33">
        <v>1</v>
      </c>
      <c r="C117" s="33">
        <v>2</v>
      </c>
      <c r="D117" s="33">
        <v>3</v>
      </c>
      <c r="E117" s="33">
        <v>4</v>
      </c>
      <c r="F117" s="33">
        <v>5</v>
      </c>
      <c r="G117" s="33">
        <v>6</v>
      </c>
      <c r="H117" s="33">
        <v>7</v>
      </c>
      <c r="I117" s="33">
        <v>8</v>
      </c>
      <c r="J117" s="33">
        <v>9</v>
      </c>
      <c r="K117" s="33">
        <v>10</v>
      </c>
      <c r="L117" s="33">
        <v>11</v>
      </c>
      <c r="M117" s="49"/>
      <c r="N117" s="50"/>
    </row>
    <row r="118" spans="1:24" x14ac:dyDescent="0.25">
      <c r="A118" s="10" t="s">
        <v>46</v>
      </c>
      <c r="B118" s="40">
        <f>(B117-1)*40/60</f>
        <v>0</v>
      </c>
      <c r="C118" s="40">
        <f>(C117-1)*5/60</f>
        <v>8.3333333333333329E-2</v>
      </c>
      <c r="D118" s="40">
        <f>(D117-2)*30/60</f>
        <v>0.5</v>
      </c>
      <c r="E118" s="40">
        <f t="shared" ref="E118" si="57">(E117-2)*30/60</f>
        <v>1</v>
      </c>
      <c r="F118" s="40">
        <f t="shared" ref="F118" si="58">(F117-2)*30/60</f>
        <v>1.5</v>
      </c>
      <c r="G118" s="40">
        <f t="shared" ref="G118" si="59">(G117-2)*30/60</f>
        <v>2</v>
      </c>
      <c r="H118" s="40">
        <f t="shared" ref="H118" si="60">(H117-2)*30/60</f>
        <v>2.5</v>
      </c>
      <c r="I118" s="40">
        <f t="shared" ref="I118" si="61">(I117-2)*30/60</f>
        <v>3</v>
      </c>
      <c r="J118" s="40">
        <f t="shared" ref="J118" si="62">(J117-2)*30/60</f>
        <v>3.5</v>
      </c>
      <c r="K118" s="40">
        <f t="shared" ref="K118" si="63">(K117-2)*30/60</f>
        <v>4</v>
      </c>
      <c r="L118" s="40">
        <f t="shared" ref="L118" si="64">(L117-2)*30/60</f>
        <v>4.5</v>
      </c>
      <c r="M118" s="32"/>
      <c r="N118" s="32"/>
    </row>
    <row r="119" spans="1:24" x14ac:dyDescent="0.25">
      <c r="A119" s="33">
        <v>1</v>
      </c>
      <c r="B119" s="42">
        <f>S3</f>
        <v>1.5908E-12</v>
      </c>
      <c r="C119" s="42">
        <f>S12</f>
        <v>1.6385999999999999E-12</v>
      </c>
      <c r="D119" s="42">
        <f>S21</f>
        <v>1.6824E-12</v>
      </c>
      <c r="E119" s="42">
        <f>S30</f>
        <v>1.6776E-12</v>
      </c>
      <c r="F119" s="42">
        <f>S39</f>
        <v>1.6686E-12</v>
      </c>
      <c r="G119" s="42">
        <f>S48</f>
        <v>1.6807000000000001E-12</v>
      </c>
      <c r="H119" s="42">
        <f>S57</f>
        <v>1.7028E-12</v>
      </c>
      <c r="I119" s="42">
        <f>S66</f>
        <v>1.6988E-12</v>
      </c>
      <c r="J119" s="43">
        <f>S75</f>
        <v>1.7055999999999999E-12</v>
      </c>
      <c r="K119" s="42">
        <f>S84</f>
        <v>1.7349E-12</v>
      </c>
      <c r="L119" s="42">
        <f>S93</f>
        <v>1.7126E-12</v>
      </c>
      <c r="M119" s="37"/>
      <c r="N119" s="37"/>
    </row>
    <row r="120" spans="1:24" x14ac:dyDescent="0.25">
      <c r="A120" s="33">
        <v>2</v>
      </c>
      <c r="B120" s="42">
        <f>S4</f>
        <v>1.6072000000000001E-12</v>
      </c>
      <c r="C120" s="42">
        <f>S13</f>
        <v>1.6739E-12</v>
      </c>
      <c r="D120" s="42">
        <f>S22</f>
        <v>1.6952000000000001E-12</v>
      </c>
      <c r="E120" s="42">
        <f>S31</f>
        <v>1.6756E-12</v>
      </c>
      <c r="F120" s="42">
        <f>S40</f>
        <v>1.6967E-12</v>
      </c>
      <c r="G120" s="42">
        <f t="shared" ref="G120:G122" si="65">S49</f>
        <v>1.7231E-12</v>
      </c>
      <c r="H120" s="42">
        <f t="shared" ref="H120:H123" si="66">S58</f>
        <v>1.7176000000000001E-12</v>
      </c>
      <c r="I120" s="42">
        <f t="shared" ref="I120:I123" si="67">S67</f>
        <v>1.7174999999999999E-12</v>
      </c>
      <c r="J120" s="43">
        <f t="shared" ref="J120:J123" si="68">S76</f>
        <v>1.6969999999999999E-12</v>
      </c>
      <c r="K120" s="42">
        <f t="shared" ref="K120:K123" si="69">S85</f>
        <v>1.7461E-12</v>
      </c>
      <c r="L120" s="42">
        <f t="shared" ref="L120:L123" si="70">S94</f>
        <v>1.7074E-12</v>
      </c>
      <c r="M120" s="37"/>
      <c r="N120" s="37"/>
    </row>
    <row r="121" spans="1:24" x14ac:dyDescent="0.25">
      <c r="A121" s="33">
        <v>3</v>
      </c>
      <c r="B121" s="42">
        <f>S5</f>
        <v>1.622E-12</v>
      </c>
      <c r="C121" s="42">
        <f>S14</f>
        <v>1.6724E-12</v>
      </c>
      <c r="D121" s="42">
        <f>S23</f>
        <v>1.6792999999999999E-12</v>
      </c>
      <c r="E121" s="42">
        <f>S32</f>
        <v>1.7212E-12</v>
      </c>
      <c r="F121" s="42">
        <f>S41</f>
        <v>1.7074999999999999E-12</v>
      </c>
      <c r="G121" s="42">
        <f t="shared" si="65"/>
        <v>1.7009E-12</v>
      </c>
      <c r="H121" s="42">
        <f t="shared" si="66"/>
        <v>1.7242000000000001E-12</v>
      </c>
      <c r="I121" s="42">
        <f t="shared" si="67"/>
        <v>1.7055E-12</v>
      </c>
      <c r="J121" s="43">
        <f t="shared" si="68"/>
        <v>1.7328E-12</v>
      </c>
      <c r="K121" s="42">
        <f t="shared" si="69"/>
        <v>1.7535999999999999E-12</v>
      </c>
      <c r="L121" s="42">
        <f t="shared" si="70"/>
        <v>1.7311999999999999E-12</v>
      </c>
      <c r="M121" s="37"/>
      <c r="N121" s="37"/>
    </row>
    <row r="122" spans="1:24" x14ac:dyDescent="0.25">
      <c r="A122" s="33">
        <v>4</v>
      </c>
      <c r="B122" s="42">
        <f>S6</f>
        <v>1.6099E-12</v>
      </c>
      <c r="C122" s="42">
        <f>S15</f>
        <v>1.6867000000000001E-12</v>
      </c>
      <c r="D122" s="42">
        <f>S24</f>
        <v>1.6886000000000001E-12</v>
      </c>
      <c r="E122" s="42">
        <f>S33</f>
        <v>1.7046E-12</v>
      </c>
      <c r="F122" s="42">
        <f>S42</f>
        <v>1.6723000000000001E-12</v>
      </c>
      <c r="G122" s="42">
        <f t="shared" si="65"/>
        <v>1.6900000000000001E-12</v>
      </c>
      <c r="H122" s="42">
        <f t="shared" si="66"/>
        <v>1.7058000000000001E-12</v>
      </c>
      <c r="I122" s="42">
        <f t="shared" si="67"/>
        <v>1.7035999999999999E-12</v>
      </c>
      <c r="J122" s="43">
        <f t="shared" si="68"/>
        <v>1.7163000000000001E-12</v>
      </c>
      <c r="K122" s="42">
        <f t="shared" si="69"/>
        <v>1.7606E-12</v>
      </c>
      <c r="L122" s="42">
        <f t="shared" si="70"/>
        <v>1.7492000000000001E-12</v>
      </c>
      <c r="M122" s="37"/>
      <c r="N122" s="37"/>
    </row>
    <row r="123" spans="1:24" x14ac:dyDescent="0.25">
      <c r="A123" s="33">
        <v>5</v>
      </c>
      <c r="B123" s="42">
        <f>S7</f>
        <v>1.6217E-12</v>
      </c>
      <c r="C123" s="42">
        <f>S16</f>
        <v>1.675E-12</v>
      </c>
      <c r="D123" s="42">
        <f>S25</f>
        <v>1.7078000000000001E-12</v>
      </c>
      <c r="E123" s="42">
        <f>S34</f>
        <v>1.6669000000000001E-12</v>
      </c>
      <c r="F123" s="42">
        <f>S43</f>
        <v>1.7028E-12</v>
      </c>
      <c r="G123" s="42"/>
      <c r="H123" s="42">
        <f t="shared" si="66"/>
        <v>1.6937999999999999E-12</v>
      </c>
      <c r="I123" s="42">
        <f t="shared" si="67"/>
        <v>1.7279999999999999E-12</v>
      </c>
      <c r="J123" s="43">
        <f t="shared" si="68"/>
        <v>1.6811E-12</v>
      </c>
      <c r="K123" s="42">
        <f t="shared" si="69"/>
        <v>1.7659E-12</v>
      </c>
      <c r="L123" s="42">
        <f t="shared" si="70"/>
        <v>1.7613E-12</v>
      </c>
      <c r="M123" s="37"/>
      <c r="N123" s="37"/>
    </row>
    <row r="124" spans="1:24" x14ac:dyDescent="0.25">
      <c r="A124" s="33" t="s">
        <v>22</v>
      </c>
      <c r="B124" s="34">
        <f t="shared" ref="B124:L124" si="71">AVERAGE(B119:B123)</f>
        <v>1.6103199999999999E-12</v>
      </c>
      <c r="C124" s="34">
        <f t="shared" si="71"/>
        <v>1.6693200000000002E-12</v>
      </c>
      <c r="D124" s="34">
        <f t="shared" si="71"/>
        <v>1.6906600000000002E-12</v>
      </c>
      <c r="E124" s="34">
        <f t="shared" si="71"/>
        <v>1.6891800000000001E-12</v>
      </c>
      <c r="F124" s="34">
        <f t="shared" si="71"/>
        <v>1.68958E-12</v>
      </c>
      <c r="G124" s="34">
        <f t="shared" si="71"/>
        <v>1.6986750000000001E-12</v>
      </c>
      <c r="H124" s="34">
        <f t="shared" si="71"/>
        <v>1.7088400000000002E-12</v>
      </c>
      <c r="I124" s="34">
        <f t="shared" si="71"/>
        <v>1.7106800000000001E-12</v>
      </c>
      <c r="J124" s="34">
        <f t="shared" si="71"/>
        <v>1.7065599999999999E-12</v>
      </c>
      <c r="K124" s="34">
        <f t="shared" si="71"/>
        <v>1.7522199999999998E-12</v>
      </c>
      <c r="L124" s="34">
        <f t="shared" si="71"/>
        <v>1.7323399999999999E-12</v>
      </c>
      <c r="M124" s="32"/>
      <c r="N124" s="32"/>
    </row>
    <row r="125" spans="1:24" x14ac:dyDescent="0.25">
      <c r="A125" s="33" t="s">
        <v>23</v>
      </c>
      <c r="B125" s="34">
        <f t="shared" ref="B125:L125" si="72">STDEV(B119:B123)</f>
        <v>1.281471810068405E-14</v>
      </c>
      <c r="C125" s="34">
        <f t="shared" si="72"/>
        <v>1.8086652537161267E-14</v>
      </c>
      <c r="D125" s="34">
        <f t="shared" si="72"/>
        <v>1.135684815430765E-14</v>
      </c>
      <c r="E125" s="34">
        <f t="shared" si="72"/>
        <v>2.2792367143410053E-14</v>
      </c>
      <c r="F125" s="34">
        <f t="shared" si="72"/>
        <v>1.7925875152973682E-14</v>
      </c>
      <c r="G125" s="34">
        <f t="shared" si="72"/>
        <v>1.8256391574824737E-14</v>
      </c>
      <c r="H125" s="34">
        <f t="shared" si="72"/>
        <v>1.2089168705911976E-14</v>
      </c>
      <c r="I125" s="34">
        <f t="shared" si="72"/>
        <v>1.1880530291194887E-14</v>
      </c>
      <c r="J125" s="34">
        <f t="shared" si="72"/>
        <v>1.9518785822893841E-14</v>
      </c>
      <c r="K125" s="34">
        <f t="shared" si="72"/>
        <v>1.2213803666344063E-14</v>
      </c>
      <c r="L125" s="34">
        <f t="shared" si="72"/>
        <v>2.3107963995125158E-14</v>
      </c>
      <c r="M125" s="32"/>
      <c r="N125" s="32"/>
    </row>
    <row r="126" spans="1:24" x14ac:dyDescent="0.25">
      <c r="A126" s="33" t="s">
        <v>25</v>
      </c>
      <c r="B126" s="38">
        <f>(B124-$B124)/B124</f>
        <v>0</v>
      </c>
      <c r="C126" s="38">
        <f t="shared" ref="C126:L126" si="73">(C124-$B124)/C124</f>
        <v>3.53437327774185E-2</v>
      </c>
      <c r="D126" s="38">
        <f>(D124-$B124)/D124</f>
        <v>4.7519903469651043E-2</v>
      </c>
      <c r="E126" s="38">
        <f t="shared" si="73"/>
        <v>4.6685373968434467E-2</v>
      </c>
      <c r="F126" s="38">
        <f t="shared" si="73"/>
        <v>4.6911066655618561E-2</v>
      </c>
      <c r="G126" s="38">
        <f t="shared" si="73"/>
        <v>5.2014069789689123E-2</v>
      </c>
      <c r="H126" s="38">
        <f t="shared" si="73"/>
        <v>5.7653144823389117E-2</v>
      </c>
      <c r="I126" s="38">
        <f t="shared" si="73"/>
        <v>5.8666729020038923E-2</v>
      </c>
      <c r="J126" s="38">
        <f t="shared" si="73"/>
        <v>5.6394149634352152E-2</v>
      </c>
      <c r="K126" s="38">
        <f t="shared" si="73"/>
        <v>8.0982981589069775E-2</v>
      </c>
      <c r="L126" s="38">
        <f t="shared" si="73"/>
        <v>7.0436519389958055E-2</v>
      </c>
      <c r="M126" s="37"/>
      <c r="N126" s="37"/>
    </row>
    <row r="127" spans="1:24" x14ac:dyDescent="0.25">
      <c r="D127" s="44">
        <f>(D124-$C124)/D124</f>
        <v>1.2622289520069076E-2</v>
      </c>
      <c r="E127" s="44">
        <f t="shared" ref="E127:L127" si="74">(E124-$C124)/E124</f>
        <v>1.1757183959080665E-2</v>
      </c>
      <c r="F127" s="44">
        <f t="shared" si="74"/>
        <v>1.1991145728524104E-2</v>
      </c>
      <c r="G127" s="44">
        <f t="shared" si="74"/>
        <v>1.7281116164069011E-2</v>
      </c>
      <c r="H127" s="44">
        <f t="shared" si="74"/>
        <v>2.3126799466304634E-2</v>
      </c>
      <c r="I127" s="44">
        <f t="shared" si="74"/>
        <v>2.4177520050506194E-2</v>
      </c>
      <c r="J127" s="44">
        <f t="shared" si="74"/>
        <v>2.1821676354772026E-2</v>
      </c>
      <c r="K127" s="44">
        <f t="shared" si="74"/>
        <v>4.7311410667609993E-2</v>
      </c>
      <c r="L127" s="44">
        <f t="shared" si="74"/>
        <v>3.6378540009466775E-2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27"/>
  <sheetViews>
    <sheetView topLeftCell="A109" workbookViewId="0">
      <selection activeCell="B119" sqref="B119:F123"/>
    </sheetView>
  </sheetViews>
  <sheetFormatPr defaultColWidth="9.140625" defaultRowHeight="15" x14ac:dyDescent="0.25"/>
  <cols>
    <col min="1" max="1" width="29.28515625" style="12" customWidth="1"/>
    <col min="2" max="5" width="9.140625" style="12"/>
    <col min="6" max="6" width="9.42578125" style="12" customWidth="1"/>
    <col min="7" max="22" width="9.140625" style="12"/>
    <col min="23" max="23" width="9.42578125" style="12" customWidth="1"/>
    <col min="24" max="24" width="14.7109375" style="12" bestFit="1" customWidth="1"/>
    <col min="25" max="16384" width="9.140625" style="12"/>
  </cols>
  <sheetData>
    <row r="1" spans="1:29" x14ac:dyDescent="0.25">
      <c r="A1" s="39">
        <v>1</v>
      </c>
    </row>
    <row r="2" spans="1:29" x14ac:dyDescent="0.25">
      <c r="A2" s="13" t="s">
        <v>56</v>
      </c>
      <c r="B2" s="13" t="s">
        <v>12</v>
      </c>
      <c r="C2" s="13" t="s">
        <v>13</v>
      </c>
      <c r="D2" s="13" t="s">
        <v>26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27</v>
      </c>
      <c r="K2" s="13" t="s">
        <v>28</v>
      </c>
      <c r="L2" s="13" t="s">
        <v>29</v>
      </c>
      <c r="M2" s="13" t="s">
        <v>30</v>
      </c>
      <c r="N2" s="13" t="s">
        <v>31</v>
      </c>
      <c r="O2" s="13" t="s">
        <v>32</v>
      </c>
      <c r="P2" s="13" t="s">
        <v>33</v>
      </c>
      <c r="Q2" s="13" t="s">
        <v>19</v>
      </c>
      <c r="R2" s="13" t="s">
        <v>20</v>
      </c>
      <c r="S2" s="14" t="s">
        <v>34</v>
      </c>
      <c r="T2" s="13" t="s">
        <v>35</v>
      </c>
      <c r="U2" s="13" t="s">
        <v>36</v>
      </c>
      <c r="V2" s="13" t="s">
        <v>37</v>
      </c>
      <c r="W2" s="13" t="s">
        <v>38</v>
      </c>
      <c r="X2" s="13" t="s">
        <v>39</v>
      </c>
      <c r="Z2" s="12" t="s">
        <v>43</v>
      </c>
      <c r="AA2" s="12" t="s">
        <v>42</v>
      </c>
      <c r="AB2" s="12" t="s">
        <v>44</v>
      </c>
      <c r="AC2" s="12" t="s">
        <v>45</v>
      </c>
    </row>
    <row r="3" spans="1:29" x14ac:dyDescent="0.25">
      <c r="A3" s="15" t="s">
        <v>59</v>
      </c>
      <c r="B3" s="16">
        <v>3.4224E-4</v>
      </c>
      <c r="C3" s="15">
        <v>5.5100000000000003E-2</v>
      </c>
      <c r="D3" s="16">
        <v>1.2405E-7</v>
      </c>
      <c r="E3" s="16">
        <v>1.8547999999999998E-8</v>
      </c>
      <c r="F3" s="16">
        <v>14.952</v>
      </c>
      <c r="G3" s="15">
        <v>-26.45</v>
      </c>
      <c r="H3" s="15">
        <v>15.058999999999999</v>
      </c>
      <c r="I3" s="15">
        <v>56.933999999999997</v>
      </c>
      <c r="J3" s="16">
        <v>-4.0734000000000001E-19</v>
      </c>
      <c r="K3" s="16">
        <v>2.1986999999999999E-19</v>
      </c>
      <c r="L3" s="16">
        <v>53.976999999999997</v>
      </c>
      <c r="M3" s="15">
        <v>2.855</v>
      </c>
      <c r="N3" s="16">
        <v>4.1908000000000001E-2</v>
      </c>
      <c r="O3" s="16">
        <v>1.4679</v>
      </c>
      <c r="P3" s="15">
        <v>7041</v>
      </c>
      <c r="Q3" s="16">
        <v>18.224</v>
      </c>
      <c r="R3" s="16">
        <v>0.25883</v>
      </c>
      <c r="S3" s="17">
        <v>1.6676000000000001E-12</v>
      </c>
      <c r="T3" s="16">
        <v>5.5495000000000001E-14</v>
      </c>
      <c r="U3" s="16">
        <v>3.3277999999999999</v>
      </c>
      <c r="V3" s="15">
        <v>0.96352000000000004</v>
      </c>
      <c r="W3" s="16">
        <v>1.9599999999999999E-3</v>
      </c>
      <c r="X3" s="16">
        <v>0.20341999999999999</v>
      </c>
      <c r="Z3" s="16">
        <f>D3</f>
        <v>1.2405E-7</v>
      </c>
      <c r="AA3" s="15">
        <f>G3+P3</f>
        <v>7014.55</v>
      </c>
      <c r="AB3" s="16">
        <f>J3</f>
        <v>-4.0734000000000001E-19</v>
      </c>
      <c r="AC3" s="16">
        <f>S3</f>
        <v>1.6676000000000001E-12</v>
      </c>
    </row>
    <row r="4" spans="1:29" x14ac:dyDescent="0.25">
      <c r="A4" s="18" t="s">
        <v>60</v>
      </c>
      <c r="B4" s="19">
        <v>3.4430000000000002E-4</v>
      </c>
      <c r="C4" s="18">
        <v>5.5433000000000003E-2</v>
      </c>
      <c r="D4" s="19">
        <v>1.2452000000000001E-7</v>
      </c>
      <c r="E4" s="19">
        <v>1.8629999999999999E-8</v>
      </c>
      <c r="F4" s="19">
        <v>14.961</v>
      </c>
      <c r="G4" s="18">
        <v>-27.26</v>
      </c>
      <c r="H4" s="18">
        <v>15.129</v>
      </c>
      <c r="I4" s="18">
        <v>55.499000000000002</v>
      </c>
      <c r="J4" s="19">
        <v>-4.1164000000000001E-19</v>
      </c>
      <c r="K4" s="19">
        <v>2.2121000000000001E-19</v>
      </c>
      <c r="L4" s="19">
        <v>53.738999999999997</v>
      </c>
      <c r="M4" s="18">
        <v>2.8530000000000002</v>
      </c>
      <c r="N4" s="19">
        <v>4.1725999999999999E-2</v>
      </c>
      <c r="O4" s="19">
        <v>1.4624999999999999</v>
      </c>
      <c r="P4" s="18">
        <v>7052</v>
      </c>
      <c r="Q4" s="19">
        <v>18.318999999999999</v>
      </c>
      <c r="R4" s="19">
        <v>0.25977</v>
      </c>
      <c r="S4" s="20">
        <v>1.6857E-12</v>
      </c>
      <c r="T4" s="19">
        <v>5.6335000000000001E-14</v>
      </c>
      <c r="U4" s="19">
        <v>3.3418999999999999</v>
      </c>
      <c r="V4" s="18">
        <v>0.96296000000000004</v>
      </c>
      <c r="W4" s="19">
        <v>1.9683000000000001E-3</v>
      </c>
      <c r="X4" s="19">
        <v>0.2044</v>
      </c>
      <c r="Z4" s="19">
        <f t="shared" ref="Z4:Z7" si="0">D4</f>
        <v>1.2452000000000001E-7</v>
      </c>
      <c r="AA4" s="18">
        <f t="shared" ref="AA4:AA7" si="1">G4+P4</f>
        <v>7024.74</v>
      </c>
      <c r="AB4" s="19">
        <f t="shared" ref="AB4:AB7" si="2">J4</f>
        <v>-4.1164000000000001E-19</v>
      </c>
      <c r="AC4" s="19">
        <f t="shared" ref="AC4:AC7" si="3">S4</f>
        <v>1.6857E-12</v>
      </c>
    </row>
    <row r="5" spans="1:29" x14ac:dyDescent="0.25">
      <c r="A5" s="18" t="s">
        <v>61</v>
      </c>
      <c r="B5" s="19">
        <v>3.4783999999999998E-4</v>
      </c>
      <c r="C5" s="18">
        <v>5.6002999999999997E-2</v>
      </c>
      <c r="D5" s="19">
        <v>1.2608E-7</v>
      </c>
      <c r="E5" s="19">
        <v>1.8728000000000001E-8</v>
      </c>
      <c r="F5" s="19">
        <v>14.853999999999999</v>
      </c>
      <c r="G5" s="18">
        <v>-27.52</v>
      </c>
      <c r="H5" s="18">
        <v>15.223000000000001</v>
      </c>
      <c r="I5" s="18">
        <v>55.316000000000003</v>
      </c>
      <c r="J5" s="19">
        <v>-4.3184999999999999E-19</v>
      </c>
      <c r="K5" s="19">
        <v>2.3159999999999998E-19</v>
      </c>
      <c r="L5" s="19">
        <v>53.63</v>
      </c>
      <c r="M5" s="18">
        <v>2.8490000000000002</v>
      </c>
      <c r="N5" s="19">
        <v>4.1644E-2</v>
      </c>
      <c r="O5" s="19">
        <v>1.4617</v>
      </c>
      <c r="P5" s="18">
        <v>7037</v>
      </c>
      <c r="Q5" s="19">
        <v>18.416</v>
      </c>
      <c r="R5" s="19">
        <v>0.26169999999999999</v>
      </c>
      <c r="S5" s="20">
        <v>1.6765999999999999E-12</v>
      </c>
      <c r="T5" s="19">
        <v>5.6340999999999999E-14</v>
      </c>
      <c r="U5" s="19">
        <v>3.3603999999999998</v>
      </c>
      <c r="V5" s="18">
        <v>0.96321000000000001</v>
      </c>
      <c r="W5" s="19">
        <v>1.9796000000000002E-3</v>
      </c>
      <c r="X5" s="19">
        <v>0.20552000000000001</v>
      </c>
      <c r="Z5" s="19">
        <f t="shared" si="0"/>
        <v>1.2608E-7</v>
      </c>
      <c r="AA5" s="18">
        <f t="shared" si="1"/>
        <v>7009.48</v>
      </c>
      <c r="AB5" s="19">
        <f t="shared" si="2"/>
        <v>-4.3184999999999999E-19</v>
      </c>
      <c r="AC5" s="19">
        <f t="shared" si="3"/>
        <v>1.6765999999999999E-12</v>
      </c>
    </row>
    <row r="6" spans="1:29" x14ac:dyDescent="0.25">
      <c r="A6" s="18" t="s">
        <v>62</v>
      </c>
      <c r="B6" s="19">
        <v>3.5037000000000002E-4</v>
      </c>
      <c r="C6" s="18">
        <v>5.6410000000000002E-2</v>
      </c>
      <c r="D6" s="19">
        <v>1.2673E-7</v>
      </c>
      <c r="E6" s="19">
        <v>1.8809E-8</v>
      </c>
      <c r="F6" s="19">
        <v>14.842000000000001</v>
      </c>
      <c r="G6" s="18">
        <v>-28.4</v>
      </c>
      <c r="H6" s="18">
        <v>15.298999999999999</v>
      </c>
      <c r="I6" s="18">
        <v>53.87</v>
      </c>
      <c r="J6" s="19">
        <v>-4.4120000000000001E-19</v>
      </c>
      <c r="K6" s="19">
        <v>2.3672000000000002E-19</v>
      </c>
      <c r="L6" s="19">
        <v>53.654000000000003</v>
      </c>
      <c r="M6" s="18">
        <v>2.847</v>
      </c>
      <c r="N6" s="19">
        <v>4.1666000000000002E-2</v>
      </c>
      <c r="O6" s="19">
        <v>1.4635</v>
      </c>
      <c r="P6" s="18">
        <v>7032</v>
      </c>
      <c r="Q6" s="19">
        <v>18.501000000000001</v>
      </c>
      <c r="R6" s="19">
        <v>0.2631</v>
      </c>
      <c r="S6" s="20">
        <v>1.6784E-12</v>
      </c>
      <c r="T6" s="19">
        <v>5.6634E-14</v>
      </c>
      <c r="U6" s="19">
        <v>3.3742999999999999</v>
      </c>
      <c r="V6" s="18">
        <v>0.96313000000000004</v>
      </c>
      <c r="W6" s="19">
        <v>1.9881E-3</v>
      </c>
      <c r="X6" s="19">
        <v>0.20641999999999999</v>
      </c>
      <c r="Z6" s="19">
        <f t="shared" si="0"/>
        <v>1.2673E-7</v>
      </c>
      <c r="AA6" s="18">
        <f t="shared" si="1"/>
        <v>7003.6</v>
      </c>
      <c r="AB6" s="19">
        <f t="shared" si="2"/>
        <v>-4.4120000000000001E-19</v>
      </c>
      <c r="AC6" s="19">
        <f t="shared" si="3"/>
        <v>1.6784E-12</v>
      </c>
    </row>
    <row r="7" spans="1:29" x14ac:dyDescent="0.25">
      <c r="A7" s="18" t="s">
        <v>63</v>
      </c>
      <c r="B7" s="19">
        <v>3.5291000000000001E-4</v>
      </c>
      <c r="C7" s="18">
        <v>5.6818E-2</v>
      </c>
      <c r="D7" s="19">
        <v>1.2965E-7</v>
      </c>
      <c r="E7" s="19">
        <v>1.887E-8</v>
      </c>
      <c r="F7" s="19">
        <v>14.555</v>
      </c>
      <c r="G7" s="18">
        <v>-30.24</v>
      </c>
      <c r="H7" s="18">
        <v>15.345000000000001</v>
      </c>
      <c r="I7" s="18">
        <v>50.744</v>
      </c>
      <c r="J7" s="19">
        <v>-4.6069999999999998E-19</v>
      </c>
      <c r="K7" s="19">
        <v>2.4695000000000001E-19</v>
      </c>
      <c r="L7" s="19">
        <v>53.603000000000002</v>
      </c>
      <c r="M7" s="18">
        <v>2.843</v>
      </c>
      <c r="N7" s="19">
        <v>4.163E-2</v>
      </c>
      <c r="O7" s="19">
        <v>1.4642999999999999</v>
      </c>
      <c r="P7" s="18">
        <v>7041</v>
      </c>
      <c r="Q7" s="19">
        <v>18.565999999999999</v>
      </c>
      <c r="R7" s="19">
        <v>0.26368000000000003</v>
      </c>
      <c r="S7" s="20">
        <v>1.6791E-12</v>
      </c>
      <c r="T7" s="19">
        <v>5.6851999999999998E-14</v>
      </c>
      <c r="U7" s="19">
        <v>3.3858999999999999</v>
      </c>
      <c r="V7" s="18">
        <v>0.96309999999999996</v>
      </c>
      <c r="W7" s="19">
        <v>1.9946E-3</v>
      </c>
      <c r="X7" s="19">
        <v>0.20710000000000001</v>
      </c>
      <c r="Z7" s="21">
        <f t="shared" si="0"/>
        <v>1.2965E-7</v>
      </c>
      <c r="AA7" s="13">
        <f t="shared" si="1"/>
        <v>7010.76</v>
      </c>
      <c r="AB7" s="21">
        <f t="shared" si="2"/>
        <v>-4.6069999999999998E-19</v>
      </c>
      <c r="AC7" s="21">
        <f t="shared" si="3"/>
        <v>1.6791E-12</v>
      </c>
    </row>
    <row r="8" spans="1:29" x14ac:dyDescent="0.25">
      <c r="A8" s="22" t="s">
        <v>24</v>
      </c>
      <c r="B8" s="15">
        <f t="shared" ref="B8:X8" si="4">AVERAGE(B3:B7)</f>
        <v>3.4753200000000006E-4</v>
      </c>
      <c r="C8" s="15">
        <f t="shared" si="4"/>
        <v>5.5952800000000004E-2</v>
      </c>
      <c r="D8" s="15">
        <f t="shared" si="4"/>
        <v>1.2620599999999999E-7</v>
      </c>
      <c r="E8" s="15">
        <f t="shared" si="4"/>
        <v>1.8716999999999998E-8</v>
      </c>
      <c r="F8" s="15">
        <f t="shared" si="4"/>
        <v>14.832799999999997</v>
      </c>
      <c r="G8" s="15">
        <f t="shared" si="4"/>
        <v>-27.974</v>
      </c>
      <c r="H8" s="15">
        <f t="shared" si="4"/>
        <v>15.211000000000002</v>
      </c>
      <c r="I8" s="15">
        <f t="shared" si="4"/>
        <v>54.4726</v>
      </c>
      <c r="J8" s="15">
        <f t="shared" si="4"/>
        <v>-4.3054600000000002E-19</v>
      </c>
      <c r="K8" s="15">
        <f t="shared" si="4"/>
        <v>2.3126999999999998E-19</v>
      </c>
      <c r="L8" s="15">
        <f t="shared" si="4"/>
        <v>53.720600000000005</v>
      </c>
      <c r="M8" s="15">
        <f t="shared" si="4"/>
        <v>2.8494000000000002</v>
      </c>
      <c r="N8" s="15">
        <f t="shared" si="4"/>
        <v>4.1714800000000003E-2</v>
      </c>
      <c r="O8" s="15">
        <f t="shared" si="4"/>
        <v>1.4639799999999998</v>
      </c>
      <c r="P8" s="15">
        <f t="shared" si="4"/>
        <v>7040.6</v>
      </c>
      <c r="Q8" s="15">
        <f t="shared" si="4"/>
        <v>18.405200000000001</v>
      </c>
      <c r="R8" s="15">
        <f t="shared" si="4"/>
        <v>0.26141599999999998</v>
      </c>
      <c r="S8" s="23">
        <f t="shared" si="4"/>
        <v>1.6774799999999998E-12</v>
      </c>
      <c r="T8" s="15">
        <f t="shared" si="4"/>
        <v>5.6331400000000005E-14</v>
      </c>
      <c r="U8" s="15">
        <f t="shared" si="4"/>
        <v>3.3580599999999996</v>
      </c>
      <c r="V8" s="15">
        <f t="shared" si="4"/>
        <v>0.96318400000000004</v>
      </c>
      <c r="W8" s="15">
        <f t="shared" si="4"/>
        <v>1.9781199999999999E-3</v>
      </c>
      <c r="X8" s="15">
        <f t="shared" si="4"/>
        <v>0.20537200000000003</v>
      </c>
      <c r="Z8" s="12">
        <f>AVERAGE(Z3:Z7)</f>
        <v>1.2620599999999999E-7</v>
      </c>
      <c r="AA8" s="12">
        <f>AVERAGE(AA3:AA7)</f>
        <v>7012.6260000000011</v>
      </c>
      <c r="AB8" s="12">
        <f>AVERAGE(AB3:AB7)</f>
        <v>-4.3054600000000002E-19</v>
      </c>
      <c r="AC8" s="12">
        <f>AVERAGE(AC3:AC7)</f>
        <v>1.6774799999999998E-12</v>
      </c>
    </row>
    <row r="10" spans="1:29" x14ac:dyDescent="0.25">
      <c r="A10" s="11">
        <v>2</v>
      </c>
    </row>
    <row r="11" spans="1:29" x14ac:dyDescent="0.25">
      <c r="A11" s="25" t="s">
        <v>56</v>
      </c>
      <c r="B11" s="25" t="s">
        <v>12</v>
      </c>
      <c r="C11" s="25" t="s">
        <v>13</v>
      </c>
      <c r="D11" s="25" t="s">
        <v>26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27</v>
      </c>
      <c r="K11" s="25" t="s">
        <v>28</v>
      </c>
      <c r="L11" s="25" t="s">
        <v>29</v>
      </c>
      <c r="M11" s="25" t="s">
        <v>30</v>
      </c>
      <c r="N11" s="25" t="s">
        <v>31</v>
      </c>
      <c r="O11" s="25" t="s">
        <v>32</v>
      </c>
      <c r="P11" s="25" t="s">
        <v>33</v>
      </c>
      <c r="Q11" s="25" t="s">
        <v>19</v>
      </c>
      <c r="R11" s="25" t="s">
        <v>20</v>
      </c>
      <c r="S11" s="25" t="s">
        <v>34</v>
      </c>
      <c r="T11" s="25" t="s">
        <v>35</v>
      </c>
      <c r="U11" s="25" t="s">
        <v>36</v>
      </c>
      <c r="V11" s="25" t="s">
        <v>37</v>
      </c>
      <c r="W11" s="25" t="s">
        <v>38</v>
      </c>
      <c r="X11" s="25" t="s">
        <v>39</v>
      </c>
      <c r="Z11" s="12" t="s">
        <v>43</v>
      </c>
      <c r="AA11" s="12" t="s">
        <v>42</v>
      </c>
      <c r="AB11" s="12" t="s">
        <v>44</v>
      </c>
      <c r="AC11" s="12" t="s">
        <v>45</v>
      </c>
    </row>
    <row r="12" spans="1:29" x14ac:dyDescent="0.25">
      <c r="A12" s="15" t="s">
        <v>64</v>
      </c>
      <c r="B12" s="16">
        <v>3.5844000000000002E-4</v>
      </c>
      <c r="C12" s="15">
        <v>5.7709000000000003E-2</v>
      </c>
      <c r="D12" s="16">
        <v>1.3098E-7</v>
      </c>
      <c r="E12" s="16">
        <v>1.9079999999999999E-8</v>
      </c>
      <c r="F12" s="16">
        <v>14.567</v>
      </c>
      <c r="G12" s="15">
        <v>-34.82</v>
      </c>
      <c r="H12" s="15">
        <v>15.523</v>
      </c>
      <c r="I12" s="15">
        <v>44.581000000000003</v>
      </c>
      <c r="J12" s="16">
        <v>-4.9618999999999998E-19</v>
      </c>
      <c r="K12" s="16">
        <v>2.6847000000000001E-19</v>
      </c>
      <c r="L12" s="16">
        <v>54.106000000000002</v>
      </c>
      <c r="M12" s="15">
        <v>2.8370000000000002</v>
      </c>
      <c r="N12" s="16">
        <v>4.2028999999999997E-2</v>
      </c>
      <c r="O12" s="16">
        <v>1.4815</v>
      </c>
      <c r="P12" s="15">
        <v>7086</v>
      </c>
      <c r="Q12" s="16">
        <v>18.818000000000001</v>
      </c>
      <c r="R12" s="16">
        <v>0.26556999999999997</v>
      </c>
      <c r="S12" s="17">
        <v>1.735E-12</v>
      </c>
      <c r="T12" s="16">
        <v>5.9310000000000002E-14</v>
      </c>
      <c r="U12" s="16">
        <v>3.4184000000000001</v>
      </c>
      <c r="V12" s="15">
        <v>0.96135999999999999</v>
      </c>
      <c r="W12" s="16">
        <v>2.0137000000000002E-3</v>
      </c>
      <c r="X12" s="16">
        <v>0.20946000000000001</v>
      </c>
      <c r="Z12" s="16">
        <f>D12</f>
        <v>1.3098E-7</v>
      </c>
      <c r="AA12" s="15">
        <f>G12+P12</f>
        <v>7051.18</v>
      </c>
      <c r="AB12" s="16">
        <f>J12</f>
        <v>-4.9618999999999998E-19</v>
      </c>
      <c r="AC12" s="16">
        <f>S12</f>
        <v>1.735E-12</v>
      </c>
    </row>
    <row r="13" spans="1:29" x14ac:dyDescent="0.25">
      <c r="A13" s="18" t="s">
        <v>65</v>
      </c>
      <c r="B13" s="19">
        <v>3.6224E-4</v>
      </c>
      <c r="C13" s="18">
        <v>5.8320999999999998E-2</v>
      </c>
      <c r="D13" s="19">
        <v>1.4086999999999999E-7</v>
      </c>
      <c r="E13" s="19">
        <v>1.9207999999999999E-8</v>
      </c>
      <c r="F13" s="19">
        <v>13.635</v>
      </c>
      <c r="G13" s="18">
        <v>-42.32</v>
      </c>
      <c r="H13" s="18">
        <v>15.65</v>
      </c>
      <c r="I13" s="18">
        <v>36.979999999999997</v>
      </c>
      <c r="J13" s="19">
        <v>-5.4881999999999998E-19</v>
      </c>
      <c r="K13" s="19">
        <v>2.9543000000000002E-19</v>
      </c>
      <c r="L13" s="19">
        <v>53.83</v>
      </c>
      <c r="M13" s="18">
        <v>2.8279999999999998</v>
      </c>
      <c r="N13" s="19">
        <v>4.1821999999999998E-2</v>
      </c>
      <c r="O13" s="19">
        <v>1.4789000000000001</v>
      </c>
      <c r="P13" s="18">
        <v>7095</v>
      </c>
      <c r="Q13" s="19">
        <v>18.959</v>
      </c>
      <c r="R13" s="19">
        <v>0.26722000000000001</v>
      </c>
      <c r="S13" s="20">
        <v>1.7193E-12</v>
      </c>
      <c r="T13" s="19">
        <v>5.9048000000000005E-14</v>
      </c>
      <c r="U13" s="19">
        <v>3.4344000000000001</v>
      </c>
      <c r="V13" s="18">
        <v>0.96160999999999996</v>
      </c>
      <c r="W13" s="19">
        <v>2.0233999999999999E-3</v>
      </c>
      <c r="X13" s="19">
        <v>0.21042</v>
      </c>
      <c r="Z13" s="19">
        <f t="shared" ref="Z13:Z16" si="5">D13</f>
        <v>1.4086999999999999E-7</v>
      </c>
      <c r="AA13" s="18">
        <f t="shared" ref="AA13:AA16" si="6">G13+P13</f>
        <v>7052.68</v>
      </c>
      <c r="AB13" s="19">
        <f t="shared" ref="AB13:AB16" si="7">J13</f>
        <v>-5.4881999999999998E-19</v>
      </c>
      <c r="AC13" s="19">
        <f t="shared" ref="AC13:AC16" si="8">S13</f>
        <v>1.7193E-12</v>
      </c>
    </row>
    <row r="14" spans="1:29" x14ac:dyDescent="0.25">
      <c r="A14" s="18" t="s">
        <v>66</v>
      </c>
      <c r="B14" s="19">
        <v>3.6535000000000002E-4</v>
      </c>
      <c r="C14" s="18">
        <v>5.8821999999999999E-2</v>
      </c>
      <c r="D14" s="19">
        <v>1.3444E-7</v>
      </c>
      <c r="E14" s="19">
        <v>1.9261E-8</v>
      </c>
      <c r="F14" s="19">
        <v>14.327</v>
      </c>
      <c r="G14" s="18">
        <v>-36.26</v>
      </c>
      <c r="H14" s="18">
        <v>15.664999999999999</v>
      </c>
      <c r="I14" s="18">
        <v>43.201999999999998</v>
      </c>
      <c r="J14" s="19">
        <v>-5.4291000000000004E-19</v>
      </c>
      <c r="K14" s="19">
        <v>2.9277999999999998E-19</v>
      </c>
      <c r="L14" s="19">
        <v>53.927999999999997</v>
      </c>
      <c r="M14" s="18">
        <v>2.8290000000000002</v>
      </c>
      <c r="N14" s="19">
        <v>4.1896999999999997E-2</v>
      </c>
      <c r="O14" s="19">
        <v>1.4810000000000001</v>
      </c>
      <c r="P14" s="18">
        <v>7085</v>
      </c>
      <c r="Q14" s="19">
        <v>18.986000000000001</v>
      </c>
      <c r="R14" s="19">
        <v>0.26796999999999999</v>
      </c>
      <c r="S14" s="20">
        <v>1.7097000000000001E-12</v>
      </c>
      <c r="T14" s="19">
        <v>5.8967999999999994E-14</v>
      </c>
      <c r="U14" s="19">
        <v>3.4489999999999998</v>
      </c>
      <c r="V14" s="18">
        <v>0.96204999999999996</v>
      </c>
      <c r="W14" s="19">
        <v>2.0314999999999999E-3</v>
      </c>
      <c r="X14" s="19">
        <v>0.21115999999999999</v>
      </c>
      <c r="Z14" s="19">
        <f t="shared" si="5"/>
        <v>1.3444E-7</v>
      </c>
      <c r="AA14" s="18">
        <f t="shared" si="6"/>
        <v>7048.74</v>
      </c>
      <c r="AB14" s="19">
        <f t="shared" si="7"/>
        <v>-5.4291000000000004E-19</v>
      </c>
      <c r="AC14" s="19">
        <f t="shared" si="8"/>
        <v>1.7097000000000001E-12</v>
      </c>
    </row>
    <row r="15" spans="1:29" x14ac:dyDescent="0.25">
      <c r="A15" s="18" t="s">
        <v>67</v>
      </c>
      <c r="B15" s="19">
        <v>3.7102000000000001E-4</v>
      </c>
      <c r="C15" s="18">
        <v>5.9734000000000002E-2</v>
      </c>
      <c r="D15" s="19">
        <v>1.3273E-7</v>
      </c>
      <c r="E15" s="19">
        <v>1.9426999999999999E-8</v>
      </c>
      <c r="F15" s="19">
        <v>14.635999999999999</v>
      </c>
      <c r="G15" s="18">
        <v>-36.159999999999997</v>
      </c>
      <c r="H15" s="18">
        <v>15.831</v>
      </c>
      <c r="I15" s="18">
        <v>43.78</v>
      </c>
      <c r="J15" s="19">
        <v>-5.5151000000000004E-19</v>
      </c>
      <c r="K15" s="19">
        <v>2.9867000000000001E-19</v>
      </c>
      <c r="L15" s="19">
        <v>54.155000000000001</v>
      </c>
      <c r="M15" s="18">
        <v>2.827</v>
      </c>
      <c r="N15" s="19">
        <v>4.2076000000000002E-2</v>
      </c>
      <c r="O15" s="19">
        <v>1.4883999999999999</v>
      </c>
      <c r="P15" s="18">
        <v>7068</v>
      </c>
      <c r="Q15" s="19">
        <v>19.175999999999998</v>
      </c>
      <c r="R15" s="19">
        <v>0.27131</v>
      </c>
      <c r="S15" s="20">
        <v>1.7415E-12</v>
      </c>
      <c r="T15" s="19">
        <v>6.0679000000000003E-14</v>
      </c>
      <c r="U15" s="19">
        <v>3.4843000000000002</v>
      </c>
      <c r="V15" s="18">
        <v>0.96118000000000003</v>
      </c>
      <c r="W15" s="19">
        <v>2.0531E-3</v>
      </c>
      <c r="X15" s="19">
        <v>0.21360000000000001</v>
      </c>
      <c r="Z15" s="19">
        <f t="shared" si="5"/>
        <v>1.3273E-7</v>
      </c>
      <c r="AA15" s="18">
        <f t="shared" si="6"/>
        <v>7031.84</v>
      </c>
      <c r="AB15" s="19">
        <f t="shared" si="7"/>
        <v>-5.5151000000000004E-19</v>
      </c>
      <c r="AC15" s="19">
        <f t="shared" si="8"/>
        <v>1.7415E-12</v>
      </c>
    </row>
    <row r="16" spans="1:29" x14ac:dyDescent="0.25">
      <c r="A16" s="18" t="s">
        <v>68</v>
      </c>
      <c r="B16" s="19">
        <v>3.7342000000000001E-4</v>
      </c>
      <c r="C16" s="18">
        <v>6.012E-2</v>
      </c>
      <c r="D16" s="19">
        <v>1.3295000000000001E-7</v>
      </c>
      <c r="E16" s="19">
        <v>1.9490000000000001E-8</v>
      </c>
      <c r="F16" s="19">
        <v>14.66</v>
      </c>
      <c r="G16" s="18">
        <v>-36.61</v>
      </c>
      <c r="H16" s="18">
        <v>15.869</v>
      </c>
      <c r="I16" s="18">
        <v>43.345999999999997</v>
      </c>
      <c r="J16" s="19">
        <v>-5.6443000000000005E-19</v>
      </c>
      <c r="K16" s="19">
        <v>3.0577E-19</v>
      </c>
      <c r="L16" s="19">
        <v>54.173000000000002</v>
      </c>
      <c r="M16" s="18">
        <v>2.8250000000000002</v>
      </c>
      <c r="N16" s="19">
        <v>4.2091999999999997E-2</v>
      </c>
      <c r="O16" s="19">
        <v>1.49</v>
      </c>
      <c r="P16" s="18">
        <v>7078</v>
      </c>
      <c r="Q16" s="19">
        <v>19.231999999999999</v>
      </c>
      <c r="R16" s="19">
        <v>0.27172000000000002</v>
      </c>
      <c r="S16" s="20">
        <v>1.7348E-12</v>
      </c>
      <c r="T16" s="19">
        <v>6.0608E-14</v>
      </c>
      <c r="U16" s="19">
        <v>3.4937</v>
      </c>
      <c r="V16" s="18">
        <v>0.96135999999999999</v>
      </c>
      <c r="W16" s="19">
        <v>2.0582E-3</v>
      </c>
      <c r="X16" s="19">
        <v>0.21409</v>
      </c>
      <c r="Z16" s="21">
        <f t="shared" si="5"/>
        <v>1.3295000000000001E-7</v>
      </c>
      <c r="AA16" s="13">
        <f t="shared" si="6"/>
        <v>7041.39</v>
      </c>
      <c r="AB16" s="21">
        <f t="shared" si="7"/>
        <v>-5.6443000000000005E-19</v>
      </c>
      <c r="AC16" s="21">
        <f t="shared" si="8"/>
        <v>1.7348E-12</v>
      </c>
    </row>
    <row r="17" spans="1:29" x14ac:dyDescent="0.25">
      <c r="A17" s="22" t="s">
        <v>24</v>
      </c>
      <c r="B17" s="15">
        <f t="shared" ref="B17:X17" si="9">AVERAGE(B12:B16)</f>
        <v>3.6609400000000002E-4</v>
      </c>
      <c r="C17" s="15">
        <f t="shared" si="9"/>
        <v>5.8941200000000006E-2</v>
      </c>
      <c r="D17" s="15">
        <f t="shared" si="9"/>
        <v>1.3439400000000001E-7</v>
      </c>
      <c r="E17" s="15">
        <f t="shared" si="9"/>
        <v>1.9293199999999997E-8</v>
      </c>
      <c r="F17" s="15">
        <f t="shared" si="9"/>
        <v>14.364999999999998</v>
      </c>
      <c r="G17" s="15">
        <f t="shared" si="9"/>
        <v>-37.234000000000002</v>
      </c>
      <c r="H17" s="15">
        <f t="shared" si="9"/>
        <v>15.707599999999999</v>
      </c>
      <c r="I17" s="15">
        <f t="shared" si="9"/>
        <v>42.377800000000001</v>
      </c>
      <c r="J17" s="15">
        <f t="shared" si="9"/>
        <v>-5.4077200000000004E-19</v>
      </c>
      <c r="K17" s="15">
        <f t="shared" si="9"/>
        <v>2.9222400000000001E-19</v>
      </c>
      <c r="L17" s="15">
        <f t="shared" si="9"/>
        <v>54.038400000000003</v>
      </c>
      <c r="M17" s="15">
        <f t="shared" si="9"/>
        <v>2.8292000000000002</v>
      </c>
      <c r="N17" s="15">
        <f t="shared" si="9"/>
        <v>4.1983199999999998E-2</v>
      </c>
      <c r="O17" s="15">
        <f t="shared" si="9"/>
        <v>1.4839600000000002</v>
      </c>
      <c r="P17" s="15">
        <f t="shared" si="9"/>
        <v>7082.4</v>
      </c>
      <c r="Q17" s="15">
        <f t="shared" si="9"/>
        <v>19.034200000000002</v>
      </c>
      <c r="R17" s="15">
        <f t="shared" si="9"/>
        <v>0.26875799999999994</v>
      </c>
      <c r="S17" s="23">
        <f t="shared" si="9"/>
        <v>1.7280600000000002E-12</v>
      </c>
      <c r="T17" s="15">
        <f t="shared" si="9"/>
        <v>5.9722600000000008E-14</v>
      </c>
      <c r="U17" s="15">
        <f t="shared" si="9"/>
        <v>3.4559600000000001</v>
      </c>
      <c r="V17" s="15">
        <f t="shared" si="9"/>
        <v>0.96151200000000014</v>
      </c>
      <c r="W17" s="15">
        <f t="shared" si="9"/>
        <v>2.0359800000000002E-3</v>
      </c>
      <c r="X17" s="15">
        <f t="shared" si="9"/>
        <v>0.21174600000000005</v>
      </c>
      <c r="Z17" s="12">
        <f>AVERAGE(Z12:Z16)</f>
        <v>1.3439400000000001E-7</v>
      </c>
      <c r="AA17" s="12">
        <f>AVERAGE(AA12:AA16)</f>
        <v>7045.1660000000002</v>
      </c>
      <c r="AB17" s="12">
        <f>AVERAGE(AB12:AB16)</f>
        <v>-5.4077200000000004E-19</v>
      </c>
      <c r="AC17" s="12">
        <f>AVERAGE(AC12:AC16)</f>
        <v>1.7280600000000002E-12</v>
      </c>
    </row>
    <row r="19" spans="1:29" x14ac:dyDescent="0.25">
      <c r="A19" s="24">
        <v>0.03</v>
      </c>
    </row>
    <row r="20" spans="1:29" x14ac:dyDescent="0.25">
      <c r="A20" s="13" t="s">
        <v>56</v>
      </c>
      <c r="B20" s="13" t="s">
        <v>12</v>
      </c>
      <c r="C20" s="13" t="s">
        <v>13</v>
      </c>
      <c r="D20" s="13" t="s">
        <v>26</v>
      </c>
      <c r="E20" s="13" t="s">
        <v>14</v>
      </c>
      <c r="F20" s="13" t="s">
        <v>15</v>
      </c>
      <c r="G20" s="13" t="s">
        <v>16</v>
      </c>
      <c r="H20" s="13" t="s">
        <v>17</v>
      </c>
      <c r="I20" s="13" t="s">
        <v>18</v>
      </c>
      <c r="J20" s="13" t="s">
        <v>27</v>
      </c>
      <c r="K20" s="13" t="s">
        <v>28</v>
      </c>
      <c r="L20" s="13" t="s">
        <v>29</v>
      </c>
      <c r="M20" s="13" t="s">
        <v>30</v>
      </c>
      <c r="N20" s="13" t="s">
        <v>31</v>
      </c>
      <c r="O20" s="13" t="s">
        <v>32</v>
      </c>
      <c r="P20" s="13" t="s">
        <v>33</v>
      </c>
      <c r="Q20" s="13" t="s">
        <v>19</v>
      </c>
      <c r="R20" s="13" t="s">
        <v>20</v>
      </c>
      <c r="S20" s="14" t="s">
        <v>34</v>
      </c>
      <c r="T20" s="13" t="s">
        <v>35</v>
      </c>
      <c r="U20" s="13" t="s">
        <v>36</v>
      </c>
      <c r="V20" s="13" t="s">
        <v>37</v>
      </c>
      <c r="W20" s="13" t="s">
        <v>38</v>
      </c>
      <c r="X20" s="13" t="s">
        <v>39</v>
      </c>
      <c r="Z20" s="12" t="s">
        <v>43</v>
      </c>
      <c r="AA20" s="12" t="s">
        <v>42</v>
      </c>
      <c r="AB20" s="12" t="s">
        <v>44</v>
      </c>
      <c r="AC20" s="12" t="s">
        <v>45</v>
      </c>
    </row>
    <row r="21" spans="1:29" x14ac:dyDescent="0.25">
      <c r="A21" s="12" t="s">
        <v>69</v>
      </c>
      <c r="B21" s="26">
        <v>3.6507999999999999E-4</v>
      </c>
      <c r="C21" s="12">
        <v>5.8777999999999997E-2</v>
      </c>
      <c r="D21" s="26">
        <v>1.3260999999999999E-7</v>
      </c>
      <c r="E21" s="26">
        <v>1.9267E-8</v>
      </c>
      <c r="F21" s="12">
        <v>14.529</v>
      </c>
      <c r="G21" s="12">
        <v>-36.67</v>
      </c>
      <c r="H21" s="12">
        <v>15.715999999999999</v>
      </c>
      <c r="I21" s="12">
        <v>42.857999999999997</v>
      </c>
      <c r="J21" s="26">
        <v>-5.8169000000000002E-19</v>
      </c>
      <c r="K21" s="26">
        <v>3.1754000000000002E-19</v>
      </c>
      <c r="L21" s="12">
        <v>54.588999999999999</v>
      </c>
      <c r="M21" s="12">
        <v>2.8250000000000002</v>
      </c>
      <c r="N21" s="12">
        <v>4.2415000000000001E-2</v>
      </c>
      <c r="O21" s="12">
        <v>1.5014000000000001</v>
      </c>
      <c r="P21" s="12">
        <v>7061</v>
      </c>
      <c r="Q21" s="12">
        <v>19.027000000000001</v>
      </c>
      <c r="R21" s="12">
        <v>0.26946999999999999</v>
      </c>
      <c r="S21" s="20">
        <v>1.7486E-12</v>
      </c>
      <c r="T21" s="26">
        <v>6.0425000000000005E-14</v>
      </c>
      <c r="U21" s="12">
        <v>3.4556</v>
      </c>
      <c r="V21" s="12">
        <v>0.96094999999999997</v>
      </c>
      <c r="W21" s="12">
        <v>2.0365000000000001E-3</v>
      </c>
      <c r="X21" s="12">
        <v>0.21193000000000001</v>
      </c>
      <c r="Z21" s="16">
        <f>D21</f>
        <v>1.3260999999999999E-7</v>
      </c>
      <c r="AA21" s="15">
        <f>G21+P21</f>
        <v>7024.33</v>
      </c>
      <c r="AB21" s="16">
        <f>J21</f>
        <v>-5.8169000000000002E-19</v>
      </c>
      <c r="AC21" s="16">
        <f>S21</f>
        <v>1.7486E-12</v>
      </c>
    </row>
    <row r="22" spans="1:29" x14ac:dyDescent="0.25">
      <c r="A22" s="12" t="s">
        <v>70</v>
      </c>
      <c r="B22" s="26">
        <v>3.6903000000000001E-4</v>
      </c>
      <c r="C22" s="12">
        <v>5.9414000000000002E-2</v>
      </c>
      <c r="D22" s="26">
        <v>1.343E-7</v>
      </c>
      <c r="E22" s="26">
        <v>1.9407E-8</v>
      </c>
      <c r="F22" s="12">
        <v>14.45</v>
      </c>
      <c r="G22" s="12">
        <v>-38.86</v>
      </c>
      <c r="H22" s="12">
        <v>15.847</v>
      </c>
      <c r="I22" s="12">
        <v>40.78</v>
      </c>
      <c r="J22" s="26">
        <v>-5.9244999999999998E-19</v>
      </c>
      <c r="K22" s="26">
        <v>3.2337000000000001E-19</v>
      </c>
      <c r="L22" s="12">
        <v>54.582000000000001</v>
      </c>
      <c r="M22" s="12">
        <v>2.823</v>
      </c>
      <c r="N22" s="12">
        <v>4.2411999999999998E-2</v>
      </c>
      <c r="O22" s="12">
        <v>1.5024</v>
      </c>
      <c r="P22" s="12">
        <v>7065</v>
      </c>
      <c r="Q22" s="12">
        <v>19.18</v>
      </c>
      <c r="R22" s="12">
        <v>0.27148</v>
      </c>
      <c r="S22" s="20">
        <v>1.7572E-12</v>
      </c>
      <c r="T22" s="26">
        <v>6.1107999999999998E-14</v>
      </c>
      <c r="U22" s="12">
        <v>3.4775999999999998</v>
      </c>
      <c r="V22" s="12">
        <v>0.96062000000000003</v>
      </c>
      <c r="W22" s="12">
        <v>2.0498000000000001E-3</v>
      </c>
      <c r="X22" s="12">
        <v>0.21337999999999999</v>
      </c>
      <c r="Z22" s="19">
        <f t="shared" ref="Z22:Z25" si="10">D22</f>
        <v>1.343E-7</v>
      </c>
      <c r="AA22" s="18">
        <f t="shared" ref="AA22:AA25" si="11">G22+P22</f>
        <v>7026.14</v>
      </c>
      <c r="AB22" s="19">
        <f t="shared" ref="AB22:AB25" si="12">J22</f>
        <v>-5.9244999999999998E-19</v>
      </c>
      <c r="AC22" s="19">
        <f t="shared" ref="AC22:AC25" si="13">S22</f>
        <v>1.7572E-12</v>
      </c>
    </row>
    <row r="23" spans="1:29" x14ac:dyDescent="0.25">
      <c r="A23" s="12" t="s">
        <v>71</v>
      </c>
      <c r="B23" s="26">
        <v>3.6985000000000002E-4</v>
      </c>
      <c r="C23" s="12">
        <v>5.9547000000000003E-2</v>
      </c>
      <c r="D23" s="26">
        <v>1.3594000000000001E-7</v>
      </c>
      <c r="E23" s="26">
        <v>1.9417999999999999E-8</v>
      </c>
      <c r="F23" s="12">
        <v>14.284000000000001</v>
      </c>
      <c r="G23" s="12">
        <v>-40.36</v>
      </c>
      <c r="H23" s="12">
        <v>15.847</v>
      </c>
      <c r="I23" s="12">
        <v>39.264000000000003</v>
      </c>
      <c r="J23" s="26">
        <v>-6.0328999999999997E-19</v>
      </c>
      <c r="K23" s="26">
        <v>3.2884999999999999E-19</v>
      </c>
      <c r="L23" s="12">
        <v>54.509</v>
      </c>
      <c r="M23" s="12">
        <v>2.8210000000000002</v>
      </c>
      <c r="N23" s="12">
        <v>4.2358E-2</v>
      </c>
      <c r="O23" s="12">
        <v>1.5015000000000001</v>
      </c>
      <c r="P23" s="12">
        <v>7078</v>
      </c>
      <c r="Q23" s="12">
        <v>19.199000000000002</v>
      </c>
      <c r="R23" s="12">
        <v>0.27124999999999999</v>
      </c>
      <c r="S23" s="20">
        <v>1.7696000000000001E-12</v>
      </c>
      <c r="T23" s="26">
        <v>6.1603999999999997E-14</v>
      </c>
      <c r="U23" s="12">
        <v>3.4811999999999999</v>
      </c>
      <c r="V23" s="12">
        <v>0.96028999999999998</v>
      </c>
      <c r="W23" s="12">
        <v>2.0516000000000002E-3</v>
      </c>
      <c r="X23" s="12">
        <v>0.21364</v>
      </c>
      <c r="Z23" s="19">
        <f t="shared" si="10"/>
        <v>1.3594000000000001E-7</v>
      </c>
      <c r="AA23" s="18">
        <f t="shared" si="11"/>
        <v>7037.64</v>
      </c>
      <c r="AB23" s="19">
        <f t="shared" si="12"/>
        <v>-6.0328999999999997E-19</v>
      </c>
      <c r="AC23" s="19">
        <f t="shared" si="13"/>
        <v>1.7696000000000001E-12</v>
      </c>
    </row>
    <row r="24" spans="1:29" x14ac:dyDescent="0.25">
      <c r="A24" s="12" t="s">
        <v>72</v>
      </c>
      <c r="B24" s="26">
        <v>3.7158999999999998E-4</v>
      </c>
      <c r="C24" s="12">
        <v>5.9825000000000003E-2</v>
      </c>
      <c r="D24" s="26">
        <v>1.3633999999999999E-7</v>
      </c>
      <c r="E24" s="26">
        <v>1.9489E-8</v>
      </c>
      <c r="F24" s="12">
        <v>14.294</v>
      </c>
      <c r="G24" s="12">
        <v>-41.5</v>
      </c>
      <c r="H24" s="12">
        <v>15.917999999999999</v>
      </c>
      <c r="I24" s="12">
        <v>38.356999999999999</v>
      </c>
      <c r="J24" s="26">
        <v>-6.1382999999999995E-19</v>
      </c>
      <c r="K24" s="26">
        <v>3.3494000000000002E-19</v>
      </c>
      <c r="L24" s="12">
        <v>54.566000000000003</v>
      </c>
      <c r="M24" s="12">
        <v>2.819</v>
      </c>
      <c r="N24" s="12">
        <v>4.2403999999999997E-2</v>
      </c>
      <c r="O24" s="12">
        <v>1.5042</v>
      </c>
      <c r="P24" s="12">
        <v>7082</v>
      </c>
      <c r="Q24" s="12">
        <v>19.283000000000001</v>
      </c>
      <c r="R24" s="12">
        <v>0.27228000000000002</v>
      </c>
      <c r="S24" s="20">
        <v>1.7817999999999999E-12</v>
      </c>
      <c r="T24" s="26">
        <v>6.2224999999999995E-14</v>
      </c>
      <c r="U24" s="12">
        <v>3.4923000000000002</v>
      </c>
      <c r="V24" s="12">
        <v>0.95991000000000004</v>
      </c>
      <c r="W24" s="12">
        <v>2.0584000000000002E-3</v>
      </c>
      <c r="X24" s="12">
        <v>0.21443999999999999</v>
      </c>
      <c r="Z24" s="19">
        <f t="shared" si="10"/>
        <v>1.3633999999999999E-7</v>
      </c>
      <c r="AA24" s="18">
        <f t="shared" si="11"/>
        <v>7040.5</v>
      </c>
      <c r="AB24" s="19">
        <f t="shared" si="12"/>
        <v>-6.1382999999999995E-19</v>
      </c>
      <c r="AC24" s="19">
        <f t="shared" si="13"/>
        <v>1.7817999999999999E-12</v>
      </c>
    </row>
    <row r="25" spans="1:29" x14ac:dyDescent="0.25">
      <c r="A25" s="12" t="s">
        <v>73</v>
      </c>
      <c r="B25" s="26">
        <v>3.7369999999999998E-4</v>
      </c>
      <c r="C25" s="12">
        <v>6.0165999999999997E-2</v>
      </c>
      <c r="D25" s="26">
        <v>1.3745E-7</v>
      </c>
      <c r="E25" s="26">
        <v>1.9551000000000001E-8</v>
      </c>
      <c r="F25" s="12">
        <v>14.224</v>
      </c>
      <c r="G25" s="12">
        <v>-43.06</v>
      </c>
      <c r="H25" s="12">
        <v>15.972</v>
      </c>
      <c r="I25" s="12">
        <v>37.091999999999999</v>
      </c>
      <c r="J25" s="26">
        <v>-6.2171999999999999E-19</v>
      </c>
      <c r="K25" s="26">
        <v>3.3925E-19</v>
      </c>
      <c r="L25" s="12">
        <v>54.566000000000003</v>
      </c>
      <c r="M25" s="12">
        <v>2.8180000000000001</v>
      </c>
      <c r="N25" s="12">
        <v>4.2404999999999998E-2</v>
      </c>
      <c r="O25" s="12">
        <v>1.5047999999999999</v>
      </c>
      <c r="P25" s="12">
        <v>7085</v>
      </c>
      <c r="Q25" s="12">
        <v>19.350000000000001</v>
      </c>
      <c r="R25" s="12">
        <v>0.27311000000000002</v>
      </c>
      <c r="S25" s="20">
        <v>1.785E-12</v>
      </c>
      <c r="T25" s="26">
        <v>6.2523999999999994E-14</v>
      </c>
      <c r="U25" s="12">
        <v>3.5026999999999999</v>
      </c>
      <c r="V25" s="12">
        <v>0.95979000000000003</v>
      </c>
      <c r="W25" s="12">
        <v>2.0646000000000002E-3</v>
      </c>
      <c r="X25" s="12">
        <v>0.21511</v>
      </c>
      <c r="Z25" s="21">
        <f t="shared" si="10"/>
        <v>1.3745E-7</v>
      </c>
      <c r="AA25" s="13">
        <f t="shared" si="11"/>
        <v>7041.94</v>
      </c>
      <c r="AB25" s="21">
        <f t="shared" si="12"/>
        <v>-6.2171999999999999E-19</v>
      </c>
      <c r="AC25" s="21">
        <f t="shared" si="13"/>
        <v>1.785E-12</v>
      </c>
    </row>
    <row r="26" spans="1:29" x14ac:dyDescent="0.25">
      <c r="A26" s="22" t="s">
        <v>24</v>
      </c>
      <c r="B26" s="15">
        <f t="shared" ref="B26:X26" si="14">AVERAGE(B21:B25)</f>
        <v>3.6985000000000002E-4</v>
      </c>
      <c r="C26" s="15">
        <f t="shared" si="14"/>
        <v>5.9546000000000002E-2</v>
      </c>
      <c r="D26" s="15">
        <f t="shared" si="14"/>
        <v>1.3532800000000001E-7</v>
      </c>
      <c r="E26" s="15">
        <f t="shared" si="14"/>
        <v>1.94264E-8</v>
      </c>
      <c r="F26" s="15">
        <f t="shared" si="14"/>
        <v>14.356200000000001</v>
      </c>
      <c r="G26" s="15">
        <f t="shared" si="14"/>
        <v>-40.089999999999996</v>
      </c>
      <c r="H26" s="15">
        <f t="shared" si="14"/>
        <v>15.86</v>
      </c>
      <c r="I26" s="15">
        <f t="shared" si="14"/>
        <v>39.670200000000001</v>
      </c>
      <c r="J26" s="15">
        <f t="shared" si="14"/>
        <v>-6.02596E-19</v>
      </c>
      <c r="K26" s="15">
        <f t="shared" si="14"/>
        <v>3.2878999999999996E-19</v>
      </c>
      <c r="L26" s="15">
        <f t="shared" si="14"/>
        <v>54.562400000000004</v>
      </c>
      <c r="M26" s="15">
        <f t="shared" si="14"/>
        <v>2.8212000000000002</v>
      </c>
      <c r="N26" s="15">
        <f t="shared" si="14"/>
        <v>4.23988E-2</v>
      </c>
      <c r="O26" s="15">
        <f t="shared" si="14"/>
        <v>1.5028600000000001</v>
      </c>
      <c r="P26" s="15">
        <f t="shared" si="14"/>
        <v>7074.2</v>
      </c>
      <c r="Q26" s="15">
        <f t="shared" si="14"/>
        <v>19.207800000000002</v>
      </c>
      <c r="R26" s="15">
        <f t="shared" si="14"/>
        <v>0.27151800000000004</v>
      </c>
      <c r="S26" s="23">
        <f t="shared" si="14"/>
        <v>1.7684400000000001E-12</v>
      </c>
      <c r="T26" s="15">
        <f t="shared" si="14"/>
        <v>6.15772E-14</v>
      </c>
      <c r="U26" s="15">
        <f t="shared" si="14"/>
        <v>3.4818799999999994</v>
      </c>
      <c r="V26" s="15">
        <f t="shared" si="14"/>
        <v>0.96031200000000005</v>
      </c>
      <c r="W26" s="15">
        <f t="shared" si="14"/>
        <v>2.0521799999999998E-3</v>
      </c>
      <c r="X26" s="15">
        <f t="shared" si="14"/>
        <v>0.21369999999999995</v>
      </c>
      <c r="Z26" s="12">
        <f>AVERAGE(Z21:Z25)</f>
        <v>1.3532800000000001E-7</v>
      </c>
      <c r="AA26" s="12">
        <f>AVERAGE(AA21:AA25)</f>
        <v>7034.1100000000006</v>
      </c>
      <c r="AB26" s="12">
        <f>AVERAGE(AB21:AB25)</f>
        <v>-6.02596E-19</v>
      </c>
      <c r="AC26" s="12">
        <f>AVERAGE(AC21:AC25)</f>
        <v>1.7684400000000001E-12</v>
      </c>
    </row>
    <row r="28" spans="1:29" x14ac:dyDescent="0.25">
      <c r="A28" s="27">
        <v>4</v>
      </c>
    </row>
    <row r="29" spans="1:29" x14ac:dyDescent="0.25">
      <c r="A29" s="14" t="s">
        <v>56</v>
      </c>
      <c r="B29" s="14" t="s">
        <v>12</v>
      </c>
      <c r="C29" s="14" t="s">
        <v>13</v>
      </c>
      <c r="D29" s="14" t="s">
        <v>26</v>
      </c>
      <c r="E29" s="14" t="s">
        <v>14</v>
      </c>
      <c r="F29" s="14" t="s">
        <v>15</v>
      </c>
      <c r="G29" s="14" t="s">
        <v>16</v>
      </c>
      <c r="H29" s="14" t="s">
        <v>17</v>
      </c>
      <c r="I29" s="14" t="s">
        <v>18</v>
      </c>
      <c r="J29" s="14" t="s">
        <v>27</v>
      </c>
      <c r="K29" s="14" t="s">
        <v>28</v>
      </c>
      <c r="L29" s="14" t="s">
        <v>29</v>
      </c>
      <c r="M29" s="14" t="s">
        <v>30</v>
      </c>
      <c r="N29" s="14" t="s">
        <v>31</v>
      </c>
      <c r="O29" s="14" t="s">
        <v>32</v>
      </c>
      <c r="P29" s="14" t="s">
        <v>33</v>
      </c>
      <c r="Q29" s="14" t="s">
        <v>19</v>
      </c>
      <c r="R29" s="14" t="s">
        <v>20</v>
      </c>
      <c r="S29" s="14" t="s">
        <v>34</v>
      </c>
      <c r="T29" s="14" t="s">
        <v>35</v>
      </c>
      <c r="U29" s="14" t="s">
        <v>36</v>
      </c>
      <c r="V29" s="14" t="s">
        <v>37</v>
      </c>
      <c r="W29" s="14" t="s">
        <v>38</v>
      </c>
      <c r="X29" s="14" t="s">
        <v>39</v>
      </c>
      <c r="Z29" s="12" t="s">
        <v>43</v>
      </c>
      <c r="AA29" s="12" t="s">
        <v>42</v>
      </c>
      <c r="AB29" s="12" t="s">
        <v>44</v>
      </c>
      <c r="AC29" s="12" t="s">
        <v>45</v>
      </c>
    </row>
    <row r="30" spans="1:29" x14ac:dyDescent="0.25">
      <c r="A30" s="18" t="s">
        <v>74</v>
      </c>
      <c r="B30" s="19">
        <v>3.6693000000000001E-4</v>
      </c>
      <c r="C30" s="18">
        <v>5.9075999999999997E-2</v>
      </c>
      <c r="D30" s="19">
        <v>1.3461000000000001E-7</v>
      </c>
      <c r="E30" s="19">
        <v>1.9309000000000001E-8</v>
      </c>
      <c r="F30" s="19">
        <v>14.343999999999999</v>
      </c>
      <c r="G30" s="18">
        <v>-38.840000000000003</v>
      </c>
      <c r="H30" s="18">
        <v>15.707000000000001</v>
      </c>
      <c r="I30" s="18">
        <v>40.44</v>
      </c>
      <c r="J30" s="19">
        <v>-6.5294000000000003E-19</v>
      </c>
      <c r="K30" s="19">
        <v>3.6064999999999998E-19</v>
      </c>
      <c r="L30" s="19">
        <v>55.234999999999999</v>
      </c>
      <c r="M30" s="18">
        <v>2.8159999999999998</v>
      </c>
      <c r="N30" s="19">
        <v>4.2925999999999999E-2</v>
      </c>
      <c r="O30" s="19">
        <v>1.5244</v>
      </c>
      <c r="P30" s="18">
        <v>7113</v>
      </c>
      <c r="Q30" s="19">
        <v>19.068000000000001</v>
      </c>
      <c r="R30" s="19">
        <v>0.26806999999999997</v>
      </c>
      <c r="S30" s="20">
        <v>1.7519E-12</v>
      </c>
      <c r="T30" s="19">
        <v>6.0563999999999996E-14</v>
      </c>
      <c r="U30" s="19">
        <v>3.4569999999999999</v>
      </c>
      <c r="V30" s="18">
        <v>0.96081000000000005</v>
      </c>
      <c r="W30" s="19">
        <v>2.0360999999999999E-3</v>
      </c>
      <c r="X30" s="19">
        <v>0.21190999999999999</v>
      </c>
      <c r="Z30" s="16">
        <f>D30</f>
        <v>1.3461000000000001E-7</v>
      </c>
      <c r="AA30" s="15">
        <f>G30+P30</f>
        <v>7074.16</v>
      </c>
      <c r="AB30" s="16">
        <f>J30</f>
        <v>-6.5294000000000003E-19</v>
      </c>
      <c r="AC30" s="16">
        <f>S30</f>
        <v>1.7519E-12</v>
      </c>
    </row>
    <row r="31" spans="1:29" x14ac:dyDescent="0.25">
      <c r="A31" s="18" t="s">
        <v>75</v>
      </c>
      <c r="B31" s="19">
        <v>3.6880000000000002E-4</v>
      </c>
      <c r="C31" s="18">
        <v>5.9376999999999999E-2</v>
      </c>
      <c r="D31" s="19">
        <v>1.3686E-7</v>
      </c>
      <c r="E31" s="19">
        <v>1.9454E-8</v>
      </c>
      <c r="F31" s="19">
        <v>14.215</v>
      </c>
      <c r="G31" s="18">
        <v>-44.44</v>
      </c>
      <c r="H31" s="18">
        <v>15.871</v>
      </c>
      <c r="I31" s="18">
        <v>35.713000000000001</v>
      </c>
      <c r="J31" s="19">
        <v>-6.5092E-19</v>
      </c>
      <c r="K31" s="19">
        <v>3.5944999999999999E-19</v>
      </c>
      <c r="L31" s="19">
        <v>55.222000000000001</v>
      </c>
      <c r="M31" s="18">
        <v>2.8149999999999999</v>
      </c>
      <c r="N31" s="19">
        <v>4.2916999999999997E-2</v>
      </c>
      <c r="O31" s="19">
        <v>1.5246</v>
      </c>
      <c r="P31" s="18">
        <v>7131</v>
      </c>
      <c r="Q31" s="19">
        <v>19.259</v>
      </c>
      <c r="R31" s="19">
        <v>0.27006999999999998</v>
      </c>
      <c r="S31" s="20">
        <v>1.796E-12</v>
      </c>
      <c r="T31" s="19">
        <v>6.2408999999999999E-14</v>
      </c>
      <c r="U31" s="19">
        <v>3.4748999999999999</v>
      </c>
      <c r="V31" s="18">
        <v>0.95936999999999995</v>
      </c>
      <c r="W31" s="19">
        <v>2.0476000000000001E-3</v>
      </c>
      <c r="X31" s="19">
        <v>0.21343000000000001</v>
      </c>
      <c r="Z31" s="19">
        <f t="shared" ref="Z31:Z34" si="15">D31</f>
        <v>1.3686E-7</v>
      </c>
      <c r="AA31" s="18">
        <f t="shared" ref="AA31:AA34" si="16">G31+P31</f>
        <v>7086.56</v>
      </c>
      <c r="AB31" s="19">
        <f t="shared" ref="AB31:AB34" si="17">J31</f>
        <v>-6.5092E-19</v>
      </c>
      <c r="AC31" s="19">
        <f t="shared" ref="AC31:AC34" si="18">S31</f>
        <v>1.796E-12</v>
      </c>
    </row>
    <row r="32" spans="1:29" x14ac:dyDescent="0.25">
      <c r="A32" s="18" t="s">
        <v>76</v>
      </c>
      <c r="B32" s="19">
        <v>3.6922000000000002E-4</v>
      </c>
      <c r="C32" s="18">
        <v>5.9444999999999998E-2</v>
      </c>
      <c r="D32" s="19">
        <v>1.3691E-7</v>
      </c>
      <c r="E32" s="19">
        <v>1.946E-8</v>
      </c>
      <c r="F32" s="19">
        <v>14.214</v>
      </c>
      <c r="G32" s="18">
        <v>-43.58</v>
      </c>
      <c r="H32" s="18">
        <v>15.868</v>
      </c>
      <c r="I32" s="18">
        <v>36.411000000000001</v>
      </c>
      <c r="J32" s="19">
        <v>-6.4628000000000002E-19</v>
      </c>
      <c r="K32" s="19">
        <v>3.5621000000000001E-19</v>
      </c>
      <c r="L32" s="19">
        <v>55.116999999999997</v>
      </c>
      <c r="M32" s="18">
        <v>2.8159999999999998</v>
      </c>
      <c r="N32" s="19">
        <v>4.2835999999999999E-2</v>
      </c>
      <c r="O32" s="19">
        <v>1.5212000000000001</v>
      </c>
      <c r="P32" s="18">
        <v>7135</v>
      </c>
      <c r="Q32" s="19">
        <v>19.263000000000002</v>
      </c>
      <c r="R32" s="19">
        <v>0.26998</v>
      </c>
      <c r="S32" s="20">
        <v>1.7956999999999999E-12</v>
      </c>
      <c r="T32" s="19">
        <v>6.2435000000000001E-14</v>
      </c>
      <c r="U32" s="19">
        <v>3.4769000000000001</v>
      </c>
      <c r="V32" s="18">
        <v>0.95940000000000003</v>
      </c>
      <c r="W32" s="19">
        <v>2.0485E-3</v>
      </c>
      <c r="X32" s="19">
        <v>0.21351999999999999</v>
      </c>
      <c r="Z32" s="19">
        <f t="shared" si="15"/>
        <v>1.3691E-7</v>
      </c>
      <c r="AA32" s="18">
        <f t="shared" si="16"/>
        <v>7091.42</v>
      </c>
      <c r="AB32" s="19">
        <f t="shared" si="17"/>
        <v>-6.4628000000000002E-19</v>
      </c>
      <c r="AC32" s="19">
        <f t="shared" si="18"/>
        <v>1.7956999999999999E-12</v>
      </c>
    </row>
    <row r="33" spans="1:29" x14ac:dyDescent="0.25">
      <c r="A33" s="18" t="s">
        <v>77</v>
      </c>
      <c r="B33" s="19">
        <v>3.7012999999999998E-4</v>
      </c>
      <c r="C33" s="18">
        <v>5.9590999999999998E-2</v>
      </c>
      <c r="D33" s="19">
        <v>1.3752E-7</v>
      </c>
      <c r="E33" s="19">
        <v>1.9490999999999999E-8</v>
      </c>
      <c r="F33" s="19">
        <v>14.173</v>
      </c>
      <c r="G33" s="18">
        <v>-44.22</v>
      </c>
      <c r="H33" s="18">
        <v>15.896000000000001</v>
      </c>
      <c r="I33" s="18">
        <v>35.948</v>
      </c>
      <c r="J33" s="19">
        <v>-6.5475999999999995E-19</v>
      </c>
      <c r="K33" s="19">
        <v>3.6102000000000001E-19</v>
      </c>
      <c r="L33" s="19">
        <v>55.137999999999998</v>
      </c>
      <c r="M33" s="18">
        <v>2.8149999999999999</v>
      </c>
      <c r="N33" s="19">
        <v>4.2854000000000003E-2</v>
      </c>
      <c r="O33" s="19">
        <v>1.5223</v>
      </c>
      <c r="P33" s="18">
        <v>7136</v>
      </c>
      <c r="Q33" s="19">
        <v>19.295000000000002</v>
      </c>
      <c r="R33" s="19">
        <v>0.27039000000000002</v>
      </c>
      <c r="S33" s="20">
        <v>1.7956999999999999E-12</v>
      </c>
      <c r="T33" s="19">
        <v>6.2517000000000005E-14</v>
      </c>
      <c r="U33" s="19">
        <v>3.4815</v>
      </c>
      <c r="V33" s="18">
        <v>0.95938000000000001</v>
      </c>
      <c r="W33" s="19">
        <v>2.0512999999999998E-3</v>
      </c>
      <c r="X33" s="19">
        <v>0.21382000000000001</v>
      </c>
      <c r="Z33" s="19">
        <f t="shared" si="15"/>
        <v>1.3752E-7</v>
      </c>
      <c r="AA33" s="18">
        <f t="shared" si="16"/>
        <v>7091.78</v>
      </c>
      <c r="AB33" s="19">
        <f t="shared" si="17"/>
        <v>-6.5475999999999995E-19</v>
      </c>
      <c r="AC33" s="19">
        <f t="shared" si="18"/>
        <v>1.7956999999999999E-12</v>
      </c>
    </row>
    <row r="34" spans="1:29" x14ac:dyDescent="0.25">
      <c r="A34" s="28" t="s">
        <v>78</v>
      </c>
      <c r="B34" s="19">
        <v>3.7018000000000001E-4</v>
      </c>
      <c r="C34" s="18">
        <v>5.9598999999999999E-2</v>
      </c>
      <c r="D34" s="19">
        <v>1.3720000000000001E-7</v>
      </c>
      <c r="E34" s="19">
        <v>1.9461999999999999E-8</v>
      </c>
      <c r="F34" s="18">
        <v>14.185</v>
      </c>
      <c r="G34" s="18">
        <v>-43.54</v>
      </c>
      <c r="H34" s="18">
        <v>15.85</v>
      </c>
      <c r="I34" s="18">
        <v>36.402999999999999</v>
      </c>
      <c r="J34" s="19">
        <v>-6.6008E-19</v>
      </c>
      <c r="K34" s="19">
        <v>3.6351000000000001E-19</v>
      </c>
      <c r="L34" s="18">
        <v>55.070999999999998</v>
      </c>
      <c r="M34" s="18">
        <v>2.8140000000000001</v>
      </c>
      <c r="N34" s="18">
        <v>4.2800999999999999E-2</v>
      </c>
      <c r="O34" s="18">
        <v>1.5209999999999999</v>
      </c>
      <c r="P34" s="18">
        <v>7143</v>
      </c>
      <c r="Q34" s="18">
        <v>19.259</v>
      </c>
      <c r="R34" s="18">
        <v>0.26962000000000003</v>
      </c>
      <c r="S34" s="20">
        <v>1.7935E-12</v>
      </c>
      <c r="T34" s="19">
        <v>6.2397000000000002E-14</v>
      </c>
      <c r="U34" s="18">
        <v>3.4790999999999999</v>
      </c>
      <c r="V34" s="18">
        <v>0.95952000000000004</v>
      </c>
      <c r="W34" s="18">
        <v>2.0493999999999998E-3</v>
      </c>
      <c r="X34" s="18">
        <v>0.21359</v>
      </c>
      <c r="Z34" s="21">
        <f t="shared" si="15"/>
        <v>1.3720000000000001E-7</v>
      </c>
      <c r="AA34" s="13">
        <f t="shared" si="16"/>
        <v>7099.46</v>
      </c>
      <c r="AB34" s="21">
        <f t="shared" si="17"/>
        <v>-6.6008E-19</v>
      </c>
      <c r="AC34" s="21">
        <f t="shared" si="18"/>
        <v>1.7935E-12</v>
      </c>
    </row>
    <row r="35" spans="1:29" x14ac:dyDescent="0.25">
      <c r="A35" s="22" t="s">
        <v>24</v>
      </c>
      <c r="B35" s="15">
        <f t="shared" ref="B35:X35" si="19">AVERAGE(B30:B34)</f>
        <v>3.6905200000000003E-4</v>
      </c>
      <c r="C35" s="15">
        <f t="shared" si="19"/>
        <v>5.9417600000000001E-2</v>
      </c>
      <c r="D35" s="15">
        <f t="shared" si="19"/>
        <v>1.3661999999999999E-7</v>
      </c>
      <c r="E35" s="15">
        <f t="shared" si="19"/>
        <v>1.9435199999999999E-8</v>
      </c>
      <c r="F35" s="15">
        <f t="shared" si="19"/>
        <v>14.2262</v>
      </c>
      <c r="G35" s="15">
        <f t="shared" si="19"/>
        <v>-42.923999999999992</v>
      </c>
      <c r="H35" s="15">
        <f t="shared" si="19"/>
        <v>15.838400000000002</v>
      </c>
      <c r="I35" s="15">
        <f t="shared" si="19"/>
        <v>36.982999999999997</v>
      </c>
      <c r="J35" s="15">
        <f t="shared" si="19"/>
        <v>-6.5299599999999994E-19</v>
      </c>
      <c r="K35" s="15">
        <f t="shared" si="19"/>
        <v>3.6016800000000004E-19</v>
      </c>
      <c r="L35" s="15">
        <f t="shared" si="19"/>
        <v>55.156600000000005</v>
      </c>
      <c r="M35" s="15">
        <f t="shared" si="19"/>
        <v>2.8151999999999999</v>
      </c>
      <c r="N35" s="15">
        <f t="shared" si="19"/>
        <v>4.2866799999999997E-2</v>
      </c>
      <c r="O35" s="15">
        <f t="shared" si="19"/>
        <v>1.5226999999999999</v>
      </c>
      <c r="P35" s="15">
        <f t="shared" si="19"/>
        <v>7131.6</v>
      </c>
      <c r="Q35" s="15">
        <f t="shared" si="19"/>
        <v>19.2288</v>
      </c>
      <c r="R35" s="15">
        <f t="shared" si="19"/>
        <v>0.26962600000000003</v>
      </c>
      <c r="S35" s="23">
        <f t="shared" si="19"/>
        <v>1.7865599999999998E-12</v>
      </c>
      <c r="T35" s="15">
        <f t="shared" si="19"/>
        <v>6.2064399999999993E-14</v>
      </c>
      <c r="U35" s="15">
        <f t="shared" si="19"/>
        <v>3.4738799999999999</v>
      </c>
      <c r="V35" s="15">
        <f t="shared" si="19"/>
        <v>0.95969599999999988</v>
      </c>
      <c r="W35" s="15">
        <f t="shared" si="19"/>
        <v>2.0465800000000001E-3</v>
      </c>
      <c r="X35" s="15">
        <f t="shared" si="19"/>
        <v>0.213254</v>
      </c>
      <c r="Z35" s="12">
        <f>AVERAGE(Z30:Z34)</f>
        <v>1.3661999999999999E-7</v>
      </c>
      <c r="AA35" s="12">
        <f>AVERAGE(AA30:AA34)</f>
        <v>7088.6759999999995</v>
      </c>
      <c r="AB35" s="12">
        <f>AVERAGE(AB30:AB34)</f>
        <v>-6.5299599999999994E-19</v>
      </c>
      <c r="AC35" s="12">
        <f>AVERAGE(AC30:AC34)</f>
        <v>1.7865599999999998E-12</v>
      </c>
    </row>
    <row r="37" spans="1:29" x14ac:dyDescent="0.25">
      <c r="A37" s="29">
        <v>0.05</v>
      </c>
    </row>
    <row r="38" spans="1:29" x14ac:dyDescent="0.25">
      <c r="A38" s="14" t="s">
        <v>56</v>
      </c>
      <c r="B38" s="14" t="s">
        <v>12</v>
      </c>
      <c r="C38" s="14" t="s">
        <v>13</v>
      </c>
      <c r="D38" s="14" t="s">
        <v>26</v>
      </c>
      <c r="E38" s="14" t="s">
        <v>14</v>
      </c>
      <c r="F38" s="14" t="s">
        <v>15</v>
      </c>
      <c r="G38" s="14" t="s">
        <v>16</v>
      </c>
      <c r="H38" s="14" t="s">
        <v>17</v>
      </c>
      <c r="I38" s="14" t="s">
        <v>18</v>
      </c>
      <c r="J38" s="14" t="s">
        <v>27</v>
      </c>
      <c r="K38" s="14" t="s">
        <v>28</v>
      </c>
      <c r="L38" s="14" t="s">
        <v>29</v>
      </c>
      <c r="M38" s="14" t="s">
        <v>30</v>
      </c>
      <c r="N38" s="14" t="s">
        <v>31</v>
      </c>
      <c r="O38" s="14" t="s">
        <v>32</v>
      </c>
      <c r="P38" s="14" t="s">
        <v>33</v>
      </c>
      <c r="Q38" s="14" t="s">
        <v>19</v>
      </c>
      <c r="R38" s="14" t="s">
        <v>20</v>
      </c>
      <c r="S38" s="14" t="s">
        <v>34</v>
      </c>
      <c r="T38" s="14" t="s">
        <v>35</v>
      </c>
      <c r="U38" s="14" t="s">
        <v>36</v>
      </c>
      <c r="V38" s="14" t="s">
        <v>37</v>
      </c>
      <c r="W38" s="14" t="s">
        <v>38</v>
      </c>
      <c r="X38" s="14" t="s">
        <v>39</v>
      </c>
      <c r="Y38" s="18"/>
      <c r="Z38" s="12" t="s">
        <v>43</v>
      </c>
      <c r="AA38" s="12" t="s">
        <v>42</v>
      </c>
      <c r="AB38" s="12" t="s">
        <v>44</v>
      </c>
      <c r="AC38" s="12" t="s">
        <v>45</v>
      </c>
    </row>
    <row r="39" spans="1:29" x14ac:dyDescent="0.25">
      <c r="A39" s="18" t="s">
        <v>79</v>
      </c>
      <c r="B39" s="19">
        <v>3.6953000000000002E-4</v>
      </c>
      <c r="C39" s="18">
        <v>5.9493999999999998E-2</v>
      </c>
      <c r="D39" s="19">
        <v>1.3568999999999999E-7</v>
      </c>
      <c r="E39" s="19">
        <v>1.9458000000000001E-8</v>
      </c>
      <c r="F39" s="19">
        <v>14.34</v>
      </c>
      <c r="G39" s="18">
        <v>-42.37</v>
      </c>
      <c r="H39" s="18">
        <v>15.849</v>
      </c>
      <c r="I39" s="18">
        <v>37.405999999999999</v>
      </c>
      <c r="J39" s="19">
        <v>-6.6164000000000003E-19</v>
      </c>
      <c r="K39" s="19">
        <v>3.6626000000000001E-19</v>
      </c>
      <c r="L39" s="19">
        <v>55.356000000000002</v>
      </c>
      <c r="M39" s="18">
        <v>2.8140000000000001</v>
      </c>
      <c r="N39" s="19">
        <v>4.3022999999999999E-2</v>
      </c>
      <c r="O39" s="19">
        <v>1.5288999999999999</v>
      </c>
      <c r="P39" s="18">
        <v>7142</v>
      </c>
      <c r="Q39" s="19">
        <v>19.248999999999999</v>
      </c>
      <c r="R39" s="19">
        <v>0.26951999999999998</v>
      </c>
      <c r="S39" s="20">
        <v>1.7868E-12</v>
      </c>
      <c r="T39" s="19">
        <v>6.2094000000000003E-14</v>
      </c>
      <c r="U39" s="19">
        <v>3.4752000000000001</v>
      </c>
      <c r="V39" s="18">
        <v>0.95967000000000002</v>
      </c>
      <c r="W39" s="19">
        <v>2.0471999999999999E-3</v>
      </c>
      <c r="X39" s="19">
        <v>0.21332000000000001</v>
      </c>
      <c r="Z39" s="16">
        <f>D39</f>
        <v>1.3568999999999999E-7</v>
      </c>
      <c r="AA39" s="15">
        <f>G39+P39</f>
        <v>7099.63</v>
      </c>
      <c r="AB39" s="16">
        <f>J39</f>
        <v>-6.6164000000000003E-19</v>
      </c>
      <c r="AC39" s="16">
        <f>S39</f>
        <v>1.7868E-12</v>
      </c>
    </row>
    <row r="40" spans="1:29" x14ac:dyDescent="0.25">
      <c r="A40" s="18" t="s">
        <v>80</v>
      </c>
      <c r="B40" s="19">
        <v>3.7178999999999999E-4</v>
      </c>
      <c r="C40" s="18">
        <v>5.9859000000000002E-2</v>
      </c>
      <c r="D40" s="19">
        <v>1.3680999999999999E-7</v>
      </c>
      <c r="E40" s="19">
        <v>1.9505999999999999E-8</v>
      </c>
      <c r="F40" s="19">
        <v>14.257999999999999</v>
      </c>
      <c r="G40" s="18">
        <v>-43.56</v>
      </c>
      <c r="H40" s="18">
        <v>15.875999999999999</v>
      </c>
      <c r="I40" s="18">
        <v>36.445999999999998</v>
      </c>
      <c r="J40" s="19">
        <v>-6.6813999999999996E-19</v>
      </c>
      <c r="K40" s="19">
        <v>3.7023E-19</v>
      </c>
      <c r="L40" s="19">
        <v>55.411999999999999</v>
      </c>
      <c r="M40" s="18">
        <v>2.8130000000000002</v>
      </c>
      <c r="N40" s="19">
        <v>4.3068000000000002E-2</v>
      </c>
      <c r="O40" s="19">
        <v>1.5309999999999999</v>
      </c>
      <c r="P40" s="18">
        <v>7151</v>
      </c>
      <c r="Q40" s="19">
        <v>19.292999999999999</v>
      </c>
      <c r="R40" s="19">
        <v>0.26978999999999997</v>
      </c>
      <c r="S40" s="20">
        <v>1.7816E-12</v>
      </c>
      <c r="T40" s="19">
        <v>6.2060999999999999E-14</v>
      </c>
      <c r="U40" s="19">
        <v>3.4834000000000001</v>
      </c>
      <c r="V40" s="18">
        <v>0.95982000000000001</v>
      </c>
      <c r="W40" s="19">
        <v>2.0517000000000001E-3</v>
      </c>
      <c r="X40" s="19">
        <v>0.21376000000000001</v>
      </c>
      <c r="Z40" s="19">
        <f t="shared" ref="Z40:Z43" si="20">D40</f>
        <v>1.3680999999999999E-7</v>
      </c>
      <c r="AA40" s="18">
        <f t="shared" ref="AA40:AA43" si="21">G40+P40</f>
        <v>7107.44</v>
      </c>
      <c r="AB40" s="19">
        <f t="shared" ref="AB40:AB43" si="22">J40</f>
        <v>-6.6813999999999996E-19</v>
      </c>
      <c r="AC40" s="19">
        <f t="shared" ref="AC40:AC43" si="23">S40</f>
        <v>1.7816E-12</v>
      </c>
    </row>
    <row r="41" spans="1:29" x14ac:dyDescent="0.25">
      <c r="A41" s="18" t="s">
        <v>81</v>
      </c>
      <c r="B41" s="19">
        <v>3.7049000000000001E-4</v>
      </c>
      <c r="C41" s="18">
        <v>5.9648E-2</v>
      </c>
      <c r="D41" s="19">
        <v>1.3708000000000001E-7</v>
      </c>
      <c r="E41" s="19">
        <v>1.9472999999999998E-8</v>
      </c>
      <c r="F41" s="19">
        <v>14.206</v>
      </c>
      <c r="G41" s="18">
        <v>-44.13</v>
      </c>
      <c r="H41" s="18">
        <v>15.848000000000001</v>
      </c>
      <c r="I41" s="18">
        <v>35.911999999999999</v>
      </c>
      <c r="J41" s="19">
        <v>-6.7076E-19</v>
      </c>
      <c r="K41" s="19">
        <v>3.7186999999999998E-19</v>
      </c>
      <c r="L41" s="19">
        <v>55.44</v>
      </c>
      <c r="M41" s="18">
        <v>2.8130000000000002</v>
      </c>
      <c r="N41" s="19">
        <v>4.3090000000000003E-2</v>
      </c>
      <c r="O41" s="19">
        <v>1.5318000000000001</v>
      </c>
      <c r="P41" s="18">
        <v>7159</v>
      </c>
      <c r="Q41" s="19">
        <v>19.268999999999998</v>
      </c>
      <c r="R41" s="19">
        <v>0.26916000000000001</v>
      </c>
      <c r="S41" s="20">
        <v>1.7955999999999999E-12</v>
      </c>
      <c r="T41" s="19">
        <v>6.2453000000000004E-14</v>
      </c>
      <c r="U41" s="19">
        <v>3.4781</v>
      </c>
      <c r="V41" s="18">
        <v>0.95943999999999996</v>
      </c>
      <c r="W41" s="19">
        <v>2.0485E-3</v>
      </c>
      <c r="X41" s="19">
        <v>0.21351000000000001</v>
      </c>
      <c r="Z41" s="19">
        <f t="shared" si="20"/>
        <v>1.3708000000000001E-7</v>
      </c>
      <c r="AA41" s="18">
        <f t="shared" si="21"/>
        <v>7114.87</v>
      </c>
      <c r="AB41" s="19">
        <f t="shared" si="22"/>
        <v>-6.7076E-19</v>
      </c>
      <c r="AC41" s="19">
        <f t="shared" si="23"/>
        <v>1.7955999999999999E-12</v>
      </c>
    </row>
    <row r="42" spans="1:29" x14ac:dyDescent="0.25">
      <c r="A42" s="18" t="s">
        <v>82</v>
      </c>
      <c r="B42" s="19">
        <v>3.6919999999999998E-4</v>
      </c>
      <c r="C42" s="18">
        <v>5.9441000000000001E-2</v>
      </c>
      <c r="D42" s="19">
        <v>1.3549E-7</v>
      </c>
      <c r="E42" s="19">
        <v>1.9449999999999999E-8</v>
      </c>
      <c r="F42" s="19">
        <v>14.355</v>
      </c>
      <c r="G42" s="18">
        <v>-43.42</v>
      </c>
      <c r="H42" s="18">
        <v>15.827999999999999</v>
      </c>
      <c r="I42" s="18">
        <v>36.453000000000003</v>
      </c>
      <c r="J42" s="19">
        <v>-6.7140000000000004E-19</v>
      </c>
      <c r="K42" s="19">
        <v>3.7094999999999999E-19</v>
      </c>
      <c r="L42" s="19">
        <v>55.25</v>
      </c>
      <c r="M42" s="18">
        <v>2.8130000000000002</v>
      </c>
      <c r="N42" s="19">
        <v>4.2943000000000002E-2</v>
      </c>
      <c r="O42" s="19">
        <v>1.5266</v>
      </c>
      <c r="P42" s="18">
        <v>7160</v>
      </c>
      <c r="Q42" s="19">
        <v>19.245000000000001</v>
      </c>
      <c r="R42" s="19">
        <v>0.26878000000000002</v>
      </c>
      <c r="S42" s="20">
        <v>1.7978000000000001E-12</v>
      </c>
      <c r="T42" s="19">
        <v>6.2442000000000003E-14</v>
      </c>
      <c r="U42" s="19">
        <v>3.4731999999999998</v>
      </c>
      <c r="V42" s="18">
        <v>0.95938000000000001</v>
      </c>
      <c r="W42" s="19">
        <v>2.0457000000000001E-3</v>
      </c>
      <c r="X42" s="19">
        <v>0.21323</v>
      </c>
      <c r="Z42" s="19">
        <f t="shared" si="20"/>
        <v>1.3549E-7</v>
      </c>
      <c r="AA42" s="18">
        <f t="shared" si="21"/>
        <v>7116.58</v>
      </c>
      <c r="AB42" s="19">
        <f t="shared" si="22"/>
        <v>-6.7140000000000004E-19</v>
      </c>
      <c r="AC42" s="19">
        <f t="shared" si="23"/>
        <v>1.7978000000000001E-12</v>
      </c>
    </row>
    <row r="43" spans="1:29" x14ac:dyDescent="0.25">
      <c r="A43" s="13" t="s">
        <v>83</v>
      </c>
      <c r="B43" s="21">
        <v>3.7284999999999998E-4</v>
      </c>
      <c r="C43" s="13">
        <v>6.0028999999999999E-2</v>
      </c>
      <c r="D43" s="21">
        <v>1.3685000000000001E-7</v>
      </c>
      <c r="E43" s="21">
        <v>1.9513000000000001E-8</v>
      </c>
      <c r="F43" s="21">
        <v>14.259</v>
      </c>
      <c r="G43" s="13">
        <v>-42.95</v>
      </c>
      <c r="H43" s="13">
        <v>15.859</v>
      </c>
      <c r="I43" s="13">
        <v>36.923999999999999</v>
      </c>
      <c r="J43" s="21">
        <v>-6.8493E-19</v>
      </c>
      <c r="K43" s="21">
        <v>3.8038E-19</v>
      </c>
      <c r="L43" s="21">
        <v>55.536000000000001</v>
      </c>
      <c r="M43" s="13">
        <v>2.8109999999999999</v>
      </c>
      <c r="N43" s="21">
        <v>4.3165000000000002E-2</v>
      </c>
      <c r="O43" s="21">
        <v>1.5356000000000001</v>
      </c>
      <c r="P43" s="13">
        <v>7163</v>
      </c>
      <c r="Q43" s="21">
        <v>19.29</v>
      </c>
      <c r="R43" s="21">
        <v>0.26929999999999998</v>
      </c>
      <c r="S43" s="30">
        <v>1.7745999999999999E-12</v>
      </c>
      <c r="T43" s="21">
        <v>6.1842999999999995E-14</v>
      </c>
      <c r="U43" s="21">
        <v>3.4849000000000001</v>
      </c>
      <c r="V43" s="13">
        <v>0.96004999999999996</v>
      </c>
      <c r="W43" s="21">
        <v>2.052E-3</v>
      </c>
      <c r="X43" s="21">
        <v>0.21374000000000001</v>
      </c>
      <c r="Z43" s="21">
        <f t="shared" si="20"/>
        <v>1.3685000000000001E-7</v>
      </c>
      <c r="AA43" s="13">
        <f t="shared" si="21"/>
        <v>7120.05</v>
      </c>
      <c r="AB43" s="21">
        <f t="shared" si="22"/>
        <v>-6.8493E-19</v>
      </c>
      <c r="AC43" s="21">
        <f t="shared" si="23"/>
        <v>1.7745999999999999E-12</v>
      </c>
    </row>
    <row r="44" spans="1:29" x14ac:dyDescent="0.25">
      <c r="A44" s="28" t="s">
        <v>24</v>
      </c>
      <c r="B44" s="18">
        <f t="shared" ref="B44:X44" si="24">AVERAGE(B39:B43)</f>
        <v>3.7077200000000001E-4</v>
      </c>
      <c r="C44" s="18">
        <f t="shared" si="24"/>
        <v>5.9694199999999996E-2</v>
      </c>
      <c r="D44" s="18">
        <f t="shared" si="24"/>
        <v>1.3638400000000001E-7</v>
      </c>
      <c r="E44" s="18">
        <f t="shared" si="24"/>
        <v>1.948E-8</v>
      </c>
      <c r="F44" s="18">
        <f t="shared" si="24"/>
        <v>14.283600000000002</v>
      </c>
      <c r="G44" s="18">
        <f t="shared" si="24"/>
        <v>-43.286000000000001</v>
      </c>
      <c r="H44" s="18">
        <f t="shared" si="24"/>
        <v>15.851999999999999</v>
      </c>
      <c r="I44" s="18">
        <f t="shared" si="24"/>
        <v>36.628200000000007</v>
      </c>
      <c r="J44" s="18">
        <f t="shared" si="24"/>
        <v>-6.7137400000000003E-19</v>
      </c>
      <c r="K44" s="18">
        <f t="shared" si="24"/>
        <v>3.7193799999999996E-19</v>
      </c>
      <c r="L44" s="18">
        <f t="shared" si="24"/>
        <v>55.398800000000008</v>
      </c>
      <c r="M44" s="18">
        <f t="shared" si="24"/>
        <v>2.8128000000000002</v>
      </c>
      <c r="N44" s="18">
        <f t="shared" si="24"/>
        <v>4.30578E-2</v>
      </c>
      <c r="O44" s="18">
        <f t="shared" si="24"/>
        <v>1.53078</v>
      </c>
      <c r="P44" s="18">
        <f t="shared" si="24"/>
        <v>7155</v>
      </c>
      <c r="Q44" s="18">
        <f t="shared" si="24"/>
        <v>19.269200000000001</v>
      </c>
      <c r="R44" s="18">
        <f t="shared" si="24"/>
        <v>0.26931000000000005</v>
      </c>
      <c r="S44" s="31">
        <f t="shared" si="24"/>
        <v>1.78728E-12</v>
      </c>
      <c r="T44" s="18">
        <f t="shared" si="24"/>
        <v>6.2178600000000006E-14</v>
      </c>
      <c r="U44" s="18">
        <f t="shared" si="24"/>
        <v>3.4789599999999998</v>
      </c>
      <c r="V44" s="18">
        <f t="shared" si="24"/>
        <v>0.95967199999999997</v>
      </c>
      <c r="W44" s="18">
        <f t="shared" si="24"/>
        <v>2.0490199999999999E-3</v>
      </c>
      <c r="X44" s="18">
        <f t="shared" si="24"/>
        <v>0.21351200000000001</v>
      </c>
      <c r="Z44" s="12">
        <f>AVERAGE(Z39:Z43)</f>
        <v>1.3638400000000001E-7</v>
      </c>
      <c r="AA44" s="12">
        <f>AVERAGE(AA39:AA43)</f>
        <v>7111.7139999999999</v>
      </c>
      <c r="AB44" s="12">
        <f>AVERAGE(AB39:AB43)</f>
        <v>-6.7137400000000003E-19</v>
      </c>
      <c r="AC44" s="12">
        <f>AVERAGE(AC39:AC43)</f>
        <v>1.78728E-12</v>
      </c>
    </row>
    <row r="45" spans="1:29" x14ac:dyDescent="0.25">
      <c r="A45" s="2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T45" s="18"/>
      <c r="U45" s="18"/>
      <c r="V45" s="18"/>
      <c r="W45" s="18"/>
      <c r="X45" s="18"/>
    </row>
    <row r="46" spans="1:29" x14ac:dyDescent="0.25">
      <c r="A46" s="29">
        <v>0.06</v>
      </c>
    </row>
    <row r="47" spans="1:29" x14ac:dyDescent="0.25">
      <c r="A47" s="14" t="s">
        <v>56</v>
      </c>
      <c r="B47" s="14" t="s">
        <v>12</v>
      </c>
      <c r="C47" s="14" t="s">
        <v>13</v>
      </c>
      <c r="D47" s="14" t="s">
        <v>26</v>
      </c>
      <c r="E47" s="14" t="s">
        <v>14</v>
      </c>
      <c r="F47" s="14" t="s">
        <v>15</v>
      </c>
      <c r="G47" s="14" t="s">
        <v>16</v>
      </c>
      <c r="H47" s="14" t="s">
        <v>17</v>
      </c>
      <c r="I47" s="14" t="s">
        <v>18</v>
      </c>
      <c r="J47" s="14" t="s">
        <v>27</v>
      </c>
      <c r="K47" s="14" t="s">
        <v>28</v>
      </c>
      <c r="L47" s="14" t="s">
        <v>29</v>
      </c>
      <c r="M47" s="14" t="s">
        <v>30</v>
      </c>
      <c r="N47" s="14" t="s">
        <v>31</v>
      </c>
      <c r="O47" s="14" t="s">
        <v>32</v>
      </c>
      <c r="P47" s="14" t="s">
        <v>33</v>
      </c>
      <c r="Q47" s="14" t="s">
        <v>19</v>
      </c>
      <c r="R47" s="14" t="s">
        <v>20</v>
      </c>
      <c r="S47" s="14" t="s">
        <v>34</v>
      </c>
      <c r="T47" s="14" t="s">
        <v>35</v>
      </c>
      <c r="U47" s="14" t="s">
        <v>36</v>
      </c>
      <c r="V47" s="14" t="s">
        <v>37</v>
      </c>
      <c r="W47" s="14" t="s">
        <v>38</v>
      </c>
      <c r="X47" s="14" t="s">
        <v>39</v>
      </c>
      <c r="Y47" s="18"/>
      <c r="Z47" s="12" t="s">
        <v>43</v>
      </c>
      <c r="AA47" s="12" t="s">
        <v>42</v>
      </c>
      <c r="AB47" s="12" t="s">
        <v>44</v>
      </c>
      <c r="AC47" s="12" t="s">
        <v>45</v>
      </c>
    </row>
    <row r="48" spans="1:29" x14ac:dyDescent="0.25">
      <c r="A48" s="18" t="s">
        <v>84</v>
      </c>
      <c r="B48" s="19">
        <v>3.6238999999999998E-4</v>
      </c>
      <c r="C48" s="18">
        <v>5.8344E-2</v>
      </c>
      <c r="D48" s="19">
        <v>1.3974000000000001E-7</v>
      </c>
      <c r="E48" s="19">
        <v>1.9279E-8</v>
      </c>
      <c r="F48" s="19">
        <v>13.795999999999999</v>
      </c>
      <c r="G48" s="18">
        <v>-48.37</v>
      </c>
      <c r="H48" s="18">
        <v>15.696</v>
      </c>
      <c r="I48" s="18">
        <v>32.450000000000003</v>
      </c>
      <c r="J48" s="19">
        <v>-7.0877999999999998E-19</v>
      </c>
      <c r="K48" s="19">
        <v>3.9557999999999998E-19</v>
      </c>
      <c r="L48" s="19">
        <v>55.811</v>
      </c>
      <c r="M48" s="18">
        <v>2.8090000000000002</v>
      </c>
      <c r="N48" s="19">
        <v>4.3382999999999998E-2</v>
      </c>
      <c r="O48" s="19">
        <v>1.5444</v>
      </c>
      <c r="P48" s="18">
        <v>7196</v>
      </c>
      <c r="Q48" s="19">
        <v>19.114999999999998</v>
      </c>
      <c r="R48" s="19">
        <v>0.26562999999999998</v>
      </c>
      <c r="S48" s="20">
        <v>1.8417000000000001E-12</v>
      </c>
      <c r="T48" s="19">
        <v>6.3362000000000001E-14</v>
      </c>
      <c r="U48" s="19">
        <v>3.4403999999999999</v>
      </c>
      <c r="V48" s="18">
        <v>0.95809999999999995</v>
      </c>
      <c r="W48" s="19">
        <v>2.0262000000000001E-3</v>
      </c>
      <c r="X48" s="19">
        <v>0.21148</v>
      </c>
      <c r="Z48" s="16">
        <f>D48</f>
        <v>1.3974000000000001E-7</v>
      </c>
      <c r="AA48" s="15">
        <f>G48+P48</f>
        <v>7147.63</v>
      </c>
      <c r="AB48" s="16">
        <f>J48</f>
        <v>-7.0877999999999998E-19</v>
      </c>
      <c r="AC48" s="16">
        <f>S48</f>
        <v>1.8417000000000001E-12</v>
      </c>
    </row>
    <row r="49" spans="1:29" x14ac:dyDescent="0.25">
      <c r="A49" s="18" t="s">
        <v>85</v>
      </c>
      <c r="B49" s="19">
        <v>3.6696E-4</v>
      </c>
      <c r="C49" s="18">
        <v>5.9080000000000001E-2</v>
      </c>
      <c r="D49" s="19">
        <v>1.3895999999999999E-7</v>
      </c>
      <c r="E49" s="19">
        <v>1.9349E-8</v>
      </c>
      <c r="F49" s="19">
        <v>13.923999999999999</v>
      </c>
      <c r="G49" s="18">
        <v>-44.62</v>
      </c>
      <c r="H49" s="18">
        <v>15.701000000000001</v>
      </c>
      <c r="I49" s="18">
        <v>35.188000000000002</v>
      </c>
      <c r="J49" s="19">
        <v>-7.1495E-19</v>
      </c>
      <c r="K49" s="19">
        <v>3.9999000000000001E-19</v>
      </c>
      <c r="L49" s="19">
        <v>55.947000000000003</v>
      </c>
      <c r="M49" s="18">
        <v>2.8090000000000002</v>
      </c>
      <c r="N49" s="19">
        <v>4.3486999999999998E-2</v>
      </c>
      <c r="O49" s="19">
        <v>1.5481</v>
      </c>
      <c r="P49" s="18">
        <v>7199</v>
      </c>
      <c r="Q49" s="19">
        <v>19.13</v>
      </c>
      <c r="R49" s="19">
        <v>0.26573000000000002</v>
      </c>
      <c r="S49" s="20">
        <v>1.7785999999999999E-12</v>
      </c>
      <c r="T49" s="19">
        <v>6.1373999999999994E-14</v>
      </c>
      <c r="U49" s="19">
        <v>3.4506999999999999</v>
      </c>
      <c r="V49" s="18">
        <v>0.95989999999999998</v>
      </c>
      <c r="W49" s="19">
        <v>2.0311999999999999E-3</v>
      </c>
      <c r="X49" s="19">
        <v>0.21160999999999999</v>
      </c>
      <c r="Z49" s="19">
        <f t="shared" ref="Z49:Z52" si="25">D49</f>
        <v>1.3895999999999999E-7</v>
      </c>
      <c r="AA49" s="18">
        <f t="shared" ref="AA49:AA52" si="26">G49+P49</f>
        <v>7154.38</v>
      </c>
      <c r="AB49" s="19">
        <f t="shared" ref="AB49:AB52" si="27">J49</f>
        <v>-7.1495E-19</v>
      </c>
      <c r="AC49" s="19">
        <f t="shared" ref="AC49:AC52" si="28">S49</f>
        <v>1.7785999999999999E-12</v>
      </c>
    </row>
    <row r="50" spans="1:29" x14ac:dyDescent="0.25">
      <c r="A50" s="18" t="s">
        <v>86</v>
      </c>
      <c r="B50" s="19">
        <v>3.6494000000000001E-4</v>
      </c>
      <c r="C50" s="18">
        <v>5.8755000000000002E-2</v>
      </c>
      <c r="D50" s="19">
        <v>1.3789E-7</v>
      </c>
      <c r="E50" s="19">
        <v>1.9321000000000001E-8</v>
      </c>
      <c r="F50" s="19">
        <v>14.012</v>
      </c>
      <c r="G50" s="18">
        <v>-44.64</v>
      </c>
      <c r="H50" s="18">
        <v>15.688000000000001</v>
      </c>
      <c r="I50" s="18">
        <v>35.143000000000001</v>
      </c>
      <c r="J50" s="19">
        <v>-6.9881000000000002E-19</v>
      </c>
      <c r="K50" s="19">
        <v>3.9111999999999999E-19</v>
      </c>
      <c r="L50" s="19">
        <v>55.969000000000001</v>
      </c>
      <c r="M50" s="18">
        <v>2.81</v>
      </c>
      <c r="N50" s="19">
        <v>4.3504000000000001E-2</v>
      </c>
      <c r="O50" s="19">
        <v>1.5482</v>
      </c>
      <c r="P50" s="18">
        <v>7204</v>
      </c>
      <c r="Q50" s="19">
        <v>19.114999999999998</v>
      </c>
      <c r="R50" s="19">
        <v>0.26534000000000002</v>
      </c>
      <c r="S50" s="20">
        <v>1.7975E-12</v>
      </c>
      <c r="T50" s="19">
        <v>6.1916000000000003E-14</v>
      </c>
      <c r="U50" s="19">
        <v>3.4445999999999999</v>
      </c>
      <c r="V50" s="18">
        <v>0.95933999999999997</v>
      </c>
      <c r="W50" s="19">
        <v>2.0276999999999999E-3</v>
      </c>
      <c r="X50" s="19">
        <v>0.21135999999999999</v>
      </c>
      <c r="Z50" s="19">
        <f t="shared" si="25"/>
        <v>1.3789E-7</v>
      </c>
      <c r="AA50" s="18">
        <f t="shared" si="26"/>
        <v>7159.36</v>
      </c>
      <c r="AB50" s="19">
        <f t="shared" si="27"/>
        <v>-6.9881000000000002E-19</v>
      </c>
      <c r="AC50" s="19">
        <f t="shared" si="28"/>
        <v>1.7975E-12</v>
      </c>
    </row>
    <row r="51" spans="1:29" x14ac:dyDescent="0.25">
      <c r="A51" s="18" t="s">
        <v>87</v>
      </c>
      <c r="B51" s="19">
        <v>3.6425999999999999E-4</v>
      </c>
      <c r="C51" s="18">
        <v>5.8645000000000003E-2</v>
      </c>
      <c r="D51" s="19">
        <v>1.3979000000000001E-7</v>
      </c>
      <c r="E51" s="19">
        <v>1.9309000000000001E-8</v>
      </c>
      <c r="F51" s="19">
        <v>13.813000000000001</v>
      </c>
      <c r="G51" s="18">
        <v>-47.32</v>
      </c>
      <c r="H51" s="18">
        <v>15.7</v>
      </c>
      <c r="I51" s="18">
        <v>33.177999999999997</v>
      </c>
      <c r="J51" s="19">
        <v>-7.1275999999999995E-19</v>
      </c>
      <c r="K51" s="19">
        <v>3.9842E-19</v>
      </c>
      <c r="L51" s="19">
        <v>55.898000000000003</v>
      </c>
      <c r="M51" s="18">
        <v>2.8090000000000002</v>
      </c>
      <c r="N51" s="19">
        <v>4.3450000000000003E-2</v>
      </c>
      <c r="O51" s="19">
        <v>1.5468</v>
      </c>
      <c r="P51" s="18">
        <v>7201</v>
      </c>
      <c r="Q51" s="19">
        <v>19.129000000000001</v>
      </c>
      <c r="R51" s="19">
        <v>0.26563999999999999</v>
      </c>
      <c r="S51" s="20">
        <v>1.8229999999999998E-12</v>
      </c>
      <c r="T51" s="19">
        <v>6.2809000000000003E-14</v>
      </c>
      <c r="U51" s="19">
        <v>3.4453999999999998</v>
      </c>
      <c r="V51" s="18">
        <v>0.95862999999999998</v>
      </c>
      <c r="W51" s="19">
        <v>2.0286000000000002E-3</v>
      </c>
      <c r="X51" s="19">
        <v>0.21160999999999999</v>
      </c>
      <c r="Z51" s="19">
        <f t="shared" si="25"/>
        <v>1.3979000000000001E-7</v>
      </c>
      <c r="AA51" s="18">
        <f t="shared" si="26"/>
        <v>7153.68</v>
      </c>
      <c r="AB51" s="19">
        <f t="shared" si="27"/>
        <v>-7.1275999999999995E-19</v>
      </c>
      <c r="AC51" s="19">
        <f t="shared" si="28"/>
        <v>1.8229999999999998E-12</v>
      </c>
    </row>
    <row r="52" spans="1:29" x14ac:dyDescent="0.25">
      <c r="A52" s="13" t="s">
        <v>88</v>
      </c>
      <c r="B52" s="21">
        <v>3.6485000000000001E-4</v>
      </c>
      <c r="C52" s="13">
        <v>5.8740000000000001E-2</v>
      </c>
      <c r="D52" s="21">
        <v>1.3665E-7</v>
      </c>
      <c r="E52" s="21">
        <v>1.9327999999999999E-8</v>
      </c>
      <c r="F52" s="21">
        <v>14.144</v>
      </c>
      <c r="G52" s="13">
        <v>-43.5</v>
      </c>
      <c r="H52" s="13">
        <v>15.706</v>
      </c>
      <c r="I52" s="13">
        <v>36.106000000000002</v>
      </c>
      <c r="J52" s="21">
        <v>-7.0353000000000004E-19</v>
      </c>
      <c r="K52" s="21">
        <v>3.9193999999999998E-19</v>
      </c>
      <c r="L52" s="21">
        <v>55.71</v>
      </c>
      <c r="M52" s="13">
        <v>2.81</v>
      </c>
      <c r="N52" s="21">
        <v>4.3302E-2</v>
      </c>
      <c r="O52" s="21">
        <v>1.5409999999999999</v>
      </c>
      <c r="P52" s="13">
        <v>7188</v>
      </c>
      <c r="Q52" s="21">
        <v>19.120999999999999</v>
      </c>
      <c r="R52" s="21">
        <v>0.26601000000000002</v>
      </c>
      <c r="S52" s="30">
        <v>1.7941E-12</v>
      </c>
      <c r="T52" s="21">
        <v>6.1840000000000005E-14</v>
      </c>
      <c r="U52" s="21">
        <v>3.4468999999999999</v>
      </c>
      <c r="V52" s="13">
        <v>0.95943999999999996</v>
      </c>
      <c r="W52" s="21">
        <v>2.0295000000000001E-3</v>
      </c>
      <c r="X52" s="21">
        <v>0.21153</v>
      </c>
      <c r="Z52" s="21">
        <f t="shared" si="25"/>
        <v>1.3665E-7</v>
      </c>
      <c r="AA52" s="13">
        <f t="shared" si="26"/>
        <v>7144.5</v>
      </c>
      <c r="AB52" s="21">
        <f t="shared" si="27"/>
        <v>-7.0353000000000004E-19</v>
      </c>
      <c r="AC52" s="21">
        <f t="shared" si="28"/>
        <v>1.7941E-12</v>
      </c>
    </row>
    <row r="53" spans="1:29" x14ac:dyDescent="0.25">
      <c r="A53" s="28" t="s">
        <v>24</v>
      </c>
      <c r="B53" s="18">
        <f t="shared" ref="B53:X53" si="29">AVERAGE(B48:B52)</f>
        <v>3.6467999999999993E-4</v>
      </c>
      <c r="C53" s="18">
        <f t="shared" si="29"/>
        <v>5.8712799999999996E-2</v>
      </c>
      <c r="D53" s="18">
        <f t="shared" si="29"/>
        <v>1.3860599999999999E-7</v>
      </c>
      <c r="E53" s="18">
        <f t="shared" si="29"/>
        <v>1.9317200000000001E-8</v>
      </c>
      <c r="F53" s="18">
        <f t="shared" si="29"/>
        <v>13.937800000000001</v>
      </c>
      <c r="G53" s="18">
        <f t="shared" si="29"/>
        <v>-45.69</v>
      </c>
      <c r="H53" s="18">
        <f t="shared" si="29"/>
        <v>15.6982</v>
      </c>
      <c r="I53" s="18">
        <f t="shared" si="29"/>
        <v>34.412999999999997</v>
      </c>
      <c r="J53" s="18">
        <f t="shared" si="29"/>
        <v>-7.0776600000000004E-19</v>
      </c>
      <c r="K53" s="18">
        <f t="shared" si="29"/>
        <v>3.9541000000000006E-19</v>
      </c>
      <c r="L53" s="18">
        <f t="shared" si="29"/>
        <v>55.866999999999997</v>
      </c>
      <c r="M53" s="18">
        <f t="shared" si="29"/>
        <v>2.8094000000000006</v>
      </c>
      <c r="N53" s="18">
        <f t="shared" si="29"/>
        <v>4.3425199999999997E-2</v>
      </c>
      <c r="O53" s="18">
        <f t="shared" si="29"/>
        <v>1.5457000000000001</v>
      </c>
      <c r="P53" s="18">
        <f t="shared" si="29"/>
        <v>7197.6</v>
      </c>
      <c r="Q53" s="18">
        <f t="shared" si="29"/>
        <v>19.122</v>
      </c>
      <c r="R53" s="18">
        <f t="shared" si="29"/>
        <v>0.26567000000000002</v>
      </c>
      <c r="S53" s="31">
        <f t="shared" si="29"/>
        <v>1.80698E-12</v>
      </c>
      <c r="T53" s="18">
        <f t="shared" si="29"/>
        <v>6.2260200000000006E-14</v>
      </c>
      <c r="U53" s="18">
        <f t="shared" si="29"/>
        <v>3.4455999999999998</v>
      </c>
      <c r="V53" s="18">
        <f t="shared" si="29"/>
        <v>0.95908199999999988</v>
      </c>
      <c r="W53" s="18">
        <f t="shared" si="29"/>
        <v>2.02864E-3</v>
      </c>
      <c r="X53" s="18">
        <f t="shared" si="29"/>
        <v>0.21151799999999996</v>
      </c>
      <c r="Z53" s="12">
        <f>AVERAGE(Z48:Z52)</f>
        <v>1.3860599999999999E-7</v>
      </c>
      <c r="AA53" s="12">
        <f>AVERAGE(AA48:AA52)</f>
        <v>7151.9100000000008</v>
      </c>
      <c r="AB53" s="12">
        <f>AVERAGE(AB48:AB52)</f>
        <v>-7.0776600000000004E-19</v>
      </c>
      <c r="AC53" s="12">
        <f>AVERAGE(AC48:AC52)</f>
        <v>1.80698E-12</v>
      </c>
    </row>
    <row r="54" spans="1:29" x14ac:dyDescent="0.25">
      <c r="A54" s="2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8"/>
      <c r="U54" s="18"/>
      <c r="V54" s="18"/>
      <c r="W54" s="18"/>
      <c r="X54" s="18"/>
    </row>
    <row r="55" spans="1:29" x14ac:dyDescent="0.25">
      <c r="A55" s="29">
        <v>7.0000000000000007E-2</v>
      </c>
    </row>
    <row r="56" spans="1:29" x14ac:dyDescent="0.25">
      <c r="A56" s="14" t="s">
        <v>56</v>
      </c>
      <c r="B56" s="14" t="s">
        <v>12</v>
      </c>
      <c r="C56" s="14" t="s">
        <v>13</v>
      </c>
      <c r="D56" s="14" t="s">
        <v>26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27</v>
      </c>
      <c r="K56" s="14" t="s">
        <v>28</v>
      </c>
      <c r="L56" s="14" t="s">
        <v>29</v>
      </c>
      <c r="M56" s="14" t="s">
        <v>30</v>
      </c>
      <c r="N56" s="14" t="s">
        <v>31</v>
      </c>
      <c r="O56" s="14" t="s">
        <v>32</v>
      </c>
      <c r="P56" s="14" t="s">
        <v>33</v>
      </c>
      <c r="Q56" s="14" t="s">
        <v>19</v>
      </c>
      <c r="R56" s="14" t="s">
        <v>20</v>
      </c>
      <c r="S56" s="14" t="s">
        <v>34</v>
      </c>
      <c r="T56" s="14" t="s">
        <v>35</v>
      </c>
      <c r="U56" s="14" t="s">
        <v>36</v>
      </c>
      <c r="V56" s="14" t="s">
        <v>37</v>
      </c>
      <c r="W56" s="14" t="s">
        <v>38</v>
      </c>
      <c r="X56" s="14" t="s">
        <v>39</v>
      </c>
      <c r="Y56" s="18"/>
      <c r="Z56" s="12" t="s">
        <v>43</v>
      </c>
      <c r="AA56" s="12" t="s">
        <v>42</v>
      </c>
      <c r="AB56" s="12" t="s">
        <v>44</v>
      </c>
      <c r="AC56" s="12" t="s">
        <v>45</v>
      </c>
    </row>
    <row r="57" spans="1:29" x14ac:dyDescent="0.25">
      <c r="A57" s="18" t="s">
        <v>89</v>
      </c>
      <c r="B57" s="19">
        <v>3.6668999999999997E-4</v>
      </c>
      <c r="C57" s="18">
        <v>5.9036999999999999E-2</v>
      </c>
      <c r="D57" s="19">
        <v>1.3659999999999999E-7</v>
      </c>
      <c r="E57" s="19">
        <v>1.9364000000000001E-8</v>
      </c>
      <c r="F57" s="19">
        <v>14.176</v>
      </c>
      <c r="G57" s="18">
        <v>-44</v>
      </c>
      <c r="H57" s="18">
        <v>15.747999999999999</v>
      </c>
      <c r="I57" s="18">
        <v>35.790999999999997</v>
      </c>
      <c r="J57" s="19">
        <v>-7.0366000000000004E-19</v>
      </c>
      <c r="K57" s="19">
        <v>3.9384E-19</v>
      </c>
      <c r="L57" s="19">
        <v>55.97</v>
      </c>
      <c r="M57" s="18">
        <v>2.81</v>
      </c>
      <c r="N57" s="19">
        <v>4.3505000000000002E-2</v>
      </c>
      <c r="O57" s="19">
        <v>1.5482</v>
      </c>
      <c r="P57" s="18">
        <v>7176</v>
      </c>
      <c r="Q57" s="19">
        <v>19.166</v>
      </c>
      <c r="R57" s="19">
        <v>0.26707999999999998</v>
      </c>
      <c r="S57" s="20">
        <v>1.8067E-12</v>
      </c>
      <c r="T57" s="19">
        <v>6.2466999999999995E-14</v>
      </c>
      <c r="U57" s="19">
        <v>3.4575</v>
      </c>
      <c r="V57" s="18">
        <v>0.95913999999999999</v>
      </c>
      <c r="W57" s="19">
        <v>2.0360999999999999E-3</v>
      </c>
      <c r="X57" s="19">
        <v>0.21228</v>
      </c>
      <c r="Z57" s="16">
        <f>D57</f>
        <v>1.3659999999999999E-7</v>
      </c>
      <c r="AA57" s="15">
        <f>G57+P57</f>
        <v>7132</v>
      </c>
      <c r="AB57" s="16">
        <f>J57</f>
        <v>-7.0366000000000004E-19</v>
      </c>
      <c r="AC57" s="16">
        <f>S57</f>
        <v>1.8067E-12</v>
      </c>
    </row>
    <row r="58" spans="1:29" x14ac:dyDescent="0.25">
      <c r="A58" s="18" t="s">
        <v>90</v>
      </c>
      <c r="B58" s="19">
        <v>3.6667999999999998E-4</v>
      </c>
      <c r="C58" s="18">
        <v>5.9034999999999997E-2</v>
      </c>
      <c r="D58" s="19">
        <v>1.4044999999999999E-7</v>
      </c>
      <c r="E58" s="19">
        <v>1.9370999999999999E-8</v>
      </c>
      <c r="F58" s="19">
        <v>13.792</v>
      </c>
      <c r="G58" s="18">
        <v>-47.05</v>
      </c>
      <c r="H58" s="18">
        <v>15.757</v>
      </c>
      <c r="I58" s="18">
        <v>33.49</v>
      </c>
      <c r="J58" s="19">
        <v>-7.3143000000000001E-19</v>
      </c>
      <c r="K58" s="19">
        <v>4.0854999999999999E-19</v>
      </c>
      <c r="L58" s="19">
        <v>55.856000000000002</v>
      </c>
      <c r="M58" s="18">
        <v>2.8069999999999999</v>
      </c>
      <c r="N58" s="19">
        <v>4.342E-2</v>
      </c>
      <c r="O58" s="19">
        <v>1.5468</v>
      </c>
      <c r="P58" s="18">
        <v>7189</v>
      </c>
      <c r="Q58" s="19">
        <v>19.184999999999999</v>
      </c>
      <c r="R58" s="19">
        <v>0.26687</v>
      </c>
      <c r="S58" s="20">
        <v>1.8113999999999999E-12</v>
      </c>
      <c r="T58" s="19">
        <v>6.2620000000000002E-14</v>
      </c>
      <c r="U58" s="19">
        <v>3.4569999999999999</v>
      </c>
      <c r="V58" s="18">
        <v>0.95894000000000001</v>
      </c>
      <c r="W58" s="19">
        <v>2.0355999999999998E-3</v>
      </c>
      <c r="X58" s="19">
        <v>0.21228</v>
      </c>
      <c r="Z58" s="19">
        <f t="shared" ref="Z58:Z61" si="30">D58</f>
        <v>1.4044999999999999E-7</v>
      </c>
      <c r="AA58" s="18">
        <f t="shared" ref="AA58:AA61" si="31">G58+P58</f>
        <v>7141.95</v>
      </c>
      <c r="AB58" s="19">
        <f t="shared" ref="AB58:AB61" si="32">J58</f>
        <v>-7.3143000000000001E-19</v>
      </c>
      <c r="AC58" s="19">
        <f t="shared" ref="AC58:AC61" si="33">S58</f>
        <v>1.8113999999999999E-12</v>
      </c>
    </row>
    <row r="59" spans="1:29" x14ac:dyDescent="0.25">
      <c r="A59" s="18" t="s">
        <v>91</v>
      </c>
      <c r="B59" s="19">
        <v>3.6733000000000002E-4</v>
      </c>
      <c r="C59" s="18">
        <v>5.9138999999999997E-2</v>
      </c>
      <c r="D59" s="19">
        <v>1.4007999999999999E-7</v>
      </c>
      <c r="E59" s="19">
        <v>1.9370000000000001E-8</v>
      </c>
      <c r="F59" s="19">
        <v>13.827999999999999</v>
      </c>
      <c r="G59" s="18">
        <v>-45.91</v>
      </c>
      <c r="H59" s="18">
        <v>15.743</v>
      </c>
      <c r="I59" s="18">
        <v>34.290999999999997</v>
      </c>
      <c r="J59" s="19">
        <v>-7.3032000000000004E-19</v>
      </c>
      <c r="K59" s="19">
        <v>4.0694999999999998E-19</v>
      </c>
      <c r="L59" s="19">
        <v>55.722000000000001</v>
      </c>
      <c r="M59" s="18">
        <v>2.8069999999999999</v>
      </c>
      <c r="N59" s="19">
        <v>4.3314999999999999E-2</v>
      </c>
      <c r="O59" s="19">
        <v>1.5430999999999999</v>
      </c>
      <c r="P59" s="18">
        <v>7185</v>
      </c>
      <c r="Q59" s="19">
        <v>19.167000000000002</v>
      </c>
      <c r="R59" s="19">
        <v>0.26676</v>
      </c>
      <c r="S59" s="20">
        <v>1.7914E-12</v>
      </c>
      <c r="T59" s="19">
        <v>6.1929999999999995E-14</v>
      </c>
      <c r="U59" s="19">
        <v>3.4571000000000001</v>
      </c>
      <c r="V59" s="18">
        <v>0.95952999999999999</v>
      </c>
      <c r="W59" s="19">
        <v>2.0354000000000001E-3</v>
      </c>
      <c r="X59" s="19">
        <v>0.21212</v>
      </c>
      <c r="Z59" s="19">
        <f t="shared" si="30"/>
        <v>1.4007999999999999E-7</v>
      </c>
      <c r="AA59" s="18">
        <f t="shared" si="31"/>
        <v>7139.09</v>
      </c>
      <c r="AB59" s="19">
        <f t="shared" si="32"/>
        <v>-7.3032000000000004E-19</v>
      </c>
      <c r="AC59" s="19">
        <f t="shared" si="33"/>
        <v>1.7914E-12</v>
      </c>
    </row>
    <row r="60" spans="1:29" x14ac:dyDescent="0.25">
      <c r="A60" s="18" t="s">
        <v>92</v>
      </c>
      <c r="B60" s="19">
        <v>3.6678999999999998E-4</v>
      </c>
      <c r="C60" s="18">
        <v>5.9053000000000001E-2</v>
      </c>
      <c r="D60" s="19">
        <v>1.3951999999999999E-7</v>
      </c>
      <c r="E60" s="19">
        <v>1.9379999999999999E-8</v>
      </c>
      <c r="F60" s="19">
        <v>13.89</v>
      </c>
      <c r="G60" s="18">
        <v>-47.54</v>
      </c>
      <c r="H60" s="18">
        <v>15.766999999999999</v>
      </c>
      <c r="I60" s="18">
        <v>33.165999999999997</v>
      </c>
      <c r="J60" s="19">
        <v>-7.2296E-19</v>
      </c>
      <c r="K60" s="19">
        <v>4.0350999999999999E-19</v>
      </c>
      <c r="L60" s="19">
        <v>55.814</v>
      </c>
      <c r="M60" s="18">
        <v>2.8079999999999998</v>
      </c>
      <c r="N60" s="19">
        <v>4.3386000000000001E-2</v>
      </c>
      <c r="O60" s="19">
        <v>1.5450999999999999</v>
      </c>
      <c r="P60" s="18">
        <v>7191</v>
      </c>
      <c r="Q60" s="19">
        <v>19.201000000000001</v>
      </c>
      <c r="R60" s="19">
        <v>0.26701000000000003</v>
      </c>
      <c r="S60" s="20">
        <v>1.8246000000000001E-12</v>
      </c>
      <c r="T60" s="19">
        <v>6.3122000000000006E-14</v>
      </c>
      <c r="U60" s="19">
        <v>3.4594999999999998</v>
      </c>
      <c r="V60" s="18">
        <v>0.95860000000000001</v>
      </c>
      <c r="W60" s="19">
        <v>2.0371999999999999E-3</v>
      </c>
      <c r="X60" s="19">
        <v>0.21251999999999999</v>
      </c>
      <c r="Z60" s="19">
        <f t="shared" si="30"/>
        <v>1.3951999999999999E-7</v>
      </c>
      <c r="AA60" s="18">
        <f t="shared" si="31"/>
        <v>7143.46</v>
      </c>
      <c r="AB60" s="19">
        <f t="shared" si="32"/>
        <v>-7.2296E-19</v>
      </c>
      <c r="AC60" s="19">
        <f t="shared" si="33"/>
        <v>1.8246000000000001E-12</v>
      </c>
    </row>
    <row r="61" spans="1:29" x14ac:dyDescent="0.25">
      <c r="A61" s="13" t="s">
        <v>93</v>
      </c>
      <c r="B61" s="21">
        <v>3.6645999999999998E-4</v>
      </c>
      <c r="C61" s="13">
        <v>5.8999999999999997E-2</v>
      </c>
      <c r="D61" s="21">
        <v>1.3902000000000001E-7</v>
      </c>
      <c r="E61" s="21">
        <v>1.9399000000000001E-8</v>
      </c>
      <c r="F61" s="21">
        <v>13.954000000000001</v>
      </c>
      <c r="G61" s="13">
        <v>-47.54</v>
      </c>
      <c r="H61" s="13">
        <v>15.787000000000001</v>
      </c>
      <c r="I61" s="13">
        <v>33.207999999999998</v>
      </c>
      <c r="J61" s="21">
        <v>-7.1157000000000004E-19</v>
      </c>
      <c r="K61" s="21">
        <v>3.9724000000000001E-19</v>
      </c>
      <c r="L61" s="21">
        <v>55.826000000000001</v>
      </c>
      <c r="M61" s="13">
        <v>2.8090000000000002</v>
      </c>
      <c r="N61" s="21">
        <v>4.3394000000000002E-2</v>
      </c>
      <c r="O61" s="21">
        <v>1.5448</v>
      </c>
      <c r="P61" s="13">
        <v>7198</v>
      </c>
      <c r="Q61" s="21">
        <v>19.222999999999999</v>
      </c>
      <c r="R61" s="21">
        <v>0.26706000000000002</v>
      </c>
      <c r="S61" s="30">
        <v>1.8267999999999998E-12</v>
      </c>
      <c r="T61" s="21">
        <v>6.3191000000000003E-14</v>
      </c>
      <c r="U61" s="21">
        <v>3.4590999999999998</v>
      </c>
      <c r="V61" s="13">
        <v>0.95848</v>
      </c>
      <c r="W61" s="21">
        <v>2.0370000000000002E-3</v>
      </c>
      <c r="X61" s="21">
        <v>0.21251999999999999</v>
      </c>
      <c r="Z61" s="21">
        <f t="shared" si="30"/>
        <v>1.3902000000000001E-7</v>
      </c>
      <c r="AA61" s="13">
        <f t="shared" si="31"/>
        <v>7150.46</v>
      </c>
      <c r="AB61" s="21">
        <f t="shared" si="32"/>
        <v>-7.1157000000000004E-19</v>
      </c>
      <c r="AC61" s="21">
        <f t="shared" si="33"/>
        <v>1.8267999999999998E-12</v>
      </c>
    </row>
    <row r="62" spans="1:29" x14ac:dyDescent="0.25">
      <c r="A62" s="28" t="s">
        <v>24</v>
      </c>
      <c r="B62" s="18">
        <f t="shared" ref="B62:X62" si="34">AVERAGE(B57:B61)</f>
        <v>3.6678999999999998E-4</v>
      </c>
      <c r="C62" s="18">
        <f t="shared" si="34"/>
        <v>5.9052799999999996E-2</v>
      </c>
      <c r="D62" s="18">
        <f t="shared" si="34"/>
        <v>1.3913400000000001E-7</v>
      </c>
      <c r="E62" s="18">
        <f t="shared" si="34"/>
        <v>1.9376799999999998E-8</v>
      </c>
      <c r="F62" s="18">
        <f t="shared" si="34"/>
        <v>13.928000000000001</v>
      </c>
      <c r="G62" s="18">
        <f t="shared" si="34"/>
        <v>-46.407999999999994</v>
      </c>
      <c r="H62" s="18">
        <f t="shared" si="34"/>
        <v>15.760400000000001</v>
      </c>
      <c r="I62" s="18">
        <f t="shared" si="34"/>
        <v>33.989199999999997</v>
      </c>
      <c r="J62" s="18">
        <f t="shared" si="34"/>
        <v>-7.19988E-19</v>
      </c>
      <c r="K62" s="18">
        <f t="shared" si="34"/>
        <v>4.0201800000000003E-19</v>
      </c>
      <c r="L62" s="18">
        <f t="shared" si="34"/>
        <v>55.837599999999995</v>
      </c>
      <c r="M62" s="18">
        <f t="shared" si="34"/>
        <v>2.8082000000000003</v>
      </c>
      <c r="N62" s="18">
        <f t="shared" si="34"/>
        <v>4.3403999999999998E-2</v>
      </c>
      <c r="O62" s="18">
        <f t="shared" si="34"/>
        <v>1.5455999999999999</v>
      </c>
      <c r="P62" s="18">
        <f t="shared" si="34"/>
        <v>7187.8</v>
      </c>
      <c r="Q62" s="18">
        <f t="shared" si="34"/>
        <v>19.188399999999998</v>
      </c>
      <c r="R62" s="18">
        <f t="shared" si="34"/>
        <v>0.26695600000000003</v>
      </c>
      <c r="S62" s="31">
        <f t="shared" si="34"/>
        <v>1.8121800000000001E-12</v>
      </c>
      <c r="T62" s="18">
        <f t="shared" si="34"/>
        <v>6.2666000000000013E-14</v>
      </c>
      <c r="U62" s="18">
        <f t="shared" si="34"/>
        <v>3.4580400000000004</v>
      </c>
      <c r="V62" s="18">
        <f t="shared" si="34"/>
        <v>0.95893800000000007</v>
      </c>
      <c r="W62" s="18">
        <f t="shared" si="34"/>
        <v>2.0362599999999998E-3</v>
      </c>
      <c r="X62" s="18">
        <f t="shared" si="34"/>
        <v>0.212344</v>
      </c>
      <c r="Z62" s="12">
        <f>AVERAGE(Z57:Z61)</f>
        <v>1.3913400000000001E-7</v>
      </c>
      <c r="AA62" s="12">
        <f>AVERAGE(AA57:AA61)</f>
        <v>7141.3919999999998</v>
      </c>
      <c r="AB62" s="12">
        <f>AVERAGE(AB57:AB61)</f>
        <v>-7.19988E-19</v>
      </c>
      <c r="AC62" s="12">
        <f>AVERAGE(AC57:AC61)</f>
        <v>1.8121800000000001E-12</v>
      </c>
    </row>
    <row r="63" spans="1:29" x14ac:dyDescent="0.25">
      <c r="A63" s="2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8"/>
      <c r="U63" s="18"/>
      <c r="V63" s="18"/>
      <c r="W63" s="18"/>
      <c r="X63" s="18"/>
    </row>
    <row r="64" spans="1:29" x14ac:dyDescent="0.25">
      <c r="A64" s="29">
        <v>0.08</v>
      </c>
    </row>
    <row r="65" spans="1:29" x14ac:dyDescent="0.25">
      <c r="A65" s="14" t="s">
        <v>56</v>
      </c>
      <c r="B65" s="14" t="s">
        <v>12</v>
      </c>
      <c r="C65" s="14" t="s">
        <v>13</v>
      </c>
      <c r="D65" s="14" t="s">
        <v>26</v>
      </c>
      <c r="E65" s="14" t="s">
        <v>14</v>
      </c>
      <c r="F65" s="14" t="s">
        <v>15</v>
      </c>
      <c r="G65" s="14" t="s">
        <v>16</v>
      </c>
      <c r="H65" s="14" t="s">
        <v>17</v>
      </c>
      <c r="I65" s="14" t="s">
        <v>18</v>
      </c>
      <c r="J65" s="14" t="s">
        <v>27</v>
      </c>
      <c r="K65" s="14" t="s">
        <v>28</v>
      </c>
      <c r="L65" s="14" t="s">
        <v>29</v>
      </c>
      <c r="M65" s="14" t="s">
        <v>30</v>
      </c>
      <c r="N65" s="14" t="s">
        <v>31</v>
      </c>
      <c r="O65" s="14" t="s">
        <v>32</v>
      </c>
      <c r="P65" s="14" t="s">
        <v>33</v>
      </c>
      <c r="Q65" s="14" t="s">
        <v>19</v>
      </c>
      <c r="R65" s="14" t="s">
        <v>20</v>
      </c>
      <c r="S65" s="14" t="s">
        <v>34</v>
      </c>
      <c r="T65" s="14" t="s">
        <v>35</v>
      </c>
      <c r="U65" s="14" t="s">
        <v>36</v>
      </c>
      <c r="V65" s="14" t="s">
        <v>37</v>
      </c>
      <c r="W65" s="14" t="s">
        <v>38</v>
      </c>
      <c r="X65" s="14" t="s">
        <v>39</v>
      </c>
      <c r="Y65" s="18"/>
      <c r="Z65" s="12" t="s">
        <v>43</v>
      </c>
      <c r="AA65" s="12" t="s">
        <v>42</v>
      </c>
      <c r="AB65" s="12" t="s">
        <v>44</v>
      </c>
      <c r="AC65" s="12" t="s">
        <v>45</v>
      </c>
    </row>
    <row r="66" spans="1:29" x14ac:dyDescent="0.25">
      <c r="A66" s="18" t="s">
        <v>129</v>
      </c>
      <c r="B66" s="19">
        <v>3.6765000000000002E-4</v>
      </c>
      <c r="C66" s="18">
        <v>5.9192000000000002E-2</v>
      </c>
      <c r="D66" s="19">
        <v>1.3888000000000001E-7</v>
      </c>
      <c r="E66" s="19">
        <v>1.9464000000000001E-8</v>
      </c>
      <c r="F66" s="19">
        <v>14.015000000000001</v>
      </c>
      <c r="G66" s="18">
        <v>-50.37</v>
      </c>
      <c r="H66" s="18">
        <v>15.896000000000001</v>
      </c>
      <c r="I66" s="18">
        <v>31.558</v>
      </c>
      <c r="J66" s="19">
        <v>-7.1176000000000002E-19</v>
      </c>
      <c r="K66" s="19">
        <v>3.9933999999999999E-19</v>
      </c>
      <c r="L66" s="19">
        <v>56.106000000000002</v>
      </c>
      <c r="M66" s="18">
        <v>2.8090000000000002</v>
      </c>
      <c r="N66" s="19">
        <v>4.3611999999999998E-2</v>
      </c>
      <c r="O66" s="19">
        <v>1.5526</v>
      </c>
      <c r="P66" s="18">
        <v>7177</v>
      </c>
      <c r="Q66" s="19">
        <v>19.332999999999998</v>
      </c>
      <c r="R66" s="19">
        <v>0.26937</v>
      </c>
      <c r="S66" s="20">
        <v>1.8798000000000001E-12</v>
      </c>
      <c r="T66" s="19">
        <v>6.5330999999999994E-14</v>
      </c>
      <c r="U66" s="19">
        <v>3.4754</v>
      </c>
      <c r="V66" s="18">
        <v>0.95704</v>
      </c>
      <c r="W66" s="19">
        <v>2.0479999999999999E-3</v>
      </c>
      <c r="X66" s="19">
        <v>0.21399000000000001</v>
      </c>
      <c r="Z66" s="16">
        <f>D66</f>
        <v>1.3888000000000001E-7</v>
      </c>
      <c r="AA66" s="15">
        <f>G66+P66</f>
        <v>7126.63</v>
      </c>
      <c r="AB66" s="16">
        <f>J66</f>
        <v>-7.1176000000000002E-19</v>
      </c>
      <c r="AC66" s="16">
        <f>S66</f>
        <v>1.8798000000000001E-12</v>
      </c>
    </row>
    <row r="67" spans="1:29" x14ac:dyDescent="0.25">
      <c r="A67" s="18" t="s">
        <v>130</v>
      </c>
      <c r="B67" s="19">
        <v>3.6619000000000002E-4</v>
      </c>
      <c r="C67" s="18">
        <v>5.8957000000000002E-2</v>
      </c>
      <c r="D67" s="19">
        <v>1.4195E-7</v>
      </c>
      <c r="E67" s="19">
        <v>1.9442E-8</v>
      </c>
      <c r="F67" s="19">
        <v>13.696</v>
      </c>
      <c r="G67" s="18">
        <v>-52.07</v>
      </c>
      <c r="H67" s="18">
        <v>15.864000000000001</v>
      </c>
      <c r="I67" s="18">
        <v>30.466999999999999</v>
      </c>
      <c r="J67" s="19">
        <v>-7.2462999999999997E-19</v>
      </c>
      <c r="K67" s="19">
        <v>4.0528999999999999E-19</v>
      </c>
      <c r="L67" s="19">
        <v>55.930999999999997</v>
      </c>
      <c r="M67" s="18">
        <v>2.8069999999999999</v>
      </c>
      <c r="N67" s="19">
        <v>4.3477000000000002E-2</v>
      </c>
      <c r="O67" s="19">
        <v>1.5488999999999999</v>
      </c>
      <c r="P67" s="18">
        <v>7201</v>
      </c>
      <c r="Q67" s="19">
        <v>19.305</v>
      </c>
      <c r="R67" s="19">
        <v>0.26808999999999999</v>
      </c>
      <c r="S67" s="20">
        <v>1.8623999999999998E-12</v>
      </c>
      <c r="T67" s="19">
        <v>6.4515000000000003E-14</v>
      </c>
      <c r="U67" s="19">
        <v>3.4641000000000002</v>
      </c>
      <c r="V67" s="18">
        <v>0.95738999999999996</v>
      </c>
      <c r="W67" s="19">
        <v>2.0409E-3</v>
      </c>
      <c r="X67" s="19">
        <v>0.21317</v>
      </c>
      <c r="Z67" s="19">
        <f t="shared" ref="Z67:Z70" si="35">D67</f>
        <v>1.4195E-7</v>
      </c>
      <c r="AA67" s="18">
        <f t="shared" ref="AA67:AA70" si="36">G67+P67</f>
        <v>7148.93</v>
      </c>
      <c r="AB67" s="19">
        <f t="shared" ref="AB67:AB70" si="37">J67</f>
        <v>-7.2462999999999997E-19</v>
      </c>
      <c r="AC67" s="19">
        <f t="shared" ref="AC67:AC70" si="38">S67</f>
        <v>1.8623999999999998E-12</v>
      </c>
    </row>
    <row r="68" spans="1:29" x14ac:dyDescent="0.25">
      <c r="A68" s="18" t="s">
        <v>131</v>
      </c>
      <c r="B68" s="19">
        <v>3.6677999999999998E-4</v>
      </c>
      <c r="C68" s="18">
        <v>5.9050999999999999E-2</v>
      </c>
      <c r="D68" s="19">
        <v>1.4089000000000001E-7</v>
      </c>
      <c r="E68" s="19">
        <v>1.9399999999999998E-8</v>
      </c>
      <c r="F68" s="19">
        <v>13.77</v>
      </c>
      <c r="G68" s="18">
        <v>-48.89</v>
      </c>
      <c r="H68" s="18">
        <v>15.79</v>
      </c>
      <c r="I68" s="18">
        <v>32.296999999999997</v>
      </c>
      <c r="J68" s="19">
        <v>-7.2642E-19</v>
      </c>
      <c r="K68" s="19">
        <v>4.0556999999999999E-19</v>
      </c>
      <c r="L68" s="19">
        <v>55.831000000000003</v>
      </c>
      <c r="M68" s="18">
        <v>2.8069999999999999</v>
      </c>
      <c r="N68" s="19">
        <v>4.3400000000000001E-2</v>
      </c>
      <c r="O68" s="19">
        <v>1.5461</v>
      </c>
      <c r="P68" s="18">
        <v>7197</v>
      </c>
      <c r="Q68" s="19">
        <v>19.227</v>
      </c>
      <c r="R68" s="19">
        <v>0.26715</v>
      </c>
      <c r="S68" s="20">
        <v>1.8255999999999998E-12</v>
      </c>
      <c r="T68" s="19">
        <v>6.3160000000000006E-14</v>
      </c>
      <c r="U68" s="19">
        <v>3.4597000000000002</v>
      </c>
      <c r="V68" s="18">
        <v>0.95850000000000002</v>
      </c>
      <c r="W68" s="19">
        <v>2.0374E-3</v>
      </c>
      <c r="X68" s="19">
        <v>0.21256</v>
      </c>
      <c r="Z68" s="19">
        <f t="shared" si="35"/>
        <v>1.4089000000000001E-7</v>
      </c>
      <c r="AA68" s="18">
        <f t="shared" si="36"/>
        <v>7148.11</v>
      </c>
      <c r="AB68" s="19">
        <f t="shared" si="37"/>
        <v>-7.2642E-19</v>
      </c>
      <c r="AC68" s="19">
        <f t="shared" si="38"/>
        <v>1.8255999999999998E-12</v>
      </c>
    </row>
    <row r="69" spans="1:29" x14ac:dyDescent="0.25">
      <c r="A69" s="18" t="s">
        <v>132</v>
      </c>
      <c r="B69" s="19">
        <v>3.6617000000000003E-4</v>
      </c>
      <c r="C69" s="18">
        <v>5.8953999999999999E-2</v>
      </c>
      <c r="D69" s="19">
        <v>1.4062E-7</v>
      </c>
      <c r="E69" s="19">
        <v>1.9411000000000001E-8</v>
      </c>
      <c r="F69" s="19">
        <v>13.804</v>
      </c>
      <c r="G69" s="18">
        <v>-51.03</v>
      </c>
      <c r="H69" s="18">
        <v>15.815</v>
      </c>
      <c r="I69" s="18">
        <v>30.992000000000001</v>
      </c>
      <c r="J69" s="19">
        <v>-7.0959000000000003E-19</v>
      </c>
      <c r="K69" s="19">
        <v>3.9684E-19</v>
      </c>
      <c r="L69" s="19">
        <v>55.924999999999997</v>
      </c>
      <c r="M69" s="18">
        <v>2.8090000000000002</v>
      </c>
      <c r="N69" s="19">
        <v>4.3471999999999997E-2</v>
      </c>
      <c r="O69" s="19">
        <v>1.5476000000000001</v>
      </c>
      <c r="P69" s="18">
        <v>7206</v>
      </c>
      <c r="Q69" s="19">
        <v>19.263000000000002</v>
      </c>
      <c r="R69" s="19">
        <v>0.26732</v>
      </c>
      <c r="S69" s="20">
        <v>1.8600000000000002E-12</v>
      </c>
      <c r="T69" s="19">
        <v>6.4387000000000001E-14</v>
      </c>
      <c r="U69" s="19">
        <v>3.4617</v>
      </c>
      <c r="V69" s="18">
        <v>0.95755000000000001</v>
      </c>
      <c r="W69" s="19">
        <v>2.0389000000000002E-3</v>
      </c>
      <c r="X69" s="19">
        <v>0.21293000000000001</v>
      </c>
      <c r="Z69" s="19">
        <f t="shared" si="35"/>
        <v>1.4062E-7</v>
      </c>
      <c r="AA69" s="18">
        <f t="shared" si="36"/>
        <v>7154.97</v>
      </c>
      <c r="AB69" s="19">
        <f t="shared" si="37"/>
        <v>-7.0959000000000003E-19</v>
      </c>
      <c r="AC69" s="19">
        <f t="shared" si="38"/>
        <v>1.8600000000000002E-12</v>
      </c>
    </row>
    <row r="70" spans="1:29" x14ac:dyDescent="0.25">
      <c r="A70" s="13" t="s">
        <v>133</v>
      </c>
      <c r="B70" s="21">
        <v>3.6643999999999999E-4</v>
      </c>
      <c r="C70" s="13">
        <v>5.8997000000000001E-2</v>
      </c>
      <c r="D70" s="21">
        <v>1.4069E-7</v>
      </c>
      <c r="E70" s="21">
        <v>1.9422E-8</v>
      </c>
      <c r="F70" s="21">
        <v>13.805</v>
      </c>
      <c r="G70" s="13">
        <v>-50.46</v>
      </c>
      <c r="H70" s="13">
        <v>15.811999999999999</v>
      </c>
      <c r="I70" s="13">
        <v>31.335999999999999</v>
      </c>
      <c r="J70" s="21">
        <v>-7.2171000000000001E-19</v>
      </c>
      <c r="K70" s="21">
        <v>4.0406999999999999E-19</v>
      </c>
      <c r="L70" s="21">
        <v>55.988</v>
      </c>
      <c r="M70" s="13">
        <v>2.8079999999999998</v>
      </c>
      <c r="N70" s="21">
        <v>4.3520999999999997E-2</v>
      </c>
      <c r="O70" s="21">
        <v>1.5499000000000001</v>
      </c>
      <c r="P70" s="13">
        <v>7215</v>
      </c>
      <c r="Q70" s="21">
        <v>19.265000000000001</v>
      </c>
      <c r="R70" s="21">
        <v>0.26701000000000003</v>
      </c>
      <c r="S70" s="30">
        <v>1.8470000000000001E-12</v>
      </c>
      <c r="T70" s="21">
        <v>6.3911999999999996E-14</v>
      </c>
      <c r="U70" s="21">
        <v>3.4603000000000002</v>
      </c>
      <c r="V70" s="13">
        <v>0.95787</v>
      </c>
      <c r="W70" s="21">
        <v>2.0378000000000002E-3</v>
      </c>
      <c r="X70" s="21">
        <v>0.21274000000000001</v>
      </c>
      <c r="Z70" s="21">
        <f t="shared" si="35"/>
        <v>1.4069E-7</v>
      </c>
      <c r="AA70" s="13">
        <f t="shared" si="36"/>
        <v>7164.54</v>
      </c>
      <c r="AB70" s="21">
        <f t="shared" si="37"/>
        <v>-7.2171000000000001E-19</v>
      </c>
      <c r="AC70" s="21">
        <f t="shared" si="38"/>
        <v>1.8470000000000001E-12</v>
      </c>
    </row>
    <row r="71" spans="1:29" x14ac:dyDescent="0.25">
      <c r="A71" s="28" t="s">
        <v>24</v>
      </c>
      <c r="B71" s="18">
        <f t="shared" ref="B71:X71" si="39">AVERAGE(B66:B70)</f>
        <v>3.6664600000000004E-4</v>
      </c>
      <c r="C71" s="18">
        <f t="shared" si="39"/>
        <v>5.9030199999999998E-2</v>
      </c>
      <c r="D71" s="18">
        <f t="shared" si="39"/>
        <v>1.4060600000000001E-7</v>
      </c>
      <c r="E71" s="18">
        <f t="shared" si="39"/>
        <v>1.9427800000000003E-8</v>
      </c>
      <c r="F71" s="18">
        <f t="shared" si="39"/>
        <v>13.818000000000001</v>
      </c>
      <c r="G71" s="18">
        <f t="shared" si="39"/>
        <v>-50.564</v>
      </c>
      <c r="H71" s="18">
        <f t="shared" si="39"/>
        <v>15.835399999999998</v>
      </c>
      <c r="I71" s="18">
        <f t="shared" si="39"/>
        <v>31.330000000000002</v>
      </c>
      <c r="J71" s="18">
        <f t="shared" si="39"/>
        <v>-7.1882199999999993E-19</v>
      </c>
      <c r="K71" s="18">
        <f t="shared" si="39"/>
        <v>4.0222199999999996E-19</v>
      </c>
      <c r="L71" s="18">
        <f t="shared" si="39"/>
        <v>55.956200000000003</v>
      </c>
      <c r="M71" s="18">
        <f t="shared" si="39"/>
        <v>2.8079999999999998</v>
      </c>
      <c r="N71" s="18">
        <f t="shared" si="39"/>
        <v>4.3496399999999998E-2</v>
      </c>
      <c r="O71" s="18">
        <f t="shared" si="39"/>
        <v>1.5490200000000001</v>
      </c>
      <c r="P71" s="18">
        <f t="shared" si="39"/>
        <v>7199.2</v>
      </c>
      <c r="Q71" s="18">
        <f t="shared" si="39"/>
        <v>19.278600000000001</v>
      </c>
      <c r="R71" s="18">
        <f t="shared" si="39"/>
        <v>0.26778800000000003</v>
      </c>
      <c r="S71" s="31">
        <f t="shared" si="39"/>
        <v>1.85496E-12</v>
      </c>
      <c r="T71" s="18">
        <f t="shared" si="39"/>
        <v>6.4261000000000005E-14</v>
      </c>
      <c r="U71" s="18">
        <f t="shared" si="39"/>
        <v>3.4642400000000002</v>
      </c>
      <c r="V71" s="18">
        <f t="shared" si="39"/>
        <v>0.95766999999999991</v>
      </c>
      <c r="W71" s="18">
        <f t="shared" si="39"/>
        <v>2.0406000000000001E-3</v>
      </c>
      <c r="X71" s="18">
        <f t="shared" si="39"/>
        <v>0.21307799999999996</v>
      </c>
      <c r="Z71" s="12">
        <f>AVERAGE(Z66:Z70)</f>
        <v>1.4060600000000001E-7</v>
      </c>
      <c r="AA71" s="12">
        <f>AVERAGE(AA66:AA70)</f>
        <v>7148.6360000000004</v>
      </c>
      <c r="AB71" s="12">
        <f>AVERAGE(AB66:AB70)</f>
        <v>-7.1882199999999993E-19</v>
      </c>
      <c r="AC71" s="12">
        <f>AVERAGE(AC66:AC70)</f>
        <v>1.85496E-12</v>
      </c>
    </row>
    <row r="72" spans="1:29" x14ac:dyDescent="0.25">
      <c r="A72" s="2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T72" s="18"/>
      <c r="U72" s="18"/>
      <c r="V72" s="18"/>
      <c r="W72" s="18"/>
      <c r="X72" s="18"/>
    </row>
    <row r="73" spans="1:29" x14ac:dyDescent="0.25">
      <c r="A73" s="29">
        <v>0.09</v>
      </c>
    </row>
    <row r="74" spans="1:29" x14ac:dyDescent="0.25">
      <c r="A74" s="14" t="s">
        <v>56</v>
      </c>
      <c r="B74" s="14" t="s">
        <v>12</v>
      </c>
      <c r="C74" s="14" t="s">
        <v>13</v>
      </c>
      <c r="D74" s="14" t="s">
        <v>26</v>
      </c>
      <c r="E74" s="14" t="s">
        <v>14</v>
      </c>
      <c r="F74" s="14" t="s">
        <v>15</v>
      </c>
      <c r="G74" s="14" t="s">
        <v>16</v>
      </c>
      <c r="H74" s="14" t="s">
        <v>17</v>
      </c>
      <c r="I74" s="14" t="s">
        <v>18</v>
      </c>
      <c r="J74" s="14" t="s">
        <v>27</v>
      </c>
      <c r="K74" s="14" t="s">
        <v>28</v>
      </c>
      <c r="L74" s="14" t="s">
        <v>29</v>
      </c>
      <c r="M74" s="14" t="s">
        <v>30</v>
      </c>
      <c r="N74" s="14" t="s">
        <v>31</v>
      </c>
      <c r="O74" s="14" t="s">
        <v>32</v>
      </c>
      <c r="P74" s="14" t="s">
        <v>33</v>
      </c>
      <c r="Q74" s="14" t="s">
        <v>19</v>
      </c>
      <c r="R74" s="14" t="s">
        <v>20</v>
      </c>
      <c r="S74" s="14" t="s">
        <v>34</v>
      </c>
      <c r="T74" s="14" t="s">
        <v>35</v>
      </c>
      <c r="U74" s="14" t="s">
        <v>36</v>
      </c>
      <c r="V74" s="14" t="s">
        <v>37</v>
      </c>
      <c r="W74" s="14" t="s">
        <v>38</v>
      </c>
      <c r="X74" s="14" t="s">
        <v>39</v>
      </c>
      <c r="Y74" s="18"/>
      <c r="Z74" s="12" t="s">
        <v>43</v>
      </c>
      <c r="AA74" s="12" t="s">
        <v>42</v>
      </c>
      <c r="AB74" s="12" t="s">
        <v>44</v>
      </c>
      <c r="AC74" s="12" t="s">
        <v>45</v>
      </c>
    </row>
    <row r="75" spans="1:29" x14ac:dyDescent="0.25">
      <c r="A75" s="18" t="s">
        <v>134</v>
      </c>
      <c r="B75" s="19">
        <v>3.5887000000000001E-4</v>
      </c>
      <c r="C75" s="18">
        <v>5.7778000000000003E-2</v>
      </c>
      <c r="D75" s="19">
        <v>1.3918000000000001E-7</v>
      </c>
      <c r="E75" s="19">
        <v>1.9142E-8</v>
      </c>
      <c r="F75" s="19">
        <v>13.753</v>
      </c>
      <c r="G75" s="18">
        <v>-47.26</v>
      </c>
      <c r="H75" s="18">
        <v>15.577</v>
      </c>
      <c r="I75" s="18">
        <v>32.96</v>
      </c>
      <c r="J75" s="19">
        <v>-7.1483000000000003E-19</v>
      </c>
      <c r="K75" s="19">
        <v>4.0058E-19</v>
      </c>
      <c r="L75" s="19">
        <v>56.037999999999997</v>
      </c>
      <c r="M75" s="18">
        <v>2.81</v>
      </c>
      <c r="N75" s="19">
        <v>4.3557999999999999E-2</v>
      </c>
      <c r="O75" s="19">
        <v>1.5501</v>
      </c>
      <c r="P75" s="18">
        <v>7185</v>
      </c>
      <c r="Q75" s="19">
        <v>18.969000000000001</v>
      </c>
      <c r="R75" s="19">
        <v>0.26401000000000002</v>
      </c>
      <c r="S75" s="20">
        <v>1.8316E-12</v>
      </c>
      <c r="T75" s="19">
        <v>6.2643000000000001E-14</v>
      </c>
      <c r="U75" s="19">
        <v>3.4201000000000001</v>
      </c>
      <c r="V75" s="18">
        <v>0.95845000000000002</v>
      </c>
      <c r="W75" s="19">
        <v>2.0141E-3</v>
      </c>
      <c r="X75" s="19">
        <v>0.21013999999999999</v>
      </c>
      <c r="Z75" s="16">
        <f>D75</f>
        <v>1.3918000000000001E-7</v>
      </c>
      <c r="AA75" s="15">
        <f>G75+P75</f>
        <v>7137.74</v>
      </c>
      <c r="AB75" s="16">
        <f>J75</f>
        <v>-7.1483000000000003E-19</v>
      </c>
      <c r="AC75" s="16">
        <f>S75</f>
        <v>1.8316E-12</v>
      </c>
    </row>
    <row r="76" spans="1:29" x14ac:dyDescent="0.25">
      <c r="A76" s="18" t="s">
        <v>135</v>
      </c>
      <c r="B76" s="19">
        <v>3.5887000000000001E-4</v>
      </c>
      <c r="C76" s="18">
        <v>5.7778000000000003E-2</v>
      </c>
      <c r="D76" s="19">
        <v>1.3918000000000001E-7</v>
      </c>
      <c r="E76" s="19">
        <v>1.9142E-8</v>
      </c>
      <c r="F76" s="19">
        <v>13.753</v>
      </c>
      <c r="G76" s="18">
        <v>-47.26</v>
      </c>
      <c r="H76" s="18">
        <v>15.577</v>
      </c>
      <c r="I76" s="18">
        <v>32.96</v>
      </c>
      <c r="J76" s="19">
        <v>-7.1483000000000003E-19</v>
      </c>
      <c r="K76" s="19">
        <v>4.0058E-19</v>
      </c>
      <c r="L76" s="19">
        <v>56.037999999999997</v>
      </c>
      <c r="M76" s="18">
        <v>2.81</v>
      </c>
      <c r="N76" s="19">
        <v>4.3557999999999999E-2</v>
      </c>
      <c r="O76" s="19">
        <v>1.5501</v>
      </c>
      <c r="P76" s="18">
        <v>7185</v>
      </c>
      <c r="Q76" s="19">
        <v>18.969000000000001</v>
      </c>
      <c r="R76" s="19">
        <v>0.26401000000000002</v>
      </c>
      <c r="S76" s="20">
        <v>1.8316E-12</v>
      </c>
      <c r="T76" s="19">
        <v>6.2643000000000001E-14</v>
      </c>
      <c r="U76" s="19">
        <v>3.4201000000000001</v>
      </c>
      <c r="V76" s="18">
        <v>0.95845000000000002</v>
      </c>
      <c r="W76" s="19">
        <v>2.0141E-3</v>
      </c>
      <c r="X76" s="19">
        <v>0.21013999999999999</v>
      </c>
      <c r="Z76" s="19">
        <f t="shared" ref="Z76:Z79" si="40">D76</f>
        <v>1.3918000000000001E-7</v>
      </c>
      <c r="AA76" s="18">
        <f t="shared" ref="AA76:AA79" si="41">G76+P76</f>
        <v>7137.74</v>
      </c>
      <c r="AB76" s="19">
        <f t="shared" ref="AB76:AB79" si="42">J76</f>
        <v>-7.1483000000000003E-19</v>
      </c>
      <c r="AC76" s="19">
        <f t="shared" ref="AC76:AC79" si="43">S76</f>
        <v>1.8316E-12</v>
      </c>
    </row>
    <row r="77" spans="1:29" x14ac:dyDescent="0.25">
      <c r="A77" s="18" t="s">
        <v>136</v>
      </c>
      <c r="B77" s="19">
        <v>3.5806E-4</v>
      </c>
      <c r="C77" s="18">
        <v>5.7647999999999998E-2</v>
      </c>
      <c r="D77" s="19">
        <v>1.4515E-7</v>
      </c>
      <c r="E77" s="19">
        <v>1.9118E-8</v>
      </c>
      <c r="F77" s="19">
        <v>13.170999999999999</v>
      </c>
      <c r="G77" s="18">
        <v>-51.06</v>
      </c>
      <c r="H77" s="18">
        <v>15.542</v>
      </c>
      <c r="I77" s="18">
        <v>30.439</v>
      </c>
      <c r="J77" s="19">
        <v>-7.4189000000000004E-19</v>
      </c>
      <c r="K77" s="19">
        <v>4.1500000000000001E-19</v>
      </c>
      <c r="L77" s="19">
        <v>55.938000000000002</v>
      </c>
      <c r="M77" s="18">
        <v>2.8069999999999999</v>
      </c>
      <c r="N77" s="19">
        <v>4.3483000000000001E-2</v>
      </c>
      <c r="O77" s="19">
        <v>1.5490999999999999</v>
      </c>
      <c r="P77" s="18">
        <v>7208</v>
      </c>
      <c r="Q77" s="19">
        <v>18.937000000000001</v>
      </c>
      <c r="R77" s="19">
        <v>0.26272000000000001</v>
      </c>
      <c r="S77" s="20">
        <v>1.8067E-12</v>
      </c>
      <c r="T77" s="19">
        <v>6.1592999999999996E-14</v>
      </c>
      <c r="U77" s="19">
        <v>3.4091</v>
      </c>
      <c r="V77" s="18">
        <v>0.95901999999999998</v>
      </c>
      <c r="W77" s="19">
        <v>2.0070999999999999E-3</v>
      </c>
      <c r="X77" s="19">
        <v>0.20929</v>
      </c>
      <c r="Z77" s="19">
        <f t="shared" si="40"/>
        <v>1.4515E-7</v>
      </c>
      <c r="AA77" s="18">
        <f t="shared" si="41"/>
        <v>7156.94</v>
      </c>
      <c r="AB77" s="19">
        <f t="shared" si="42"/>
        <v>-7.4189000000000004E-19</v>
      </c>
      <c r="AC77" s="19">
        <f t="shared" si="43"/>
        <v>1.8067E-12</v>
      </c>
    </row>
    <row r="78" spans="1:29" x14ac:dyDescent="0.25">
      <c r="A78" s="18" t="s">
        <v>137</v>
      </c>
      <c r="B78" s="19">
        <v>3.5628E-4</v>
      </c>
      <c r="C78" s="18">
        <v>5.7361000000000002E-2</v>
      </c>
      <c r="D78" s="19">
        <v>1.3904000000000001E-7</v>
      </c>
      <c r="E78" s="19">
        <v>1.9092E-8</v>
      </c>
      <c r="F78" s="19">
        <v>13.731</v>
      </c>
      <c r="G78" s="18">
        <v>-47.73</v>
      </c>
      <c r="H78" s="18">
        <v>15.523</v>
      </c>
      <c r="I78" s="18">
        <v>32.523000000000003</v>
      </c>
      <c r="J78" s="19">
        <v>-7.1235000000000001E-19</v>
      </c>
      <c r="K78" s="19">
        <v>3.9959E-19</v>
      </c>
      <c r="L78" s="19">
        <v>56.094999999999999</v>
      </c>
      <c r="M78" s="18">
        <v>2.81</v>
      </c>
      <c r="N78" s="19">
        <v>4.3602000000000002E-2</v>
      </c>
      <c r="O78" s="19">
        <v>1.5517000000000001</v>
      </c>
      <c r="P78" s="18">
        <v>7209</v>
      </c>
      <c r="Q78" s="19">
        <v>18.920000000000002</v>
      </c>
      <c r="R78" s="19">
        <v>0.26245000000000002</v>
      </c>
      <c r="S78" s="20">
        <v>1.8358999999999999E-12</v>
      </c>
      <c r="T78" s="19">
        <v>6.2532000000000006E-14</v>
      </c>
      <c r="U78" s="19">
        <v>3.4060999999999999</v>
      </c>
      <c r="V78" s="18">
        <v>0.95828000000000002</v>
      </c>
      <c r="W78" s="19">
        <v>2.0054000000000001E-3</v>
      </c>
      <c r="X78" s="19">
        <v>0.20927000000000001</v>
      </c>
      <c r="Z78" s="19">
        <f t="shared" si="40"/>
        <v>1.3904000000000001E-7</v>
      </c>
      <c r="AA78" s="18">
        <f t="shared" si="41"/>
        <v>7161.27</v>
      </c>
      <c r="AB78" s="19">
        <f t="shared" si="42"/>
        <v>-7.1235000000000001E-19</v>
      </c>
      <c r="AC78" s="19">
        <f t="shared" si="43"/>
        <v>1.8358999999999999E-12</v>
      </c>
    </row>
    <row r="79" spans="1:29" x14ac:dyDescent="0.25">
      <c r="A79" s="13" t="s">
        <v>138</v>
      </c>
      <c r="B79" s="21">
        <v>3.5718000000000002E-4</v>
      </c>
      <c r="C79" s="13">
        <v>5.7506000000000002E-2</v>
      </c>
      <c r="D79" s="21">
        <v>1.3890000000000001E-7</v>
      </c>
      <c r="E79" s="21">
        <v>1.9095E-8</v>
      </c>
      <c r="F79" s="21">
        <v>13.747</v>
      </c>
      <c r="G79" s="13">
        <v>-47.12</v>
      </c>
      <c r="H79" s="13">
        <v>15.516</v>
      </c>
      <c r="I79" s="13">
        <v>32.929000000000002</v>
      </c>
      <c r="J79" s="21">
        <v>-7.1417000000000003E-19</v>
      </c>
      <c r="K79" s="21">
        <v>4.0101999999999999E-19</v>
      </c>
      <c r="L79" s="21">
        <v>56.152000000000001</v>
      </c>
      <c r="M79" s="13">
        <v>2.81</v>
      </c>
      <c r="N79" s="21">
        <v>4.3645999999999997E-2</v>
      </c>
      <c r="O79" s="21">
        <v>1.5531999999999999</v>
      </c>
      <c r="P79" s="13">
        <v>7207</v>
      </c>
      <c r="Q79" s="21">
        <v>18.916</v>
      </c>
      <c r="R79" s="21">
        <v>0.26246999999999998</v>
      </c>
      <c r="S79" s="30">
        <v>1.8303E-12</v>
      </c>
      <c r="T79" s="21">
        <v>6.239E-14</v>
      </c>
      <c r="U79" s="21">
        <v>3.4087000000000001</v>
      </c>
      <c r="V79" s="13">
        <v>0.95848</v>
      </c>
      <c r="W79" s="21">
        <v>2.0068E-3</v>
      </c>
      <c r="X79" s="21">
        <v>0.20937</v>
      </c>
      <c r="Z79" s="21">
        <f t="shared" si="40"/>
        <v>1.3890000000000001E-7</v>
      </c>
      <c r="AA79" s="13">
        <f t="shared" si="41"/>
        <v>7159.88</v>
      </c>
      <c r="AB79" s="21">
        <f t="shared" si="42"/>
        <v>-7.1417000000000003E-19</v>
      </c>
      <c r="AC79" s="21">
        <f t="shared" si="43"/>
        <v>1.8303E-12</v>
      </c>
    </row>
    <row r="80" spans="1:29" x14ac:dyDescent="0.25">
      <c r="A80" s="28" t="s">
        <v>24</v>
      </c>
      <c r="B80" s="18">
        <f t="shared" ref="B80:X80" si="44">AVERAGE(B75:B79)</f>
        <v>3.5785199999999997E-4</v>
      </c>
      <c r="C80" s="18">
        <f t="shared" si="44"/>
        <v>5.761419999999999E-2</v>
      </c>
      <c r="D80" s="18">
        <f t="shared" si="44"/>
        <v>1.4029000000000002E-7</v>
      </c>
      <c r="E80" s="18">
        <f t="shared" si="44"/>
        <v>1.9117799999999999E-8</v>
      </c>
      <c r="F80" s="18">
        <f t="shared" si="44"/>
        <v>13.631</v>
      </c>
      <c r="G80" s="18">
        <f t="shared" si="44"/>
        <v>-48.085999999999999</v>
      </c>
      <c r="H80" s="18">
        <f t="shared" si="44"/>
        <v>15.547000000000001</v>
      </c>
      <c r="I80" s="18">
        <f t="shared" si="44"/>
        <v>32.362200000000001</v>
      </c>
      <c r="J80" s="18">
        <f t="shared" si="44"/>
        <v>-7.1961400000000001E-19</v>
      </c>
      <c r="K80" s="18">
        <f t="shared" si="44"/>
        <v>4.0335399999999998E-19</v>
      </c>
      <c r="L80" s="18">
        <f t="shared" si="44"/>
        <v>56.052200000000006</v>
      </c>
      <c r="M80" s="18">
        <f t="shared" si="44"/>
        <v>2.8094000000000001</v>
      </c>
      <c r="N80" s="18">
        <f t="shared" si="44"/>
        <v>4.3569399999999994E-2</v>
      </c>
      <c r="O80" s="18">
        <f t="shared" si="44"/>
        <v>1.5508400000000002</v>
      </c>
      <c r="P80" s="18">
        <f t="shared" si="44"/>
        <v>7198.8</v>
      </c>
      <c r="Q80" s="18">
        <f t="shared" si="44"/>
        <v>18.9422</v>
      </c>
      <c r="R80" s="18">
        <f t="shared" si="44"/>
        <v>0.26313200000000003</v>
      </c>
      <c r="S80" s="31">
        <f t="shared" si="44"/>
        <v>1.8272200000000004E-12</v>
      </c>
      <c r="T80" s="18">
        <f t="shared" si="44"/>
        <v>6.2360200000000001E-14</v>
      </c>
      <c r="U80" s="18">
        <f t="shared" si="44"/>
        <v>3.41282</v>
      </c>
      <c r="V80" s="18">
        <f t="shared" si="44"/>
        <v>0.95853599999999994</v>
      </c>
      <c r="W80" s="18">
        <f t="shared" si="44"/>
        <v>2.0095E-3</v>
      </c>
      <c r="X80" s="18">
        <f t="shared" si="44"/>
        <v>0.20964200000000002</v>
      </c>
      <c r="Z80" s="12">
        <f>AVERAGE(Z75:Z79)</f>
        <v>1.4029000000000002E-7</v>
      </c>
      <c r="AA80" s="12">
        <f>AVERAGE(AA75:AA79)</f>
        <v>7150.7139999999999</v>
      </c>
      <c r="AB80" s="12">
        <f>AVERAGE(AB75:AB79)</f>
        <v>-7.1961400000000001E-19</v>
      </c>
      <c r="AC80" s="12">
        <f>AVERAGE(AC75:AC79)</f>
        <v>1.8272200000000004E-12</v>
      </c>
    </row>
    <row r="81" spans="1:29" x14ac:dyDescent="0.25">
      <c r="A81" s="2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T81" s="18"/>
      <c r="U81" s="18"/>
      <c r="V81" s="18"/>
      <c r="W81" s="18"/>
      <c r="X81" s="18"/>
    </row>
    <row r="82" spans="1:29" x14ac:dyDescent="0.25">
      <c r="A82" s="29">
        <v>0.1</v>
      </c>
    </row>
    <row r="83" spans="1:29" x14ac:dyDescent="0.25">
      <c r="A83" s="14" t="s">
        <v>56</v>
      </c>
      <c r="B83" s="14" t="s">
        <v>12</v>
      </c>
      <c r="C83" s="14" t="s">
        <v>13</v>
      </c>
      <c r="D83" s="14" t="s">
        <v>26</v>
      </c>
      <c r="E83" s="14" t="s">
        <v>14</v>
      </c>
      <c r="F83" s="14" t="s">
        <v>15</v>
      </c>
      <c r="G83" s="14" t="s">
        <v>16</v>
      </c>
      <c r="H83" s="14" t="s">
        <v>17</v>
      </c>
      <c r="I83" s="14" t="s">
        <v>18</v>
      </c>
      <c r="J83" s="14" t="s">
        <v>27</v>
      </c>
      <c r="K83" s="14" t="s">
        <v>28</v>
      </c>
      <c r="L83" s="14" t="s">
        <v>29</v>
      </c>
      <c r="M83" s="14" t="s">
        <v>30</v>
      </c>
      <c r="N83" s="14" t="s">
        <v>31</v>
      </c>
      <c r="O83" s="14" t="s">
        <v>32</v>
      </c>
      <c r="P83" s="14" t="s">
        <v>33</v>
      </c>
      <c r="Q83" s="14" t="s">
        <v>19</v>
      </c>
      <c r="R83" s="14" t="s">
        <v>20</v>
      </c>
      <c r="S83" s="14" t="s">
        <v>34</v>
      </c>
      <c r="T83" s="14" t="s">
        <v>35</v>
      </c>
      <c r="U83" s="14" t="s">
        <v>36</v>
      </c>
      <c r="V83" s="14" t="s">
        <v>37</v>
      </c>
      <c r="W83" s="14" t="s">
        <v>38</v>
      </c>
      <c r="X83" s="14" t="s">
        <v>39</v>
      </c>
      <c r="Y83" s="18"/>
      <c r="Z83" s="12" t="s">
        <v>43</v>
      </c>
      <c r="AA83" s="12" t="s">
        <v>42</v>
      </c>
      <c r="AB83" s="12" t="s">
        <v>44</v>
      </c>
      <c r="AC83" s="12" t="s">
        <v>45</v>
      </c>
    </row>
    <row r="84" spans="1:29" x14ac:dyDescent="0.25">
      <c r="A84" s="18" t="s">
        <v>149</v>
      </c>
      <c r="B84" s="19">
        <v>3.6206999999999998E-4</v>
      </c>
      <c r="C84" s="18">
        <v>5.8293999999999999E-2</v>
      </c>
      <c r="D84" s="19">
        <v>1.3944000000000001E-7</v>
      </c>
      <c r="E84" s="19">
        <v>1.9236999999999999E-8</v>
      </c>
      <c r="F84" s="19">
        <v>13.795999999999999</v>
      </c>
      <c r="G84" s="18">
        <v>-47.06</v>
      </c>
      <c r="H84" s="18">
        <v>15.68</v>
      </c>
      <c r="I84" s="18">
        <v>33.319000000000003</v>
      </c>
      <c r="J84" s="19">
        <v>-7.3210999999999997E-19</v>
      </c>
      <c r="K84" s="19">
        <v>4.1106E-19</v>
      </c>
      <c r="L84" s="19">
        <v>56.146999999999998</v>
      </c>
      <c r="M84" s="18">
        <v>2.8079999999999998</v>
      </c>
      <c r="N84" s="19">
        <v>4.3644000000000002E-2</v>
      </c>
      <c r="O84" s="19">
        <v>1.5543</v>
      </c>
      <c r="P84" s="18">
        <v>7162</v>
      </c>
      <c r="Q84" s="19">
        <v>19.068000000000001</v>
      </c>
      <c r="R84" s="19">
        <v>0.26623999999999998</v>
      </c>
      <c r="S84" s="20">
        <v>1.8297000000000002E-12</v>
      </c>
      <c r="T84" s="19">
        <v>6.2915999999999999E-14</v>
      </c>
      <c r="U84" s="19">
        <v>3.4386000000000001</v>
      </c>
      <c r="V84" s="18">
        <v>0.95848</v>
      </c>
      <c r="W84" s="19">
        <v>2.0255999999999998E-3</v>
      </c>
      <c r="X84" s="19">
        <v>0.21132999999999999</v>
      </c>
      <c r="Z84" s="16">
        <f>D84</f>
        <v>1.3944000000000001E-7</v>
      </c>
      <c r="AA84" s="15">
        <f>G84+P84</f>
        <v>7114.94</v>
      </c>
      <c r="AB84" s="16">
        <f>J84</f>
        <v>-7.3210999999999997E-19</v>
      </c>
      <c r="AC84" s="16">
        <f>S84</f>
        <v>1.8297000000000002E-12</v>
      </c>
    </row>
    <row r="85" spans="1:29" x14ac:dyDescent="0.25">
      <c r="A85" s="18" t="s">
        <v>150</v>
      </c>
      <c r="B85" s="19">
        <v>3.6101999999999998E-4</v>
      </c>
      <c r="C85" s="18">
        <v>5.8124000000000002E-2</v>
      </c>
      <c r="D85" s="19">
        <v>1.402E-7</v>
      </c>
      <c r="E85" s="19">
        <v>1.9213999999999999E-8</v>
      </c>
      <c r="F85" s="19">
        <v>13.705</v>
      </c>
      <c r="G85" s="18">
        <v>-48.57</v>
      </c>
      <c r="H85" s="18">
        <v>15.673999999999999</v>
      </c>
      <c r="I85" s="18">
        <v>32.271000000000001</v>
      </c>
      <c r="J85" s="19">
        <v>-7.3288000000000001E-19</v>
      </c>
      <c r="K85" s="19">
        <v>4.1088999999999999E-19</v>
      </c>
      <c r="L85" s="19">
        <v>56.064999999999998</v>
      </c>
      <c r="M85" s="18">
        <v>2.8079999999999998</v>
      </c>
      <c r="N85" s="19">
        <v>4.3581000000000002E-2</v>
      </c>
      <c r="O85" s="19">
        <v>1.552</v>
      </c>
      <c r="P85" s="18">
        <v>7161</v>
      </c>
      <c r="Q85" s="19">
        <v>19.062999999999999</v>
      </c>
      <c r="R85" s="19">
        <v>0.26621</v>
      </c>
      <c r="S85" s="20">
        <v>1.8509000000000001E-12</v>
      </c>
      <c r="T85" s="19">
        <v>6.3608999999999997E-14</v>
      </c>
      <c r="U85" s="19">
        <v>3.4367000000000001</v>
      </c>
      <c r="V85" s="18">
        <v>0.95791000000000004</v>
      </c>
      <c r="W85" s="19">
        <v>2.0246999999999999E-3</v>
      </c>
      <c r="X85" s="19">
        <v>0.21137</v>
      </c>
      <c r="Z85" s="19">
        <f t="shared" ref="Z85:Z88" si="45">D85</f>
        <v>1.402E-7</v>
      </c>
      <c r="AA85" s="18">
        <f t="shared" ref="AA85:AA88" si="46">G85+P85</f>
        <v>7112.43</v>
      </c>
      <c r="AB85" s="19">
        <f t="shared" ref="AB85:AB88" si="47">J85</f>
        <v>-7.3288000000000001E-19</v>
      </c>
      <c r="AC85" s="19">
        <f t="shared" ref="AC85:AC88" si="48">S85</f>
        <v>1.8509000000000001E-12</v>
      </c>
    </row>
    <row r="86" spans="1:29" x14ac:dyDescent="0.25">
      <c r="A86" s="18" t="s">
        <v>151</v>
      </c>
      <c r="B86" s="19">
        <v>3.5942999999999999E-4</v>
      </c>
      <c r="C86" s="18">
        <v>5.7868000000000003E-2</v>
      </c>
      <c r="D86" s="19">
        <v>1.4228E-7</v>
      </c>
      <c r="E86" s="19">
        <v>1.9184000000000002E-8</v>
      </c>
      <c r="F86" s="19">
        <v>13.483000000000001</v>
      </c>
      <c r="G86" s="18">
        <v>-50.95</v>
      </c>
      <c r="H86" s="18">
        <v>15.657999999999999</v>
      </c>
      <c r="I86" s="18">
        <v>30.731999999999999</v>
      </c>
      <c r="J86" s="19">
        <v>-7.2754E-19</v>
      </c>
      <c r="K86" s="19">
        <v>4.077E-19</v>
      </c>
      <c r="L86" s="19">
        <v>56.037999999999997</v>
      </c>
      <c r="M86" s="18">
        <v>2.8079999999999998</v>
      </c>
      <c r="N86" s="19">
        <v>4.3560000000000001E-2</v>
      </c>
      <c r="O86" s="19">
        <v>1.5512999999999999</v>
      </c>
      <c r="P86" s="18">
        <v>7169</v>
      </c>
      <c r="Q86" s="19">
        <v>19.042999999999999</v>
      </c>
      <c r="R86" s="19">
        <v>0.26562999999999998</v>
      </c>
      <c r="S86" s="20">
        <v>1.8578E-12</v>
      </c>
      <c r="T86" s="19">
        <v>6.3710000000000001E-14</v>
      </c>
      <c r="U86" s="19">
        <v>3.4293</v>
      </c>
      <c r="V86" s="18">
        <v>0.95767000000000002</v>
      </c>
      <c r="W86" s="19">
        <v>2.0203999999999999E-3</v>
      </c>
      <c r="X86" s="19">
        <v>0.21096999999999999</v>
      </c>
      <c r="Z86" s="19">
        <f t="shared" si="45"/>
        <v>1.4228E-7</v>
      </c>
      <c r="AA86" s="18">
        <f t="shared" si="46"/>
        <v>7118.05</v>
      </c>
      <c r="AB86" s="19">
        <f t="shared" si="47"/>
        <v>-7.2754E-19</v>
      </c>
      <c r="AC86" s="19">
        <f t="shared" si="48"/>
        <v>1.8578E-12</v>
      </c>
    </row>
    <row r="87" spans="1:29" x14ac:dyDescent="0.25">
      <c r="A87" s="18" t="s">
        <v>152</v>
      </c>
      <c r="B87" s="19">
        <v>3.6031000000000002E-4</v>
      </c>
      <c r="C87" s="18">
        <v>5.8009999999999999E-2</v>
      </c>
      <c r="D87" s="19">
        <v>1.4084999999999999E-7</v>
      </c>
      <c r="E87" s="19">
        <v>1.918E-8</v>
      </c>
      <c r="F87" s="19">
        <v>13.617000000000001</v>
      </c>
      <c r="G87" s="18">
        <v>-48.2</v>
      </c>
      <c r="H87" s="18">
        <v>15.627000000000001</v>
      </c>
      <c r="I87" s="18">
        <v>32.420999999999999</v>
      </c>
      <c r="J87" s="19">
        <v>-7.5191999999999998E-19</v>
      </c>
      <c r="K87" s="19">
        <v>4.2159E-19</v>
      </c>
      <c r="L87" s="19">
        <v>56.067999999999998</v>
      </c>
      <c r="M87" s="18">
        <v>2.806</v>
      </c>
      <c r="N87" s="19">
        <v>4.3586E-2</v>
      </c>
      <c r="O87" s="19">
        <v>1.5532999999999999</v>
      </c>
      <c r="P87" s="18">
        <v>7169</v>
      </c>
      <c r="Q87" s="19">
        <v>19.012</v>
      </c>
      <c r="R87" s="19">
        <v>0.26519999999999999</v>
      </c>
      <c r="S87" s="20">
        <v>1.8268999999999998E-12</v>
      </c>
      <c r="T87" s="19">
        <v>6.2625999999999995E-14</v>
      </c>
      <c r="U87" s="19">
        <v>3.4279999999999999</v>
      </c>
      <c r="V87" s="18">
        <v>0.95855000000000001</v>
      </c>
      <c r="W87" s="19">
        <v>2.0192000000000001E-3</v>
      </c>
      <c r="X87" s="19">
        <v>0.21065</v>
      </c>
      <c r="Z87" s="19">
        <f t="shared" si="45"/>
        <v>1.4084999999999999E-7</v>
      </c>
      <c r="AA87" s="18">
        <f t="shared" si="46"/>
        <v>7120.8</v>
      </c>
      <c r="AB87" s="19">
        <f t="shared" si="47"/>
        <v>-7.5191999999999998E-19</v>
      </c>
      <c r="AC87" s="19">
        <f t="shared" si="48"/>
        <v>1.8268999999999998E-12</v>
      </c>
    </row>
    <row r="88" spans="1:29" x14ac:dyDescent="0.25">
      <c r="A88" s="13" t="s">
        <v>149</v>
      </c>
      <c r="B88" s="21">
        <v>3.6206999999999998E-4</v>
      </c>
      <c r="C88" s="13">
        <v>5.8293999999999999E-2</v>
      </c>
      <c r="D88" s="21">
        <v>1.3944000000000001E-7</v>
      </c>
      <c r="E88" s="21">
        <v>1.9236999999999999E-8</v>
      </c>
      <c r="F88" s="21">
        <v>13.795999999999999</v>
      </c>
      <c r="G88" s="13">
        <v>-47.06</v>
      </c>
      <c r="H88" s="13">
        <v>15.68</v>
      </c>
      <c r="I88" s="13">
        <v>33.319000000000003</v>
      </c>
      <c r="J88" s="21">
        <v>-7.3210999999999997E-19</v>
      </c>
      <c r="K88" s="21">
        <v>4.1106E-19</v>
      </c>
      <c r="L88" s="21">
        <v>56.146999999999998</v>
      </c>
      <c r="M88" s="13">
        <v>2.8079999999999998</v>
      </c>
      <c r="N88" s="21">
        <v>4.3645000000000003E-2</v>
      </c>
      <c r="O88" s="21">
        <v>1.5543</v>
      </c>
      <c r="P88" s="13">
        <v>7162</v>
      </c>
      <c r="Q88" s="21">
        <v>19.068000000000001</v>
      </c>
      <c r="R88" s="21">
        <v>0.26623999999999998</v>
      </c>
      <c r="S88" s="30">
        <v>1.8297000000000002E-12</v>
      </c>
      <c r="T88" s="21">
        <v>6.2915999999999999E-14</v>
      </c>
      <c r="U88" s="21">
        <v>3.4386000000000001</v>
      </c>
      <c r="V88" s="13">
        <v>0.95848</v>
      </c>
      <c r="W88" s="21">
        <v>2.0255999999999998E-3</v>
      </c>
      <c r="X88" s="21">
        <v>0.21132999999999999</v>
      </c>
      <c r="Z88" s="21">
        <f t="shared" si="45"/>
        <v>1.3944000000000001E-7</v>
      </c>
      <c r="AA88" s="13">
        <f t="shared" si="46"/>
        <v>7114.94</v>
      </c>
      <c r="AB88" s="21">
        <f t="shared" si="47"/>
        <v>-7.3210999999999997E-19</v>
      </c>
      <c r="AC88" s="21">
        <f t="shared" si="48"/>
        <v>1.8297000000000002E-12</v>
      </c>
    </row>
    <row r="89" spans="1:29" x14ac:dyDescent="0.25">
      <c r="A89" s="28" t="s">
        <v>24</v>
      </c>
      <c r="B89" s="18">
        <f t="shared" ref="B89:X89" si="49">AVERAGE(B84:B88)</f>
        <v>3.6098E-4</v>
      </c>
      <c r="C89" s="18">
        <f t="shared" si="49"/>
        <v>5.8118000000000003E-2</v>
      </c>
      <c r="D89" s="18">
        <f t="shared" si="49"/>
        <v>1.4044200000000001E-7</v>
      </c>
      <c r="E89" s="18">
        <f t="shared" si="49"/>
        <v>1.92104E-8</v>
      </c>
      <c r="F89" s="18">
        <f t="shared" si="49"/>
        <v>13.679399999999998</v>
      </c>
      <c r="G89" s="18">
        <f t="shared" si="49"/>
        <v>-48.367999999999995</v>
      </c>
      <c r="H89" s="18">
        <f t="shared" si="49"/>
        <v>15.6638</v>
      </c>
      <c r="I89" s="18">
        <f t="shared" si="49"/>
        <v>32.412400000000005</v>
      </c>
      <c r="J89" s="18">
        <f t="shared" si="49"/>
        <v>-7.3531200000000006E-19</v>
      </c>
      <c r="K89" s="18">
        <f t="shared" si="49"/>
        <v>4.1246000000000005E-19</v>
      </c>
      <c r="L89" s="18">
        <f t="shared" si="49"/>
        <v>56.092999999999996</v>
      </c>
      <c r="M89" s="18">
        <f t="shared" si="49"/>
        <v>2.8075999999999999</v>
      </c>
      <c r="N89" s="18">
        <f t="shared" si="49"/>
        <v>4.3603199999999995E-2</v>
      </c>
      <c r="O89" s="18">
        <f t="shared" si="49"/>
        <v>1.55304</v>
      </c>
      <c r="P89" s="18">
        <f t="shared" si="49"/>
        <v>7164.6</v>
      </c>
      <c r="Q89" s="18">
        <f t="shared" si="49"/>
        <v>19.050800000000002</v>
      </c>
      <c r="R89" s="18">
        <f t="shared" si="49"/>
        <v>0.26590399999999997</v>
      </c>
      <c r="S89" s="31">
        <f t="shared" si="49"/>
        <v>1.8390000000000001E-12</v>
      </c>
      <c r="T89" s="18">
        <f t="shared" si="49"/>
        <v>6.3155400000000001E-14</v>
      </c>
      <c r="U89" s="18">
        <f t="shared" si="49"/>
        <v>3.4342400000000004</v>
      </c>
      <c r="V89" s="18">
        <f t="shared" si="49"/>
        <v>0.9582179999999999</v>
      </c>
      <c r="W89" s="18">
        <f t="shared" si="49"/>
        <v>2.0230999999999999E-3</v>
      </c>
      <c r="X89" s="18">
        <f t="shared" si="49"/>
        <v>0.21112999999999998</v>
      </c>
      <c r="Z89" s="12">
        <f>AVERAGE(Z84:Z88)</f>
        <v>1.4044200000000001E-7</v>
      </c>
      <c r="AA89" s="12">
        <f>AVERAGE(AA84:AA88)</f>
        <v>7116.2319999999991</v>
      </c>
      <c r="AB89" s="12">
        <f>AVERAGE(AB84:AB88)</f>
        <v>-7.3531200000000006E-19</v>
      </c>
      <c r="AC89" s="12">
        <f>AVERAGE(AC84:AC88)</f>
        <v>1.8390000000000001E-12</v>
      </c>
    </row>
    <row r="90" spans="1:29" x14ac:dyDescent="0.25">
      <c r="A90" s="2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T90" s="18"/>
      <c r="U90" s="18"/>
      <c r="V90" s="18"/>
      <c r="W90" s="18"/>
      <c r="X90" s="18"/>
    </row>
    <row r="91" spans="1:29" x14ac:dyDescent="0.25">
      <c r="A91" s="29">
        <v>0.11</v>
      </c>
    </row>
    <row r="92" spans="1:29" x14ac:dyDescent="0.25">
      <c r="A92" s="14" t="s">
        <v>56</v>
      </c>
      <c r="B92" s="14" t="s">
        <v>12</v>
      </c>
      <c r="C92" s="14" t="s">
        <v>13</v>
      </c>
      <c r="D92" s="14" t="s">
        <v>26</v>
      </c>
      <c r="E92" s="14" t="s">
        <v>14</v>
      </c>
      <c r="F92" s="14" t="s">
        <v>15</v>
      </c>
      <c r="G92" s="14" t="s">
        <v>16</v>
      </c>
      <c r="H92" s="14" t="s">
        <v>17</v>
      </c>
      <c r="I92" s="14" t="s">
        <v>18</v>
      </c>
      <c r="J92" s="14" t="s">
        <v>27</v>
      </c>
      <c r="K92" s="14" t="s">
        <v>28</v>
      </c>
      <c r="L92" s="14" t="s">
        <v>29</v>
      </c>
      <c r="M92" s="14" t="s">
        <v>30</v>
      </c>
      <c r="N92" s="14" t="s">
        <v>31</v>
      </c>
      <c r="O92" s="14" t="s">
        <v>32</v>
      </c>
      <c r="P92" s="14" t="s">
        <v>33</v>
      </c>
      <c r="Q92" s="14" t="s">
        <v>19</v>
      </c>
      <c r="R92" s="14" t="s">
        <v>20</v>
      </c>
      <c r="S92" s="14" t="s">
        <v>34</v>
      </c>
      <c r="T92" s="14" t="s">
        <v>35</v>
      </c>
      <c r="U92" s="14" t="s">
        <v>36</v>
      </c>
      <c r="V92" s="14" t="s">
        <v>37</v>
      </c>
      <c r="W92" s="14" t="s">
        <v>38</v>
      </c>
      <c r="X92" s="14" t="s">
        <v>39</v>
      </c>
      <c r="Y92" s="18"/>
      <c r="Z92" s="12" t="s">
        <v>43</v>
      </c>
      <c r="AA92" s="12" t="s">
        <v>42</v>
      </c>
      <c r="AB92" s="12" t="s">
        <v>44</v>
      </c>
      <c r="AC92" s="12" t="s">
        <v>45</v>
      </c>
    </row>
    <row r="93" spans="1:29" x14ac:dyDescent="0.25">
      <c r="A93" s="18" t="s">
        <v>162</v>
      </c>
      <c r="B93" s="19">
        <v>3.6437999999999998E-4</v>
      </c>
      <c r="C93" s="18">
        <v>5.8664000000000001E-2</v>
      </c>
      <c r="D93" s="19">
        <v>1.3850999999999999E-7</v>
      </c>
      <c r="E93" s="19">
        <v>1.9309000000000001E-8</v>
      </c>
      <c r="F93" s="19">
        <v>13.941000000000001</v>
      </c>
      <c r="G93" s="18">
        <v>-45.42</v>
      </c>
      <c r="H93" s="18">
        <v>15.769</v>
      </c>
      <c r="I93" s="18">
        <v>34.718000000000004</v>
      </c>
      <c r="J93" s="19">
        <v>-7.4673000000000003E-19</v>
      </c>
      <c r="K93" s="19">
        <v>4.1927000000000001E-19</v>
      </c>
      <c r="L93" s="19">
        <v>56.146999999999998</v>
      </c>
      <c r="M93" s="18">
        <v>2.8069999999999999</v>
      </c>
      <c r="N93" s="19">
        <v>4.3645999999999997E-2</v>
      </c>
      <c r="O93" s="19">
        <v>1.5548999999999999</v>
      </c>
      <c r="P93" s="18">
        <v>7126</v>
      </c>
      <c r="Q93" s="19">
        <v>19.135000000000002</v>
      </c>
      <c r="R93" s="19">
        <v>0.26851999999999998</v>
      </c>
      <c r="S93" s="20">
        <v>1.8137E-12</v>
      </c>
      <c r="T93" s="19">
        <v>6.2620000000000002E-14</v>
      </c>
      <c r="U93" s="19">
        <v>3.4525999999999999</v>
      </c>
      <c r="V93" s="18">
        <v>0.95889999999999997</v>
      </c>
      <c r="W93" s="19">
        <v>2.0347999999999998E-3</v>
      </c>
      <c r="X93" s="19">
        <v>0.2122</v>
      </c>
      <c r="Z93" s="16">
        <f>D93</f>
        <v>1.3850999999999999E-7</v>
      </c>
      <c r="AA93" s="15">
        <f>G93+P93</f>
        <v>7080.58</v>
      </c>
      <c r="AB93" s="16">
        <f>J93</f>
        <v>-7.4673000000000003E-19</v>
      </c>
      <c r="AC93" s="16">
        <f>S93</f>
        <v>1.8137E-12</v>
      </c>
    </row>
    <row r="94" spans="1:29" x14ac:dyDescent="0.25">
      <c r="A94" s="18" t="s">
        <v>163</v>
      </c>
      <c r="B94" s="19">
        <v>3.6151999999999999E-4</v>
      </c>
      <c r="C94" s="18">
        <v>5.8205E-2</v>
      </c>
      <c r="D94" s="19">
        <v>1.4936000000000001E-7</v>
      </c>
      <c r="E94" s="19">
        <v>1.9262999999999999E-8</v>
      </c>
      <c r="F94" s="19">
        <v>12.897</v>
      </c>
      <c r="G94" s="18">
        <v>-56.65</v>
      </c>
      <c r="H94" s="18">
        <v>15.752000000000001</v>
      </c>
      <c r="I94" s="18">
        <v>27.806000000000001</v>
      </c>
      <c r="J94" s="19">
        <v>-7.8549000000000005E-19</v>
      </c>
      <c r="K94" s="19">
        <v>4.4015999999999996E-19</v>
      </c>
      <c r="L94" s="19">
        <v>56.036000000000001</v>
      </c>
      <c r="M94" s="18">
        <v>2.802</v>
      </c>
      <c r="N94" s="19">
        <v>4.3563999999999999E-2</v>
      </c>
      <c r="O94" s="19">
        <v>1.5547</v>
      </c>
      <c r="P94" s="18">
        <v>7174</v>
      </c>
      <c r="Q94" s="19">
        <v>19.149999999999999</v>
      </c>
      <c r="R94" s="19">
        <v>0.26694000000000001</v>
      </c>
      <c r="S94" s="20">
        <v>1.8694000000000001E-12</v>
      </c>
      <c r="T94" s="19">
        <v>6.4323E-14</v>
      </c>
      <c r="U94" s="19">
        <v>3.4407999999999999</v>
      </c>
      <c r="V94" s="18">
        <v>0.95721999999999996</v>
      </c>
      <c r="W94" s="19">
        <v>2.0276999999999999E-3</v>
      </c>
      <c r="X94" s="19">
        <v>0.21182999999999999</v>
      </c>
      <c r="Z94" s="19">
        <f t="shared" ref="Z94:Z97" si="50">D94</f>
        <v>1.4936000000000001E-7</v>
      </c>
      <c r="AA94" s="18">
        <f t="shared" ref="AA94:AA97" si="51">G94+P94</f>
        <v>7117.35</v>
      </c>
      <c r="AB94" s="19">
        <f t="shared" ref="AB94:AB97" si="52">J94</f>
        <v>-7.8549000000000005E-19</v>
      </c>
      <c r="AC94" s="19">
        <f t="shared" ref="AC94:AC97" si="53">S94</f>
        <v>1.8694000000000001E-12</v>
      </c>
    </row>
    <row r="95" spans="1:29" x14ac:dyDescent="0.25">
      <c r="A95" s="18" t="s">
        <v>164</v>
      </c>
      <c r="B95" s="19">
        <v>3.6221000000000002E-4</v>
      </c>
      <c r="C95" s="18">
        <v>5.8316E-2</v>
      </c>
      <c r="D95" s="19">
        <v>1.4468E-7</v>
      </c>
      <c r="E95" s="19">
        <v>1.9285E-8</v>
      </c>
      <c r="F95" s="19">
        <v>13.329000000000001</v>
      </c>
      <c r="G95" s="18">
        <v>-54.21</v>
      </c>
      <c r="H95" s="18">
        <v>15.773</v>
      </c>
      <c r="I95" s="18">
        <v>29.096</v>
      </c>
      <c r="J95" s="19">
        <v>-7.7226E-19</v>
      </c>
      <c r="K95" s="19">
        <v>4.3355999999999998E-19</v>
      </c>
      <c r="L95" s="19">
        <v>56.142000000000003</v>
      </c>
      <c r="M95" s="18">
        <v>2.8039999999999998</v>
      </c>
      <c r="N95" s="19">
        <v>4.3645000000000003E-2</v>
      </c>
      <c r="O95" s="19">
        <v>1.5565</v>
      </c>
      <c r="P95" s="18">
        <v>7169</v>
      </c>
      <c r="Q95" s="19">
        <v>19.181000000000001</v>
      </c>
      <c r="R95" s="19">
        <v>0.26755000000000001</v>
      </c>
      <c r="S95" s="20">
        <v>1.8957000000000001E-12</v>
      </c>
      <c r="T95" s="19">
        <v>6.5386999999999997E-14</v>
      </c>
      <c r="U95" s="19">
        <v>3.4491999999999998</v>
      </c>
      <c r="V95" s="18">
        <v>0.95660999999999996</v>
      </c>
      <c r="W95" s="19">
        <v>2.0328E-3</v>
      </c>
      <c r="X95" s="19">
        <v>0.21249999999999999</v>
      </c>
      <c r="Z95" s="19">
        <f t="shared" si="50"/>
        <v>1.4468E-7</v>
      </c>
      <c r="AA95" s="18">
        <f t="shared" si="51"/>
        <v>7114.79</v>
      </c>
      <c r="AB95" s="19">
        <f t="shared" si="52"/>
        <v>-7.7226E-19</v>
      </c>
      <c r="AC95" s="19">
        <f t="shared" si="53"/>
        <v>1.8957000000000001E-12</v>
      </c>
    </row>
    <row r="96" spans="1:29" x14ac:dyDescent="0.25">
      <c r="A96" s="18" t="s">
        <v>165</v>
      </c>
      <c r="B96" s="19">
        <v>3.6133999999999998E-4</v>
      </c>
      <c r="C96" s="18">
        <v>5.8174999999999998E-2</v>
      </c>
      <c r="D96" s="19">
        <v>1.4189999999999999E-7</v>
      </c>
      <c r="E96" s="19">
        <v>1.9233999999999999E-8</v>
      </c>
      <c r="F96" s="19">
        <v>13.555</v>
      </c>
      <c r="G96" s="18">
        <v>-50.9</v>
      </c>
      <c r="H96" s="18">
        <v>15.702</v>
      </c>
      <c r="I96" s="18">
        <v>30.849</v>
      </c>
      <c r="J96" s="19">
        <v>-7.4614999999999997E-19</v>
      </c>
      <c r="K96" s="19">
        <v>4.1917999999999999E-19</v>
      </c>
      <c r="L96" s="19">
        <v>56.179000000000002</v>
      </c>
      <c r="M96" s="18">
        <v>2.806</v>
      </c>
      <c r="N96" s="19">
        <v>4.3671000000000001E-2</v>
      </c>
      <c r="O96" s="19">
        <v>1.5563</v>
      </c>
      <c r="P96" s="18">
        <v>7167</v>
      </c>
      <c r="Q96" s="19">
        <v>19.100000000000001</v>
      </c>
      <c r="R96" s="19">
        <v>0.26650000000000001</v>
      </c>
      <c r="S96" s="20">
        <v>1.8687999999999999E-12</v>
      </c>
      <c r="T96" s="19">
        <v>6.4289999999999997E-14</v>
      </c>
      <c r="U96" s="19">
        <v>3.4401999999999999</v>
      </c>
      <c r="V96" s="18">
        <v>0.95740000000000003</v>
      </c>
      <c r="W96" s="19">
        <v>2.0268999999999999E-3</v>
      </c>
      <c r="X96" s="19">
        <v>0.21171000000000001</v>
      </c>
      <c r="Z96" s="19">
        <f t="shared" si="50"/>
        <v>1.4189999999999999E-7</v>
      </c>
      <c r="AA96" s="18">
        <f t="shared" si="51"/>
        <v>7116.1</v>
      </c>
      <c r="AB96" s="19">
        <f t="shared" si="52"/>
        <v>-7.4614999999999997E-19</v>
      </c>
      <c r="AC96" s="19">
        <f t="shared" si="53"/>
        <v>1.8687999999999999E-12</v>
      </c>
    </row>
    <row r="97" spans="1:29" x14ac:dyDescent="0.25">
      <c r="A97" s="13" t="s">
        <v>166</v>
      </c>
      <c r="B97" s="21">
        <v>3.6078999999999999E-4</v>
      </c>
      <c r="C97" s="13">
        <v>5.8088000000000001E-2</v>
      </c>
      <c r="D97" s="21">
        <v>1.423E-7</v>
      </c>
      <c r="E97" s="21">
        <v>1.9186000000000001E-8</v>
      </c>
      <c r="F97" s="21">
        <v>13.483000000000001</v>
      </c>
      <c r="G97" s="13">
        <v>-49.11</v>
      </c>
      <c r="H97" s="13">
        <v>15.638999999999999</v>
      </c>
      <c r="I97" s="13">
        <v>31.844999999999999</v>
      </c>
      <c r="J97" s="21">
        <v>-7.4616E-19</v>
      </c>
      <c r="K97" s="21">
        <v>4.1863000000000002E-19</v>
      </c>
      <c r="L97" s="21">
        <v>56.104999999999997</v>
      </c>
      <c r="M97" s="13">
        <v>2.8069999999999999</v>
      </c>
      <c r="N97" s="21">
        <v>4.3612999999999999E-2</v>
      </c>
      <c r="O97" s="21">
        <v>1.5537000000000001</v>
      </c>
      <c r="P97" s="13">
        <v>7164</v>
      </c>
      <c r="Q97" s="21">
        <v>19.023</v>
      </c>
      <c r="R97" s="21">
        <v>0.26554</v>
      </c>
      <c r="S97" s="30">
        <v>1.8298000000000001E-12</v>
      </c>
      <c r="T97" s="21">
        <v>6.2778000000000005E-14</v>
      </c>
      <c r="U97" s="21">
        <v>3.4308999999999998</v>
      </c>
      <c r="V97" s="13">
        <v>0.95847000000000004</v>
      </c>
      <c r="W97" s="21">
        <v>2.0209E-3</v>
      </c>
      <c r="X97" s="21">
        <v>0.21085000000000001</v>
      </c>
      <c r="Z97" s="21">
        <f t="shared" si="50"/>
        <v>1.423E-7</v>
      </c>
      <c r="AA97" s="13">
        <f t="shared" si="51"/>
        <v>7114.89</v>
      </c>
      <c r="AB97" s="21">
        <f t="shared" si="52"/>
        <v>-7.4616E-19</v>
      </c>
      <c r="AC97" s="21">
        <f t="shared" si="53"/>
        <v>1.8298000000000001E-12</v>
      </c>
    </row>
    <row r="98" spans="1:29" x14ac:dyDescent="0.25">
      <c r="A98" s="28" t="s">
        <v>24</v>
      </c>
      <c r="B98" s="18">
        <f t="shared" ref="B98:X98" si="54">AVERAGE(B93:B97)</f>
        <v>3.6204799999999996E-4</v>
      </c>
      <c r="C98" s="18">
        <f t="shared" si="54"/>
        <v>5.8289600000000011E-2</v>
      </c>
      <c r="D98" s="18">
        <f t="shared" si="54"/>
        <v>1.4335E-7</v>
      </c>
      <c r="E98" s="18">
        <f t="shared" si="54"/>
        <v>1.9255399999999998E-8</v>
      </c>
      <c r="F98" s="18">
        <f t="shared" si="54"/>
        <v>13.440999999999999</v>
      </c>
      <c r="G98" s="18">
        <f t="shared" si="54"/>
        <v>-51.258000000000003</v>
      </c>
      <c r="H98" s="18">
        <f t="shared" si="54"/>
        <v>15.726999999999999</v>
      </c>
      <c r="I98" s="18">
        <f t="shared" si="54"/>
        <v>30.862800000000004</v>
      </c>
      <c r="J98" s="18">
        <f t="shared" si="54"/>
        <v>-7.5935799999999997E-19</v>
      </c>
      <c r="K98" s="18">
        <f t="shared" si="54"/>
        <v>4.2616000000000007E-19</v>
      </c>
      <c r="L98" s="18">
        <f t="shared" si="54"/>
        <v>56.121799999999993</v>
      </c>
      <c r="M98" s="18">
        <f t="shared" si="54"/>
        <v>2.8052000000000001</v>
      </c>
      <c r="N98" s="18">
        <f t="shared" si="54"/>
        <v>4.3627800000000008E-2</v>
      </c>
      <c r="O98" s="18">
        <f t="shared" si="54"/>
        <v>1.55522</v>
      </c>
      <c r="P98" s="18">
        <f t="shared" si="54"/>
        <v>7160</v>
      </c>
      <c r="Q98" s="18">
        <f t="shared" si="54"/>
        <v>19.117799999999999</v>
      </c>
      <c r="R98" s="18">
        <f t="shared" si="54"/>
        <v>0.26700999999999997</v>
      </c>
      <c r="S98" s="31">
        <f t="shared" si="54"/>
        <v>1.8554800000000001E-12</v>
      </c>
      <c r="T98" s="18">
        <f t="shared" si="54"/>
        <v>6.3879599999999998E-14</v>
      </c>
      <c r="U98" s="18">
        <f t="shared" si="54"/>
        <v>3.4427399999999997</v>
      </c>
      <c r="V98" s="18">
        <f t="shared" si="54"/>
        <v>0.9577199999999999</v>
      </c>
      <c r="W98" s="18">
        <f t="shared" si="54"/>
        <v>2.0286199999999996E-3</v>
      </c>
      <c r="X98" s="18">
        <f t="shared" si="54"/>
        <v>0.21181800000000001</v>
      </c>
      <c r="Z98" s="12">
        <f>AVERAGE(Z93:Z97)</f>
        <v>1.4335E-7</v>
      </c>
      <c r="AA98" s="12">
        <f>AVERAGE(AA93:AA97)</f>
        <v>7108.7420000000002</v>
      </c>
      <c r="AB98" s="12">
        <f>AVERAGE(AB93:AB97)</f>
        <v>-7.5935799999999997E-19</v>
      </c>
      <c r="AC98" s="12">
        <f>AVERAGE(AC93:AC97)</f>
        <v>1.8554800000000001E-12</v>
      </c>
    </row>
    <row r="99" spans="1:29" x14ac:dyDescent="0.25">
      <c r="A99" s="2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T99" s="18"/>
      <c r="U99" s="18"/>
      <c r="V99" s="18"/>
      <c r="W99" s="18"/>
      <c r="X99" s="18"/>
    </row>
    <row r="100" spans="1:29" x14ac:dyDescent="0.25">
      <c r="A100" s="2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T100" s="18"/>
      <c r="U100" s="18"/>
      <c r="V100" s="18"/>
      <c r="W100" s="18"/>
      <c r="X100" s="18"/>
    </row>
    <row r="101" spans="1:29" x14ac:dyDescent="0.25">
      <c r="A101" s="2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T101" s="18"/>
      <c r="U101" s="18"/>
      <c r="V101" s="18"/>
      <c r="W101" s="18"/>
      <c r="X101" s="18"/>
    </row>
    <row r="102" spans="1:29" x14ac:dyDescent="0.25">
      <c r="A102" s="2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T102" s="18"/>
      <c r="U102" s="18"/>
      <c r="V102" s="18"/>
      <c r="W102" s="18"/>
      <c r="X102" s="18"/>
    </row>
    <row r="103" spans="1:29" x14ac:dyDescent="0.25">
      <c r="A103" s="56" t="s">
        <v>47</v>
      </c>
      <c r="B103" s="56"/>
      <c r="C103" s="56"/>
      <c r="D103" s="56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T103" s="18"/>
      <c r="U103" s="18"/>
      <c r="V103" s="18"/>
      <c r="W103" s="18"/>
      <c r="X103" s="18"/>
    </row>
    <row r="104" spans="1:29" x14ac:dyDescent="0.25">
      <c r="A104" s="10" t="s">
        <v>50</v>
      </c>
      <c r="B104" s="33">
        <v>1</v>
      </c>
      <c r="C104" s="33">
        <v>2</v>
      </c>
      <c r="D104" s="33">
        <v>3</v>
      </c>
      <c r="E104" s="33">
        <v>4</v>
      </c>
      <c r="F104" s="33">
        <v>5</v>
      </c>
      <c r="G104" s="33">
        <v>6</v>
      </c>
      <c r="H104" s="33">
        <v>7</v>
      </c>
      <c r="I104" s="33">
        <v>8</v>
      </c>
      <c r="J104" s="33">
        <v>9</v>
      </c>
      <c r="K104" s="33">
        <v>10</v>
      </c>
      <c r="L104" s="33">
        <v>11</v>
      </c>
      <c r="M104" s="32"/>
      <c r="N104" s="32"/>
      <c r="O104" s="18"/>
      <c r="P104" s="18"/>
      <c r="Q104" s="18"/>
      <c r="R104" s="18"/>
      <c r="T104" s="18"/>
      <c r="U104" s="18"/>
      <c r="V104" s="18"/>
      <c r="W104" s="18"/>
      <c r="X104" s="18"/>
    </row>
    <row r="105" spans="1:29" x14ac:dyDescent="0.25">
      <c r="A105" s="10" t="s">
        <v>46</v>
      </c>
      <c r="B105" s="40">
        <f>(B104-1)*40/60</f>
        <v>0</v>
      </c>
      <c r="C105" s="40">
        <f>(C104-1)*5/60</f>
        <v>8.3333333333333329E-2</v>
      </c>
      <c r="D105" s="40">
        <f>(D104-2)*30/60</f>
        <v>0.5</v>
      </c>
      <c r="E105" s="40">
        <f t="shared" ref="E105:L105" si="55">(E104-2)*30/60</f>
        <v>1</v>
      </c>
      <c r="F105" s="40">
        <f t="shared" si="55"/>
        <v>1.5</v>
      </c>
      <c r="G105" s="40">
        <f t="shared" si="55"/>
        <v>2</v>
      </c>
      <c r="H105" s="40">
        <f t="shared" si="55"/>
        <v>2.5</v>
      </c>
      <c r="I105" s="40">
        <f t="shared" si="55"/>
        <v>3</v>
      </c>
      <c r="J105" s="40">
        <f t="shared" si="55"/>
        <v>3.5</v>
      </c>
      <c r="K105" s="40">
        <f t="shared" si="55"/>
        <v>4</v>
      </c>
      <c r="L105" s="40">
        <f t="shared" si="55"/>
        <v>4.5</v>
      </c>
      <c r="M105" s="32"/>
      <c r="N105" s="32"/>
      <c r="O105" s="18"/>
      <c r="P105" s="18"/>
      <c r="Q105" s="18"/>
      <c r="R105" s="18"/>
      <c r="T105" s="18"/>
      <c r="U105" s="18"/>
      <c r="V105" s="18"/>
      <c r="W105" s="18"/>
      <c r="X105" s="18"/>
    </row>
    <row r="106" spans="1:29" x14ac:dyDescent="0.25">
      <c r="A106" s="10" t="s">
        <v>51</v>
      </c>
      <c r="B106" s="34">
        <v>6500</v>
      </c>
      <c r="C106" s="34">
        <v>6600</v>
      </c>
      <c r="D106" s="34">
        <v>12400</v>
      </c>
      <c r="E106" s="34"/>
      <c r="F106" s="34"/>
      <c r="G106" s="34"/>
      <c r="H106" s="34"/>
      <c r="I106" s="45"/>
      <c r="J106" s="46"/>
      <c r="K106" s="34"/>
      <c r="L106" s="34"/>
      <c r="M106" s="32"/>
      <c r="N106" s="32"/>
      <c r="O106" s="18"/>
      <c r="P106" s="18"/>
      <c r="Q106" s="18"/>
      <c r="R106" s="18"/>
      <c r="T106" s="18"/>
      <c r="U106" s="18"/>
      <c r="V106" s="18"/>
      <c r="W106" s="18"/>
      <c r="X106" s="18"/>
    </row>
    <row r="107" spans="1:29" x14ac:dyDescent="0.25">
      <c r="A107" s="10" t="s">
        <v>52</v>
      </c>
      <c r="B107" s="34"/>
      <c r="C107" s="34"/>
      <c r="D107" s="34"/>
      <c r="E107" s="34">
        <v>25000</v>
      </c>
      <c r="F107" s="34">
        <v>72000</v>
      </c>
      <c r="G107" s="34"/>
      <c r="H107" s="34"/>
      <c r="I107" s="45"/>
      <c r="J107" s="46"/>
      <c r="K107" s="34"/>
      <c r="L107" s="34"/>
      <c r="M107" s="32"/>
      <c r="N107" s="32"/>
      <c r="O107" s="18"/>
      <c r="P107" s="18"/>
      <c r="Q107" s="18"/>
      <c r="R107" s="18"/>
      <c r="T107" s="18"/>
      <c r="U107" s="18"/>
      <c r="V107" s="18"/>
      <c r="W107" s="18"/>
      <c r="X107" s="18"/>
    </row>
    <row r="108" spans="1:29" x14ac:dyDescent="0.25">
      <c r="A108" s="10" t="s">
        <v>53</v>
      </c>
      <c r="B108" s="34"/>
      <c r="C108" s="34"/>
      <c r="D108" s="34"/>
      <c r="E108" s="34"/>
      <c r="F108" s="34"/>
      <c r="G108" s="34">
        <v>190000</v>
      </c>
      <c r="H108" s="34">
        <v>100000</v>
      </c>
      <c r="I108" s="45">
        <v>600000</v>
      </c>
      <c r="J108" s="46"/>
      <c r="K108" s="34"/>
      <c r="L108" s="34"/>
      <c r="M108" s="32"/>
      <c r="N108" s="32"/>
      <c r="O108" s="18"/>
      <c r="P108" s="18"/>
      <c r="Q108" s="18"/>
      <c r="R108" s="18"/>
      <c r="T108" s="18"/>
      <c r="U108" s="18"/>
      <c r="V108" s="18"/>
      <c r="W108" s="18"/>
      <c r="X108" s="18"/>
    </row>
    <row r="109" spans="1:29" x14ac:dyDescent="0.25">
      <c r="A109" s="10" t="s">
        <v>54</v>
      </c>
      <c r="B109" s="34"/>
      <c r="C109" s="34"/>
      <c r="D109" s="34"/>
      <c r="E109" s="34"/>
      <c r="F109" s="34"/>
      <c r="G109" s="34"/>
      <c r="H109" s="34"/>
      <c r="I109" s="45">
        <v>1000000</v>
      </c>
      <c r="J109" s="46">
        <v>2000000</v>
      </c>
      <c r="K109" s="34">
        <v>10000000</v>
      </c>
      <c r="L109" s="34"/>
      <c r="M109" s="32"/>
      <c r="N109" s="32"/>
      <c r="O109" s="18"/>
      <c r="P109" s="18"/>
      <c r="Q109" s="18"/>
      <c r="R109" s="18"/>
      <c r="T109" s="18"/>
      <c r="U109" s="18"/>
      <c r="V109" s="18"/>
      <c r="W109" s="18"/>
      <c r="X109" s="18"/>
    </row>
    <row r="110" spans="1:29" x14ac:dyDescent="0.25">
      <c r="A110" s="10" t="s">
        <v>55</v>
      </c>
      <c r="B110" s="34"/>
      <c r="C110" s="34"/>
      <c r="D110" s="34"/>
      <c r="E110" s="34"/>
      <c r="F110" s="34"/>
      <c r="G110" s="34"/>
      <c r="H110" s="34"/>
      <c r="I110" s="45"/>
      <c r="J110" s="46"/>
      <c r="K110" s="34"/>
      <c r="L110" s="34">
        <v>0</v>
      </c>
      <c r="M110" s="32"/>
      <c r="N110" s="32"/>
      <c r="O110" s="18"/>
      <c r="P110" s="18"/>
      <c r="Q110" s="18"/>
      <c r="R110" s="18"/>
      <c r="T110" s="18"/>
      <c r="U110" s="18"/>
      <c r="V110" s="18"/>
      <c r="W110" s="18"/>
      <c r="X110" s="18"/>
    </row>
    <row r="111" spans="1:29" x14ac:dyDescent="0.25">
      <c r="A111" s="32" t="s">
        <v>48</v>
      </c>
      <c r="B111" s="34">
        <f t="shared" ref="B111:L111" si="56">AVERAGE(B106:B110)</f>
        <v>6500</v>
      </c>
      <c r="C111" s="34">
        <f t="shared" si="56"/>
        <v>6600</v>
      </c>
      <c r="D111" s="34">
        <f t="shared" si="56"/>
        <v>12400</v>
      </c>
      <c r="E111" s="34">
        <f t="shared" si="56"/>
        <v>25000</v>
      </c>
      <c r="F111" s="34">
        <f t="shared" si="56"/>
        <v>72000</v>
      </c>
      <c r="G111" s="34">
        <f t="shared" si="56"/>
        <v>190000</v>
      </c>
      <c r="H111" s="34">
        <f t="shared" si="56"/>
        <v>100000</v>
      </c>
      <c r="I111" s="34">
        <f t="shared" si="56"/>
        <v>800000</v>
      </c>
      <c r="J111" s="34">
        <f t="shared" si="56"/>
        <v>2000000</v>
      </c>
      <c r="K111" s="34">
        <f t="shared" si="56"/>
        <v>10000000</v>
      </c>
      <c r="L111" s="34">
        <f t="shared" si="56"/>
        <v>0</v>
      </c>
      <c r="M111" s="32"/>
      <c r="N111" s="32"/>
      <c r="O111" s="18"/>
      <c r="P111" s="18"/>
      <c r="Q111" s="18"/>
      <c r="R111" s="18"/>
      <c r="T111" s="18"/>
      <c r="U111" s="18"/>
      <c r="V111" s="18"/>
      <c r="W111" s="18"/>
      <c r="X111" s="18"/>
    </row>
    <row r="112" spans="1:29" x14ac:dyDescent="0.25">
      <c r="A112" s="28"/>
      <c r="B112" s="19"/>
      <c r="C112" s="19"/>
      <c r="D112" s="19"/>
      <c r="E112" s="19"/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T112" s="18"/>
      <c r="U112" s="18"/>
      <c r="V112" s="18"/>
      <c r="W112" s="18"/>
      <c r="X112" s="18"/>
    </row>
    <row r="113" spans="1:24" x14ac:dyDescent="0.25">
      <c r="A113" s="28"/>
      <c r="B113" s="19"/>
      <c r="C113" s="19"/>
      <c r="D113" s="19"/>
      <c r="E113" s="19"/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T113" s="18"/>
      <c r="U113" s="18"/>
      <c r="V113" s="18"/>
      <c r="W113" s="18"/>
      <c r="X113" s="18"/>
    </row>
    <row r="115" spans="1:24" x14ac:dyDescent="0.25">
      <c r="A115" s="35" t="s">
        <v>40</v>
      </c>
    </row>
    <row r="116" spans="1:24" x14ac:dyDescent="0.25">
      <c r="A116" s="36"/>
      <c r="B116" s="57" t="s">
        <v>21</v>
      </c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8"/>
    </row>
    <row r="117" spans="1:24" x14ac:dyDescent="0.25">
      <c r="A117" s="41" t="s">
        <v>50</v>
      </c>
      <c r="B117" s="33">
        <v>1</v>
      </c>
      <c r="C117" s="33">
        <v>2</v>
      </c>
      <c r="D117" s="33">
        <v>3</v>
      </c>
      <c r="E117" s="33">
        <v>4</v>
      </c>
      <c r="F117" s="33">
        <v>5</v>
      </c>
      <c r="G117" s="33">
        <v>6</v>
      </c>
      <c r="H117" s="33">
        <v>7</v>
      </c>
      <c r="I117" s="33">
        <v>8</v>
      </c>
      <c r="J117" s="33">
        <v>9</v>
      </c>
      <c r="K117" s="33">
        <v>10</v>
      </c>
      <c r="L117" s="33">
        <v>11</v>
      </c>
      <c r="M117" s="47"/>
      <c r="N117" s="48"/>
    </row>
    <row r="118" spans="1:24" x14ac:dyDescent="0.25">
      <c r="A118" s="10" t="s">
        <v>46</v>
      </c>
      <c r="B118" s="40">
        <f>(B117-1)*40/60</f>
        <v>0</v>
      </c>
      <c r="C118" s="40">
        <f>(C117-1)*5/60</f>
        <v>8.3333333333333329E-2</v>
      </c>
      <c r="D118" s="40">
        <f>(D117-2)*30/60</f>
        <v>0.5</v>
      </c>
      <c r="E118" s="40">
        <f t="shared" ref="E118:L118" si="57">(E117-2)*30/60</f>
        <v>1</v>
      </c>
      <c r="F118" s="40">
        <f t="shared" si="57"/>
        <v>1.5</v>
      </c>
      <c r="G118" s="40">
        <f t="shared" si="57"/>
        <v>2</v>
      </c>
      <c r="H118" s="40">
        <f t="shared" si="57"/>
        <v>2.5</v>
      </c>
      <c r="I118" s="40">
        <f t="shared" si="57"/>
        <v>3</v>
      </c>
      <c r="J118" s="40">
        <f t="shared" si="57"/>
        <v>3.5</v>
      </c>
      <c r="K118" s="40">
        <f t="shared" si="57"/>
        <v>4</v>
      </c>
      <c r="L118" s="40">
        <f t="shared" si="57"/>
        <v>4.5</v>
      </c>
      <c r="M118" s="32"/>
      <c r="N118" s="32"/>
    </row>
    <row r="119" spans="1:24" x14ac:dyDescent="0.25">
      <c r="A119" s="33">
        <v>1</v>
      </c>
      <c r="B119" s="42">
        <f>S3</f>
        <v>1.6676000000000001E-12</v>
      </c>
      <c r="C119" s="42">
        <f>S12</f>
        <v>1.735E-12</v>
      </c>
      <c r="D119" s="42">
        <f>S21</f>
        <v>1.7486E-12</v>
      </c>
      <c r="E119" s="42">
        <f>S30</f>
        <v>1.7519E-12</v>
      </c>
      <c r="F119" s="42">
        <f>S39</f>
        <v>1.7868E-12</v>
      </c>
      <c r="G119" s="42">
        <f>S48</f>
        <v>1.8417000000000001E-12</v>
      </c>
      <c r="H119" s="42">
        <f>S57</f>
        <v>1.8067E-12</v>
      </c>
      <c r="I119" s="42">
        <f>S66</f>
        <v>1.8798000000000001E-12</v>
      </c>
      <c r="J119" s="43">
        <f>S75</f>
        <v>1.8316E-12</v>
      </c>
      <c r="K119" s="42">
        <f>S84</f>
        <v>1.8297000000000002E-12</v>
      </c>
      <c r="L119" s="42">
        <f>S93</f>
        <v>1.8137E-12</v>
      </c>
      <c r="M119" s="37"/>
      <c r="N119" s="37"/>
    </row>
    <row r="120" spans="1:24" x14ac:dyDescent="0.25">
      <c r="A120" s="33">
        <v>2</v>
      </c>
      <c r="B120" s="42">
        <f>S4</f>
        <v>1.6857E-12</v>
      </c>
      <c r="C120" s="42">
        <f>S13</f>
        <v>1.7193E-12</v>
      </c>
      <c r="D120" s="42">
        <f>S22</f>
        <v>1.7572E-12</v>
      </c>
      <c r="E120" s="42">
        <f>S31</f>
        <v>1.796E-12</v>
      </c>
      <c r="F120" s="42">
        <f>S40</f>
        <v>1.7816E-12</v>
      </c>
      <c r="G120" s="42">
        <f t="shared" ref="G120:G123" si="58">S49</f>
        <v>1.7785999999999999E-12</v>
      </c>
      <c r="H120" s="42">
        <f t="shared" ref="H120:H123" si="59">S58</f>
        <v>1.8113999999999999E-12</v>
      </c>
      <c r="I120" s="42">
        <f t="shared" ref="I120:I123" si="60">S67</f>
        <v>1.8623999999999998E-12</v>
      </c>
      <c r="J120" s="43">
        <f t="shared" ref="J120:J123" si="61">S76</f>
        <v>1.8316E-12</v>
      </c>
      <c r="K120" s="42">
        <f t="shared" ref="K120:K123" si="62">S85</f>
        <v>1.8509000000000001E-12</v>
      </c>
      <c r="L120" s="42">
        <f t="shared" ref="L120:L123" si="63">S94</f>
        <v>1.8694000000000001E-12</v>
      </c>
      <c r="M120" s="37"/>
      <c r="N120" s="37"/>
    </row>
    <row r="121" spans="1:24" x14ac:dyDescent="0.25">
      <c r="A121" s="33">
        <v>3</v>
      </c>
      <c r="B121" s="42">
        <f>S5</f>
        <v>1.6765999999999999E-12</v>
      </c>
      <c r="C121" s="42">
        <f>S14</f>
        <v>1.7097000000000001E-12</v>
      </c>
      <c r="D121" s="42">
        <f>S23</f>
        <v>1.7696000000000001E-12</v>
      </c>
      <c r="E121" s="42">
        <f>S32</f>
        <v>1.7956999999999999E-12</v>
      </c>
      <c r="F121" s="42">
        <f>S41</f>
        <v>1.7955999999999999E-12</v>
      </c>
      <c r="G121" s="42">
        <f t="shared" si="58"/>
        <v>1.7975E-12</v>
      </c>
      <c r="H121" s="42">
        <f t="shared" si="59"/>
        <v>1.7914E-12</v>
      </c>
      <c r="I121" s="42">
        <f t="shared" si="60"/>
        <v>1.8255999999999998E-12</v>
      </c>
      <c r="J121" s="43">
        <f t="shared" si="61"/>
        <v>1.8067E-12</v>
      </c>
      <c r="K121" s="42">
        <f t="shared" si="62"/>
        <v>1.8578E-12</v>
      </c>
      <c r="L121" s="42">
        <f t="shared" si="63"/>
        <v>1.8957000000000001E-12</v>
      </c>
      <c r="M121" s="37"/>
      <c r="N121" s="37"/>
    </row>
    <row r="122" spans="1:24" x14ac:dyDescent="0.25">
      <c r="A122" s="33">
        <v>4</v>
      </c>
      <c r="B122" s="42">
        <f>S6</f>
        <v>1.6784E-12</v>
      </c>
      <c r="C122" s="42">
        <f>S15</f>
        <v>1.7415E-12</v>
      </c>
      <c r="D122" s="42">
        <f>S24</f>
        <v>1.7817999999999999E-12</v>
      </c>
      <c r="E122" s="42">
        <f>S33</f>
        <v>1.7956999999999999E-12</v>
      </c>
      <c r="F122" s="42">
        <f>S42</f>
        <v>1.7978000000000001E-12</v>
      </c>
      <c r="G122" s="42">
        <f t="shared" si="58"/>
        <v>1.8229999999999998E-12</v>
      </c>
      <c r="H122" s="42">
        <f t="shared" si="59"/>
        <v>1.8246000000000001E-12</v>
      </c>
      <c r="I122" s="42">
        <f t="shared" si="60"/>
        <v>1.8600000000000002E-12</v>
      </c>
      <c r="J122" s="43">
        <f t="shared" si="61"/>
        <v>1.8358999999999999E-12</v>
      </c>
      <c r="K122" s="42">
        <f t="shared" si="62"/>
        <v>1.8268999999999998E-12</v>
      </c>
      <c r="L122" s="42">
        <f t="shared" si="63"/>
        <v>1.8687999999999999E-12</v>
      </c>
      <c r="M122" s="37"/>
      <c r="N122" s="37"/>
    </row>
    <row r="123" spans="1:24" x14ac:dyDescent="0.25">
      <c r="A123" s="33">
        <v>5</v>
      </c>
      <c r="B123" s="42">
        <f>S7</f>
        <v>1.6791E-12</v>
      </c>
      <c r="C123" s="42">
        <f>S16</f>
        <v>1.7348E-12</v>
      </c>
      <c r="D123" s="42">
        <f>S25</f>
        <v>1.785E-12</v>
      </c>
      <c r="E123" s="42">
        <f>S34</f>
        <v>1.7935E-12</v>
      </c>
      <c r="F123" s="42">
        <f>S43</f>
        <v>1.7745999999999999E-12</v>
      </c>
      <c r="G123" s="42">
        <f t="shared" si="58"/>
        <v>1.7941E-12</v>
      </c>
      <c r="H123" s="42">
        <f t="shared" si="59"/>
        <v>1.8267999999999998E-12</v>
      </c>
      <c r="I123" s="42">
        <f t="shared" si="60"/>
        <v>1.8470000000000001E-12</v>
      </c>
      <c r="J123" s="43">
        <f t="shared" si="61"/>
        <v>1.8303E-12</v>
      </c>
      <c r="K123" s="42">
        <f t="shared" si="62"/>
        <v>1.8297000000000002E-12</v>
      </c>
      <c r="L123" s="42">
        <f t="shared" si="63"/>
        <v>1.8298000000000001E-12</v>
      </c>
      <c r="M123" s="37"/>
      <c r="N123" s="37"/>
    </row>
    <row r="124" spans="1:24" x14ac:dyDescent="0.25">
      <c r="A124" s="33" t="s">
        <v>22</v>
      </c>
      <c r="B124" s="34">
        <f t="shared" ref="B124:L124" si="64">AVERAGE(B119:B123)</f>
        <v>1.6774799999999998E-12</v>
      </c>
      <c r="C124" s="34">
        <f t="shared" si="64"/>
        <v>1.7280600000000002E-12</v>
      </c>
      <c r="D124" s="34">
        <f t="shared" si="64"/>
        <v>1.7684400000000001E-12</v>
      </c>
      <c r="E124" s="34">
        <f t="shared" si="64"/>
        <v>1.7865599999999998E-12</v>
      </c>
      <c r="F124" s="34">
        <f t="shared" si="64"/>
        <v>1.78728E-12</v>
      </c>
      <c r="G124" s="34">
        <f t="shared" si="64"/>
        <v>1.80698E-12</v>
      </c>
      <c r="H124" s="34">
        <f t="shared" si="64"/>
        <v>1.8121800000000001E-12</v>
      </c>
      <c r="I124" s="34">
        <f t="shared" si="64"/>
        <v>1.85496E-12</v>
      </c>
      <c r="J124" s="34">
        <f t="shared" si="64"/>
        <v>1.8272200000000004E-12</v>
      </c>
      <c r="K124" s="34">
        <f t="shared" si="64"/>
        <v>1.8390000000000001E-12</v>
      </c>
      <c r="L124" s="34">
        <f t="shared" si="64"/>
        <v>1.8554800000000001E-12</v>
      </c>
      <c r="M124" s="32"/>
      <c r="N124" s="32"/>
    </row>
    <row r="125" spans="1:24" x14ac:dyDescent="0.25">
      <c r="A125" s="33" t="s">
        <v>23</v>
      </c>
      <c r="B125" s="34">
        <f t="shared" ref="B125:L125" si="65">STDEV(B119:B123)</f>
        <v>6.5082255646220114E-15</v>
      </c>
      <c r="C125" s="34">
        <f t="shared" si="65"/>
        <v>1.3115372659593E-14</v>
      </c>
      <c r="D125" s="34">
        <f t="shared" si="65"/>
        <v>1.5604742868756242E-14</v>
      </c>
      <c r="E125" s="34">
        <f t="shared" si="65"/>
        <v>1.9401494787773404E-14</v>
      </c>
      <c r="F125" s="34">
        <f t="shared" si="65"/>
        <v>9.658778390666211E-15</v>
      </c>
      <c r="G125" s="34">
        <f t="shared" si="65"/>
        <v>2.5116269627474578E-14</v>
      </c>
      <c r="H125" s="34">
        <f t="shared" si="65"/>
        <v>1.4408747343193978E-14</v>
      </c>
      <c r="I125" s="34">
        <f t="shared" si="65"/>
        <v>2.0144180301020033E-14</v>
      </c>
      <c r="J125" s="34">
        <f t="shared" si="65"/>
        <v>1.1664776037284204E-14</v>
      </c>
      <c r="K125" s="34">
        <f t="shared" si="65"/>
        <v>1.4269197594819422E-14</v>
      </c>
      <c r="L125" s="34">
        <f t="shared" si="65"/>
        <v>3.3143129001348065E-14</v>
      </c>
      <c r="M125" s="32"/>
      <c r="N125" s="32"/>
    </row>
    <row r="126" spans="1:24" x14ac:dyDescent="0.25">
      <c r="A126" s="33" t="s">
        <v>25</v>
      </c>
      <c r="B126" s="38">
        <f>(B124-$B124)/B124</f>
        <v>0</v>
      </c>
      <c r="C126" s="38">
        <f t="shared" ref="C126:L126" si="66">(C124-$B124)/C124</f>
        <v>2.9269817020242568E-2</v>
      </c>
      <c r="D126" s="38">
        <f>(D124-$B124)/D124</f>
        <v>5.1435163194680195E-2</v>
      </c>
      <c r="E126" s="38">
        <f t="shared" si="66"/>
        <v>6.1055883933369151E-2</v>
      </c>
      <c r="F126" s="38">
        <f t="shared" si="66"/>
        <v>6.1434134550825949E-2</v>
      </c>
      <c r="G126" s="38">
        <f t="shared" si="66"/>
        <v>7.1666537537770317E-2</v>
      </c>
      <c r="H126" s="38">
        <f t="shared" si="66"/>
        <v>7.433036453332463E-2</v>
      </c>
      <c r="I126" s="38">
        <f t="shared" si="66"/>
        <v>9.5678613015914182E-2</v>
      </c>
      <c r="J126" s="38">
        <f t="shared" si="66"/>
        <v>8.1949628397237614E-2</v>
      </c>
      <c r="K126" s="38">
        <f t="shared" si="66"/>
        <v>8.7830342577487924E-2</v>
      </c>
      <c r="L126" s="38">
        <f t="shared" si="66"/>
        <v>9.5932049927781621E-2</v>
      </c>
      <c r="M126" s="37"/>
      <c r="N126" s="37"/>
    </row>
    <row r="127" spans="1:24" x14ac:dyDescent="0.25">
      <c r="D127" s="44">
        <f>(D124-$C124)/D124</f>
        <v>2.283368392481502E-2</v>
      </c>
      <c r="E127" s="44">
        <f t="shared" ref="E127:L127" si="67">(E124-$C124)/E124</f>
        <v>3.2744492208489837E-2</v>
      </c>
      <c r="F127" s="44">
        <f t="shared" si="67"/>
        <v>3.313414797905187E-2</v>
      </c>
      <c r="G127" s="44">
        <f t="shared" si="67"/>
        <v>4.3675082181319012E-2</v>
      </c>
      <c r="H127" s="44">
        <f t="shared" si="67"/>
        <v>4.6419229877826623E-2</v>
      </c>
      <c r="I127" s="44">
        <f t="shared" si="67"/>
        <v>6.8411178677707227E-2</v>
      </c>
      <c r="J127" s="44">
        <f t="shared" si="67"/>
        <v>5.4268232615667593E-2</v>
      </c>
      <c r="K127" s="44">
        <f t="shared" si="67"/>
        <v>6.0326264274061944E-2</v>
      </c>
      <c r="L127" s="44">
        <f t="shared" si="67"/>
        <v>6.8672257313471374E-2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7"/>
  <sheetViews>
    <sheetView tabSelected="1" topLeftCell="A79" workbookViewId="0">
      <selection activeCell="P123" sqref="P123"/>
    </sheetView>
  </sheetViews>
  <sheetFormatPr defaultColWidth="9.140625" defaultRowHeight="15" x14ac:dyDescent="0.25"/>
  <cols>
    <col min="1" max="1" width="19.42578125" style="12" customWidth="1"/>
    <col min="2" max="5" width="9.140625" style="12"/>
    <col min="6" max="6" width="9.42578125" style="12" customWidth="1"/>
    <col min="7" max="22" width="9.140625" style="12"/>
    <col min="23" max="23" width="9.42578125" style="12" customWidth="1"/>
    <col min="24" max="24" width="14.7109375" style="12" bestFit="1" customWidth="1"/>
    <col min="25" max="16384" width="9.140625" style="12"/>
  </cols>
  <sheetData>
    <row r="1" spans="1:29" x14ac:dyDescent="0.25">
      <c r="A1" s="39">
        <v>1</v>
      </c>
    </row>
    <row r="2" spans="1:29" x14ac:dyDescent="0.25">
      <c r="A2" s="13" t="s">
        <v>200</v>
      </c>
      <c r="B2" s="13" t="s">
        <v>12</v>
      </c>
      <c r="C2" s="13" t="s">
        <v>13</v>
      </c>
      <c r="D2" s="13" t="s">
        <v>201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202</v>
      </c>
      <c r="K2" s="13" t="s">
        <v>203</v>
      </c>
      <c r="L2" s="13" t="s">
        <v>204</v>
      </c>
      <c r="M2" s="13" t="s">
        <v>205</v>
      </c>
      <c r="N2" s="13" t="s">
        <v>206</v>
      </c>
      <c r="O2" s="13" t="s">
        <v>207</v>
      </c>
      <c r="P2" s="13" t="s">
        <v>208</v>
      </c>
      <c r="Q2" s="13" t="s">
        <v>19</v>
      </c>
      <c r="R2" s="13" t="s">
        <v>20</v>
      </c>
      <c r="S2" s="14" t="s">
        <v>209</v>
      </c>
      <c r="T2" s="13" t="s">
        <v>210</v>
      </c>
      <c r="U2" s="13" t="s">
        <v>211</v>
      </c>
      <c r="V2" s="13" t="s">
        <v>212</v>
      </c>
      <c r="W2" s="13" t="s">
        <v>213</v>
      </c>
      <c r="X2" s="13" t="s">
        <v>214</v>
      </c>
      <c r="Z2" s="12" t="s">
        <v>43</v>
      </c>
      <c r="AA2" s="12" t="s">
        <v>42</v>
      </c>
      <c r="AB2" s="12" t="s">
        <v>44</v>
      </c>
      <c r="AC2" s="12" t="s">
        <v>45</v>
      </c>
    </row>
    <row r="3" spans="1:29" x14ac:dyDescent="0.25">
      <c r="A3" s="15" t="s">
        <v>215</v>
      </c>
      <c r="B3" s="16">
        <v>8.3663000000000002E-5</v>
      </c>
      <c r="C3" s="15">
        <v>1.6313999999999999E-2</v>
      </c>
      <c r="D3" s="16">
        <v>3.0606999999999999E-7</v>
      </c>
      <c r="E3" s="16">
        <v>1.1940999999999999E-8</v>
      </c>
      <c r="F3" s="16">
        <v>3.9014000000000002</v>
      </c>
      <c r="G3" s="15">
        <v>73.67</v>
      </c>
      <c r="H3" s="15">
        <v>8.6143999999999998</v>
      </c>
      <c r="I3" s="15">
        <v>11.693</v>
      </c>
      <c r="J3" s="16">
        <v>1.8834999999999999E-7</v>
      </c>
      <c r="K3" s="16">
        <v>9.2814999999999994E-9</v>
      </c>
      <c r="L3" s="16">
        <v>4.9278000000000004</v>
      </c>
      <c r="M3" s="15">
        <v>0.72338000000000002</v>
      </c>
      <c r="N3" s="16">
        <v>4.2932999999999999E-3</v>
      </c>
      <c r="O3" s="16">
        <v>0.59350999999999998</v>
      </c>
      <c r="P3" s="15">
        <v>7652</v>
      </c>
      <c r="Q3" s="16">
        <v>11.266999999999999</v>
      </c>
      <c r="R3" s="16">
        <v>0.14724000000000001</v>
      </c>
      <c r="S3" s="17">
        <v>1.4103E-12</v>
      </c>
      <c r="T3" s="16">
        <v>2.7467999999999999E-14</v>
      </c>
      <c r="U3" s="16">
        <v>1.9477</v>
      </c>
      <c r="V3" s="15">
        <v>0.97485999999999995</v>
      </c>
      <c r="W3" s="16">
        <v>1.1417E-3</v>
      </c>
      <c r="X3" s="16">
        <v>0.11711000000000001</v>
      </c>
      <c r="Z3" s="16">
        <f>D3</f>
        <v>3.0606999999999999E-7</v>
      </c>
      <c r="AA3" s="15">
        <f>G3+P3</f>
        <v>7725.67</v>
      </c>
      <c r="AB3" s="16">
        <f>J3</f>
        <v>1.8834999999999999E-7</v>
      </c>
      <c r="AC3" s="16">
        <f>S3</f>
        <v>1.4103E-12</v>
      </c>
    </row>
    <row r="4" spans="1:29" x14ac:dyDescent="0.25">
      <c r="A4" s="18" t="s">
        <v>216</v>
      </c>
      <c r="B4" s="19">
        <v>8.4734000000000006E-5</v>
      </c>
      <c r="C4" s="18">
        <v>1.6522999999999999E-2</v>
      </c>
      <c r="D4" s="19">
        <v>3.0193E-7</v>
      </c>
      <c r="E4" s="19">
        <v>1.1974E-8</v>
      </c>
      <c r="F4" s="19">
        <v>3.9658000000000002</v>
      </c>
      <c r="G4" s="18">
        <v>76.599999999999994</v>
      </c>
      <c r="H4" s="18">
        <v>8.6198999999999995</v>
      </c>
      <c r="I4" s="18">
        <v>11.253</v>
      </c>
      <c r="J4" s="19">
        <v>1.882E-7</v>
      </c>
      <c r="K4" s="19">
        <v>9.4612000000000004E-9</v>
      </c>
      <c r="L4" s="19">
        <v>5.0271999999999997</v>
      </c>
      <c r="M4" s="18">
        <v>0.72480999999999995</v>
      </c>
      <c r="N4" s="19">
        <v>4.3797000000000003E-3</v>
      </c>
      <c r="O4" s="19">
        <v>0.60424999999999995</v>
      </c>
      <c r="P4" s="18">
        <v>7673</v>
      </c>
      <c r="Q4" s="19">
        <v>11.282999999999999</v>
      </c>
      <c r="R4" s="19">
        <v>0.14704999999999999</v>
      </c>
      <c r="S4" s="20">
        <v>1.4031999999999999E-12</v>
      </c>
      <c r="T4" s="19">
        <v>2.7363999999999999E-14</v>
      </c>
      <c r="U4" s="19">
        <v>1.9500999999999999</v>
      </c>
      <c r="V4" s="18">
        <v>0.97513000000000005</v>
      </c>
      <c r="W4" s="19">
        <v>1.1428E-3</v>
      </c>
      <c r="X4" s="19">
        <v>0.11719</v>
      </c>
      <c r="Z4" s="19">
        <f t="shared" ref="Z4:Z7" si="0">D4</f>
        <v>3.0193E-7</v>
      </c>
      <c r="AA4" s="18">
        <f t="shared" ref="AA4:AA7" si="1">G4+P4</f>
        <v>7749.6</v>
      </c>
      <c r="AB4" s="19">
        <f t="shared" ref="AB4:AB7" si="2">J4</f>
        <v>1.882E-7</v>
      </c>
      <c r="AC4" s="19">
        <f t="shared" ref="AC4:AC7" si="3">S4</f>
        <v>1.4031999999999999E-12</v>
      </c>
    </row>
    <row r="5" spans="1:29" x14ac:dyDescent="0.25">
      <c r="A5" s="18" t="s">
        <v>217</v>
      </c>
      <c r="B5" s="19">
        <v>8.3751000000000005E-5</v>
      </c>
      <c r="C5" s="18">
        <v>1.6330999999999998E-2</v>
      </c>
      <c r="D5" s="19">
        <v>3.0610999999999998E-7</v>
      </c>
      <c r="E5" s="19">
        <v>1.1884000000000001E-8</v>
      </c>
      <c r="F5" s="19">
        <v>3.8822999999999999</v>
      </c>
      <c r="G5" s="18">
        <v>76.33</v>
      </c>
      <c r="H5" s="18">
        <v>8.5431000000000008</v>
      </c>
      <c r="I5" s="18">
        <v>11.192</v>
      </c>
      <c r="J5" s="19">
        <v>1.917E-7</v>
      </c>
      <c r="K5" s="19">
        <v>9.5864999999999995E-9</v>
      </c>
      <c r="L5" s="19">
        <v>5.0007999999999999</v>
      </c>
      <c r="M5" s="18">
        <v>0.72345999999999999</v>
      </c>
      <c r="N5" s="19">
        <v>4.3569000000000004E-3</v>
      </c>
      <c r="O5" s="19">
        <v>0.60223000000000004</v>
      </c>
      <c r="P5" s="18">
        <v>7668</v>
      </c>
      <c r="Q5" s="19">
        <v>11.183999999999999</v>
      </c>
      <c r="R5" s="19">
        <v>0.14585000000000001</v>
      </c>
      <c r="S5" s="20">
        <v>1.3654E-12</v>
      </c>
      <c r="T5" s="19">
        <v>2.6418E-14</v>
      </c>
      <c r="U5" s="19">
        <v>1.9348000000000001</v>
      </c>
      <c r="V5" s="18">
        <v>0.97648999999999997</v>
      </c>
      <c r="W5" s="19">
        <v>1.1336E-3</v>
      </c>
      <c r="X5" s="19">
        <v>0.11609</v>
      </c>
      <c r="Z5" s="19">
        <f t="shared" si="0"/>
        <v>3.0610999999999998E-7</v>
      </c>
      <c r="AA5" s="18">
        <f t="shared" si="1"/>
        <v>7744.33</v>
      </c>
      <c r="AB5" s="19">
        <f t="shared" si="2"/>
        <v>1.917E-7</v>
      </c>
      <c r="AC5" s="19">
        <f t="shared" si="3"/>
        <v>1.3654E-12</v>
      </c>
    </row>
    <row r="6" spans="1:29" x14ac:dyDescent="0.25">
      <c r="A6" s="18" t="s">
        <v>218</v>
      </c>
      <c r="B6" s="19">
        <v>8.3154999999999999E-5</v>
      </c>
      <c r="C6" s="18">
        <v>1.6215E-2</v>
      </c>
      <c r="D6" s="19">
        <v>3.0373999999999999E-7</v>
      </c>
      <c r="E6" s="19">
        <v>1.1851E-8</v>
      </c>
      <c r="F6" s="19">
        <v>3.9016999999999999</v>
      </c>
      <c r="G6" s="18">
        <v>75.83</v>
      </c>
      <c r="H6" s="18">
        <v>8.5343</v>
      </c>
      <c r="I6" s="18">
        <v>11.255000000000001</v>
      </c>
      <c r="J6" s="19">
        <v>1.9327000000000001E-7</v>
      </c>
      <c r="K6" s="19">
        <v>9.6708000000000001E-9</v>
      </c>
      <c r="L6" s="19">
        <v>5.0038</v>
      </c>
      <c r="M6" s="18">
        <v>0.72304999999999997</v>
      </c>
      <c r="N6" s="19">
        <v>4.3600000000000002E-3</v>
      </c>
      <c r="O6" s="19">
        <v>0.60299999999999998</v>
      </c>
      <c r="P6" s="18">
        <v>7668</v>
      </c>
      <c r="Q6" s="19">
        <v>11.173999999999999</v>
      </c>
      <c r="R6" s="19">
        <v>0.14571999999999999</v>
      </c>
      <c r="S6" s="20">
        <v>1.399E-12</v>
      </c>
      <c r="T6" s="19">
        <v>2.7015999999999999E-14</v>
      </c>
      <c r="U6" s="19">
        <v>1.9311</v>
      </c>
      <c r="V6" s="18">
        <v>0.97526999999999997</v>
      </c>
      <c r="W6" s="19">
        <v>1.1316E-3</v>
      </c>
      <c r="X6" s="19">
        <v>0.11602999999999999</v>
      </c>
      <c r="Z6" s="19">
        <f t="shared" si="0"/>
        <v>3.0373999999999999E-7</v>
      </c>
      <c r="AA6" s="18">
        <f t="shared" si="1"/>
        <v>7743.83</v>
      </c>
      <c r="AB6" s="19">
        <f t="shared" si="2"/>
        <v>1.9327000000000001E-7</v>
      </c>
      <c r="AC6" s="19">
        <f t="shared" si="3"/>
        <v>1.399E-12</v>
      </c>
    </row>
    <row r="7" spans="1:29" x14ac:dyDescent="0.25">
      <c r="A7" s="18" t="s">
        <v>219</v>
      </c>
      <c r="B7" s="19">
        <v>8.3437999999999996E-5</v>
      </c>
      <c r="C7" s="18">
        <v>1.627E-2</v>
      </c>
      <c r="D7" s="19">
        <v>3.0549000000000002E-7</v>
      </c>
      <c r="E7" s="19">
        <v>1.1865000000000001E-8</v>
      </c>
      <c r="F7" s="19">
        <v>3.8839000000000001</v>
      </c>
      <c r="G7" s="18">
        <v>74.739999999999995</v>
      </c>
      <c r="H7" s="18">
        <v>8.5465999999999998</v>
      </c>
      <c r="I7" s="18">
        <v>11.435</v>
      </c>
      <c r="J7" s="19">
        <v>2.0029999999999999E-7</v>
      </c>
      <c r="K7" s="19">
        <v>1.0091000000000001E-8</v>
      </c>
      <c r="L7" s="19">
        <v>5.0378999999999996</v>
      </c>
      <c r="M7" s="18">
        <v>0.72031000000000001</v>
      </c>
      <c r="N7" s="19">
        <v>4.3907E-3</v>
      </c>
      <c r="O7" s="19">
        <v>0.60955999999999999</v>
      </c>
      <c r="P7" s="18">
        <v>7672</v>
      </c>
      <c r="Q7" s="19">
        <v>11.204000000000001</v>
      </c>
      <c r="R7" s="19">
        <v>0.14604</v>
      </c>
      <c r="S7" s="20">
        <v>1.4024999999999999E-12</v>
      </c>
      <c r="T7" s="19">
        <v>2.713E-14</v>
      </c>
      <c r="U7" s="19">
        <v>1.9343999999999999</v>
      </c>
      <c r="V7" s="18">
        <v>0.97514000000000001</v>
      </c>
      <c r="W7" s="19">
        <v>1.1336E-3</v>
      </c>
      <c r="X7" s="19">
        <v>0.11625000000000001</v>
      </c>
      <c r="Z7" s="21">
        <f t="shared" si="0"/>
        <v>3.0549000000000002E-7</v>
      </c>
      <c r="AA7" s="13">
        <f t="shared" si="1"/>
        <v>7746.74</v>
      </c>
      <c r="AB7" s="21">
        <f t="shared" si="2"/>
        <v>2.0029999999999999E-7</v>
      </c>
      <c r="AC7" s="21">
        <f t="shared" si="3"/>
        <v>1.4024999999999999E-12</v>
      </c>
    </row>
    <row r="8" spans="1:29" x14ac:dyDescent="0.25">
      <c r="A8" s="22" t="s">
        <v>24</v>
      </c>
      <c r="B8" s="15">
        <f t="shared" ref="B8:X8" si="4">AVERAGE(B3:B7)</f>
        <v>8.3748200000000012E-5</v>
      </c>
      <c r="C8" s="15">
        <f t="shared" si="4"/>
        <v>1.6330600000000001E-2</v>
      </c>
      <c r="D8" s="15">
        <f t="shared" si="4"/>
        <v>3.0466799999999999E-7</v>
      </c>
      <c r="E8" s="15">
        <f t="shared" si="4"/>
        <v>1.1903000000000001E-8</v>
      </c>
      <c r="F8" s="15">
        <f t="shared" si="4"/>
        <v>3.9070200000000002</v>
      </c>
      <c r="G8" s="15">
        <f t="shared" si="4"/>
        <v>75.433999999999997</v>
      </c>
      <c r="H8" s="15">
        <f t="shared" si="4"/>
        <v>8.5716599999999996</v>
      </c>
      <c r="I8" s="15">
        <f t="shared" si="4"/>
        <v>11.365600000000001</v>
      </c>
      <c r="J8" s="15">
        <f t="shared" si="4"/>
        <v>1.9236399999999999E-7</v>
      </c>
      <c r="K8" s="15">
        <f t="shared" si="4"/>
        <v>9.6181999999999997E-9</v>
      </c>
      <c r="L8" s="15">
        <f t="shared" si="4"/>
        <v>4.9995000000000003</v>
      </c>
      <c r="M8" s="15">
        <f t="shared" si="4"/>
        <v>0.72300199999999992</v>
      </c>
      <c r="N8" s="15">
        <f t="shared" si="4"/>
        <v>4.3561199999999998E-3</v>
      </c>
      <c r="O8" s="15">
        <f t="shared" si="4"/>
        <v>0.60250999999999999</v>
      </c>
      <c r="P8" s="15">
        <f t="shared" si="4"/>
        <v>7666.6</v>
      </c>
      <c r="Q8" s="15">
        <f t="shared" si="4"/>
        <v>11.222399999999999</v>
      </c>
      <c r="R8" s="15">
        <f t="shared" si="4"/>
        <v>0.14638000000000001</v>
      </c>
      <c r="S8" s="23">
        <f t="shared" si="4"/>
        <v>1.3960799999999998E-12</v>
      </c>
      <c r="T8" s="15">
        <f t="shared" si="4"/>
        <v>2.7079199999999999E-14</v>
      </c>
      <c r="U8" s="15">
        <f t="shared" si="4"/>
        <v>1.9396200000000001</v>
      </c>
      <c r="V8" s="15">
        <f t="shared" si="4"/>
        <v>0.97537800000000008</v>
      </c>
      <c r="W8" s="15">
        <f t="shared" si="4"/>
        <v>1.1366600000000001E-3</v>
      </c>
      <c r="X8" s="15">
        <f t="shared" si="4"/>
        <v>0.11653399999999998</v>
      </c>
      <c r="Z8" s="12">
        <f>AVERAGE(Z3:Z7)</f>
        <v>3.0466799999999999E-7</v>
      </c>
      <c r="AA8" s="12">
        <f>AVERAGE(AA3:AA7)</f>
        <v>7742.0339999999997</v>
      </c>
      <c r="AB8" s="12">
        <f>AVERAGE(AB3:AB7)</f>
        <v>1.9236399999999999E-7</v>
      </c>
      <c r="AC8" s="12">
        <f>AVERAGE(AC3:AC7)</f>
        <v>1.3960799999999998E-12</v>
      </c>
    </row>
    <row r="10" spans="1:29" x14ac:dyDescent="0.25">
      <c r="A10" s="11">
        <v>2</v>
      </c>
    </row>
    <row r="11" spans="1:29" x14ac:dyDescent="0.25">
      <c r="A11" s="25" t="s">
        <v>200</v>
      </c>
      <c r="B11" s="25" t="s">
        <v>12</v>
      </c>
      <c r="C11" s="25" t="s">
        <v>13</v>
      </c>
      <c r="D11" s="25" t="s">
        <v>201</v>
      </c>
      <c r="E11" s="25" t="s">
        <v>14</v>
      </c>
      <c r="F11" s="25" t="s">
        <v>15</v>
      </c>
      <c r="G11" s="25" t="s">
        <v>16</v>
      </c>
      <c r="H11" s="25" t="s">
        <v>17</v>
      </c>
      <c r="I11" s="25" t="s">
        <v>18</v>
      </c>
      <c r="J11" s="25" t="s">
        <v>202</v>
      </c>
      <c r="K11" s="25" t="s">
        <v>203</v>
      </c>
      <c r="L11" s="25" t="s">
        <v>204</v>
      </c>
      <c r="M11" s="25" t="s">
        <v>205</v>
      </c>
      <c r="N11" s="25" t="s">
        <v>206</v>
      </c>
      <c r="O11" s="25" t="s">
        <v>207</v>
      </c>
      <c r="P11" s="25" t="s">
        <v>208</v>
      </c>
      <c r="Q11" s="25" t="s">
        <v>19</v>
      </c>
      <c r="R11" s="25" t="s">
        <v>20</v>
      </c>
      <c r="S11" s="25" t="s">
        <v>209</v>
      </c>
      <c r="T11" s="25" t="s">
        <v>210</v>
      </c>
      <c r="U11" s="25" t="s">
        <v>211</v>
      </c>
      <c r="V11" s="25" t="s">
        <v>212</v>
      </c>
      <c r="W11" s="25" t="s">
        <v>213</v>
      </c>
      <c r="X11" s="25" t="s">
        <v>214</v>
      </c>
      <c r="Z11" s="12" t="s">
        <v>43</v>
      </c>
      <c r="AA11" s="12" t="s">
        <v>42</v>
      </c>
      <c r="AB11" s="12" t="s">
        <v>44</v>
      </c>
      <c r="AC11" s="12" t="s">
        <v>45</v>
      </c>
    </row>
    <row r="12" spans="1:29" x14ac:dyDescent="0.25">
      <c r="A12" s="15" t="s">
        <v>220</v>
      </c>
      <c r="B12" s="16">
        <v>8.1475000000000002E-5</v>
      </c>
      <c r="C12" s="15">
        <v>1.5887999999999999E-2</v>
      </c>
      <c r="D12" s="16">
        <v>3.0933999999999999E-7</v>
      </c>
      <c r="E12" s="16">
        <v>1.1700000000000001E-8</v>
      </c>
      <c r="F12" s="16">
        <v>3.7822</v>
      </c>
      <c r="G12" s="15">
        <v>68.77</v>
      </c>
      <c r="H12" s="15">
        <v>8.4314999999999998</v>
      </c>
      <c r="I12" s="15">
        <v>12.26</v>
      </c>
      <c r="J12" s="16">
        <v>2.1264E-7</v>
      </c>
      <c r="K12" s="16">
        <v>1.0779E-8</v>
      </c>
      <c r="L12" s="16">
        <v>5.0690999999999997</v>
      </c>
      <c r="M12" s="15">
        <v>0.71611000000000002</v>
      </c>
      <c r="N12" s="16">
        <v>4.4203999999999997E-3</v>
      </c>
      <c r="O12" s="16">
        <v>0.61728000000000005</v>
      </c>
      <c r="P12" s="15">
        <v>7723</v>
      </c>
      <c r="Q12" s="16">
        <v>11.106</v>
      </c>
      <c r="R12" s="16">
        <v>0.14380000000000001</v>
      </c>
      <c r="S12" s="17">
        <v>1.4484E-12</v>
      </c>
      <c r="T12" s="16">
        <v>2.7639E-14</v>
      </c>
      <c r="U12" s="16">
        <v>1.9081999999999999</v>
      </c>
      <c r="V12" s="15">
        <v>0.97345999999999999</v>
      </c>
      <c r="W12" s="16">
        <v>1.1180999999999999E-3</v>
      </c>
      <c r="X12" s="16">
        <v>0.11486</v>
      </c>
      <c r="Z12" s="16">
        <f>D12</f>
        <v>3.0933999999999999E-7</v>
      </c>
      <c r="AA12" s="15">
        <f>G12+P12</f>
        <v>7791.77</v>
      </c>
      <c r="AB12" s="16">
        <f>J12</f>
        <v>2.1264E-7</v>
      </c>
      <c r="AC12" s="16">
        <f>S12</f>
        <v>1.4484E-12</v>
      </c>
    </row>
    <row r="13" spans="1:29" x14ac:dyDescent="0.25">
      <c r="A13" s="18" t="s">
        <v>221</v>
      </c>
      <c r="B13" s="19">
        <v>7.9812000000000001E-5</v>
      </c>
      <c r="C13" s="18">
        <v>1.5563E-2</v>
      </c>
      <c r="D13" s="19">
        <v>3.1486E-7</v>
      </c>
      <c r="E13" s="19">
        <v>1.1596E-8</v>
      </c>
      <c r="F13" s="19">
        <v>3.6829000000000001</v>
      </c>
      <c r="G13" s="18">
        <v>65.86</v>
      </c>
      <c r="H13" s="18">
        <v>8.3582999999999998</v>
      </c>
      <c r="I13" s="18">
        <v>12.691000000000001</v>
      </c>
      <c r="J13" s="19">
        <v>2.2154000000000001E-7</v>
      </c>
      <c r="K13" s="19">
        <v>1.1126E-8</v>
      </c>
      <c r="L13" s="19">
        <v>5.0221</v>
      </c>
      <c r="M13" s="18">
        <v>0.71248</v>
      </c>
      <c r="N13" s="19">
        <v>4.3807000000000004E-3</v>
      </c>
      <c r="O13" s="19">
        <v>0.61485000000000001</v>
      </c>
      <c r="P13" s="18">
        <v>7731</v>
      </c>
      <c r="Q13" s="19">
        <v>11.021000000000001</v>
      </c>
      <c r="R13" s="19">
        <v>0.14255999999999999</v>
      </c>
      <c r="S13" s="20">
        <v>1.4326E-12</v>
      </c>
      <c r="T13" s="19">
        <v>2.7071000000000001E-14</v>
      </c>
      <c r="U13" s="19">
        <v>1.8895999999999999</v>
      </c>
      <c r="V13" s="18">
        <v>0.97389999999999999</v>
      </c>
      <c r="W13" s="19">
        <v>1.1071E-3</v>
      </c>
      <c r="X13" s="19">
        <v>0.11368</v>
      </c>
      <c r="Z13" s="19">
        <f t="shared" ref="Z13:Z16" si="5">D13</f>
        <v>3.1486E-7</v>
      </c>
      <c r="AA13" s="18">
        <f t="shared" ref="AA13:AA16" si="6">G13+P13</f>
        <v>7796.86</v>
      </c>
      <c r="AB13" s="19">
        <f t="shared" ref="AB13:AB16" si="7">J13</f>
        <v>2.2154000000000001E-7</v>
      </c>
      <c r="AC13" s="19">
        <f t="shared" ref="AC13:AC16" si="8">S13</f>
        <v>1.4326E-12</v>
      </c>
    </row>
    <row r="14" spans="1:29" x14ac:dyDescent="0.25">
      <c r="A14" s="18" t="s">
        <v>222</v>
      </c>
      <c r="B14" s="19">
        <v>7.9487000000000007E-5</v>
      </c>
      <c r="C14" s="18">
        <v>1.55E-2</v>
      </c>
      <c r="D14" s="19">
        <v>3.1722999999999999E-7</v>
      </c>
      <c r="E14" s="19">
        <v>1.159E-8</v>
      </c>
      <c r="F14" s="19">
        <v>3.6535000000000002</v>
      </c>
      <c r="G14" s="18">
        <v>63.46</v>
      </c>
      <c r="H14" s="18">
        <v>8.3576999999999995</v>
      </c>
      <c r="I14" s="18">
        <v>13.17</v>
      </c>
      <c r="J14" s="19">
        <v>2.2779E-7</v>
      </c>
      <c r="K14" s="19">
        <v>1.1425E-8</v>
      </c>
      <c r="L14" s="19">
        <v>5.0156000000000001</v>
      </c>
      <c r="M14" s="18">
        <v>0.70986000000000005</v>
      </c>
      <c r="N14" s="19">
        <v>4.3761E-3</v>
      </c>
      <c r="O14" s="19">
        <v>0.61646999999999996</v>
      </c>
      <c r="P14" s="18">
        <v>7742</v>
      </c>
      <c r="Q14" s="19">
        <v>11.034000000000001</v>
      </c>
      <c r="R14" s="19">
        <v>0.14252000000000001</v>
      </c>
      <c r="S14" s="20">
        <v>1.4372999999999999E-12</v>
      </c>
      <c r="T14" s="19">
        <v>2.7136999999999999E-14</v>
      </c>
      <c r="U14" s="19">
        <v>1.8880999999999999</v>
      </c>
      <c r="V14" s="18">
        <v>0.97367000000000004</v>
      </c>
      <c r="W14" s="19">
        <v>1.1061999999999999E-3</v>
      </c>
      <c r="X14" s="19">
        <v>0.11361</v>
      </c>
      <c r="Z14" s="19">
        <f t="shared" si="5"/>
        <v>3.1722999999999999E-7</v>
      </c>
      <c r="AA14" s="18">
        <f t="shared" si="6"/>
        <v>7805.46</v>
      </c>
      <c r="AB14" s="19">
        <f t="shared" si="7"/>
        <v>2.2779E-7</v>
      </c>
      <c r="AC14" s="19">
        <f t="shared" si="8"/>
        <v>1.4372999999999999E-12</v>
      </c>
    </row>
    <row r="15" spans="1:29" x14ac:dyDescent="0.25">
      <c r="A15" s="18" t="s">
        <v>223</v>
      </c>
      <c r="B15" s="19">
        <v>8.0215000000000004E-5</v>
      </c>
      <c r="C15" s="18">
        <v>1.5642E-2</v>
      </c>
      <c r="D15" s="19">
        <v>3.0744000000000001E-7</v>
      </c>
      <c r="E15" s="19">
        <v>1.1638E-8</v>
      </c>
      <c r="F15" s="19">
        <v>3.7854999999999999</v>
      </c>
      <c r="G15" s="18">
        <v>70.319999999999993</v>
      </c>
      <c r="H15" s="18">
        <v>8.3834</v>
      </c>
      <c r="I15" s="18">
        <v>11.922000000000001</v>
      </c>
      <c r="J15" s="19">
        <v>2.3052E-7</v>
      </c>
      <c r="K15" s="19">
        <v>1.1612E-8</v>
      </c>
      <c r="L15" s="19">
        <v>5.0373000000000001</v>
      </c>
      <c r="M15" s="18">
        <v>0.70886000000000005</v>
      </c>
      <c r="N15" s="19">
        <v>4.3950999999999999E-3</v>
      </c>
      <c r="O15" s="19">
        <v>0.62002000000000002</v>
      </c>
      <c r="P15" s="18">
        <v>7725</v>
      </c>
      <c r="Q15" s="19">
        <v>11.074</v>
      </c>
      <c r="R15" s="19">
        <v>0.14335000000000001</v>
      </c>
      <c r="S15" s="20">
        <v>1.4343000000000001E-12</v>
      </c>
      <c r="T15" s="19">
        <v>2.7237E-14</v>
      </c>
      <c r="U15" s="19">
        <v>1.899</v>
      </c>
      <c r="V15" s="18">
        <v>0.97392999999999996</v>
      </c>
      <c r="W15" s="19">
        <v>1.1125E-3</v>
      </c>
      <c r="X15" s="19">
        <v>0.11423</v>
      </c>
      <c r="Z15" s="19">
        <f t="shared" si="5"/>
        <v>3.0744000000000001E-7</v>
      </c>
      <c r="AA15" s="18">
        <f t="shared" si="6"/>
        <v>7795.32</v>
      </c>
      <c r="AB15" s="19">
        <f t="shared" si="7"/>
        <v>2.3052E-7</v>
      </c>
      <c r="AC15" s="19">
        <f t="shared" si="8"/>
        <v>1.4343000000000001E-12</v>
      </c>
    </row>
    <row r="16" spans="1:29" x14ac:dyDescent="0.25">
      <c r="A16" s="18" t="s">
        <v>224</v>
      </c>
      <c r="B16" s="19">
        <v>7.8836000000000002E-5</v>
      </c>
      <c r="C16" s="18">
        <v>1.5373E-2</v>
      </c>
      <c r="D16" s="19">
        <v>3.1064999999999999E-7</v>
      </c>
      <c r="E16" s="19">
        <v>1.1532E-8</v>
      </c>
      <c r="F16" s="19">
        <v>3.7122000000000002</v>
      </c>
      <c r="G16" s="18">
        <v>68.08</v>
      </c>
      <c r="H16" s="18">
        <v>8.3084000000000007</v>
      </c>
      <c r="I16" s="18">
        <v>12.204000000000001</v>
      </c>
      <c r="J16" s="19">
        <v>2.3972999999999999E-7</v>
      </c>
      <c r="K16" s="19">
        <v>1.1983E-8</v>
      </c>
      <c r="L16" s="19">
        <v>4.9984999999999999</v>
      </c>
      <c r="M16" s="18">
        <v>0.70531999999999995</v>
      </c>
      <c r="N16" s="19">
        <v>4.3628E-3</v>
      </c>
      <c r="O16" s="19">
        <v>0.61856</v>
      </c>
      <c r="P16" s="18">
        <v>7728</v>
      </c>
      <c r="Q16" s="19">
        <v>10.997</v>
      </c>
      <c r="R16" s="19">
        <v>0.14230000000000001</v>
      </c>
      <c r="S16" s="20">
        <v>1.4385999999999999E-12</v>
      </c>
      <c r="T16" s="19">
        <v>2.7115E-14</v>
      </c>
      <c r="U16" s="19">
        <v>1.8848</v>
      </c>
      <c r="V16" s="18">
        <v>0.9738</v>
      </c>
      <c r="W16" s="19">
        <v>1.1041E-3</v>
      </c>
      <c r="X16" s="19">
        <v>0.11337999999999999</v>
      </c>
      <c r="Z16" s="21">
        <f t="shared" si="5"/>
        <v>3.1064999999999999E-7</v>
      </c>
      <c r="AA16" s="13">
        <f t="shared" si="6"/>
        <v>7796.08</v>
      </c>
      <c r="AB16" s="21">
        <f t="shared" si="7"/>
        <v>2.3972999999999999E-7</v>
      </c>
      <c r="AC16" s="21">
        <f t="shared" si="8"/>
        <v>1.4385999999999999E-12</v>
      </c>
    </row>
    <row r="17" spans="1:29" x14ac:dyDescent="0.25">
      <c r="A17" s="22" t="s">
        <v>24</v>
      </c>
      <c r="B17" s="15">
        <f t="shared" ref="B17:X17" si="9">AVERAGE(B12:B16)</f>
        <v>7.9965000000000011E-5</v>
      </c>
      <c r="C17" s="15">
        <f t="shared" si="9"/>
        <v>1.5593199999999998E-2</v>
      </c>
      <c r="D17" s="15">
        <f t="shared" si="9"/>
        <v>3.1190399999999999E-7</v>
      </c>
      <c r="E17" s="15">
        <f t="shared" si="9"/>
        <v>1.16112E-8</v>
      </c>
      <c r="F17" s="15">
        <f t="shared" si="9"/>
        <v>3.7232599999999998</v>
      </c>
      <c r="G17" s="15">
        <f t="shared" si="9"/>
        <v>67.297999999999988</v>
      </c>
      <c r="H17" s="15">
        <f t="shared" si="9"/>
        <v>8.3678600000000003</v>
      </c>
      <c r="I17" s="15">
        <f t="shared" si="9"/>
        <v>12.449400000000001</v>
      </c>
      <c r="J17" s="15">
        <f t="shared" si="9"/>
        <v>2.2644400000000001E-7</v>
      </c>
      <c r="K17" s="15">
        <f t="shared" si="9"/>
        <v>1.1385000000000001E-8</v>
      </c>
      <c r="L17" s="15">
        <f t="shared" si="9"/>
        <v>5.0285200000000003</v>
      </c>
      <c r="M17" s="15">
        <f t="shared" si="9"/>
        <v>0.71052599999999999</v>
      </c>
      <c r="N17" s="15">
        <f t="shared" si="9"/>
        <v>4.3870200000000002E-3</v>
      </c>
      <c r="O17" s="15">
        <f t="shared" si="9"/>
        <v>0.6174360000000001</v>
      </c>
      <c r="P17" s="15">
        <f t="shared" si="9"/>
        <v>7729.8</v>
      </c>
      <c r="Q17" s="15">
        <f t="shared" si="9"/>
        <v>11.0464</v>
      </c>
      <c r="R17" s="15">
        <f t="shared" si="9"/>
        <v>0.14290600000000001</v>
      </c>
      <c r="S17" s="23">
        <f t="shared" si="9"/>
        <v>1.4382400000000001E-12</v>
      </c>
      <c r="T17" s="15">
        <f t="shared" si="9"/>
        <v>2.7239799999999997E-14</v>
      </c>
      <c r="U17" s="15">
        <f t="shared" si="9"/>
        <v>1.89394</v>
      </c>
      <c r="V17" s="15">
        <f t="shared" si="9"/>
        <v>0.97375199999999995</v>
      </c>
      <c r="W17" s="15">
        <f t="shared" si="9"/>
        <v>1.1096000000000001E-3</v>
      </c>
      <c r="X17" s="15">
        <f t="shared" si="9"/>
        <v>0.11395200000000001</v>
      </c>
      <c r="Z17" s="12">
        <f>AVERAGE(Z12:Z16)</f>
        <v>3.1190399999999999E-7</v>
      </c>
      <c r="AA17" s="12">
        <f>AVERAGE(AA12:AA16)</f>
        <v>7797.098</v>
      </c>
      <c r="AB17" s="12">
        <f>AVERAGE(AB12:AB16)</f>
        <v>2.2644400000000001E-7</v>
      </c>
      <c r="AC17" s="12">
        <f>AVERAGE(AC12:AC16)</f>
        <v>1.4382400000000001E-12</v>
      </c>
    </row>
    <row r="19" spans="1:29" x14ac:dyDescent="0.25">
      <c r="A19" s="24">
        <v>0.03</v>
      </c>
    </row>
    <row r="20" spans="1:29" x14ac:dyDescent="0.25">
      <c r="A20" s="13" t="s">
        <v>200</v>
      </c>
      <c r="B20" s="13" t="s">
        <v>12</v>
      </c>
      <c r="C20" s="13" t="s">
        <v>13</v>
      </c>
      <c r="D20" s="13" t="s">
        <v>201</v>
      </c>
      <c r="E20" s="13" t="s">
        <v>14</v>
      </c>
      <c r="F20" s="13" t="s">
        <v>15</v>
      </c>
      <c r="G20" s="13" t="s">
        <v>16</v>
      </c>
      <c r="H20" s="13" t="s">
        <v>17</v>
      </c>
      <c r="I20" s="13" t="s">
        <v>18</v>
      </c>
      <c r="J20" s="13" t="s">
        <v>202</v>
      </c>
      <c r="K20" s="13" t="s">
        <v>203</v>
      </c>
      <c r="L20" s="13" t="s">
        <v>204</v>
      </c>
      <c r="M20" s="13" t="s">
        <v>205</v>
      </c>
      <c r="N20" s="13" t="s">
        <v>206</v>
      </c>
      <c r="O20" s="13" t="s">
        <v>207</v>
      </c>
      <c r="P20" s="13" t="s">
        <v>208</v>
      </c>
      <c r="Q20" s="13" t="s">
        <v>19</v>
      </c>
      <c r="R20" s="13" t="s">
        <v>20</v>
      </c>
      <c r="S20" s="14" t="s">
        <v>209</v>
      </c>
      <c r="T20" s="13" t="s">
        <v>210</v>
      </c>
      <c r="U20" s="13" t="s">
        <v>211</v>
      </c>
      <c r="V20" s="13" t="s">
        <v>212</v>
      </c>
      <c r="W20" s="13" t="s">
        <v>213</v>
      </c>
      <c r="X20" s="13" t="s">
        <v>214</v>
      </c>
      <c r="Z20" s="12" t="s">
        <v>43</v>
      </c>
      <c r="AA20" s="12" t="s">
        <v>42</v>
      </c>
      <c r="AB20" s="12" t="s">
        <v>44</v>
      </c>
      <c r="AC20" s="12" t="s">
        <v>45</v>
      </c>
    </row>
    <row r="21" spans="1:29" x14ac:dyDescent="0.25">
      <c r="A21" s="12" t="s">
        <v>225</v>
      </c>
      <c r="B21" s="26">
        <v>8.0175999999999999E-5</v>
      </c>
      <c r="C21" s="12">
        <v>1.5633999999999999E-2</v>
      </c>
      <c r="D21" s="26">
        <v>3.1268999999999998E-7</v>
      </c>
      <c r="E21" s="26">
        <v>1.1609999999999999E-8</v>
      </c>
      <c r="F21" s="12">
        <v>3.7128999999999999</v>
      </c>
      <c r="G21" s="12">
        <v>66.75</v>
      </c>
      <c r="H21" s="12">
        <v>8.3911999999999995</v>
      </c>
      <c r="I21" s="12">
        <v>12.571</v>
      </c>
      <c r="J21" s="26">
        <v>2.368E-7</v>
      </c>
      <c r="K21" s="26">
        <v>1.2059000000000001E-8</v>
      </c>
      <c r="L21" s="12">
        <v>5.0925000000000002</v>
      </c>
      <c r="M21" s="12">
        <v>0.70821999999999996</v>
      </c>
      <c r="N21" s="12">
        <v>4.4438000000000004E-3</v>
      </c>
      <c r="O21" s="12">
        <v>0.62746000000000002</v>
      </c>
      <c r="P21" s="12">
        <v>7693</v>
      </c>
      <c r="Q21" s="12">
        <v>11.058999999999999</v>
      </c>
      <c r="R21" s="12">
        <v>0.14374999999999999</v>
      </c>
      <c r="S21" s="20">
        <v>1.4491999999999999E-12</v>
      </c>
      <c r="T21" s="26">
        <v>2.7498E-14</v>
      </c>
      <c r="U21" s="12">
        <v>1.8975</v>
      </c>
      <c r="V21" s="12">
        <v>0.97336999999999996</v>
      </c>
      <c r="W21" s="12">
        <v>1.1122E-3</v>
      </c>
      <c r="X21" s="12">
        <v>0.11426</v>
      </c>
      <c r="Z21" s="16">
        <f>D21</f>
        <v>3.1268999999999998E-7</v>
      </c>
      <c r="AA21" s="15">
        <f>G21+P21</f>
        <v>7759.75</v>
      </c>
      <c r="AB21" s="16">
        <f>J21</f>
        <v>2.368E-7</v>
      </c>
      <c r="AC21" s="16">
        <f>S21</f>
        <v>1.4491999999999999E-12</v>
      </c>
    </row>
    <row r="22" spans="1:29" x14ac:dyDescent="0.25">
      <c r="A22" s="12" t="s">
        <v>226</v>
      </c>
      <c r="B22" s="26">
        <v>7.9413999999999996E-5</v>
      </c>
      <c r="C22" s="12">
        <v>1.5486E-2</v>
      </c>
      <c r="D22" s="26">
        <v>3.1349999999999999E-7</v>
      </c>
      <c r="E22" s="26">
        <v>1.1574E-8</v>
      </c>
      <c r="F22" s="12">
        <v>3.6919</v>
      </c>
      <c r="G22" s="12">
        <v>64.959999999999994</v>
      </c>
      <c r="H22" s="12">
        <v>8.3706999999999994</v>
      </c>
      <c r="I22" s="12">
        <v>12.885999999999999</v>
      </c>
      <c r="J22" s="26">
        <v>2.4513000000000003E-7</v>
      </c>
      <c r="K22" s="26">
        <v>1.2429999999999999E-8</v>
      </c>
      <c r="L22" s="12">
        <v>5.0708000000000002</v>
      </c>
      <c r="M22" s="12">
        <v>0.70499000000000001</v>
      </c>
      <c r="N22" s="12">
        <v>4.4261999999999999E-3</v>
      </c>
      <c r="O22" s="12">
        <v>0.62783999999999995</v>
      </c>
      <c r="P22" s="12">
        <v>7699</v>
      </c>
      <c r="Q22" s="12">
        <v>11.048999999999999</v>
      </c>
      <c r="R22" s="12">
        <v>0.14351</v>
      </c>
      <c r="S22" s="20">
        <v>1.4585000000000001E-12</v>
      </c>
      <c r="T22" s="26">
        <v>2.7599000000000001E-14</v>
      </c>
      <c r="U22" s="12">
        <v>1.8923000000000001</v>
      </c>
      <c r="V22" s="12">
        <v>0.97301000000000004</v>
      </c>
      <c r="W22" s="12">
        <v>1.1092000000000001E-3</v>
      </c>
      <c r="X22" s="12">
        <v>0.114</v>
      </c>
      <c r="Z22" s="19">
        <f t="shared" ref="Z22:Z25" si="10">D22</f>
        <v>3.1349999999999999E-7</v>
      </c>
      <c r="AA22" s="18">
        <f t="shared" ref="AA22:AA25" si="11">G22+P22</f>
        <v>7763.96</v>
      </c>
      <c r="AB22" s="19">
        <f t="shared" ref="AB22:AB25" si="12">J22</f>
        <v>2.4513000000000003E-7</v>
      </c>
      <c r="AC22" s="19">
        <f t="shared" ref="AC22:AC25" si="13">S22</f>
        <v>1.4585000000000001E-12</v>
      </c>
    </row>
    <row r="23" spans="1:29" x14ac:dyDescent="0.25">
      <c r="A23" s="12" t="s">
        <v>227</v>
      </c>
      <c r="B23" s="26">
        <v>7.8568999999999999E-5</v>
      </c>
      <c r="C23" s="12">
        <v>1.5321E-2</v>
      </c>
      <c r="D23" s="26">
        <v>3.2168000000000001E-7</v>
      </c>
      <c r="E23" s="26">
        <v>1.1528000000000001E-8</v>
      </c>
      <c r="F23" s="12">
        <v>3.5836999999999999</v>
      </c>
      <c r="G23" s="12">
        <v>60.29</v>
      </c>
      <c r="H23" s="12">
        <v>8.3427000000000007</v>
      </c>
      <c r="I23" s="12">
        <v>13.837999999999999</v>
      </c>
      <c r="J23" s="26">
        <v>2.5725E-7</v>
      </c>
      <c r="K23" s="26">
        <v>1.2951E-8</v>
      </c>
      <c r="L23" s="12">
        <v>5.0343999999999998</v>
      </c>
      <c r="M23" s="12">
        <v>0.70038999999999996</v>
      </c>
      <c r="N23" s="12">
        <v>4.3962000000000003E-3</v>
      </c>
      <c r="O23" s="12">
        <v>0.62768000000000002</v>
      </c>
      <c r="P23" s="12">
        <v>7704</v>
      </c>
      <c r="Q23" s="12">
        <v>11.03</v>
      </c>
      <c r="R23" s="12">
        <v>0.14316999999999999</v>
      </c>
      <c r="S23" s="20">
        <v>1.4464999999999999E-12</v>
      </c>
      <c r="T23" s="26">
        <v>2.7271E-14</v>
      </c>
      <c r="U23" s="12">
        <v>1.8853</v>
      </c>
      <c r="V23" s="12">
        <v>0.97333000000000003</v>
      </c>
      <c r="W23" s="12">
        <v>1.1050000000000001E-3</v>
      </c>
      <c r="X23" s="12">
        <v>0.11353000000000001</v>
      </c>
      <c r="Z23" s="19">
        <f t="shared" si="10"/>
        <v>3.2168000000000001E-7</v>
      </c>
      <c r="AA23" s="18">
        <f t="shared" si="11"/>
        <v>7764.29</v>
      </c>
      <c r="AB23" s="19">
        <f t="shared" si="12"/>
        <v>2.5725E-7</v>
      </c>
      <c r="AC23" s="19">
        <f t="shared" si="13"/>
        <v>1.4464999999999999E-12</v>
      </c>
    </row>
    <row r="24" spans="1:29" x14ac:dyDescent="0.25">
      <c r="A24" s="12" t="s">
        <v>228</v>
      </c>
      <c r="B24" s="26">
        <v>7.8307999999999996E-5</v>
      </c>
      <c r="C24" s="12">
        <v>1.5270000000000001E-2</v>
      </c>
      <c r="D24" s="26">
        <v>3.1436999999999998E-7</v>
      </c>
      <c r="E24" s="26">
        <v>1.1532E-8</v>
      </c>
      <c r="F24" s="12">
        <v>3.6682999999999999</v>
      </c>
      <c r="G24" s="12">
        <v>63.36</v>
      </c>
      <c r="H24" s="12">
        <v>8.3457000000000008</v>
      </c>
      <c r="I24" s="12">
        <v>13.172000000000001</v>
      </c>
      <c r="J24" s="26">
        <v>2.5568999999999998E-7</v>
      </c>
      <c r="K24" s="26">
        <v>1.2851E-8</v>
      </c>
      <c r="L24" s="12">
        <v>5.0259999999999998</v>
      </c>
      <c r="M24" s="12">
        <v>0.70067000000000002</v>
      </c>
      <c r="N24" s="12">
        <v>4.3892000000000002E-3</v>
      </c>
      <c r="O24" s="12">
        <v>0.62643000000000004</v>
      </c>
      <c r="P24" s="12">
        <v>7712</v>
      </c>
      <c r="Q24" s="12">
        <v>11.04</v>
      </c>
      <c r="R24" s="12">
        <v>0.14315</v>
      </c>
      <c r="S24" s="20">
        <v>1.4695999999999999E-12</v>
      </c>
      <c r="T24" s="26">
        <v>2.7704000000000001E-14</v>
      </c>
      <c r="U24" s="12">
        <v>1.8851</v>
      </c>
      <c r="V24" s="12">
        <v>0.97257000000000005</v>
      </c>
      <c r="W24" s="12">
        <v>1.1050000000000001E-3</v>
      </c>
      <c r="X24" s="12">
        <v>0.11362</v>
      </c>
      <c r="Z24" s="19">
        <f t="shared" si="10"/>
        <v>3.1436999999999998E-7</v>
      </c>
      <c r="AA24" s="18">
        <f t="shared" si="11"/>
        <v>7775.36</v>
      </c>
      <c r="AB24" s="19">
        <f t="shared" si="12"/>
        <v>2.5568999999999998E-7</v>
      </c>
      <c r="AC24" s="19">
        <f t="shared" si="13"/>
        <v>1.4695999999999999E-12</v>
      </c>
    </row>
    <row r="25" spans="1:29" x14ac:dyDescent="0.25">
      <c r="A25" s="12" t="s">
        <v>229</v>
      </c>
      <c r="B25" s="26">
        <v>7.7653999999999999E-5</v>
      </c>
      <c r="C25" s="12">
        <v>1.5143E-2</v>
      </c>
      <c r="D25" s="26">
        <v>3.1743E-7</v>
      </c>
      <c r="E25" s="26">
        <v>1.1489E-8</v>
      </c>
      <c r="F25" s="12">
        <v>3.6194000000000002</v>
      </c>
      <c r="G25" s="12">
        <v>61.07</v>
      </c>
      <c r="H25" s="12">
        <v>8.3187999999999995</v>
      </c>
      <c r="I25" s="12">
        <v>13.622</v>
      </c>
      <c r="J25" s="26">
        <v>2.6328000000000001E-7</v>
      </c>
      <c r="K25" s="26">
        <v>1.3183E-8</v>
      </c>
      <c r="L25" s="12">
        <v>5.0072000000000001</v>
      </c>
      <c r="M25" s="12">
        <v>0.69791000000000003</v>
      </c>
      <c r="N25" s="12">
        <v>4.3739E-3</v>
      </c>
      <c r="O25" s="12">
        <v>0.62670999999999999</v>
      </c>
      <c r="P25" s="12">
        <v>7719</v>
      </c>
      <c r="Q25" s="12">
        <v>11.022</v>
      </c>
      <c r="R25" s="12">
        <v>0.14279</v>
      </c>
      <c r="S25" s="20">
        <v>1.4764000000000001E-12</v>
      </c>
      <c r="T25" s="26">
        <v>2.7751000000000001E-14</v>
      </c>
      <c r="U25" s="12">
        <v>1.8795999999999999</v>
      </c>
      <c r="V25" s="12">
        <v>0.97231000000000001</v>
      </c>
      <c r="W25" s="12">
        <v>1.1016999999999999E-3</v>
      </c>
      <c r="X25" s="12">
        <v>0.11330999999999999</v>
      </c>
      <c r="Z25" s="21">
        <f t="shared" si="10"/>
        <v>3.1743E-7</v>
      </c>
      <c r="AA25" s="13">
        <f t="shared" si="11"/>
        <v>7780.07</v>
      </c>
      <c r="AB25" s="21">
        <f t="shared" si="12"/>
        <v>2.6328000000000001E-7</v>
      </c>
      <c r="AC25" s="21">
        <f t="shared" si="13"/>
        <v>1.4764000000000001E-12</v>
      </c>
    </row>
    <row r="26" spans="1:29" x14ac:dyDescent="0.25">
      <c r="A26" s="22" t="s">
        <v>24</v>
      </c>
      <c r="B26" s="15">
        <f t="shared" ref="B26:X26" si="14">AVERAGE(B21:B25)</f>
        <v>7.8824200000000003E-5</v>
      </c>
      <c r="C26" s="15">
        <f t="shared" si="14"/>
        <v>1.5370799999999999E-2</v>
      </c>
      <c r="D26" s="15">
        <f t="shared" si="14"/>
        <v>3.15934E-7</v>
      </c>
      <c r="E26" s="15">
        <f t="shared" si="14"/>
        <v>1.1546599999999999E-8</v>
      </c>
      <c r="F26" s="15">
        <f t="shared" si="14"/>
        <v>3.65524</v>
      </c>
      <c r="G26" s="15">
        <f t="shared" si="14"/>
        <v>63.285999999999987</v>
      </c>
      <c r="H26" s="15">
        <f t="shared" si="14"/>
        <v>8.3538199999999989</v>
      </c>
      <c r="I26" s="15">
        <f t="shared" si="14"/>
        <v>13.2178</v>
      </c>
      <c r="J26" s="15">
        <f t="shared" si="14"/>
        <v>2.5162999999999998E-7</v>
      </c>
      <c r="K26" s="15">
        <f t="shared" si="14"/>
        <v>1.2694800000000001E-8</v>
      </c>
      <c r="L26" s="15">
        <f t="shared" si="14"/>
        <v>5.0461800000000006</v>
      </c>
      <c r="M26" s="15">
        <f t="shared" si="14"/>
        <v>0.70243599999999995</v>
      </c>
      <c r="N26" s="15">
        <f t="shared" si="14"/>
        <v>4.4058599999999993E-3</v>
      </c>
      <c r="O26" s="15">
        <f t="shared" si="14"/>
        <v>0.627224</v>
      </c>
      <c r="P26" s="15">
        <f t="shared" si="14"/>
        <v>7705.4</v>
      </c>
      <c r="Q26" s="15">
        <f t="shared" si="14"/>
        <v>11.04</v>
      </c>
      <c r="R26" s="15">
        <f t="shared" si="14"/>
        <v>0.14327399999999998</v>
      </c>
      <c r="S26" s="23">
        <f t="shared" si="14"/>
        <v>1.4600399999999999E-12</v>
      </c>
      <c r="T26" s="15">
        <f t="shared" si="14"/>
        <v>2.75646E-14</v>
      </c>
      <c r="U26" s="15">
        <f t="shared" si="14"/>
        <v>1.8879600000000001</v>
      </c>
      <c r="V26" s="15">
        <f t="shared" si="14"/>
        <v>0.97291800000000017</v>
      </c>
      <c r="W26" s="15">
        <f t="shared" si="14"/>
        <v>1.10662E-3</v>
      </c>
      <c r="X26" s="15">
        <f t="shared" si="14"/>
        <v>0.113744</v>
      </c>
      <c r="Z26" s="12">
        <f>AVERAGE(Z21:Z25)</f>
        <v>3.15934E-7</v>
      </c>
      <c r="AA26" s="12">
        <f>AVERAGE(AA21:AA25)</f>
        <v>7768.6859999999997</v>
      </c>
      <c r="AB26" s="12">
        <f>AVERAGE(AB21:AB25)</f>
        <v>2.5162999999999998E-7</v>
      </c>
      <c r="AC26" s="12">
        <f>AVERAGE(AC21:AC25)</f>
        <v>1.4600399999999999E-12</v>
      </c>
    </row>
    <row r="28" spans="1:29" x14ac:dyDescent="0.25">
      <c r="A28" s="27">
        <v>4</v>
      </c>
    </row>
    <row r="29" spans="1:29" x14ac:dyDescent="0.25">
      <c r="A29" s="14" t="s">
        <v>200</v>
      </c>
      <c r="B29" s="14" t="s">
        <v>12</v>
      </c>
      <c r="C29" s="14" t="s">
        <v>13</v>
      </c>
      <c r="D29" s="14" t="s">
        <v>201</v>
      </c>
      <c r="E29" s="14" t="s">
        <v>14</v>
      </c>
      <c r="F29" s="14" t="s">
        <v>15</v>
      </c>
      <c r="G29" s="14" t="s">
        <v>16</v>
      </c>
      <c r="H29" s="14" t="s">
        <v>17</v>
      </c>
      <c r="I29" s="14" t="s">
        <v>18</v>
      </c>
      <c r="J29" s="14" t="s">
        <v>202</v>
      </c>
      <c r="K29" s="14" t="s">
        <v>203</v>
      </c>
      <c r="L29" s="14" t="s">
        <v>204</v>
      </c>
      <c r="M29" s="14" t="s">
        <v>205</v>
      </c>
      <c r="N29" s="14" t="s">
        <v>206</v>
      </c>
      <c r="O29" s="14" t="s">
        <v>207</v>
      </c>
      <c r="P29" s="14" t="s">
        <v>208</v>
      </c>
      <c r="Q29" s="14" t="s">
        <v>19</v>
      </c>
      <c r="R29" s="14" t="s">
        <v>20</v>
      </c>
      <c r="S29" s="14" t="s">
        <v>209</v>
      </c>
      <c r="T29" s="14" t="s">
        <v>210</v>
      </c>
      <c r="U29" s="14" t="s">
        <v>211</v>
      </c>
      <c r="V29" s="14" t="s">
        <v>212</v>
      </c>
      <c r="W29" s="14" t="s">
        <v>213</v>
      </c>
      <c r="X29" s="14" t="s">
        <v>214</v>
      </c>
      <c r="Z29" s="12" t="s">
        <v>43</v>
      </c>
      <c r="AA29" s="12" t="s">
        <v>42</v>
      </c>
      <c r="AB29" s="12" t="s">
        <v>44</v>
      </c>
      <c r="AC29" s="12" t="s">
        <v>45</v>
      </c>
    </row>
    <row r="30" spans="1:29" x14ac:dyDescent="0.25">
      <c r="A30" s="18" t="s">
        <v>230</v>
      </c>
      <c r="B30" s="19">
        <v>7.8203999999999999E-5</v>
      </c>
      <c r="C30" s="18">
        <v>1.525E-2</v>
      </c>
      <c r="D30" s="19">
        <v>3.1806999999999999E-7</v>
      </c>
      <c r="E30" s="19">
        <v>1.1501E-8</v>
      </c>
      <c r="F30" s="19">
        <v>3.6158999999999999</v>
      </c>
      <c r="G30" s="18">
        <v>60.45</v>
      </c>
      <c r="H30" s="18">
        <v>8.3129000000000008</v>
      </c>
      <c r="I30" s="18">
        <v>13.752000000000001</v>
      </c>
      <c r="J30" s="19">
        <v>2.6436999999999998E-7</v>
      </c>
      <c r="K30" s="19">
        <v>1.343E-8</v>
      </c>
      <c r="L30" s="19">
        <v>5.08</v>
      </c>
      <c r="M30" s="18">
        <v>0.69823999999999997</v>
      </c>
      <c r="N30" s="19">
        <v>4.4374000000000002E-3</v>
      </c>
      <c r="O30" s="19">
        <v>0.63551000000000002</v>
      </c>
      <c r="P30" s="18">
        <v>7760</v>
      </c>
      <c r="Q30" s="19">
        <v>11.039</v>
      </c>
      <c r="R30" s="19">
        <v>0.14226</v>
      </c>
      <c r="S30" s="20">
        <v>1.4813E-12</v>
      </c>
      <c r="T30" s="19">
        <v>2.7828E-14</v>
      </c>
      <c r="U30" s="19">
        <v>1.8786</v>
      </c>
      <c r="V30" s="18">
        <v>0.97211000000000003</v>
      </c>
      <c r="W30" s="19">
        <v>1.1008000000000001E-3</v>
      </c>
      <c r="X30" s="19">
        <v>0.11323999999999999</v>
      </c>
      <c r="Z30" s="16">
        <f>D30</f>
        <v>3.1806999999999999E-7</v>
      </c>
      <c r="AA30" s="15">
        <f>G30+P30</f>
        <v>7820.45</v>
      </c>
      <c r="AB30" s="16">
        <f>J30</f>
        <v>2.6436999999999998E-7</v>
      </c>
      <c r="AC30" s="16">
        <f>S30</f>
        <v>1.4813E-12</v>
      </c>
    </row>
    <row r="31" spans="1:29" x14ac:dyDescent="0.25">
      <c r="A31" s="18" t="s">
        <v>231</v>
      </c>
      <c r="B31" s="19">
        <v>7.7594000000000003E-5</v>
      </c>
      <c r="C31" s="18">
        <v>1.5131E-2</v>
      </c>
      <c r="D31" s="19">
        <v>3.1650000000000001E-7</v>
      </c>
      <c r="E31" s="19">
        <v>1.1466E-8</v>
      </c>
      <c r="F31" s="19">
        <v>3.6227</v>
      </c>
      <c r="G31" s="18">
        <v>61.7</v>
      </c>
      <c r="H31" s="18">
        <v>8.2814999999999994</v>
      </c>
      <c r="I31" s="18">
        <v>13.422000000000001</v>
      </c>
      <c r="J31" s="19">
        <v>2.6941999999999999E-7</v>
      </c>
      <c r="K31" s="19">
        <v>1.3602999999999999E-8</v>
      </c>
      <c r="L31" s="19">
        <v>5.0490000000000004</v>
      </c>
      <c r="M31" s="18">
        <v>0.69618999999999998</v>
      </c>
      <c r="N31" s="19">
        <v>4.4114000000000002E-3</v>
      </c>
      <c r="O31" s="19">
        <v>0.63365000000000005</v>
      </c>
      <c r="P31" s="18">
        <v>7763</v>
      </c>
      <c r="Q31" s="19">
        <v>11.012</v>
      </c>
      <c r="R31" s="19">
        <v>0.14185</v>
      </c>
      <c r="S31" s="20">
        <v>1.4758E-12</v>
      </c>
      <c r="T31" s="19">
        <v>2.7649000000000001E-14</v>
      </c>
      <c r="U31" s="19">
        <v>1.8734999999999999</v>
      </c>
      <c r="V31" s="18">
        <v>0.97231999999999996</v>
      </c>
      <c r="W31" s="19">
        <v>1.0976E-3</v>
      </c>
      <c r="X31" s="19">
        <v>0.11287999999999999</v>
      </c>
      <c r="Z31" s="19">
        <f t="shared" ref="Z31:Z34" si="15">D31</f>
        <v>3.1650000000000001E-7</v>
      </c>
      <c r="AA31" s="18">
        <f t="shared" ref="AA31:AA34" si="16">G31+P31</f>
        <v>7824.7</v>
      </c>
      <c r="AB31" s="19">
        <f t="shared" ref="AB31:AB34" si="17">J31</f>
        <v>2.6941999999999999E-7</v>
      </c>
      <c r="AC31" s="19">
        <f t="shared" ref="AC31:AC34" si="18">S31</f>
        <v>1.4758E-12</v>
      </c>
    </row>
    <row r="32" spans="1:29" x14ac:dyDescent="0.25">
      <c r="A32" s="18" t="s">
        <v>232</v>
      </c>
      <c r="B32" s="19">
        <v>7.763E-5</v>
      </c>
      <c r="C32" s="18">
        <v>1.5138E-2</v>
      </c>
      <c r="D32" s="19">
        <v>3.1950999999999998E-7</v>
      </c>
      <c r="E32" s="19">
        <v>1.1481E-8</v>
      </c>
      <c r="F32" s="19">
        <v>3.5933000000000002</v>
      </c>
      <c r="G32" s="18">
        <v>60.41</v>
      </c>
      <c r="H32" s="18">
        <v>8.2920999999999996</v>
      </c>
      <c r="I32" s="18">
        <v>13.726000000000001</v>
      </c>
      <c r="J32" s="19">
        <v>2.7626000000000001E-7</v>
      </c>
      <c r="K32" s="19">
        <v>1.3932E-8</v>
      </c>
      <c r="L32" s="19">
        <v>5.0430999999999999</v>
      </c>
      <c r="M32" s="18">
        <v>0.69379000000000002</v>
      </c>
      <c r="N32" s="19">
        <v>4.4070000000000003E-3</v>
      </c>
      <c r="O32" s="19">
        <v>0.63521000000000005</v>
      </c>
      <c r="P32" s="18">
        <v>7765</v>
      </c>
      <c r="Q32" s="19">
        <v>11.034000000000001</v>
      </c>
      <c r="R32" s="19">
        <v>0.1421</v>
      </c>
      <c r="S32" s="20">
        <v>1.4609999999999999E-12</v>
      </c>
      <c r="T32" s="19">
        <v>2.7397999999999999E-14</v>
      </c>
      <c r="U32" s="19">
        <v>1.8753</v>
      </c>
      <c r="V32" s="18">
        <v>0.97277000000000002</v>
      </c>
      <c r="W32" s="19">
        <v>1.0985999999999999E-3</v>
      </c>
      <c r="X32" s="19">
        <v>0.11294</v>
      </c>
      <c r="Z32" s="19">
        <f t="shared" si="15"/>
        <v>3.1950999999999998E-7</v>
      </c>
      <c r="AA32" s="18">
        <f t="shared" si="16"/>
        <v>7825.41</v>
      </c>
      <c r="AB32" s="19">
        <f t="shared" si="17"/>
        <v>2.7626000000000001E-7</v>
      </c>
      <c r="AC32" s="19">
        <f t="shared" si="18"/>
        <v>1.4609999999999999E-12</v>
      </c>
    </row>
    <row r="33" spans="1:29" x14ac:dyDescent="0.25">
      <c r="A33" s="18" t="s">
        <v>233</v>
      </c>
      <c r="B33" s="19">
        <v>7.7027999999999995E-5</v>
      </c>
      <c r="C33" s="18">
        <v>1.502E-2</v>
      </c>
      <c r="D33" s="19">
        <v>3.1733E-7</v>
      </c>
      <c r="E33" s="19">
        <v>1.1437E-8</v>
      </c>
      <c r="F33" s="19">
        <v>3.6040999999999999</v>
      </c>
      <c r="G33" s="18">
        <v>61.11</v>
      </c>
      <c r="H33" s="18">
        <v>8.2600999999999996</v>
      </c>
      <c r="I33" s="18">
        <v>13.516999999999999</v>
      </c>
      <c r="J33" s="19">
        <v>2.8070000000000002E-7</v>
      </c>
      <c r="K33" s="19">
        <v>1.4106000000000001E-8</v>
      </c>
      <c r="L33" s="19">
        <v>5.0252999999999997</v>
      </c>
      <c r="M33" s="18">
        <v>0.69223999999999997</v>
      </c>
      <c r="N33" s="19">
        <v>4.3923E-3</v>
      </c>
      <c r="O33" s="19">
        <v>0.63451000000000002</v>
      </c>
      <c r="P33" s="18">
        <v>7767</v>
      </c>
      <c r="Q33" s="19">
        <v>11.007</v>
      </c>
      <c r="R33" s="19">
        <v>0.14171</v>
      </c>
      <c r="S33" s="20">
        <v>1.4757000000000001E-12</v>
      </c>
      <c r="T33" s="19">
        <v>2.7603E-14</v>
      </c>
      <c r="U33" s="19">
        <v>1.8705000000000001</v>
      </c>
      <c r="V33" s="18">
        <v>0.97233000000000003</v>
      </c>
      <c r="W33" s="19">
        <v>1.0958000000000001E-3</v>
      </c>
      <c r="X33" s="19">
        <v>0.11269999999999999</v>
      </c>
      <c r="Z33" s="19">
        <f t="shared" si="15"/>
        <v>3.1733E-7</v>
      </c>
      <c r="AA33" s="18">
        <f t="shared" si="16"/>
        <v>7828.11</v>
      </c>
      <c r="AB33" s="19">
        <f t="shared" si="17"/>
        <v>2.8070000000000002E-7</v>
      </c>
      <c r="AC33" s="19">
        <f t="shared" si="18"/>
        <v>1.4757000000000001E-12</v>
      </c>
    </row>
    <row r="34" spans="1:29" x14ac:dyDescent="0.25">
      <c r="A34" s="28" t="s">
        <v>234</v>
      </c>
      <c r="B34" s="19">
        <v>7.7164999999999997E-5</v>
      </c>
      <c r="C34" s="18">
        <v>1.5047E-2</v>
      </c>
      <c r="D34" s="19">
        <v>3.1895999999999999E-7</v>
      </c>
      <c r="E34" s="19">
        <v>1.1460999999999999E-8</v>
      </c>
      <c r="F34" s="18">
        <v>3.5931999999999999</v>
      </c>
      <c r="G34" s="18">
        <v>60.16</v>
      </c>
      <c r="H34" s="18">
        <v>8.2798999999999996</v>
      </c>
      <c r="I34" s="18">
        <v>13.763</v>
      </c>
      <c r="J34" s="19">
        <v>2.8358E-7</v>
      </c>
      <c r="K34" s="19">
        <v>1.4243000000000001E-8</v>
      </c>
      <c r="L34" s="18">
        <v>5.0225999999999997</v>
      </c>
      <c r="M34" s="18">
        <v>0.69113000000000002</v>
      </c>
      <c r="N34" s="18">
        <v>4.3902000000000004E-3</v>
      </c>
      <c r="O34" s="18">
        <v>0.63522000000000001</v>
      </c>
      <c r="P34" s="18">
        <v>7769</v>
      </c>
      <c r="Q34" s="18">
        <v>11.036</v>
      </c>
      <c r="R34" s="18">
        <v>0.14205000000000001</v>
      </c>
      <c r="S34" s="20">
        <v>1.4721999999999999E-12</v>
      </c>
      <c r="T34" s="19">
        <v>2.7586E-14</v>
      </c>
      <c r="U34" s="18">
        <v>1.8737999999999999</v>
      </c>
      <c r="V34" s="18">
        <v>0.97240000000000004</v>
      </c>
      <c r="W34" s="18">
        <v>1.0977000000000001E-3</v>
      </c>
      <c r="X34" s="18">
        <v>0.11289</v>
      </c>
      <c r="Z34" s="21">
        <f t="shared" si="15"/>
        <v>3.1895999999999999E-7</v>
      </c>
      <c r="AA34" s="13">
        <f t="shared" si="16"/>
        <v>7829.16</v>
      </c>
      <c r="AB34" s="21">
        <f t="shared" si="17"/>
        <v>2.8358E-7</v>
      </c>
      <c r="AC34" s="21">
        <f t="shared" si="18"/>
        <v>1.4721999999999999E-12</v>
      </c>
    </row>
    <row r="35" spans="1:29" x14ac:dyDescent="0.25">
      <c r="A35" s="22" t="s">
        <v>24</v>
      </c>
      <c r="B35" s="15">
        <f t="shared" ref="B35:X35" si="19">AVERAGE(B30:B34)</f>
        <v>7.7524199999999999E-5</v>
      </c>
      <c r="C35" s="15">
        <f t="shared" si="19"/>
        <v>1.5117200000000001E-2</v>
      </c>
      <c r="D35" s="15">
        <f t="shared" si="19"/>
        <v>3.1807399999999999E-7</v>
      </c>
      <c r="E35" s="15">
        <f t="shared" si="19"/>
        <v>1.1469199999999999E-8</v>
      </c>
      <c r="F35" s="15">
        <f t="shared" si="19"/>
        <v>3.6058399999999997</v>
      </c>
      <c r="G35" s="15">
        <f t="shared" si="19"/>
        <v>60.766000000000005</v>
      </c>
      <c r="H35" s="15">
        <f t="shared" si="19"/>
        <v>8.2852999999999994</v>
      </c>
      <c r="I35" s="15">
        <f t="shared" si="19"/>
        <v>13.636000000000001</v>
      </c>
      <c r="J35" s="15">
        <f t="shared" si="19"/>
        <v>2.7486600000000002E-7</v>
      </c>
      <c r="K35" s="15">
        <f t="shared" si="19"/>
        <v>1.3862800000000002E-8</v>
      </c>
      <c r="L35" s="15">
        <f t="shared" si="19"/>
        <v>5.0440000000000005</v>
      </c>
      <c r="M35" s="15">
        <f t="shared" si="19"/>
        <v>0.69431799999999999</v>
      </c>
      <c r="N35" s="15">
        <f t="shared" si="19"/>
        <v>4.4076599999999999E-3</v>
      </c>
      <c r="O35" s="15">
        <f t="shared" si="19"/>
        <v>0.63482000000000005</v>
      </c>
      <c r="P35" s="15">
        <f t="shared" si="19"/>
        <v>7764.8</v>
      </c>
      <c r="Q35" s="15">
        <f t="shared" si="19"/>
        <v>11.025600000000001</v>
      </c>
      <c r="R35" s="15">
        <f t="shared" si="19"/>
        <v>0.14199400000000001</v>
      </c>
      <c r="S35" s="23">
        <f t="shared" si="19"/>
        <v>1.4731999999999998E-12</v>
      </c>
      <c r="T35" s="15">
        <f t="shared" si="19"/>
        <v>2.7612800000000003E-14</v>
      </c>
      <c r="U35" s="15">
        <f t="shared" si="19"/>
        <v>1.8743399999999997</v>
      </c>
      <c r="V35" s="15">
        <f t="shared" si="19"/>
        <v>0.97238599999999997</v>
      </c>
      <c r="W35" s="15">
        <f t="shared" si="19"/>
        <v>1.0981000000000001E-3</v>
      </c>
      <c r="X35" s="15">
        <f t="shared" si="19"/>
        <v>0.11293</v>
      </c>
      <c r="Z35" s="12">
        <f>AVERAGE(Z30:Z34)</f>
        <v>3.1807399999999999E-7</v>
      </c>
      <c r="AA35" s="12">
        <f>AVERAGE(AA30:AA34)</f>
        <v>7825.5660000000007</v>
      </c>
      <c r="AB35" s="12">
        <f>AVERAGE(AB30:AB34)</f>
        <v>2.7486600000000002E-7</v>
      </c>
      <c r="AC35" s="12">
        <f>AVERAGE(AC30:AC34)</f>
        <v>1.4731999999999998E-12</v>
      </c>
    </row>
    <row r="37" spans="1:29" x14ac:dyDescent="0.25">
      <c r="A37" s="29">
        <v>0.05</v>
      </c>
    </row>
    <row r="38" spans="1:29" x14ac:dyDescent="0.25">
      <c r="A38" s="14" t="s">
        <v>200</v>
      </c>
      <c r="B38" s="14" t="s">
        <v>12</v>
      </c>
      <c r="C38" s="14" t="s">
        <v>13</v>
      </c>
      <c r="D38" s="14" t="s">
        <v>201</v>
      </c>
      <c r="E38" s="14" t="s">
        <v>14</v>
      </c>
      <c r="F38" s="14" t="s">
        <v>15</v>
      </c>
      <c r="G38" s="14" t="s">
        <v>16</v>
      </c>
      <c r="H38" s="14" t="s">
        <v>17</v>
      </c>
      <c r="I38" s="14" t="s">
        <v>18</v>
      </c>
      <c r="J38" s="14" t="s">
        <v>202</v>
      </c>
      <c r="K38" s="14" t="s">
        <v>203</v>
      </c>
      <c r="L38" s="14" t="s">
        <v>204</v>
      </c>
      <c r="M38" s="14" t="s">
        <v>205</v>
      </c>
      <c r="N38" s="14" t="s">
        <v>206</v>
      </c>
      <c r="O38" s="14" t="s">
        <v>207</v>
      </c>
      <c r="P38" s="14" t="s">
        <v>208</v>
      </c>
      <c r="Q38" s="14" t="s">
        <v>19</v>
      </c>
      <c r="R38" s="14" t="s">
        <v>20</v>
      </c>
      <c r="S38" s="14" t="s">
        <v>209</v>
      </c>
      <c r="T38" s="14" t="s">
        <v>210</v>
      </c>
      <c r="U38" s="14" t="s">
        <v>211</v>
      </c>
      <c r="V38" s="14" t="s">
        <v>212</v>
      </c>
      <c r="W38" s="14" t="s">
        <v>213</v>
      </c>
      <c r="X38" s="14" t="s">
        <v>214</v>
      </c>
      <c r="Y38" s="18"/>
      <c r="Z38" s="12" t="s">
        <v>43</v>
      </c>
      <c r="AA38" s="12" t="s">
        <v>42</v>
      </c>
      <c r="AB38" s="12" t="s">
        <v>44</v>
      </c>
      <c r="AC38" s="12" t="s">
        <v>45</v>
      </c>
    </row>
    <row r="39" spans="1:29" x14ac:dyDescent="0.25">
      <c r="A39" s="18" t="s">
        <v>235</v>
      </c>
      <c r="B39" s="19">
        <v>7.7447999999999994E-5</v>
      </c>
      <c r="C39" s="18">
        <v>1.5102000000000001E-2</v>
      </c>
      <c r="D39" s="19">
        <v>3.1857999999999998E-7</v>
      </c>
      <c r="E39" s="19">
        <v>1.145E-8</v>
      </c>
      <c r="F39" s="19">
        <v>3.5941000000000001</v>
      </c>
      <c r="G39" s="18">
        <v>59.12</v>
      </c>
      <c r="H39" s="18">
        <v>8.2661999999999995</v>
      </c>
      <c r="I39" s="18">
        <v>13.981999999999999</v>
      </c>
      <c r="J39" s="19">
        <v>2.7547999999999998E-7</v>
      </c>
      <c r="K39" s="19">
        <v>1.3952999999999999E-8</v>
      </c>
      <c r="L39" s="19">
        <v>5.0650000000000004</v>
      </c>
      <c r="M39" s="18">
        <v>0.69425000000000003</v>
      </c>
      <c r="N39" s="19">
        <v>4.4261999999999999E-3</v>
      </c>
      <c r="O39" s="19">
        <v>0.63754999999999995</v>
      </c>
      <c r="P39" s="18">
        <v>7788</v>
      </c>
      <c r="Q39" s="19">
        <v>11.018000000000001</v>
      </c>
      <c r="R39" s="19">
        <v>0.14147000000000001</v>
      </c>
      <c r="S39" s="20">
        <v>1.4849000000000001E-12</v>
      </c>
      <c r="T39" s="19">
        <v>2.7777E-14</v>
      </c>
      <c r="U39" s="19">
        <v>1.8706</v>
      </c>
      <c r="V39" s="18">
        <v>0.97199000000000002</v>
      </c>
      <c r="W39" s="19">
        <v>1.0958000000000001E-3</v>
      </c>
      <c r="X39" s="19">
        <v>0.11274000000000001</v>
      </c>
      <c r="Z39" s="16">
        <f>D39</f>
        <v>3.1857999999999998E-7</v>
      </c>
      <c r="AA39" s="15">
        <f>G39+P39</f>
        <v>7847.12</v>
      </c>
      <c r="AB39" s="16">
        <f>J39</f>
        <v>2.7547999999999998E-7</v>
      </c>
      <c r="AC39" s="16">
        <f>S39</f>
        <v>1.4849000000000001E-12</v>
      </c>
    </row>
    <row r="40" spans="1:29" x14ac:dyDescent="0.25">
      <c r="A40" s="18" t="s">
        <v>236</v>
      </c>
      <c r="B40" s="19">
        <v>7.7843000000000007E-5</v>
      </c>
      <c r="C40" s="18">
        <v>1.5179E-2</v>
      </c>
      <c r="D40" s="19">
        <v>3.1797999999999999E-7</v>
      </c>
      <c r="E40" s="19">
        <v>1.1494E-8</v>
      </c>
      <c r="F40" s="19">
        <v>3.6147</v>
      </c>
      <c r="G40" s="18">
        <v>59.63</v>
      </c>
      <c r="H40" s="18">
        <v>8.2927999999999997</v>
      </c>
      <c r="I40" s="18">
        <v>13.907</v>
      </c>
      <c r="J40" s="19">
        <v>2.8172000000000001E-7</v>
      </c>
      <c r="K40" s="19">
        <v>1.4275E-8</v>
      </c>
      <c r="L40" s="19">
        <v>5.0670999999999999</v>
      </c>
      <c r="M40" s="18">
        <v>0.69179999999999997</v>
      </c>
      <c r="N40" s="19">
        <v>4.4289999999999998E-3</v>
      </c>
      <c r="O40" s="19">
        <v>0.64020999999999995</v>
      </c>
      <c r="P40" s="18">
        <v>7797</v>
      </c>
      <c r="Q40" s="19">
        <v>11.073</v>
      </c>
      <c r="R40" s="19">
        <v>0.14202000000000001</v>
      </c>
      <c r="S40" s="20">
        <v>1.4826E-12</v>
      </c>
      <c r="T40" s="19">
        <v>2.7844E-14</v>
      </c>
      <c r="U40" s="19">
        <v>1.8781000000000001</v>
      </c>
      <c r="V40" s="18">
        <v>0.97206999999999999</v>
      </c>
      <c r="W40" s="19">
        <v>1.1000000000000001E-3</v>
      </c>
      <c r="X40" s="19">
        <v>0.11316</v>
      </c>
      <c r="Z40" s="19">
        <f t="shared" ref="Z40:Z43" si="20">D40</f>
        <v>3.1797999999999999E-7</v>
      </c>
      <c r="AA40" s="18">
        <f t="shared" ref="AA40:AA43" si="21">G40+P40</f>
        <v>7856.63</v>
      </c>
      <c r="AB40" s="19">
        <f t="shared" ref="AB40:AB43" si="22">J40</f>
        <v>2.8172000000000001E-7</v>
      </c>
      <c r="AC40" s="19">
        <f t="shared" ref="AC40:AC43" si="23">S40</f>
        <v>1.4826E-12</v>
      </c>
    </row>
    <row r="41" spans="1:29" x14ac:dyDescent="0.25">
      <c r="A41" s="18" t="s">
        <v>237</v>
      </c>
      <c r="B41" s="19">
        <v>7.7347000000000003E-5</v>
      </c>
      <c r="C41" s="18">
        <v>1.5082999999999999E-2</v>
      </c>
      <c r="D41" s="19">
        <v>3.1978999999999998E-7</v>
      </c>
      <c r="E41" s="19">
        <v>1.1474000000000001E-8</v>
      </c>
      <c r="F41" s="19">
        <v>3.5880000000000001</v>
      </c>
      <c r="G41" s="18">
        <v>57.11</v>
      </c>
      <c r="H41" s="18">
        <v>8.2898999999999994</v>
      </c>
      <c r="I41" s="18">
        <v>14.516</v>
      </c>
      <c r="J41" s="19">
        <v>2.8425000000000002E-7</v>
      </c>
      <c r="K41" s="19">
        <v>1.4352E-8</v>
      </c>
      <c r="L41" s="19">
        <v>5.0491000000000001</v>
      </c>
      <c r="M41" s="18">
        <v>0.69088000000000005</v>
      </c>
      <c r="N41" s="19">
        <v>4.4136999999999996E-3</v>
      </c>
      <c r="O41" s="19">
        <v>0.63885000000000003</v>
      </c>
      <c r="P41" s="18">
        <v>7798</v>
      </c>
      <c r="Q41" s="19">
        <v>11.07</v>
      </c>
      <c r="R41" s="19">
        <v>0.14196</v>
      </c>
      <c r="S41" s="20">
        <v>1.4993000000000001E-12</v>
      </c>
      <c r="T41" s="19">
        <v>2.8113999999999999E-14</v>
      </c>
      <c r="U41" s="19">
        <v>1.8751</v>
      </c>
      <c r="V41" s="18">
        <v>0.97145999999999999</v>
      </c>
      <c r="W41" s="19">
        <v>1.0984E-3</v>
      </c>
      <c r="X41" s="19">
        <v>0.11307</v>
      </c>
      <c r="Z41" s="19">
        <f t="shared" si="20"/>
        <v>3.1978999999999998E-7</v>
      </c>
      <c r="AA41" s="18">
        <f t="shared" si="21"/>
        <v>7855.11</v>
      </c>
      <c r="AB41" s="19">
        <f t="shared" si="22"/>
        <v>2.8425000000000002E-7</v>
      </c>
      <c r="AC41" s="19">
        <f t="shared" si="23"/>
        <v>1.4993000000000001E-12</v>
      </c>
    </row>
    <row r="42" spans="1:29" x14ac:dyDescent="0.25">
      <c r="A42" s="18" t="s">
        <v>238</v>
      </c>
      <c r="B42" s="19">
        <v>7.7631000000000003E-5</v>
      </c>
      <c r="C42" s="18">
        <v>1.5138E-2</v>
      </c>
      <c r="D42" s="19">
        <v>3.1973999999999998E-7</v>
      </c>
      <c r="E42" s="19">
        <v>1.1492E-8</v>
      </c>
      <c r="F42" s="19">
        <v>3.5941999999999998</v>
      </c>
      <c r="G42" s="18">
        <v>57.66</v>
      </c>
      <c r="H42" s="18">
        <v>8.2960999999999991</v>
      </c>
      <c r="I42" s="18">
        <v>14.388</v>
      </c>
      <c r="J42" s="19">
        <v>2.8663000000000002E-7</v>
      </c>
      <c r="K42" s="19">
        <v>1.4485E-8</v>
      </c>
      <c r="L42" s="19">
        <v>5.0536000000000003</v>
      </c>
      <c r="M42" s="18">
        <v>0.68991999999999998</v>
      </c>
      <c r="N42" s="19">
        <v>4.4180000000000001E-3</v>
      </c>
      <c r="O42" s="19">
        <v>0.64036000000000004</v>
      </c>
      <c r="P42" s="18">
        <v>7804</v>
      </c>
      <c r="Q42" s="19">
        <v>11.090999999999999</v>
      </c>
      <c r="R42" s="19">
        <v>0.14212</v>
      </c>
      <c r="S42" s="20">
        <v>1.4938E-12</v>
      </c>
      <c r="T42" s="19">
        <v>2.8062999999999999E-14</v>
      </c>
      <c r="U42" s="19">
        <v>1.8786</v>
      </c>
      <c r="V42" s="18">
        <v>0.97167000000000003</v>
      </c>
      <c r="W42" s="19">
        <v>1.1003E-3</v>
      </c>
      <c r="X42" s="19">
        <v>0.11323999999999999</v>
      </c>
      <c r="Z42" s="19">
        <f t="shared" si="20"/>
        <v>3.1973999999999998E-7</v>
      </c>
      <c r="AA42" s="18">
        <f t="shared" si="21"/>
        <v>7861.66</v>
      </c>
      <c r="AB42" s="19">
        <f t="shared" si="22"/>
        <v>2.8663000000000002E-7</v>
      </c>
      <c r="AC42" s="19">
        <f t="shared" si="23"/>
        <v>1.4938E-12</v>
      </c>
    </row>
    <row r="43" spans="1:29" x14ac:dyDescent="0.25">
      <c r="A43" s="13" t="s">
        <v>239</v>
      </c>
      <c r="B43" s="21">
        <v>7.6656000000000006E-5</v>
      </c>
      <c r="C43" s="13">
        <v>1.4947999999999999E-2</v>
      </c>
      <c r="D43" s="21">
        <v>3.2113999999999998E-7</v>
      </c>
      <c r="E43" s="21">
        <v>1.1431999999999999E-8</v>
      </c>
      <c r="F43" s="21">
        <v>3.5598000000000001</v>
      </c>
      <c r="G43" s="13">
        <v>55.63</v>
      </c>
      <c r="H43" s="13">
        <v>8.2593999999999994</v>
      </c>
      <c r="I43" s="13">
        <v>14.847</v>
      </c>
      <c r="J43" s="21">
        <v>2.8803999999999998E-7</v>
      </c>
      <c r="K43" s="21">
        <v>1.447E-8</v>
      </c>
      <c r="L43" s="21">
        <v>5.0236000000000001</v>
      </c>
      <c r="M43" s="13">
        <v>0.68937999999999999</v>
      </c>
      <c r="N43" s="21">
        <v>4.3923E-3</v>
      </c>
      <c r="O43" s="21">
        <v>0.63714000000000004</v>
      </c>
      <c r="P43" s="13">
        <v>7812</v>
      </c>
      <c r="Q43" s="21">
        <v>11.045999999999999</v>
      </c>
      <c r="R43" s="21">
        <v>0.1414</v>
      </c>
      <c r="S43" s="30">
        <v>1.5066000000000001E-12</v>
      </c>
      <c r="T43" s="21">
        <v>2.8146999999999999E-14</v>
      </c>
      <c r="U43" s="21">
        <v>1.8682000000000001</v>
      </c>
      <c r="V43" s="13">
        <v>0.97119</v>
      </c>
      <c r="W43" s="21">
        <v>1.0943999999999999E-3</v>
      </c>
      <c r="X43" s="21">
        <v>0.11269</v>
      </c>
      <c r="Z43" s="21">
        <f t="shared" si="20"/>
        <v>3.2113999999999998E-7</v>
      </c>
      <c r="AA43" s="13">
        <f t="shared" si="21"/>
        <v>7867.63</v>
      </c>
      <c r="AB43" s="21">
        <f t="shared" si="22"/>
        <v>2.8803999999999998E-7</v>
      </c>
      <c r="AC43" s="21">
        <f t="shared" si="23"/>
        <v>1.5066000000000001E-12</v>
      </c>
    </row>
    <row r="44" spans="1:29" x14ac:dyDescent="0.25">
      <c r="A44" s="28" t="s">
        <v>24</v>
      </c>
      <c r="B44" s="18">
        <f t="shared" ref="B44:X44" si="24">AVERAGE(B39:B43)</f>
        <v>7.7384999999999992E-5</v>
      </c>
      <c r="C44" s="18">
        <f t="shared" si="24"/>
        <v>1.5090000000000001E-2</v>
      </c>
      <c r="D44" s="18">
        <f t="shared" si="24"/>
        <v>3.1944599999999996E-7</v>
      </c>
      <c r="E44" s="18">
        <f t="shared" si="24"/>
        <v>1.1468399999999999E-8</v>
      </c>
      <c r="F44" s="18">
        <f t="shared" si="24"/>
        <v>3.59016</v>
      </c>
      <c r="G44" s="18">
        <f t="shared" si="24"/>
        <v>57.830000000000005</v>
      </c>
      <c r="H44" s="18">
        <f t="shared" si="24"/>
        <v>8.2808799999999998</v>
      </c>
      <c r="I44" s="18">
        <f t="shared" si="24"/>
        <v>14.327999999999999</v>
      </c>
      <c r="J44" s="18">
        <f t="shared" si="24"/>
        <v>2.8322400000000002E-7</v>
      </c>
      <c r="K44" s="18">
        <f t="shared" si="24"/>
        <v>1.4307E-8</v>
      </c>
      <c r="L44" s="18">
        <f t="shared" si="24"/>
        <v>5.0516800000000002</v>
      </c>
      <c r="M44" s="18">
        <f t="shared" si="24"/>
        <v>0.69124599999999992</v>
      </c>
      <c r="N44" s="18">
        <f t="shared" si="24"/>
        <v>4.4158399999999999E-3</v>
      </c>
      <c r="O44" s="18">
        <f t="shared" si="24"/>
        <v>0.638822</v>
      </c>
      <c r="P44" s="18">
        <f t="shared" si="24"/>
        <v>7799.8</v>
      </c>
      <c r="Q44" s="18">
        <f t="shared" si="24"/>
        <v>11.0596</v>
      </c>
      <c r="R44" s="18">
        <f t="shared" si="24"/>
        <v>0.141794</v>
      </c>
      <c r="S44" s="31">
        <f t="shared" si="24"/>
        <v>1.4934400000000001E-12</v>
      </c>
      <c r="T44" s="18">
        <f t="shared" si="24"/>
        <v>2.7988999999999999E-14</v>
      </c>
      <c r="U44" s="18">
        <f t="shared" si="24"/>
        <v>1.87412</v>
      </c>
      <c r="V44" s="18">
        <f t="shared" si="24"/>
        <v>0.9716760000000001</v>
      </c>
      <c r="W44" s="18">
        <f t="shared" si="24"/>
        <v>1.09778E-3</v>
      </c>
      <c r="X44" s="18">
        <f t="shared" si="24"/>
        <v>0.11298</v>
      </c>
      <c r="Z44" s="12">
        <f>AVERAGE(Z39:Z43)</f>
        <v>3.1944599999999996E-7</v>
      </c>
      <c r="AA44" s="12">
        <f>AVERAGE(AA39:AA43)</f>
        <v>7857.63</v>
      </c>
      <c r="AB44" s="12">
        <f>AVERAGE(AB39:AB43)</f>
        <v>2.8322400000000002E-7</v>
      </c>
      <c r="AC44" s="12">
        <f>AVERAGE(AC39:AC43)</f>
        <v>1.4934400000000001E-12</v>
      </c>
    </row>
    <row r="45" spans="1:29" x14ac:dyDescent="0.25">
      <c r="A45" s="2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T45" s="18"/>
      <c r="U45" s="18"/>
      <c r="V45" s="18"/>
      <c r="W45" s="18"/>
      <c r="X45" s="18"/>
    </row>
    <row r="46" spans="1:29" x14ac:dyDescent="0.25">
      <c r="A46" s="29">
        <v>0.06</v>
      </c>
    </row>
    <row r="47" spans="1:29" x14ac:dyDescent="0.25">
      <c r="A47" s="14" t="s">
        <v>56</v>
      </c>
      <c r="B47" s="14" t="s">
        <v>12</v>
      </c>
      <c r="C47" s="14" t="s">
        <v>13</v>
      </c>
      <c r="D47" s="14" t="s">
        <v>26</v>
      </c>
      <c r="E47" s="14" t="s">
        <v>14</v>
      </c>
      <c r="F47" s="14" t="s">
        <v>15</v>
      </c>
      <c r="G47" s="14" t="s">
        <v>16</v>
      </c>
      <c r="H47" s="14" t="s">
        <v>17</v>
      </c>
      <c r="I47" s="14" t="s">
        <v>18</v>
      </c>
      <c r="J47" s="14" t="s">
        <v>27</v>
      </c>
      <c r="K47" s="14" t="s">
        <v>28</v>
      </c>
      <c r="L47" s="14" t="s">
        <v>29</v>
      </c>
      <c r="M47" s="14" t="s">
        <v>30</v>
      </c>
      <c r="N47" s="14" t="s">
        <v>31</v>
      </c>
      <c r="O47" s="14" t="s">
        <v>32</v>
      </c>
      <c r="P47" s="14" t="s">
        <v>33</v>
      </c>
      <c r="Q47" s="14" t="s">
        <v>19</v>
      </c>
      <c r="R47" s="14" t="s">
        <v>20</v>
      </c>
      <c r="S47" s="14" t="s">
        <v>34</v>
      </c>
      <c r="T47" s="14" t="s">
        <v>35</v>
      </c>
      <c r="U47" s="14" t="s">
        <v>36</v>
      </c>
      <c r="V47" s="14" t="s">
        <v>37</v>
      </c>
      <c r="W47" s="14" t="s">
        <v>38</v>
      </c>
      <c r="X47" s="14" t="s">
        <v>39</v>
      </c>
      <c r="Y47" s="18"/>
      <c r="Z47" s="12" t="s">
        <v>43</v>
      </c>
      <c r="AA47" s="12" t="s">
        <v>42</v>
      </c>
      <c r="AB47" s="12" t="s">
        <v>44</v>
      </c>
      <c r="AC47" s="12" t="s">
        <v>45</v>
      </c>
    </row>
    <row r="48" spans="1:29" x14ac:dyDescent="0.25">
      <c r="A48" s="18" t="s">
        <v>168</v>
      </c>
      <c r="B48" s="19">
        <v>8.9845999999999993E-5</v>
      </c>
      <c r="C48" s="18">
        <v>1.7520000000000001E-2</v>
      </c>
      <c r="D48" s="19">
        <v>3.1782999999999998E-7</v>
      </c>
      <c r="E48" s="19">
        <v>1.2542000000000001E-8</v>
      </c>
      <c r="F48" s="19">
        <v>3.9460999999999999</v>
      </c>
      <c r="G48" s="18">
        <v>44.28</v>
      </c>
      <c r="H48" s="18">
        <v>9.0655999999999999</v>
      </c>
      <c r="I48" s="18">
        <v>20.472999999999999</v>
      </c>
      <c r="J48" s="19">
        <v>2.9156E-7</v>
      </c>
      <c r="K48" s="19">
        <v>1.5819000000000001E-8</v>
      </c>
      <c r="L48" s="19">
        <v>5.4256000000000002</v>
      </c>
      <c r="M48" s="18">
        <v>0.68822000000000005</v>
      </c>
      <c r="N48" s="19">
        <v>4.7437E-3</v>
      </c>
      <c r="O48" s="19">
        <v>0.68927000000000005</v>
      </c>
      <c r="P48" s="18">
        <v>7853</v>
      </c>
      <c r="Q48" s="19">
        <v>12.061999999999999</v>
      </c>
      <c r="R48" s="19">
        <v>0.15359999999999999</v>
      </c>
      <c r="S48" s="20">
        <v>1.4152000000000001E-12</v>
      </c>
      <c r="T48" s="19">
        <v>2.8564E-14</v>
      </c>
      <c r="U48" s="19">
        <v>2.0184000000000002</v>
      </c>
      <c r="V48" s="18">
        <v>0.97358</v>
      </c>
      <c r="W48" s="19">
        <v>1.1827000000000001E-3</v>
      </c>
      <c r="X48" s="19">
        <v>0.12148</v>
      </c>
      <c r="Z48" s="16">
        <f>D48</f>
        <v>3.1782999999999998E-7</v>
      </c>
      <c r="AA48" s="15">
        <f>G48+P48</f>
        <v>7897.28</v>
      </c>
      <c r="AB48" s="16">
        <f>J48</f>
        <v>2.9156E-7</v>
      </c>
      <c r="AC48" s="16">
        <f>S48</f>
        <v>1.4152000000000001E-12</v>
      </c>
    </row>
    <row r="49" spans="1:29" x14ac:dyDescent="0.25">
      <c r="A49" s="18" t="s">
        <v>169</v>
      </c>
      <c r="B49" s="19">
        <v>7.7495000000000003E-5</v>
      </c>
      <c r="C49" s="18">
        <v>1.5110999999999999E-2</v>
      </c>
      <c r="D49" s="19">
        <v>3.2266000000000001E-7</v>
      </c>
      <c r="E49" s="19">
        <v>1.1469999999999999E-8</v>
      </c>
      <c r="F49" s="19">
        <v>3.5548000000000002</v>
      </c>
      <c r="G49" s="18">
        <v>55.72</v>
      </c>
      <c r="H49" s="18">
        <v>8.2693999999999992</v>
      </c>
      <c r="I49" s="18">
        <v>14.840999999999999</v>
      </c>
      <c r="J49" s="19">
        <v>2.9282E-7</v>
      </c>
      <c r="K49" s="19">
        <v>1.482E-8</v>
      </c>
      <c r="L49" s="19">
        <v>5.0610999999999997</v>
      </c>
      <c r="M49" s="18">
        <v>0.68784999999999996</v>
      </c>
      <c r="N49" s="19">
        <v>4.4257999999999997E-3</v>
      </c>
      <c r="O49" s="19">
        <v>0.64342999999999995</v>
      </c>
      <c r="P49" s="18">
        <v>7832</v>
      </c>
      <c r="Q49" s="19">
        <v>11.089</v>
      </c>
      <c r="R49" s="19">
        <v>0.14158999999999999</v>
      </c>
      <c r="S49" s="20">
        <v>1.4936E-12</v>
      </c>
      <c r="T49" s="19">
        <v>2.8006E-14</v>
      </c>
      <c r="U49" s="19">
        <v>1.8751</v>
      </c>
      <c r="V49" s="18">
        <v>0.97167000000000003</v>
      </c>
      <c r="W49" s="19">
        <v>1.0979E-3</v>
      </c>
      <c r="X49" s="19">
        <v>0.11298999999999999</v>
      </c>
      <c r="Z49" s="19">
        <f t="shared" ref="Z49:Z52" si="25">D49</f>
        <v>3.2266000000000001E-7</v>
      </c>
      <c r="AA49" s="18">
        <f t="shared" ref="AA49:AA52" si="26">G49+P49</f>
        <v>7887.72</v>
      </c>
      <c r="AB49" s="19">
        <f t="shared" ref="AB49:AB52" si="27">J49</f>
        <v>2.9282E-7</v>
      </c>
      <c r="AC49" s="19">
        <f t="shared" ref="AC49:AC52" si="28">S49</f>
        <v>1.4936E-12</v>
      </c>
    </row>
    <row r="50" spans="1:29" x14ac:dyDescent="0.25">
      <c r="A50" s="18" t="s">
        <v>170</v>
      </c>
      <c r="B50" s="19">
        <v>7.7632000000000005E-5</v>
      </c>
      <c r="C50" s="18">
        <v>1.5138E-2</v>
      </c>
      <c r="D50" s="19">
        <v>3.2131000000000001E-7</v>
      </c>
      <c r="E50" s="19">
        <v>1.1497E-8</v>
      </c>
      <c r="F50" s="19">
        <v>3.5781999999999998</v>
      </c>
      <c r="G50" s="18">
        <v>55.74</v>
      </c>
      <c r="H50" s="18">
        <v>8.2967999999999993</v>
      </c>
      <c r="I50" s="18">
        <v>14.885</v>
      </c>
      <c r="J50" s="19">
        <v>2.9133E-7</v>
      </c>
      <c r="K50" s="19">
        <v>1.4753999999999999E-8</v>
      </c>
      <c r="L50" s="19">
        <v>5.0644</v>
      </c>
      <c r="M50" s="18">
        <v>0.68823000000000001</v>
      </c>
      <c r="N50" s="19">
        <v>4.4286999999999998E-3</v>
      </c>
      <c r="O50" s="19">
        <v>0.64349000000000001</v>
      </c>
      <c r="P50" s="18">
        <v>7832</v>
      </c>
      <c r="Q50" s="19">
        <v>11.12</v>
      </c>
      <c r="R50" s="19">
        <v>0.14198</v>
      </c>
      <c r="S50" s="20">
        <v>1.5081E-12</v>
      </c>
      <c r="T50" s="19">
        <v>2.8334E-14</v>
      </c>
      <c r="U50" s="19">
        <v>1.8788</v>
      </c>
      <c r="V50" s="18">
        <v>0.97114999999999996</v>
      </c>
      <c r="W50" s="19">
        <v>1.1003E-3</v>
      </c>
      <c r="X50" s="19">
        <v>0.1133</v>
      </c>
      <c r="Z50" s="19">
        <f t="shared" si="25"/>
        <v>3.2131000000000001E-7</v>
      </c>
      <c r="AA50" s="18">
        <f t="shared" si="26"/>
        <v>7887.74</v>
      </c>
      <c r="AB50" s="19">
        <f t="shared" si="27"/>
        <v>2.9133E-7</v>
      </c>
      <c r="AC50" s="19">
        <f t="shared" si="28"/>
        <v>1.5081E-12</v>
      </c>
    </row>
    <row r="51" spans="1:29" x14ac:dyDescent="0.25">
      <c r="A51" s="18" t="s">
        <v>171</v>
      </c>
      <c r="B51" s="19">
        <v>7.8096999999999994E-5</v>
      </c>
      <c r="C51" s="18">
        <v>1.5228999999999999E-2</v>
      </c>
      <c r="D51" s="19">
        <v>3.2146999999999998E-7</v>
      </c>
      <c r="E51" s="19">
        <v>1.1541000000000001E-8</v>
      </c>
      <c r="F51" s="19">
        <v>3.5901000000000001</v>
      </c>
      <c r="G51" s="18">
        <v>55.58</v>
      </c>
      <c r="H51" s="18">
        <v>8.3308999999999997</v>
      </c>
      <c r="I51" s="18">
        <v>14.989000000000001</v>
      </c>
      <c r="J51" s="19">
        <v>2.9243999999999999E-7</v>
      </c>
      <c r="K51" s="19">
        <v>1.4838E-8</v>
      </c>
      <c r="L51" s="19">
        <v>5.0739000000000001</v>
      </c>
      <c r="M51" s="18">
        <v>0.68781999999999999</v>
      </c>
      <c r="N51" s="19">
        <v>4.4368999999999997E-3</v>
      </c>
      <c r="O51" s="19">
        <v>0.64507000000000003</v>
      </c>
      <c r="P51" s="18">
        <v>7829</v>
      </c>
      <c r="Q51" s="19">
        <v>11.162000000000001</v>
      </c>
      <c r="R51" s="19">
        <v>0.14257</v>
      </c>
      <c r="S51" s="20">
        <v>1.5043E-12</v>
      </c>
      <c r="T51" s="19">
        <v>2.8364000000000001E-14</v>
      </c>
      <c r="U51" s="19">
        <v>1.8855</v>
      </c>
      <c r="V51" s="18">
        <v>0.97126000000000001</v>
      </c>
      <c r="W51" s="19">
        <v>1.1042999999999999E-3</v>
      </c>
      <c r="X51" s="19">
        <v>0.1137</v>
      </c>
      <c r="Z51" s="19">
        <f t="shared" si="25"/>
        <v>3.2146999999999998E-7</v>
      </c>
      <c r="AA51" s="18">
        <f t="shared" si="26"/>
        <v>7884.58</v>
      </c>
      <c r="AB51" s="19">
        <f t="shared" si="27"/>
        <v>2.9243999999999999E-7</v>
      </c>
      <c r="AC51" s="19">
        <f t="shared" si="28"/>
        <v>1.5043E-12</v>
      </c>
    </row>
    <row r="52" spans="1:29" x14ac:dyDescent="0.25">
      <c r="A52" s="13" t="s">
        <v>172</v>
      </c>
      <c r="B52" s="21">
        <v>7.8257000000000006E-5</v>
      </c>
      <c r="C52" s="13">
        <v>1.5259999999999999E-2</v>
      </c>
      <c r="D52" s="21">
        <v>3.2264999999999999E-7</v>
      </c>
      <c r="E52" s="21">
        <v>1.1551E-8</v>
      </c>
      <c r="F52" s="21">
        <v>3.58</v>
      </c>
      <c r="G52" s="13">
        <v>55.29</v>
      </c>
      <c r="H52" s="13">
        <v>8.3371999999999993</v>
      </c>
      <c r="I52" s="13">
        <v>15.079000000000001</v>
      </c>
      <c r="J52" s="21">
        <v>2.946E-7</v>
      </c>
      <c r="K52" s="21">
        <v>1.4947000000000001E-8</v>
      </c>
      <c r="L52" s="21">
        <v>5.0736999999999997</v>
      </c>
      <c r="M52" s="13">
        <v>0.68706999999999996</v>
      </c>
      <c r="N52" s="21">
        <v>4.437E-3</v>
      </c>
      <c r="O52" s="21">
        <v>0.64578999999999998</v>
      </c>
      <c r="P52" s="13">
        <v>7826</v>
      </c>
      <c r="Q52" s="21">
        <v>11.173999999999999</v>
      </c>
      <c r="R52" s="21">
        <v>0.14277999999999999</v>
      </c>
      <c r="S52" s="30">
        <v>1.4996E-12</v>
      </c>
      <c r="T52" s="21">
        <v>2.8312000000000001E-14</v>
      </c>
      <c r="U52" s="21">
        <v>1.8879999999999999</v>
      </c>
      <c r="V52" s="13">
        <v>0.97141999999999995</v>
      </c>
      <c r="W52" s="21">
        <v>1.1057E-3</v>
      </c>
      <c r="X52" s="21">
        <v>0.11382</v>
      </c>
      <c r="Z52" s="21">
        <f t="shared" si="25"/>
        <v>3.2264999999999999E-7</v>
      </c>
      <c r="AA52" s="13">
        <f t="shared" si="26"/>
        <v>7881.29</v>
      </c>
      <c r="AB52" s="21">
        <f t="shared" si="27"/>
        <v>2.946E-7</v>
      </c>
      <c r="AC52" s="21">
        <f t="shared" si="28"/>
        <v>1.4996E-12</v>
      </c>
    </row>
    <row r="53" spans="1:29" x14ac:dyDescent="0.25">
      <c r="A53" s="28" t="s">
        <v>24</v>
      </c>
      <c r="B53" s="18">
        <f t="shared" ref="B53:X53" si="29">AVERAGE(B48:B52)</f>
        <v>8.0265400000000006E-5</v>
      </c>
      <c r="C53" s="18">
        <f t="shared" si="29"/>
        <v>1.5651599999999998E-2</v>
      </c>
      <c r="D53" s="18">
        <f t="shared" si="29"/>
        <v>3.2118400000000003E-7</v>
      </c>
      <c r="E53" s="18">
        <f t="shared" si="29"/>
        <v>1.1720200000000001E-8</v>
      </c>
      <c r="F53" s="18">
        <f t="shared" si="29"/>
        <v>3.6498400000000002</v>
      </c>
      <c r="G53" s="18">
        <f t="shared" si="29"/>
        <v>53.322000000000003</v>
      </c>
      <c r="H53" s="18">
        <f t="shared" si="29"/>
        <v>8.4599799999999981</v>
      </c>
      <c r="I53" s="18">
        <f t="shared" si="29"/>
        <v>16.0534</v>
      </c>
      <c r="J53" s="18">
        <f t="shared" si="29"/>
        <v>2.9255000000000001E-7</v>
      </c>
      <c r="K53" s="18">
        <f t="shared" si="29"/>
        <v>1.5035600000000001E-8</v>
      </c>
      <c r="L53" s="18">
        <f t="shared" si="29"/>
        <v>5.1397399999999998</v>
      </c>
      <c r="M53" s="18">
        <f t="shared" si="29"/>
        <v>0.68783799999999995</v>
      </c>
      <c r="N53" s="18">
        <f t="shared" si="29"/>
        <v>4.4944200000000007E-3</v>
      </c>
      <c r="O53" s="18">
        <f t="shared" si="29"/>
        <v>0.65340999999999994</v>
      </c>
      <c r="P53" s="18">
        <f t="shared" si="29"/>
        <v>7834.4</v>
      </c>
      <c r="Q53" s="18">
        <f t="shared" si="29"/>
        <v>11.321400000000001</v>
      </c>
      <c r="R53" s="18">
        <f t="shared" si="29"/>
        <v>0.14450399999999999</v>
      </c>
      <c r="S53" s="31">
        <f t="shared" si="29"/>
        <v>1.48416E-12</v>
      </c>
      <c r="T53" s="18">
        <f t="shared" si="29"/>
        <v>2.8315999999999997E-14</v>
      </c>
      <c r="U53" s="18">
        <f t="shared" si="29"/>
        <v>1.90916</v>
      </c>
      <c r="V53" s="18">
        <f t="shared" si="29"/>
        <v>0.97181600000000012</v>
      </c>
      <c r="W53" s="18">
        <f t="shared" si="29"/>
        <v>1.1181800000000001E-3</v>
      </c>
      <c r="X53" s="18">
        <f t="shared" si="29"/>
        <v>0.11505800000000002</v>
      </c>
      <c r="Z53" s="12">
        <f>AVERAGE(Z48:Z52)</f>
        <v>3.2118400000000003E-7</v>
      </c>
      <c r="AA53" s="12">
        <f>AVERAGE(AA48:AA52)</f>
        <v>7887.7219999999998</v>
      </c>
      <c r="AB53" s="12">
        <f>AVERAGE(AB48:AB52)</f>
        <v>2.9255000000000001E-7</v>
      </c>
      <c r="AC53" s="12">
        <f>AVERAGE(AC48:AC52)</f>
        <v>1.48416E-12</v>
      </c>
    </row>
    <row r="54" spans="1:29" x14ac:dyDescent="0.25">
      <c r="A54" s="2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T54" s="18"/>
      <c r="U54" s="18"/>
      <c r="V54" s="18"/>
      <c r="W54" s="18"/>
      <c r="X54" s="18"/>
    </row>
    <row r="55" spans="1:29" x14ac:dyDescent="0.25">
      <c r="A55" s="29">
        <v>7.0000000000000007E-2</v>
      </c>
    </row>
    <row r="56" spans="1:29" x14ac:dyDescent="0.25">
      <c r="A56" s="14" t="s">
        <v>56</v>
      </c>
      <c r="B56" s="14" t="s">
        <v>12</v>
      </c>
      <c r="C56" s="14" t="s">
        <v>13</v>
      </c>
      <c r="D56" s="14" t="s">
        <v>26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4" t="s">
        <v>27</v>
      </c>
      <c r="K56" s="14" t="s">
        <v>28</v>
      </c>
      <c r="L56" s="14" t="s">
        <v>29</v>
      </c>
      <c r="M56" s="14" t="s">
        <v>30</v>
      </c>
      <c r="N56" s="14" t="s">
        <v>31</v>
      </c>
      <c r="O56" s="14" t="s">
        <v>32</v>
      </c>
      <c r="P56" s="14" t="s">
        <v>33</v>
      </c>
      <c r="Q56" s="14" t="s">
        <v>19</v>
      </c>
      <c r="R56" s="14" t="s">
        <v>20</v>
      </c>
      <c r="S56" s="14" t="s">
        <v>34</v>
      </c>
      <c r="T56" s="14" t="s">
        <v>35</v>
      </c>
      <c r="U56" s="14" t="s">
        <v>36</v>
      </c>
      <c r="V56" s="14" t="s">
        <v>37</v>
      </c>
      <c r="W56" s="14" t="s">
        <v>38</v>
      </c>
      <c r="X56" s="14" t="s">
        <v>39</v>
      </c>
      <c r="Y56" s="18"/>
      <c r="Z56" s="12" t="s">
        <v>43</v>
      </c>
      <c r="AA56" s="12" t="s">
        <v>42</v>
      </c>
      <c r="AB56" s="12" t="s">
        <v>44</v>
      </c>
      <c r="AC56" s="12" t="s">
        <v>45</v>
      </c>
    </row>
    <row r="57" spans="1:29" x14ac:dyDescent="0.25">
      <c r="A57" s="18" t="s">
        <v>173</v>
      </c>
      <c r="B57" s="19">
        <v>7.8022999999999995E-5</v>
      </c>
      <c r="C57" s="18">
        <v>1.5214999999999999E-2</v>
      </c>
      <c r="D57" s="19">
        <v>3.2098000000000001E-7</v>
      </c>
      <c r="E57" s="19">
        <v>1.1526E-8</v>
      </c>
      <c r="F57" s="19">
        <v>3.5909</v>
      </c>
      <c r="G57" s="18">
        <v>57.2</v>
      </c>
      <c r="H57" s="18">
        <v>8.3025000000000002</v>
      </c>
      <c r="I57" s="18">
        <v>14.515000000000001</v>
      </c>
      <c r="J57" s="19">
        <v>2.9485999999999998E-7</v>
      </c>
      <c r="K57" s="19">
        <v>1.4929000000000001E-8</v>
      </c>
      <c r="L57" s="19">
        <v>5.0631000000000004</v>
      </c>
      <c r="M57" s="18">
        <v>0.68679999999999997</v>
      </c>
      <c r="N57" s="19">
        <v>4.4276999999999997E-3</v>
      </c>
      <c r="O57" s="19">
        <v>0.64468999999999999</v>
      </c>
      <c r="P57" s="18">
        <v>7838</v>
      </c>
      <c r="Q57" s="19">
        <v>11.141</v>
      </c>
      <c r="R57" s="19">
        <v>0.14213999999999999</v>
      </c>
      <c r="S57" s="20">
        <v>1.4820999999999999E-12</v>
      </c>
      <c r="T57" s="19">
        <v>2.7903999999999999E-14</v>
      </c>
      <c r="U57" s="19">
        <v>1.8827</v>
      </c>
      <c r="V57" s="18">
        <v>0.97204999999999997</v>
      </c>
      <c r="W57" s="19">
        <v>1.1023000000000001E-3</v>
      </c>
      <c r="X57" s="19">
        <v>0.1134</v>
      </c>
      <c r="Z57" s="16">
        <f>D57</f>
        <v>3.2098000000000001E-7</v>
      </c>
      <c r="AA57" s="15">
        <f>G57+P57</f>
        <v>7895.2</v>
      </c>
      <c r="AB57" s="16">
        <f>J57</f>
        <v>2.9485999999999998E-7</v>
      </c>
      <c r="AC57" s="16">
        <f>S57</f>
        <v>1.4820999999999999E-12</v>
      </c>
    </row>
    <row r="58" spans="1:29" x14ac:dyDescent="0.25">
      <c r="A58" s="18" t="s">
        <v>174</v>
      </c>
      <c r="B58" s="19">
        <v>7.6953999999999995E-5</v>
      </c>
      <c r="C58" s="18">
        <v>1.5006E-2</v>
      </c>
      <c r="D58" s="19">
        <v>3.2289E-7</v>
      </c>
      <c r="E58" s="19">
        <v>1.1446E-8</v>
      </c>
      <c r="F58" s="19">
        <v>3.5449000000000002</v>
      </c>
      <c r="G58" s="18">
        <v>54.89</v>
      </c>
      <c r="H58" s="18">
        <v>8.2670999999999992</v>
      </c>
      <c r="I58" s="18">
        <v>15.061</v>
      </c>
      <c r="J58" s="19">
        <v>2.9055999999999998E-7</v>
      </c>
      <c r="K58" s="19">
        <v>1.466E-8</v>
      </c>
      <c r="L58" s="19">
        <v>5.0453999999999999</v>
      </c>
      <c r="M58" s="18">
        <v>0.68876999999999999</v>
      </c>
      <c r="N58" s="19">
        <v>4.4117999999999996E-3</v>
      </c>
      <c r="O58" s="19">
        <v>0.64053000000000004</v>
      </c>
      <c r="P58" s="18">
        <v>7820</v>
      </c>
      <c r="Q58" s="19">
        <v>11.065</v>
      </c>
      <c r="R58" s="19">
        <v>0.14149999999999999</v>
      </c>
      <c r="S58" s="20">
        <v>1.5049999999999999E-12</v>
      </c>
      <c r="T58" s="19">
        <v>2.8149999999999999E-14</v>
      </c>
      <c r="U58" s="19">
        <v>1.8704000000000001</v>
      </c>
      <c r="V58" s="18">
        <v>0.97123000000000004</v>
      </c>
      <c r="W58" s="19">
        <v>1.0954999999999999E-3</v>
      </c>
      <c r="X58" s="19">
        <v>0.1128</v>
      </c>
      <c r="Z58" s="19">
        <f t="shared" ref="Z58:Z61" si="30">D58</f>
        <v>3.2289E-7</v>
      </c>
      <c r="AA58" s="18">
        <f t="shared" ref="AA58:AA61" si="31">G58+P58</f>
        <v>7874.89</v>
      </c>
      <c r="AB58" s="19">
        <f t="shared" ref="AB58:AB61" si="32">J58</f>
        <v>2.9055999999999998E-7</v>
      </c>
      <c r="AC58" s="19">
        <f t="shared" ref="AC58:AC61" si="33">S58</f>
        <v>1.5049999999999999E-12</v>
      </c>
    </row>
    <row r="59" spans="1:29" x14ac:dyDescent="0.25">
      <c r="A59" s="18" t="s">
        <v>175</v>
      </c>
      <c r="B59" s="19">
        <v>7.6593000000000003E-5</v>
      </c>
      <c r="C59" s="18">
        <v>1.4936E-2</v>
      </c>
      <c r="D59" s="19">
        <v>3.2182000000000001E-7</v>
      </c>
      <c r="E59" s="19">
        <v>1.1419E-8</v>
      </c>
      <c r="F59" s="19">
        <v>3.5482999999999998</v>
      </c>
      <c r="G59" s="18">
        <v>55.56</v>
      </c>
      <c r="H59" s="18">
        <v>8.2434999999999992</v>
      </c>
      <c r="I59" s="18">
        <v>14.837</v>
      </c>
      <c r="J59" s="19">
        <v>2.9246000000000001E-7</v>
      </c>
      <c r="K59" s="19">
        <v>1.4711E-8</v>
      </c>
      <c r="L59" s="19">
        <v>5.0301</v>
      </c>
      <c r="M59" s="18">
        <v>0.68798999999999999</v>
      </c>
      <c r="N59" s="19">
        <v>4.3987000000000002E-3</v>
      </c>
      <c r="O59" s="19">
        <v>0.63936000000000004</v>
      </c>
      <c r="P59" s="18">
        <v>7824</v>
      </c>
      <c r="Q59" s="19">
        <v>11.044</v>
      </c>
      <c r="R59" s="19">
        <v>0.14116000000000001</v>
      </c>
      <c r="S59" s="20">
        <v>1.5061E-12</v>
      </c>
      <c r="T59" s="19">
        <v>2.8115999999999999E-14</v>
      </c>
      <c r="U59" s="19">
        <v>1.8668</v>
      </c>
      <c r="V59" s="18">
        <v>0.97121999999999997</v>
      </c>
      <c r="W59" s="19">
        <v>1.0933E-3</v>
      </c>
      <c r="X59" s="19">
        <v>0.11257</v>
      </c>
      <c r="Z59" s="19">
        <f t="shared" si="30"/>
        <v>3.2182000000000001E-7</v>
      </c>
      <c r="AA59" s="18">
        <f t="shared" si="31"/>
        <v>7879.56</v>
      </c>
      <c r="AB59" s="19">
        <f t="shared" si="32"/>
        <v>2.9246000000000001E-7</v>
      </c>
      <c r="AC59" s="19">
        <f t="shared" si="33"/>
        <v>1.5061E-12</v>
      </c>
    </row>
    <row r="60" spans="1:29" x14ac:dyDescent="0.25">
      <c r="A60" s="18" t="s">
        <v>176</v>
      </c>
      <c r="B60" s="19">
        <v>7.6180000000000006E-5</v>
      </c>
      <c r="C60" s="18">
        <v>1.4855E-2</v>
      </c>
      <c r="D60" s="19">
        <v>3.2105999999999999E-7</v>
      </c>
      <c r="E60" s="19">
        <v>1.139E-8</v>
      </c>
      <c r="F60" s="19">
        <v>3.5476000000000001</v>
      </c>
      <c r="G60" s="18">
        <v>56.1</v>
      </c>
      <c r="H60" s="18">
        <v>8.2246000000000006</v>
      </c>
      <c r="I60" s="18">
        <v>14.661</v>
      </c>
      <c r="J60" s="19">
        <v>2.9191000000000002E-7</v>
      </c>
      <c r="K60" s="19">
        <v>1.4628E-8</v>
      </c>
      <c r="L60" s="19">
        <v>5.0110999999999999</v>
      </c>
      <c r="M60" s="18">
        <v>0.68806999999999996</v>
      </c>
      <c r="N60" s="19">
        <v>4.3817999999999999E-3</v>
      </c>
      <c r="O60" s="19">
        <v>0.63682000000000005</v>
      </c>
      <c r="P60" s="18">
        <v>7819</v>
      </c>
      <c r="Q60" s="19">
        <v>11.016</v>
      </c>
      <c r="R60" s="19">
        <v>0.14088999999999999</v>
      </c>
      <c r="S60" s="20">
        <v>1.5096999999999999E-12</v>
      </c>
      <c r="T60" s="19">
        <v>2.8124E-14</v>
      </c>
      <c r="U60" s="19">
        <v>1.8629</v>
      </c>
      <c r="V60" s="18">
        <v>0.97111999999999998</v>
      </c>
      <c r="W60" s="19">
        <v>1.091E-3</v>
      </c>
      <c r="X60" s="19">
        <v>0.11234</v>
      </c>
      <c r="Z60" s="19">
        <f t="shared" si="30"/>
        <v>3.2105999999999999E-7</v>
      </c>
      <c r="AA60" s="18">
        <f t="shared" si="31"/>
        <v>7875.1</v>
      </c>
      <c r="AB60" s="19">
        <f t="shared" si="32"/>
        <v>2.9191000000000002E-7</v>
      </c>
      <c r="AC60" s="19">
        <f t="shared" si="33"/>
        <v>1.5096999999999999E-12</v>
      </c>
    </row>
    <row r="61" spans="1:29" x14ac:dyDescent="0.25">
      <c r="A61" s="13" t="s">
        <v>177</v>
      </c>
      <c r="B61" s="21">
        <v>7.7341000000000004E-5</v>
      </c>
      <c r="C61" s="13">
        <v>1.5082E-2</v>
      </c>
      <c r="D61" s="21">
        <v>3.2263000000000002E-7</v>
      </c>
      <c r="E61" s="21">
        <v>1.1479E-8</v>
      </c>
      <c r="F61" s="21">
        <v>3.5579000000000001</v>
      </c>
      <c r="G61" s="13">
        <v>55.22</v>
      </c>
      <c r="H61" s="13">
        <v>8.2868999999999993</v>
      </c>
      <c r="I61" s="13">
        <v>15.007</v>
      </c>
      <c r="J61" s="21">
        <v>2.939E-7</v>
      </c>
      <c r="K61" s="21">
        <v>1.4826999999999999E-8</v>
      </c>
      <c r="L61" s="21">
        <v>5.0449000000000002</v>
      </c>
      <c r="M61" s="13">
        <v>0.68735000000000002</v>
      </c>
      <c r="N61" s="21">
        <v>4.4117000000000002E-3</v>
      </c>
      <c r="O61" s="21">
        <v>0.64183999999999997</v>
      </c>
      <c r="P61" s="13">
        <v>7822</v>
      </c>
      <c r="Q61" s="21">
        <v>11.103999999999999</v>
      </c>
      <c r="R61" s="21">
        <v>0.14196</v>
      </c>
      <c r="S61" s="30">
        <v>1.5020000000000001E-12</v>
      </c>
      <c r="T61" s="21">
        <v>2.8191000000000001E-14</v>
      </c>
      <c r="U61" s="21">
        <v>1.8769</v>
      </c>
      <c r="V61" s="13">
        <v>0.97136</v>
      </c>
      <c r="W61" s="21">
        <v>1.0992E-3</v>
      </c>
      <c r="X61" s="21">
        <v>0.11316</v>
      </c>
      <c r="Z61" s="21">
        <f t="shared" si="30"/>
        <v>3.2263000000000002E-7</v>
      </c>
      <c r="AA61" s="13">
        <f t="shared" si="31"/>
        <v>7877.22</v>
      </c>
      <c r="AB61" s="21">
        <f t="shared" si="32"/>
        <v>2.939E-7</v>
      </c>
      <c r="AC61" s="21">
        <f t="shared" si="33"/>
        <v>1.5020000000000001E-12</v>
      </c>
    </row>
    <row r="62" spans="1:29" x14ac:dyDescent="0.25">
      <c r="A62" s="28" t="s">
        <v>24</v>
      </c>
      <c r="B62" s="18">
        <f t="shared" ref="B62:X62" si="34">AVERAGE(B57:B61)</f>
        <v>7.7018200000000014E-5</v>
      </c>
      <c r="C62" s="18">
        <f t="shared" si="34"/>
        <v>1.5018799999999999E-2</v>
      </c>
      <c r="D62" s="18">
        <f t="shared" si="34"/>
        <v>3.2187600000000002E-7</v>
      </c>
      <c r="E62" s="18">
        <f t="shared" si="34"/>
        <v>1.1451999999999999E-8</v>
      </c>
      <c r="F62" s="18">
        <f t="shared" si="34"/>
        <v>3.5579200000000002</v>
      </c>
      <c r="G62" s="18">
        <f t="shared" si="34"/>
        <v>55.794000000000004</v>
      </c>
      <c r="H62" s="18">
        <f t="shared" si="34"/>
        <v>8.26492</v>
      </c>
      <c r="I62" s="18">
        <f t="shared" si="34"/>
        <v>14.8162</v>
      </c>
      <c r="J62" s="18">
        <f t="shared" si="34"/>
        <v>2.9273800000000001E-7</v>
      </c>
      <c r="K62" s="18">
        <f t="shared" si="34"/>
        <v>1.4751000000000001E-8</v>
      </c>
      <c r="L62" s="18">
        <f t="shared" si="34"/>
        <v>5.0389200000000001</v>
      </c>
      <c r="M62" s="18">
        <f t="shared" si="34"/>
        <v>0.68779599999999985</v>
      </c>
      <c r="N62" s="18">
        <f t="shared" si="34"/>
        <v>4.4063399999999999E-3</v>
      </c>
      <c r="O62" s="18">
        <f t="shared" si="34"/>
        <v>0.640648</v>
      </c>
      <c r="P62" s="18">
        <f t="shared" si="34"/>
        <v>7824.6</v>
      </c>
      <c r="Q62" s="18">
        <f t="shared" si="34"/>
        <v>11.074</v>
      </c>
      <c r="R62" s="18">
        <f t="shared" si="34"/>
        <v>0.14152999999999999</v>
      </c>
      <c r="S62" s="31">
        <f t="shared" si="34"/>
        <v>1.5009799999999999E-12</v>
      </c>
      <c r="T62" s="18">
        <f t="shared" si="34"/>
        <v>2.8096999999999996E-14</v>
      </c>
      <c r="U62" s="18">
        <f t="shared" si="34"/>
        <v>1.8719399999999999</v>
      </c>
      <c r="V62" s="18">
        <f t="shared" si="34"/>
        <v>0.97139600000000004</v>
      </c>
      <c r="W62" s="18">
        <f t="shared" si="34"/>
        <v>1.0962599999999999E-3</v>
      </c>
      <c r="X62" s="18">
        <f t="shared" si="34"/>
        <v>0.11285400000000001</v>
      </c>
      <c r="Z62" s="12">
        <f>AVERAGE(Z57:Z61)</f>
        <v>3.2187600000000002E-7</v>
      </c>
      <c r="AA62" s="12">
        <f>AVERAGE(AA57:AA61)</f>
        <v>7880.3940000000002</v>
      </c>
      <c r="AB62" s="12">
        <f>AVERAGE(AB57:AB61)</f>
        <v>2.9273800000000001E-7</v>
      </c>
      <c r="AC62" s="12">
        <f>AVERAGE(AC57:AC61)</f>
        <v>1.5009799999999999E-12</v>
      </c>
    </row>
    <row r="63" spans="1:29" x14ac:dyDescent="0.25">
      <c r="A63" s="2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T63" s="18"/>
      <c r="U63" s="18"/>
      <c r="V63" s="18"/>
      <c r="W63" s="18"/>
      <c r="X63" s="18"/>
    </row>
    <row r="64" spans="1:29" x14ac:dyDescent="0.25">
      <c r="A64" s="29">
        <v>0.08</v>
      </c>
    </row>
    <row r="65" spans="1:29" x14ac:dyDescent="0.25">
      <c r="A65" s="14" t="s">
        <v>56</v>
      </c>
      <c r="B65" s="14" t="s">
        <v>12</v>
      </c>
      <c r="C65" s="14" t="s">
        <v>13</v>
      </c>
      <c r="D65" s="14" t="s">
        <v>26</v>
      </c>
      <c r="E65" s="14" t="s">
        <v>14</v>
      </c>
      <c r="F65" s="14" t="s">
        <v>15</v>
      </c>
      <c r="G65" s="14" t="s">
        <v>16</v>
      </c>
      <c r="H65" s="14" t="s">
        <v>17</v>
      </c>
      <c r="I65" s="14" t="s">
        <v>18</v>
      </c>
      <c r="J65" s="14" t="s">
        <v>27</v>
      </c>
      <c r="K65" s="14" t="s">
        <v>28</v>
      </c>
      <c r="L65" s="14" t="s">
        <v>29</v>
      </c>
      <c r="M65" s="14" t="s">
        <v>30</v>
      </c>
      <c r="N65" s="14" t="s">
        <v>31</v>
      </c>
      <c r="O65" s="14" t="s">
        <v>32</v>
      </c>
      <c r="P65" s="14" t="s">
        <v>33</v>
      </c>
      <c r="Q65" s="14" t="s">
        <v>19</v>
      </c>
      <c r="R65" s="14" t="s">
        <v>20</v>
      </c>
      <c r="S65" s="14" t="s">
        <v>34</v>
      </c>
      <c r="T65" s="14" t="s">
        <v>35</v>
      </c>
      <c r="U65" s="14" t="s">
        <v>36</v>
      </c>
      <c r="V65" s="14" t="s">
        <v>37</v>
      </c>
      <c r="W65" s="14" t="s">
        <v>38</v>
      </c>
      <c r="X65" s="14" t="s">
        <v>39</v>
      </c>
      <c r="Y65" s="18"/>
      <c r="Z65" s="12" t="s">
        <v>43</v>
      </c>
      <c r="AA65" s="12" t="s">
        <v>42</v>
      </c>
      <c r="AB65" s="12" t="s">
        <v>44</v>
      </c>
      <c r="AC65" s="12" t="s">
        <v>45</v>
      </c>
    </row>
    <row r="66" spans="1:29" x14ac:dyDescent="0.25">
      <c r="A66" s="18" t="s">
        <v>178</v>
      </c>
      <c r="B66" s="19">
        <v>7.6154000000000003E-5</v>
      </c>
      <c r="C66" s="18">
        <v>1.485E-2</v>
      </c>
      <c r="D66" s="19">
        <v>3.2070000000000001E-7</v>
      </c>
      <c r="E66" s="19">
        <v>1.1399E-8</v>
      </c>
      <c r="F66" s="19">
        <v>3.5543999999999998</v>
      </c>
      <c r="G66" s="18">
        <v>55.59</v>
      </c>
      <c r="H66" s="18">
        <v>8.2376000000000005</v>
      </c>
      <c r="I66" s="18">
        <v>14.818</v>
      </c>
      <c r="J66" s="19">
        <v>2.8822999999999998E-7</v>
      </c>
      <c r="K66" s="19">
        <v>1.4446000000000001E-8</v>
      </c>
      <c r="L66" s="19">
        <v>5.0119999999999996</v>
      </c>
      <c r="M66" s="18">
        <v>0.68930000000000002</v>
      </c>
      <c r="N66" s="19">
        <v>4.3820999999999999E-3</v>
      </c>
      <c r="O66" s="19">
        <v>0.63573000000000002</v>
      </c>
      <c r="P66" s="18">
        <v>7817</v>
      </c>
      <c r="Q66" s="19">
        <v>11.02</v>
      </c>
      <c r="R66" s="19">
        <v>0.14097000000000001</v>
      </c>
      <c r="S66" s="20">
        <v>1.516E-12</v>
      </c>
      <c r="T66" s="19">
        <v>2.8239000000000002E-14</v>
      </c>
      <c r="U66" s="19">
        <v>1.8627</v>
      </c>
      <c r="V66" s="18">
        <v>0.97087000000000001</v>
      </c>
      <c r="W66" s="19">
        <v>1.0911E-3</v>
      </c>
      <c r="X66" s="19">
        <v>0.11237999999999999</v>
      </c>
      <c r="Z66" s="16">
        <f>D66</f>
        <v>3.2070000000000001E-7</v>
      </c>
      <c r="AA66" s="15">
        <f>G66+P66</f>
        <v>7872.59</v>
      </c>
      <c r="AB66" s="16">
        <f>J66</f>
        <v>2.8822999999999998E-7</v>
      </c>
      <c r="AC66" s="16">
        <f>S66</f>
        <v>1.516E-12</v>
      </c>
    </row>
    <row r="67" spans="1:29" x14ac:dyDescent="0.25">
      <c r="A67" s="18" t="s">
        <v>179</v>
      </c>
      <c r="B67" s="19">
        <v>7.6734000000000001E-5</v>
      </c>
      <c r="C67" s="18">
        <v>1.4963000000000001E-2</v>
      </c>
      <c r="D67" s="19">
        <v>3.2701000000000001E-7</v>
      </c>
      <c r="E67" s="19">
        <v>1.1449E-8</v>
      </c>
      <c r="F67" s="19">
        <v>3.5011000000000001</v>
      </c>
      <c r="G67" s="18">
        <v>52.17</v>
      </c>
      <c r="H67" s="18">
        <v>8.2712000000000003</v>
      </c>
      <c r="I67" s="18">
        <v>15.853999999999999</v>
      </c>
      <c r="J67" s="19">
        <v>2.9292000000000001E-7</v>
      </c>
      <c r="K67" s="19">
        <v>1.4717E-8</v>
      </c>
      <c r="L67" s="19">
        <v>5.0242000000000004</v>
      </c>
      <c r="M67" s="18">
        <v>0.68764999999999998</v>
      </c>
      <c r="N67" s="19">
        <v>4.3934000000000004E-3</v>
      </c>
      <c r="O67" s="19">
        <v>0.63890000000000002</v>
      </c>
      <c r="P67" s="18">
        <v>7829</v>
      </c>
      <c r="Q67" s="19">
        <v>11.073</v>
      </c>
      <c r="R67" s="19">
        <v>0.14144000000000001</v>
      </c>
      <c r="S67" s="20">
        <v>1.4964999999999999E-12</v>
      </c>
      <c r="T67" s="19">
        <v>2.7968E-14</v>
      </c>
      <c r="U67" s="19">
        <v>1.8689</v>
      </c>
      <c r="V67" s="18">
        <v>0.97141999999999995</v>
      </c>
      <c r="W67" s="19">
        <v>1.0946E-3</v>
      </c>
      <c r="X67" s="19">
        <v>0.11268</v>
      </c>
      <c r="Z67" s="19">
        <f t="shared" ref="Z67:Z70" si="35">D67</f>
        <v>3.2701000000000001E-7</v>
      </c>
      <c r="AA67" s="18">
        <f t="shared" ref="AA67:AA70" si="36">G67+P67</f>
        <v>7881.17</v>
      </c>
      <c r="AB67" s="19">
        <f t="shared" ref="AB67:AB70" si="37">J67</f>
        <v>2.9292000000000001E-7</v>
      </c>
      <c r="AC67" s="19">
        <f t="shared" ref="AC67:AC70" si="38">S67</f>
        <v>1.4964999999999999E-12</v>
      </c>
    </row>
    <row r="68" spans="1:29" x14ac:dyDescent="0.25">
      <c r="A68" s="18" t="s">
        <v>180</v>
      </c>
      <c r="B68" s="19">
        <v>7.6525000000000003E-5</v>
      </c>
      <c r="C68" s="18">
        <v>1.4922E-2</v>
      </c>
      <c r="D68" s="19">
        <v>3.2071000000000002E-7</v>
      </c>
      <c r="E68" s="19">
        <v>1.1425E-8</v>
      </c>
      <c r="F68" s="19">
        <v>3.5623999999999998</v>
      </c>
      <c r="G68" s="18">
        <v>56.72</v>
      </c>
      <c r="H68" s="18">
        <v>8.2439</v>
      </c>
      <c r="I68" s="18">
        <v>14.534000000000001</v>
      </c>
      <c r="J68" s="19">
        <v>2.9093999999999998E-7</v>
      </c>
      <c r="K68" s="19">
        <v>1.4584E-8</v>
      </c>
      <c r="L68" s="19">
        <v>5.0126999999999997</v>
      </c>
      <c r="M68" s="18">
        <v>0.68813999999999997</v>
      </c>
      <c r="N68" s="19">
        <v>4.3832000000000003E-3</v>
      </c>
      <c r="O68" s="19">
        <v>0.63695999999999997</v>
      </c>
      <c r="P68" s="18">
        <v>7824</v>
      </c>
      <c r="Q68" s="19">
        <v>11.041</v>
      </c>
      <c r="R68" s="19">
        <v>0.14112</v>
      </c>
      <c r="S68" s="20">
        <v>1.495E-12</v>
      </c>
      <c r="T68" s="19">
        <v>2.7902999999999999E-14</v>
      </c>
      <c r="U68" s="19">
        <v>1.8664000000000001</v>
      </c>
      <c r="V68" s="18">
        <v>0.97158</v>
      </c>
      <c r="W68" s="19">
        <v>1.093E-3</v>
      </c>
      <c r="X68" s="19">
        <v>0.1125</v>
      </c>
      <c r="Z68" s="19">
        <f t="shared" si="35"/>
        <v>3.2071000000000002E-7</v>
      </c>
      <c r="AA68" s="18">
        <f t="shared" si="36"/>
        <v>7880.72</v>
      </c>
      <c r="AB68" s="19">
        <f t="shared" si="37"/>
        <v>2.9093999999999998E-7</v>
      </c>
      <c r="AC68" s="19">
        <f t="shared" si="38"/>
        <v>1.495E-12</v>
      </c>
    </row>
    <row r="69" spans="1:29" x14ac:dyDescent="0.25">
      <c r="A69" s="18" t="s">
        <v>181</v>
      </c>
      <c r="B69" s="19">
        <v>7.6007000000000006E-5</v>
      </c>
      <c r="C69" s="18">
        <v>1.4821000000000001E-2</v>
      </c>
      <c r="D69" s="19">
        <v>3.2160999999999998E-7</v>
      </c>
      <c r="E69" s="19">
        <v>1.1393999999999999E-8</v>
      </c>
      <c r="F69" s="19">
        <v>3.5428000000000002</v>
      </c>
      <c r="G69" s="18">
        <v>53.8</v>
      </c>
      <c r="H69" s="18">
        <v>8.234</v>
      </c>
      <c r="I69" s="18">
        <v>15.305</v>
      </c>
      <c r="J69" s="19">
        <v>2.8929999999999998E-7</v>
      </c>
      <c r="K69" s="19">
        <v>1.4473E-8</v>
      </c>
      <c r="L69" s="19">
        <v>5.0027999999999997</v>
      </c>
      <c r="M69" s="18">
        <v>0.68859000000000004</v>
      </c>
      <c r="N69" s="19">
        <v>4.3746999999999996E-3</v>
      </c>
      <c r="O69" s="19">
        <v>0.63531000000000004</v>
      </c>
      <c r="P69" s="18">
        <v>7832</v>
      </c>
      <c r="Q69" s="19">
        <v>11.031000000000001</v>
      </c>
      <c r="R69" s="19">
        <v>0.14085</v>
      </c>
      <c r="S69" s="20">
        <v>1.5299E-12</v>
      </c>
      <c r="T69" s="19">
        <v>2.8488000000000001E-14</v>
      </c>
      <c r="U69" s="19">
        <v>1.8621000000000001</v>
      </c>
      <c r="V69" s="18">
        <v>0.97040000000000004</v>
      </c>
      <c r="W69" s="19">
        <v>1.0907E-3</v>
      </c>
      <c r="X69" s="19">
        <v>0.1124</v>
      </c>
      <c r="Z69" s="19">
        <f t="shared" si="35"/>
        <v>3.2160999999999998E-7</v>
      </c>
      <c r="AA69" s="18">
        <f t="shared" si="36"/>
        <v>7885.8</v>
      </c>
      <c r="AB69" s="19">
        <f t="shared" si="37"/>
        <v>2.8929999999999998E-7</v>
      </c>
      <c r="AC69" s="19">
        <f t="shared" si="38"/>
        <v>1.5299E-12</v>
      </c>
    </row>
    <row r="70" spans="1:29" x14ac:dyDescent="0.25">
      <c r="A70" s="13" t="s">
        <v>182</v>
      </c>
      <c r="B70" s="21">
        <v>7.5895000000000004E-5</v>
      </c>
      <c r="C70" s="13">
        <v>1.4800000000000001E-2</v>
      </c>
      <c r="D70" s="21">
        <v>3.2301999999999999E-7</v>
      </c>
      <c r="E70" s="21">
        <v>1.1385000000000001E-8</v>
      </c>
      <c r="F70" s="21">
        <v>3.5245000000000002</v>
      </c>
      <c r="G70" s="13">
        <v>52.29</v>
      </c>
      <c r="H70" s="13">
        <v>8.2232000000000003</v>
      </c>
      <c r="I70" s="13">
        <v>15.726000000000001</v>
      </c>
      <c r="J70" s="21">
        <v>2.8935999999999999E-7</v>
      </c>
      <c r="K70" s="21">
        <v>1.4483999999999999E-8</v>
      </c>
      <c r="L70" s="21">
        <v>5.0054999999999996</v>
      </c>
      <c r="M70" s="13">
        <v>0.68845000000000001</v>
      </c>
      <c r="N70" s="21">
        <v>4.3772000000000004E-3</v>
      </c>
      <c r="O70" s="21">
        <v>0.63580999999999999</v>
      </c>
      <c r="P70" s="13">
        <v>7851</v>
      </c>
      <c r="Q70" s="21">
        <v>11.029</v>
      </c>
      <c r="R70" s="21">
        <v>0.14047999999999999</v>
      </c>
      <c r="S70" s="30">
        <v>1.5338E-12</v>
      </c>
      <c r="T70" s="21">
        <v>2.8518999999999998E-14</v>
      </c>
      <c r="U70" s="21">
        <v>1.8593999999999999</v>
      </c>
      <c r="V70" s="13">
        <v>0.97023999999999999</v>
      </c>
      <c r="W70" s="21">
        <v>1.0889999999999999E-3</v>
      </c>
      <c r="X70" s="21">
        <v>0.11224000000000001</v>
      </c>
      <c r="Z70" s="21">
        <f t="shared" si="35"/>
        <v>3.2301999999999999E-7</v>
      </c>
      <c r="AA70" s="13">
        <f t="shared" si="36"/>
        <v>7903.29</v>
      </c>
      <c r="AB70" s="21">
        <f t="shared" si="37"/>
        <v>2.8935999999999999E-7</v>
      </c>
      <c r="AC70" s="21">
        <f t="shared" si="38"/>
        <v>1.5338E-12</v>
      </c>
    </row>
    <row r="71" spans="1:29" x14ac:dyDescent="0.25">
      <c r="A71" s="28" t="s">
        <v>24</v>
      </c>
      <c r="B71" s="18">
        <f t="shared" ref="B71:X71" si="39">AVERAGE(B66:B70)</f>
        <v>7.6262999999999998E-5</v>
      </c>
      <c r="C71" s="18">
        <f t="shared" si="39"/>
        <v>1.4871200000000001E-2</v>
      </c>
      <c r="D71" s="18">
        <f t="shared" si="39"/>
        <v>3.2261E-7</v>
      </c>
      <c r="E71" s="18">
        <f t="shared" si="39"/>
        <v>1.1410399999999999E-8</v>
      </c>
      <c r="F71" s="18">
        <f t="shared" si="39"/>
        <v>3.5370400000000002</v>
      </c>
      <c r="G71" s="18">
        <f t="shared" si="39"/>
        <v>54.114000000000011</v>
      </c>
      <c r="H71" s="18">
        <f t="shared" si="39"/>
        <v>8.2419799999999999</v>
      </c>
      <c r="I71" s="18">
        <f t="shared" si="39"/>
        <v>15.247399999999999</v>
      </c>
      <c r="J71" s="18">
        <f t="shared" si="39"/>
        <v>2.9014999999999999E-7</v>
      </c>
      <c r="K71" s="18">
        <f t="shared" si="39"/>
        <v>1.45408E-8</v>
      </c>
      <c r="L71" s="18">
        <f t="shared" si="39"/>
        <v>5.0114400000000003</v>
      </c>
      <c r="M71" s="18">
        <f t="shared" si="39"/>
        <v>0.68842599999999998</v>
      </c>
      <c r="N71" s="18">
        <f t="shared" si="39"/>
        <v>4.3821200000000006E-3</v>
      </c>
      <c r="O71" s="18">
        <f t="shared" si="39"/>
        <v>0.63654200000000005</v>
      </c>
      <c r="P71" s="18">
        <f t="shared" si="39"/>
        <v>7830.6</v>
      </c>
      <c r="Q71" s="18">
        <f t="shared" si="39"/>
        <v>11.0388</v>
      </c>
      <c r="R71" s="18">
        <f t="shared" si="39"/>
        <v>0.14097200000000001</v>
      </c>
      <c r="S71" s="31">
        <f t="shared" si="39"/>
        <v>1.5142400000000002E-12</v>
      </c>
      <c r="T71" s="18">
        <f t="shared" si="39"/>
        <v>2.8223399999999999E-14</v>
      </c>
      <c r="U71" s="18">
        <f t="shared" si="39"/>
        <v>1.8639000000000003</v>
      </c>
      <c r="V71" s="18">
        <f t="shared" si="39"/>
        <v>0.97090199999999993</v>
      </c>
      <c r="W71" s="18">
        <f t="shared" si="39"/>
        <v>1.0916799999999998E-3</v>
      </c>
      <c r="X71" s="18">
        <f t="shared" si="39"/>
        <v>0.11244000000000001</v>
      </c>
      <c r="Z71" s="12">
        <f>AVERAGE(Z66:Z70)</f>
        <v>3.2261E-7</v>
      </c>
      <c r="AA71" s="12">
        <f>AVERAGE(AA66:AA70)</f>
        <v>7884.7139999999999</v>
      </c>
      <c r="AB71" s="12">
        <f>AVERAGE(AB66:AB70)</f>
        <v>2.9014999999999999E-7</v>
      </c>
      <c r="AC71" s="12">
        <f>AVERAGE(AC66:AC70)</f>
        <v>1.5142400000000002E-12</v>
      </c>
    </row>
    <row r="72" spans="1:29" x14ac:dyDescent="0.25">
      <c r="A72" s="2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T72" s="18"/>
      <c r="U72" s="18"/>
      <c r="V72" s="18"/>
      <c r="W72" s="18"/>
      <c r="X72" s="18"/>
    </row>
    <row r="73" spans="1:29" x14ac:dyDescent="0.25">
      <c r="A73" s="29">
        <v>0.09</v>
      </c>
    </row>
    <row r="74" spans="1:29" x14ac:dyDescent="0.25">
      <c r="A74" s="14" t="s">
        <v>56</v>
      </c>
      <c r="B74" s="14" t="s">
        <v>12</v>
      </c>
      <c r="C74" s="14" t="s">
        <v>13</v>
      </c>
      <c r="D74" s="14" t="s">
        <v>26</v>
      </c>
      <c r="E74" s="14" t="s">
        <v>14</v>
      </c>
      <c r="F74" s="14" t="s">
        <v>15</v>
      </c>
      <c r="G74" s="14" t="s">
        <v>16</v>
      </c>
      <c r="H74" s="14" t="s">
        <v>17</v>
      </c>
      <c r="I74" s="14" t="s">
        <v>18</v>
      </c>
      <c r="J74" s="14" t="s">
        <v>27</v>
      </c>
      <c r="K74" s="14" t="s">
        <v>28</v>
      </c>
      <c r="L74" s="14" t="s">
        <v>29</v>
      </c>
      <c r="M74" s="14" t="s">
        <v>30</v>
      </c>
      <c r="N74" s="14" t="s">
        <v>31</v>
      </c>
      <c r="O74" s="14" t="s">
        <v>32</v>
      </c>
      <c r="P74" s="14" t="s">
        <v>33</v>
      </c>
      <c r="Q74" s="14" t="s">
        <v>19</v>
      </c>
      <c r="R74" s="14" t="s">
        <v>20</v>
      </c>
      <c r="S74" s="14" t="s">
        <v>34</v>
      </c>
      <c r="T74" s="14" t="s">
        <v>35</v>
      </c>
      <c r="U74" s="14" t="s">
        <v>36</v>
      </c>
      <c r="V74" s="14" t="s">
        <v>37</v>
      </c>
      <c r="W74" s="14" t="s">
        <v>38</v>
      </c>
      <c r="X74" s="14" t="s">
        <v>39</v>
      </c>
      <c r="Y74" s="18"/>
      <c r="Z74" s="12" t="s">
        <v>43</v>
      </c>
      <c r="AA74" s="12" t="s">
        <v>42</v>
      </c>
      <c r="AB74" s="12" t="s">
        <v>44</v>
      </c>
      <c r="AC74" s="12" t="s">
        <v>45</v>
      </c>
    </row>
    <row r="75" spans="1:29" x14ac:dyDescent="0.25">
      <c r="A75" s="18" t="s">
        <v>183</v>
      </c>
      <c r="B75" s="19">
        <v>7.6982000000000003E-5</v>
      </c>
      <c r="C75" s="18">
        <v>1.5011E-2</v>
      </c>
      <c r="D75" s="19">
        <v>3.2205E-7</v>
      </c>
      <c r="E75" s="19">
        <v>1.1441E-8</v>
      </c>
      <c r="F75" s="19">
        <v>3.5526</v>
      </c>
      <c r="G75" s="18">
        <v>54.1</v>
      </c>
      <c r="H75" s="18">
        <v>8.2605000000000004</v>
      </c>
      <c r="I75" s="18">
        <v>15.269</v>
      </c>
      <c r="J75" s="19">
        <v>2.9275999999999998E-7</v>
      </c>
      <c r="K75" s="19">
        <v>1.481E-8</v>
      </c>
      <c r="L75" s="19">
        <v>5.0587999999999997</v>
      </c>
      <c r="M75" s="18">
        <v>0.68796000000000002</v>
      </c>
      <c r="N75" s="19">
        <v>4.4238999999999997E-3</v>
      </c>
      <c r="O75" s="19">
        <v>0.64305000000000001</v>
      </c>
      <c r="P75" s="18">
        <v>7839</v>
      </c>
      <c r="Q75" s="19">
        <v>11.08</v>
      </c>
      <c r="R75" s="19">
        <v>0.14133999999999999</v>
      </c>
      <c r="S75" s="20">
        <v>1.5273E-12</v>
      </c>
      <c r="T75" s="19">
        <v>2.8573999999999998E-14</v>
      </c>
      <c r="U75" s="19">
        <v>1.8709</v>
      </c>
      <c r="V75" s="18">
        <v>0.97053</v>
      </c>
      <c r="W75" s="19">
        <v>1.0957E-3</v>
      </c>
      <c r="X75" s="19">
        <v>0.1129</v>
      </c>
      <c r="Z75" s="16">
        <f>D75</f>
        <v>3.2205E-7</v>
      </c>
      <c r="AA75" s="15">
        <f>G75+P75</f>
        <v>7893.1</v>
      </c>
      <c r="AB75" s="16">
        <f>J75</f>
        <v>2.9275999999999998E-7</v>
      </c>
      <c r="AC75" s="16">
        <f>S75</f>
        <v>1.5273E-12</v>
      </c>
    </row>
    <row r="76" spans="1:29" x14ac:dyDescent="0.25">
      <c r="A76" s="18" t="s">
        <v>184</v>
      </c>
      <c r="B76" s="19">
        <v>7.7262999999999995E-5</v>
      </c>
      <c r="C76" s="18">
        <v>1.5066E-2</v>
      </c>
      <c r="D76" s="19">
        <v>3.3094000000000002E-7</v>
      </c>
      <c r="E76" s="19">
        <v>1.1485999999999999E-8</v>
      </c>
      <c r="F76" s="19">
        <v>3.4706999999999999</v>
      </c>
      <c r="G76" s="18">
        <v>47.84</v>
      </c>
      <c r="H76" s="18">
        <v>8.3069000000000006</v>
      </c>
      <c r="I76" s="18">
        <v>17.364000000000001</v>
      </c>
      <c r="J76" s="19">
        <v>2.9661000000000001E-7</v>
      </c>
      <c r="K76" s="19">
        <v>1.5014999999999999E-8</v>
      </c>
      <c r="L76" s="19">
        <v>5.0621999999999998</v>
      </c>
      <c r="M76" s="18">
        <v>0.68664999999999998</v>
      </c>
      <c r="N76" s="19">
        <v>4.4273999999999997E-3</v>
      </c>
      <c r="O76" s="19">
        <v>0.64478000000000002</v>
      </c>
      <c r="P76" s="18">
        <v>7847</v>
      </c>
      <c r="Q76" s="19">
        <v>11.138</v>
      </c>
      <c r="R76" s="19">
        <v>0.14194000000000001</v>
      </c>
      <c r="S76" s="20">
        <v>1.5257000000000001E-12</v>
      </c>
      <c r="T76" s="19">
        <v>2.8620000000000002E-14</v>
      </c>
      <c r="U76" s="19">
        <v>1.8758999999999999</v>
      </c>
      <c r="V76" s="18">
        <v>0.97040000000000004</v>
      </c>
      <c r="W76" s="19">
        <v>1.0987E-3</v>
      </c>
      <c r="X76" s="19">
        <v>0.11322</v>
      </c>
      <c r="Z76" s="19">
        <f t="shared" ref="Z76:Z79" si="40">D76</f>
        <v>3.3094000000000002E-7</v>
      </c>
      <c r="AA76" s="18">
        <f t="shared" ref="AA76:AA79" si="41">G76+P76</f>
        <v>7894.84</v>
      </c>
      <c r="AB76" s="19">
        <f t="shared" ref="AB76:AB79" si="42">J76</f>
        <v>2.9661000000000001E-7</v>
      </c>
      <c r="AC76" s="19">
        <f t="shared" ref="AC76:AC79" si="43">S76</f>
        <v>1.5257000000000001E-12</v>
      </c>
    </row>
    <row r="77" spans="1:29" x14ac:dyDescent="0.25">
      <c r="A77" s="18" t="s">
        <v>185</v>
      </c>
      <c r="B77" s="19">
        <v>7.6168000000000007E-5</v>
      </c>
      <c r="C77" s="18">
        <v>1.4853E-2</v>
      </c>
      <c r="D77" s="19">
        <v>3.2360000000000001E-7</v>
      </c>
      <c r="E77" s="19">
        <v>1.1388000000000001E-8</v>
      </c>
      <c r="F77" s="19">
        <v>3.5192000000000001</v>
      </c>
      <c r="G77" s="18">
        <v>53.43</v>
      </c>
      <c r="H77" s="18">
        <v>8.2139000000000006</v>
      </c>
      <c r="I77" s="18">
        <v>15.372999999999999</v>
      </c>
      <c r="J77" s="19">
        <v>2.9274000000000001E-7</v>
      </c>
      <c r="K77" s="19">
        <v>1.4729000000000001E-8</v>
      </c>
      <c r="L77" s="19">
        <v>5.0313999999999997</v>
      </c>
      <c r="M77" s="18">
        <v>0.68781000000000003</v>
      </c>
      <c r="N77" s="19">
        <v>4.3997999999999997E-3</v>
      </c>
      <c r="O77" s="19">
        <v>0.63968000000000003</v>
      </c>
      <c r="P77" s="18">
        <v>7857</v>
      </c>
      <c r="Q77" s="19">
        <v>11.023</v>
      </c>
      <c r="R77" s="19">
        <v>0.14030000000000001</v>
      </c>
      <c r="S77" s="20">
        <v>1.5098000000000001E-12</v>
      </c>
      <c r="T77" s="19">
        <v>2.8060999999999999E-14</v>
      </c>
      <c r="U77" s="19">
        <v>1.8586</v>
      </c>
      <c r="V77" s="18">
        <v>0.97102999999999995</v>
      </c>
      <c r="W77" s="19">
        <v>1.0882999999999999E-3</v>
      </c>
      <c r="X77" s="19">
        <v>0.11208</v>
      </c>
      <c r="Z77" s="19">
        <f t="shared" si="40"/>
        <v>3.2360000000000001E-7</v>
      </c>
      <c r="AA77" s="18">
        <f t="shared" si="41"/>
        <v>7910.43</v>
      </c>
      <c r="AB77" s="19">
        <f t="shared" si="42"/>
        <v>2.9274000000000001E-7</v>
      </c>
      <c r="AC77" s="19">
        <f t="shared" si="43"/>
        <v>1.5098000000000001E-12</v>
      </c>
    </row>
    <row r="78" spans="1:29" x14ac:dyDescent="0.25">
      <c r="A78" s="18" t="s">
        <v>186</v>
      </c>
      <c r="B78" s="19">
        <v>7.5609000000000001E-5</v>
      </c>
      <c r="C78" s="18">
        <v>1.4744E-2</v>
      </c>
      <c r="D78" s="19">
        <v>3.2278999999999999E-7</v>
      </c>
      <c r="E78" s="19">
        <v>1.1349E-8</v>
      </c>
      <c r="F78" s="19">
        <v>3.5158999999999998</v>
      </c>
      <c r="G78" s="18">
        <v>53.61</v>
      </c>
      <c r="H78" s="18">
        <v>8.1868999999999996</v>
      </c>
      <c r="I78" s="18">
        <v>15.271000000000001</v>
      </c>
      <c r="J78" s="19">
        <v>2.9246000000000001E-7</v>
      </c>
      <c r="K78" s="19">
        <v>1.4657E-8</v>
      </c>
      <c r="L78" s="19">
        <v>5.0115999999999996</v>
      </c>
      <c r="M78" s="18">
        <v>0.68774999999999997</v>
      </c>
      <c r="N78" s="19">
        <v>4.3826999999999998E-3</v>
      </c>
      <c r="O78" s="19">
        <v>0.63724999999999998</v>
      </c>
      <c r="P78" s="18">
        <v>7861</v>
      </c>
      <c r="Q78" s="19">
        <v>10.992000000000001</v>
      </c>
      <c r="R78" s="19">
        <v>0.13983000000000001</v>
      </c>
      <c r="S78" s="20">
        <v>1.5213E-12</v>
      </c>
      <c r="T78" s="19">
        <v>2.8189000000000001E-14</v>
      </c>
      <c r="U78" s="19">
        <v>1.853</v>
      </c>
      <c r="V78" s="18">
        <v>0.97067000000000003</v>
      </c>
      <c r="W78" s="19">
        <v>1.085E-3</v>
      </c>
      <c r="X78" s="19">
        <v>0.11178</v>
      </c>
      <c r="Z78" s="19">
        <f t="shared" si="40"/>
        <v>3.2278999999999999E-7</v>
      </c>
      <c r="AA78" s="18">
        <f t="shared" si="41"/>
        <v>7914.61</v>
      </c>
      <c r="AB78" s="19">
        <f t="shared" si="42"/>
        <v>2.9246000000000001E-7</v>
      </c>
      <c r="AC78" s="19">
        <f t="shared" si="43"/>
        <v>1.5213E-12</v>
      </c>
    </row>
    <row r="79" spans="1:29" x14ac:dyDescent="0.25">
      <c r="A79" s="13" t="s">
        <v>187</v>
      </c>
      <c r="B79" s="21">
        <v>7.6342999999999997E-5</v>
      </c>
      <c r="C79" s="13">
        <v>1.4886999999999999E-2</v>
      </c>
      <c r="D79" s="21">
        <v>3.2496000000000002E-7</v>
      </c>
      <c r="E79" s="21">
        <v>1.1411E-8</v>
      </c>
      <c r="F79" s="21">
        <v>3.5114999999999998</v>
      </c>
      <c r="G79" s="13">
        <v>51.33</v>
      </c>
      <c r="H79" s="13">
        <v>8.2406000000000006</v>
      </c>
      <c r="I79" s="13">
        <v>16.053999999999998</v>
      </c>
      <c r="J79" s="21">
        <v>2.9453999999999999E-7</v>
      </c>
      <c r="K79" s="21">
        <v>1.4851E-8</v>
      </c>
      <c r="L79" s="21">
        <v>5.0420999999999996</v>
      </c>
      <c r="M79" s="13">
        <v>0.68720000000000003</v>
      </c>
      <c r="N79" s="21">
        <v>4.4098000000000002E-3</v>
      </c>
      <c r="O79" s="21">
        <v>0.64171</v>
      </c>
      <c r="P79" s="13">
        <v>7862</v>
      </c>
      <c r="Q79" s="21">
        <v>11.065</v>
      </c>
      <c r="R79" s="21">
        <v>0.14074</v>
      </c>
      <c r="S79" s="30">
        <v>1.535E-12</v>
      </c>
      <c r="T79" s="21">
        <v>2.8601999999999999E-14</v>
      </c>
      <c r="U79" s="21">
        <v>1.8633</v>
      </c>
      <c r="V79" s="13">
        <v>0.97018000000000004</v>
      </c>
      <c r="W79" s="21">
        <v>1.0912000000000001E-3</v>
      </c>
      <c r="X79" s="21">
        <v>0.11247</v>
      </c>
      <c r="Z79" s="21">
        <f t="shared" si="40"/>
        <v>3.2496000000000002E-7</v>
      </c>
      <c r="AA79" s="13">
        <f t="shared" si="41"/>
        <v>7913.33</v>
      </c>
      <c r="AB79" s="21">
        <f t="shared" si="42"/>
        <v>2.9453999999999999E-7</v>
      </c>
      <c r="AC79" s="21">
        <f t="shared" si="43"/>
        <v>1.535E-12</v>
      </c>
    </row>
    <row r="80" spans="1:29" x14ac:dyDescent="0.25">
      <c r="A80" s="28" t="s">
        <v>24</v>
      </c>
      <c r="B80" s="18">
        <f t="shared" ref="B80:X80" si="44">AVERAGE(B75:B79)</f>
        <v>7.6472999999999998E-5</v>
      </c>
      <c r="C80" s="18">
        <f t="shared" si="44"/>
        <v>1.49122E-2</v>
      </c>
      <c r="D80" s="18">
        <f t="shared" si="44"/>
        <v>3.2486800000000002E-7</v>
      </c>
      <c r="E80" s="18">
        <f t="shared" si="44"/>
        <v>1.1415E-8</v>
      </c>
      <c r="F80" s="18">
        <f t="shared" si="44"/>
        <v>3.5139800000000001</v>
      </c>
      <c r="G80" s="18">
        <f t="shared" si="44"/>
        <v>52.061999999999998</v>
      </c>
      <c r="H80" s="18">
        <f t="shared" si="44"/>
        <v>8.2417600000000011</v>
      </c>
      <c r="I80" s="18">
        <f t="shared" si="44"/>
        <v>15.866200000000001</v>
      </c>
      <c r="J80" s="18">
        <f t="shared" si="44"/>
        <v>2.9382200000000002E-7</v>
      </c>
      <c r="K80" s="18">
        <f t="shared" si="44"/>
        <v>1.4812400000000001E-8</v>
      </c>
      <c r="L80" s="18">
        <f t="shared" si="44"/>
        <v>5.04122</v>
      </c>
      <c r="M80" s="18">
        <f t="shared" si="44"/>
        <v>0.68747400000000014</v>
      </c>
      <c r="N80" s="18">
        <f t="shared" si="44"/>
        <v>4.4087199999999997E-3</v>
      </c>
      <c r="O80" s="18">
        <f t="shared" si="44"/>
        <v>0.64129400000000003</v>
      </c>
      <c r="P80" s="18">
        <f t="shared" si="44"/>
        <v>7853.2</v>
      </c>
      <c r="Q80" s="18">
        <f t="shared" si="44"/>
        <v>11.0596</v>
      </c>
      <c r="R80" s="18">
        <f t="shared" si="44"/>
        <v>0.14082999999999998</v>
      </c>
      <c r="S80" s="31">
        <f t="shared" si="44"/>
        <v>1.5238199999999999E-12</v>
      </c>
      <c r="T80" s="18">
        <f t="shared" si="44"/>
        <v>2.8409200000000001E-14</v>
      </c>
      <c r="U80" s="18">
        <f t="shared" si="44"/>
        <v>1.8643399999999999</v>
      </c>
      <c r="V80" s="18">
        <f t="shared" si="44"/>
        <v>0.97056199999999992</v>
      </c>
      <c r="W80" s="18">
        <f t="shared" si="44"/>
        <v>1.0917800000000001E-3</v>
      </c>
      <c r="X80" s="18">
        <f t="shared" si="44"/>
        <v>0.11249000000000001</v>
      </c>
      <c r="Z80" s="12">
        <f>AVERAGE(Z75:Z79)</f>
        <v>3.2486800000000002E-7</v>
      </c>
      <c r="AA80" s="12">
        <f>AVERAGE(AA75:AA79)</f>
        <v>7905.2620000000006</v>
      </c>
      <c r="AB80" s="12">
        <f>AVERAGE(AB75:AB79)</f>
        <v>2.9382200000000002E-7</v>
      </c>
      <c r="AC80" s="12">
        <f>AVERAGE(AC75:AC79)</f>
        <v>1.5238199999999999E-12</v>
      </c>
    </row>
    <row r="81" spans="1:29" x14ac:dyDescent="0.25">
      <c r="A81" s="2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T81" s="18"/>
      <c r="U81" s="18"/>
      <c r="V81" s="18"/>
      <c r="W81" s="18"/>
      <c r="X81" s="18"/>
    </row>
    <row r="82" spans="1:29" x14ac:dyDescent="0.25">
      <c r="A82" s="29">
        <v>0.1</v>
      </c>
    </row>
    <row r="83" spans="1:29" x14ac:dyDescent="0.25">
      <c r="A83" s="14" t="s">
        <v>56</v>
      </c>
      <c r="B83" s="14" t="s">
        <v>12</v>
      </c>
      <c r="C83" s="14" t="s">
        <v>13</v>
      </c>
      <c r="D83" s="14" t="s">
        <v>26</v>
      </c>
      <c r="E83" s="14" t="s">
        <v>14</v>
      </c>
      <c r="F83" s="14" t="s">
        <v>15</v>
      </c>
      <c r="G83" s="14" t="s">
        <v>16</v>
      </c>
      <c r="H83" s="14" t="s">
        <v>17</v>
      </c>
      <c r="I83" s="14" t="s">
        <v>18</v>
      </c>
      <c r="J83" s="14" t="s">
        <v>27</v>
      </c>
      <c r="K83" s="14" t="s">
        <v>28</v>
      </c>
      <c r="L83" s="14" t="s">
        <v>29</v>
      </c>
      <c r="M83" s="14" t="s">
        <v>30</v>
      </c>
      <c r="N83" s="14" t="s">
        <v>31</v>
      </c>
      <c r="O83" s="14" t="s">
        <v>32</v>
      </c>
      <c r="P83" s="14" t="s">
        <v>33</v>
      </c>
      <c r="Q83" s="14" t="s">
        <v>19</v>
      </c>
      <c r="R83" s="14" t="s">
        <v>20</v>
      </c>
      <c r="S83" s="14" t="s">
        <v>34</v>
      </c>
      <c r="T83" s="14" t="s">
        <v>35</v>
      </c>
      <c r="U83" s="14" t="s">
        <v>36</v>
      </c>
      <c r="V83" s="14" t="s">
        <v>37</v>
      </c>
      <c r="W83" s="14" t="s">
        <v>38</v>
      </c>
      <c r="X83" s="14" t="s">
        <v>39</v>
      </c>
      <c r="Y83" s="18"/>
      <c r="Z83" s="12" t="s">
        <v>43</v>
      </c>
      <c r="AA83" s="12" t="s">
        <v>42</v>
      </c>
      <c r="AB83" s="12" t="s">
        <v>44</v>
      </c>
      <c r="AC83" s="12" t="s">
        <v>45</v>
      </c>
    </row>
    <row r="84" spans="1:29" x14ac:dyDescent="0.25">
      <c r="A84" s="18" t="s">
        <v>188</v>
      </c>
      <c r="B84" s="19">
        <v>7.5815999999999994E-5</v>
      </c>
      <c r="C84" s="18">
        <v>1.4784E-2</v>
      </c>
      <c r="D84" s="19">
        <v>3.2598000000000001E-7</v>
      </c>
      <c r="E84" s="19">
        <v>1.1387E-8</v>
      </c>
      <c r="F84" s="19">
        <v>3.4931999999999999</v>
      </c>
      <c r="G84" s="18">
        <v>50.96</v>
      </c>
      <c r="H84" s="18">
        <v>8.2470999999999997</v>
      </c>
      <c r="I84" s="18">
        <v>16.183</v>
      </c>
      <c r="J84" s="19">
        <v>2.9069999999999998E-7</v>
      </c>
      <c r="K84" s="19">
        <v>1.4532000000000001E-8</v>
      </c>
      <c r="L84" s="19">
        <v>4.9989999999999997</v>
      </c>
      <c r="M84" s="18">
        <v>0.68847000000000003</v>
      </c>
      <c r="N84" s="19">
        <v>4.3715000000000004E-3</v>
      </c>
      <c r="O84" s="19">
        <v>0.63495999999999997</v>
      </c>
      <c r="P84" s="18">
        <v>7815</v>
      </c>
      <c r="Q84" s="19">
        <v>11.03</v>
      </c>
      <c r="R84" s="19">
        <v>0.14113999999999999</v>
      </c>
      <c r="S84" s="20">
        <v>1.5383E-12</v>
      </c>
      <c r="T84" s="19">
        <v>2.8639999999999998E-14</v>
      </c>
      <c r="U84" s="19">
        <v>1.8617999999999999</v>
      </c>
      <c r="V84" s="18">
        <v>0.97006999999999999</v>
      </c>
      <c r="W84" s="19">
        <v>1.0908999999999999E-3</v>
      </c>
      <c r="X84" s="19">
        <v>0.11246</v>
      </c>
      <c r="Z84" s="16">
        <f>D84</f>
        <v>3.2598000000000001E-7</v>
      </c>
      <c r="AA84" s="15">
        <f>G84+P84</f>
        <v>7865.96</v>
      </c>
      <c r="AB84" s="16">
        <f>J84</f>
        <v>2.9069999999999998E-7</v>
      </c>
      <c r="AC84" s="16">
        <f>S84</f>
        <v>1.5383E-12</v>
      </c>
    </row>
    <row r="85" spans="1:29" x14ac:dyDescent="0.25">
      <c r="A85" s="18" t="s">
        <v>189</v>
      </c>
      <c r="B85" s="19">
        <v>7.5663999999999999E-5</v>
      </c>
      <c r="C85" s="18">
        <v>1.4754E-2</v>
      </c>
      <c r="D85" s="19">
        <v>3.2516999999999999E-7</v>
      </c>
      <c r="E85" s="19">
        <v>1.1379000000000001E-8</v>
      </c>
      <c r="F85" s="19">
        <v>3.4994000000000001</v>
      </c>
      <c r="G85" s="18">
        <v>49.66</v>
      </c>
      <c r="H85" s="18">
        <v>8.2487999999999992</v>
      </c>
      <c r="I85" s="18">
        <v>16.611000000000001</v>
      </c>
      <c r="J85" s="19">
        <v>2.8935999999999999E-7</v>
      </c>
      <c r="K85" s="19">
        <v>1.4481000000000001E-8</v>
      </c>
      <c r="L85" s="19">
        <v>5.0045000000000002</v>
      </c>
      <c r="M85" s="18">
        <v>0.68903000000000003</v>
      </c>
      <c r="N85" s="19">
        <v>4.3761E-3</v>
      </c>
      <c r="O85" s="19">
        <v>0.63510999999999995</v>
      </c>
      <c r="P85" s="18">
        <v>7818</v>
      </c>
      <c r="Q85" s="19">
        <v>11.031000000000001</v>
      </c>
      <c r="R85" s="19">
        <v>0.1411</v>
      </c>
      <c r="S85" s="20">
        <v>1.5581E-12</v>
      </c>
      <c r="T85" s="19">
        <v>2.8989000000000001E-14</v>
      </c>
      <c r="U85" s="19">
        <v>1.8605</v>
      </c>
      <c r="V85" s="18">
        <v>0.96940999999999999</v>
      </c>
      <c r="W85" s="19">
        <v>1.0903E-3</v>
      </c>
      <c r="X85" s="19">
        <v>0.11247</v>
      </c>
      <c r="Z85" s="19">
        <f t="shared" ref="Z85:Z88" si="45">D85</f>
        <v>3.2516999999999999E-7</v>
      </c>
      <c r="AA85" s="18">
        <f t="shared" ref="AA85:AA88" si="46">G85+P85</f>
        <v>7867.66</v>
      </c>
      <c r="AB85" s="19">
        <f t="shared" ref="AB85:AB88" si="47">J85</f>
        <v>2.8935999999999999E-7</v>
      </c>
      <c r="AC85" s="19">
        <f t="shared" ref="AC85:AC88" si="48">S85</f>
        <v>1.5581E-12</v>
      </c>
    </row>
    <row r="86" spans="1:29" x14ac:dyDescent="0.25">
      <c r="A86" s="18" t="s">
        <v>190</v>
      </c>
      <c r="B86" s="19">
        <v>7.6224999999999996E-5</v>
      </c>
      <c r="C86" s="18">
        <v>1.4864E-2</v>
      </c>
      <c r="D86" s="19">
        <v>3.2454000000000002E-7</v>
      </c>
      <c r="E86" s="19">
        <v>1.1415E-8</v>
      </c>
      <c r="F86" s="19">
        <v>3.5173000000000001</v>
      </c>
      <c r="G86" s="18">
        <v>49.76</v>
      </c>
      <c r="H86" s="18">
        <v>8.2753999999999994</v>
      </c>
      <c r="I86" s="18">
        <v>16.631</v>
      </c>
      <c r="J86" s="19">
        <v>2.8859999999999998E-7</v>
      </c>
      <c r="K86" s="19">
        <v>1.4491000000000001E-8</v>
      </c>
      <c r="L86" s="19">
        <v>5.0210999999999997</v>
      </c>
      <c r="M86" s="18">
        <v>0.68920000000000003</v>
      </c>
      <c r="N86" s="19">
        <v>4.3905999999999997E-3</v>
      </c>
      <c r="O86" s="19">
        <v>0.63705999999999996</v>
      </c>
      <c r="P86" s="18">
        <v>7816</v>
      </c>
      <c r="Q86" s="19">
        <v>11.069000000000001</v>
      </c>
      <c r="R86" s="19">
        <v>0.14162</v>
      </c>
      <c r="S86" s="20">
        <v>1.5655999999999999E-12</v>
      </c>
      <c r="T86" s="19">
        <v>2.9244000000000003E-14</v>
      </c>
      <c r="U86" s="19">
        <v>1.8678999999999999</v>
      </c>
      <c r="V86" s="18">
        <v>0.96921000000000002</v>
      </c>
      <c r="W86" s="19">
        <v>1.0946E-3</v>
      </c>
      <c r="X86" s="19">
        <v>0.11294</v>
      </c>
      <c r="Z86" s="19">
        <f t="shared" si="45"/>
        <v>3.2454000000000002E-7</v>
      </c>
      <c r="AA86" s="18">
        <f t="shared" si="46"/>
        <v>7865.76</v>
      </c>
      <c r="AB86" s="19">
        <f t="shared" si="47"/>
        <v>2.8859999999999998E-7</v>
      </c>
      <c r="AC86" s="19">
        <f t="shared" si="48"/>
        <v>1.5655999999999999E-12</v>
      </c>
    </row>
    <row r="87" spans="1:29" x14ac:dyDescent="0.25">
      <c r="A87" s="18" t="s">
        <v>191</v>
      </c>
      <c r="B87" s="19">
        <v>7.5378999999999998E-5</v>
      </c>
      <c r="C87" s="18">
        <v>1.4699E-2</v>
      </c>
      <c r="D87" s="19">
        <v>3.2491000000000002E-7</v>
      </c>
      <c r="E87" s="19">
        <v>1.136E-8</v>
      </c>
      <c r="F87" s="19">
        <v>3.4964</v>
      </c>
      <c r="G87" s="18">
        <v>49.41</v>
      </c>
      <c r="H87" s="18">
        <v>8.2339000000000002</v>
      </c>
      <c r="I87" s="18">
        <v>16.664000000000001</v>
      </c>
      <c r="J87" s="19">
        <v>2.8738000000000002E-7</v>
      </c>
      <c r="K87" s="19">
        <v>1.4359999999999999E-8</v>
      </c>
      <c r="L87" s="19">
        <v>4.9969000000000001</v>
      </c>
      <c r="M87" s="18">
        <v>0.68957999999999997</v>
      </c>
      <c r="N87" s="19">
        <v>4.3695000000000001E-3</v>
      </c>
      <c r="O87" s="19">
        <v>0.63365000000000005</v>
      </c>
      <c r="P87" s="18">
        <v>7826</v>
      </c>
      <c r="Q87" s="19">
        <v>11.012</v>
      </c>
      <c r="R87" s="19">
        <v>0.14071</v>
      </c>
      <c r="S87" s="20">
        <v>1.5618000000000001E-12</v>
      </c>
      <c r="T87" s="19">
        <v>2.8993000000000001E-14</v>
      </c>
      <c r="U87" s="19">
        <v>1.8564000000000001</v>
      </c>
      <c r="V87" s="18">
        <v>0.96926999999999996</v>
      </c>
      <c r="W87" s="19">
        <v>1.0878000000000001E-3</v>
      </c>
      <c r="X87" s="19">
        <v>0.11223</v>
      </c>
      <c r="Z87" s="19">
        <f t="shared" si="45"/>
        <v>3.2491000000000002E-7</v>
      </c>
      <c r="AA87" s="18">
        <f t="shared" si="46"/>
        <v>7875.41</v>
      </c>
      <c r="AB87" s="19">
        <f t="shared" si="47"/>
        <v>2.8738000000000002E-7</v>
      </c>
      <c r="AC87" s="19">
        <f t="shared" si="48"/>
        <v>1.5618000000000001E-12</v>
      </c>
    </row>
    <row r="88" spans="1:29" x14ac:dyDescent="0.25">
      <c r="A88" s="13" t="s">
        <v>191</v>
      </c>
      <c r="B88" s="21">
        <v>7.5378999999999998E-5</v>
      </c>
      <c r="C88" s="13">
        <v>1.4699E-2</v>
      </c>
      <c r="D88" s="21">
        <v>3.2491000000000002E-7</v>
      </c>
      <c r="E88" s="21">
        <v>1.136E-8</v>
      </c>
      <c r="F88" s="21">
        <v>3.4964</v>
      </c>
      <c r="G88" s="13">
        <v>49.41</v>
      </c>
      <c r="H88" s="13">
        <v>8.2339000000000002</v>
      </c>
      <c r="I88" s="13">
        <v>16.664000000000001</v>
      </c>
      <c r="J88" s="21">
        <v>2.8738000000000002E-7</v>
      </c>
      <c r="K88" s="21">
        <v>1.4359999999999999E-8</v>
      </c>
      <c r="L88" s="21">
        <v>4.9969000000000001</v>
      </c>
      <c r="M88" s="13">
        <v>0.68957999999999997</v>
      </c>
      <c r="N88" s="21">
        <v>4.3695000000000001E-3</v>
      </c>
      <c r="O88" s="21">
        <v>0.63365000000000005</v>
      </c>
      <c r="P88" s="13">
        <v>7826</v>
      </c>
      <c r="Q88" s="21">
        <v>11.012</v>
      </c>
      <c r="R88" s="21">
        <v>0.14071</v>
      </c>
      <c r="S88" s="30">
        <v>1.5618000000000001E-12</v>
      </c>
      <c r="T88" s="21">
        <v>2.8993000000000001E-14</v>
      </c>
      <c r="U88" s="21">
        <v>1.8564000000000001</v>
      </c>
      <c r="V88" s="13">
        <v>0.96926999999999996</v>
      </c>
      <c r="W88" s="21">
        <v>1.0878000000000001E-3</v>
      </c>
      <c r="X88" s="21">
        <v>0.11223</v>
      </c>
      <c r="Z88" s="21">
        <f t="shared" si="45"/>
        <v>3.2491000000000002E-7</v>
      </c>
      <c r="AA88" s="13">
        <f t="shared" si="46"/>
        <v>7875.41</v>
      </c>
      <c r="AB88" s="21">
        <f t="shared" si="47"/>
        <v>2.8738000000000002E-7</v>
      </c>
      <c r="AC88" s="21">
        <f t="shared" si="48"/>
        <v>1.5618000000000001E-12</v>
      </c>
    </row>
    <row r="89" spans="1:29" x14ac:dyDescent="0.25">
      <c r="A89" s="28" t="s">
        <v>24</v>
      </c>
      <c r="B89" s="18">
        <f t="shared" ref="B89:X89" si="49">AVERAGE(B84:B88)</f>
        <v>7.5692599999999994E-5</v>
      </c>
      <c r="C89" s="18">
        <f t="shared" si="49"/>
        <v>1.4760000000000001E-2</v>
      </c>
      <c r="D89" s="18">
        <f t="shared" si="49"/>
        <v>3.2510199999999997E-7</v>
      </c>
      <c r="E89" s="18">
        <f t="shared" si="49"/>
        <v>1.1380200000000001E-8</v>
      </c>
      <c r="F89" s="18">
        <f t="shared" si="49"/>
        <v>3.50054</v>
      </c>
      <c r="G89" s="18">
        <f t="shared" si="49"/>
        <v>49.839999999999996</v>
      </c>
      <c r="H89" s="18">
        <f t="shared" si="49"/>
        <v>8.247819999999999</v>
      </c>
      <c r="I89" s="18">
        <f t="shared" si="49"/>
        <v>16.550599999999999</v>
      </c>
      <c r="J89" s="18">
        <f t="shared" si="49"/>
        <v>2.8868399999999997E-7</v>
      </c>
      <c r="K89" s="18">
        <f t="shared" si="49"/>
        <v>1.44448E-8</v>
      </c>
      <c r="L89" s="18">
        <f t="shared" si="49"/>
        <v>5.0036800000000001</v>
      </c>
      <c r="M89" s="18">
        <f t="shared" si="49"/>
        <v>0.6891719999999999</v>
      </c>
      <c r="N89" s="18">
        <f t="shared" si="49"/>
        <v>4.3754399999999995E-3</v>
      </c>
      <c r="O89" s="18">
        <f t="shared" si="49"/>
        <v>0.63488600000000006</v>
      </c>
      <c r="P89" s="18">
        <f t="shared" si="49"/>
        <v>7820.2</v>
      </c>
      <c r="Q89" s="18">
        <f t="shared" si="49"/>
        <v>11.030800000000001</v>
      </c>
      <c r="R89" s="18">
        <f t="shared" si="49"/>
        <v>0.14105600000000001</v>
      </c>
      <c r="S89" s="31">
        <f t="shared" si="49"/>
        <v>1.5571199999999999E-12</v>
      </c>
      <c r="T89" s="18">
        <f t="shared" si="49"/>
        <v>2.89718E-14</v>
      </c>
      <c r="U89" s="18">
        <f t="shared" si="49"/>
        <v>1.8605999999999998</v>
      </c>
      <c r="V89" s="18">
        <f t="shared" si="49"/>
        <v>0.96944599999999992</v>
      </c>
      <c r="W89" s="18">
        <f t="shared" si="49"/>
        <v>1.0902799999999999E-3</v>
      </c>
      <c r="X89" s="18">
        <f t="shared" si="49"/>
        <v>0.112466</v>
      </c>
      <c r="Z89" s="12">
        <f>AVERAGE(Z84:Z88)</f>
        <v>3.2510199999999997E-7</v>
      </c>
      <c r="AA89" s="12">
        <f>AVERAGE(AA84:AA88)</f>
        <v>7870.0399999999991</v>
      </c>
      <c r="AB89" s="12">
        <f>AVERAGE(AB84:AB88)</f>
        <v>2.8868399999999997E-7</v>
      </c>
      <c r="AC89" s="12">
        <f>AVERAGE(AC84:AC88)</f>
        <v>1.5571199999999999E-12</v>
      </c>
    </row>
    <row r="90" spans="1:29" x14ac:dyDescent="0.25">
      <c r="A90" s="2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T90" s="18"/>
      <c r="U90" s="18"/>
      <c r="V90" s="18"/>
      <c r="W90" s="18"/>
      <c r="X90" s="18"/>
    </row>
    <row r="91" spans="1:29" x14ac:dyDescent="0.25">
      <c r="A91" s="29">
        <v>0.11</v>
      </c>
    </row>
    <row r="92" spans="1:29" x14ac:dyDescent="0.25">
      <c r="A92" s="14" t="s">
        <v>56</v>
      </c>
      <c r="B92" s="14" t="s">
        <v>12</v>
      </c>
      <c r="C92" s="14" t="s">
        <v>13</v>
      </c>
      <c r="D92" s="14" t="s">
        <v>26</v>
      </c>
      <c r="E92" s="14" t="s">
        <v>14</v>
      </c>
      <c r="F92" s="14" t="s">
        <v>15</v>
      </c>
      <c r="G92" s="14" t="s">
        <v>16</v>
      </c>
      <c r="H92" s="14" t="s">
        <v>17</v>
      </c>
      <c r="I92" s="14" t="s">
        <v>18</v>
      </c>
      <c r="J92" s="14" t="s">
        <v>27</v>
      </c>
      <c r="K92" s="14" t="s">
        <v>28</v>
      </c>
      <c r="L92" s="14" t="s">
        <v>29</v>
      </c>
      <c r="M92" s="14" t="s">
        <v>30</v>
      </c>
      <c r="N92" s="14" t="s">
        <v>31</v>
      </c>
      <c r="O92" s="14" t="s">
        <v>32</v>
      </c>
      <c r="P92" s="14" t="s">
        <v>33</v>
      </c>
      <c r="Q92" s="14" t="s">
        <v>19</v>
      </c>
      <c r="R92" s="14" t="s">
        <v>20</v>
      </c>
      <c r="S92" s="14" t="s">
        <v>34</v>
      </c>
      <c r="T92" s="14" t="s">
        <v>35</v>
      </c>
      <c r="U92" s="14" t="s">
        <v>36</v>
      </c>
      <c r="V92" s="14" t="s">
        <v>37</v>
      </c>
      <c r="W92" s="14" t="s">
        <v>38</v>
      </c>
      <c r="X92" s="14" t="s">
        <v>39</v>
      </c>
      <c r="Y92" s="18"/>
      <c r="Z92" s="12" t="s">
        <v>43</v>
      </c>
      <c r="AA92" s="12" t="s">
        <v>42</v>
      </c>
      <c r="AB92" s="12" t="s">
        <v>44</v>
      </c>
      <c r="AC92" s="12" t="s">
        <v>45</v>
      </c>
    </row>
    <row r="93" spans="1:29" x14ac:dyDescent="0.25">
      <c r="A93" s="18" t="s">
        <v>192</v>
      </c>
      <c r="B93" s="19">
        <v>7.6447999999999997E-5</v>
      </c>
      <c r="C93" s="18">
        <v>1.4907E-2</v>
      </c>
      <c r="D93" s="19">
        <v>3.2738000000000001E-7</v>
      </c>
      <c r="E93" s="19">
        <v>1.145E-8</v>
      </c>
      <c r="F93" s="19">
        <v>3.4975000000000001</v>
      </c>
      <c r="G93" s="18">
        <v>49.6</v>
      </c>
      <c r="H93" s="18">
        <v>8.31</v>
      </c>
      <c r="I93" s="18">
        <v>16.754000000000001</v>
      </c>
      <c r="J93" s="19">
        <v>2.9080999999999999E-7</v>
      </c>
      <c r="K93" s="19">
        <v>1.4548000000000001E-8</v>
      </c>
      <c r="L93" s="19">
        <v>5.0026000000000002</v>
      </c>
      <c r="M93" s="18">
        <v>0.68830000000000002</v>
      </c>
      <c r="N93" s="19">
        <v>4.3744999999999999E-3</v>
      </c>
      <c r="O93" s="19">
        <v>0.63554999999999995</v>
      </c>
      <c r="P93" s="18">
        <v>7793</v>
      </c>
      <c r="Q93" s="19">
        <v>11.098000000000001</v>
      </c>
      <c r="R93" s="19">
        <v>0.14241000000000001</v>
      </c>
      <c r="S93" s="20">
        <v>1.5489E-12</v>
      </c>
      <c r="T93" s="19">
        <v>2.9027999999999998E-14</v>
      </c>
      <c r="U93" s="19">
        <v>1.8741000000000001</v>
      </c>
      <c r="V93" s="18">
        <v>0.96970000000000001</v>
      </c>
      <c r="W93" s="19">
        <v>1.0984E-3</v>
      </c>
      <c r="X93" s="19">
        <v>0.11327</v>
      </c>
      <c r="Z93" s="16">
        <f>D93</f>
        <v>3.2738000000000001E-7</v>
      </c>
      <c r="AA93" s="15">
        <f>G93+P93</f>
        <v>7842.6</v>
      </c>
      <c r="AB93" s="16">
        <f>J93</f>
        <v>2.9080999999999999E-7</v>
      </c>
      <c r="AC93" s="16">
        <f>S93</f>
        <v>1.5489E-12</v>
      </c>
    </row>
    <row r="94" spans="1:29" x14ac:dyDescent="0.25">
      <c r="A94" s="18" t="s">
        <v>193</v>
      </c>
      <c r="B94" s="19">
        <v>7.6341000000000007E-5</v>
      </c>
      <c r="C94" s="18">
        <v>1.4886E-2</v>
      </c>
      <c r="D94" s="19">
        <v>3.2751E-7</v>
      </c>
      <c r="E94" s="19">
        <v>1.1437E-8</v>
      </c>
      <c r="F94" s="19">
        <v>3.4921000000000002</v>
      </c>
      <c r="G94" s="18">
        <v>48.81</v>
      </c>
      <c r="H94" s="18">
        <v>8.3019999999999996</v>
      </c>
      <c r="I94" s="18">
        <v>17.009</v>
      </c>
      <c r="J94" s="19">
        <v>2.9007E-7</v>
      </c>
      <c r="K94" s="19">
        <v>1.4508E-8</v>
      </c>
      <c r="L94" s="19">
        <v>5.0015999999999998</v>
      </c>
      <c r="M94" s="18">
        <v>0.68855</v>
      </c>
      <c r="N94" s="19">
        <v>4.3737000000000003E-3</v>
      </c>
      <c r="O94" s="19">
        <v>0.63519999999999999</v>
      </c>
      <c r="P94" s="18">
        <v>7794</v>
      </c>
      <c r="Q94" s="19">
        <v>11.089</v>
      </c>
      <c r="R94" s="19">
        <v>0.14227999999999999</v>
      </c>
      <c r="S94" s="20">
        <v>1.5575999999999999E-12</v>
      </c>
      <c r="T94" s="19">
        <v>2.9169999999999997E-14</v>
      </c>
      <c r="U94" s="19">
        <v>1.8728</v>
      </c>
      <c r="V94" s="18">
        <v>0.96943999999999997</v>
      </c>
      <c r="W94" s="19">
        <v>1.0976E-3</v>
      </c>
      <c r="X94" s="19">
        <v>0.11322</v>
      </c>
      <c r="Z94" s="19">
        <f t="shared" ref="Z94:Z97" si="50">D94</f>
        <v>3.2751E-7</v>
      </c>
      <c r="AA94" s="18">
        <f t="shared" ref="AA94:AA97" si="51">G94+P94</f>
        <v>7842.81</v>
      </c>
      <c r="AB94" s="19">
        <f t="shared" ref="AB94:AB97" si="52">J94</f>
        <v>2.9007E-7</v>
      </c>
      <c r="AC94" s="19">
        <f t="shared" ref="AC94:AC97" si="53">S94</f>
        <v>1.5575999999999999E-12</v>
      </c>
    </row>
    <row r="95" spans="1:29" x14ac:dyDescent="0.25">
      <c r="A95" s="18" t="s">
        <v>194</v>
      </c>
      <c r="B95" s="19">
        <v>8.0018000000000005E-5</v>
      </c>
      <c r="C95" s="18">
        <v>1.5603000000000001E-2</v>
      </c>
      <c r="D95" s="19">
        <v>3.4499999999999998E-7</v>
      </c>
      <c r="E95" s="19">
        <v>1.1721E-8</v>
      </c>
      <c r="F95" s="19">
        <v>3.3974000000000002</v>
      </c>
      <c r="G95" s="18">
        <v>37.299999999999997</v>
      </c>
      <c r="H95" s="18">
        <v>8.5139999999999993</v>
      </c>
      <c r="I95" s="18">
        <v>22.826000000000001</v>
      </c>
      <c r="J95" s="19">
        <v>3.0134000000000002E-7</v>
      </c>
      <c r="K95" s="19">
        <v>1.5437999999999999E-8</v>
      </c>
      <c r="L95" s="19">
        <v>5.1231</v>
      </c>
      <c r="M95" s="18">
        <v>0.68511</v>
      </c>
      <c r="N95" s="19">
        <v>4.4814E-3</v>
      </c>
      <c r="O95" s="19">
        <v>0.65410999999999997</v>
      </c>
      <c r="P95" s="18">
        <v>7818</v>
      </c>
      <c r="Q95" s="19">
        <v>11.384</v>
      </c>
      <c r="R95" s="19">
        <v>0.14560999999999999</v>
      </c>
      <c r="S95" s="20">
        <v>1.5282000000000001E-12</v>
      </c>
      <c r="T95" s="19">
        <v>2.9265000000000002E-14</v>
      </c>
      <c r="U95" s="19">
        <v>1.915</v>
      </c>
      <c r="V95" s="18">
        <v>0.97011999999999998</v>
      </c>
      <c r="W95" s="19">
        <v>1.1222000000000001E-3</v>
      </c>
      <c r="X95" s="19">
        <v>0.11568000000000001</v>
      </c>
      <c r="Z95" s="19">
        <f t="shared" si="50"/>
        <v>3.4499999999999998E-7</v>
      </c>
      <c r="AA95" s="18">
        <f t="shared" si="51"/>
        <v>7855.3</v>
      </c>
      <c r="AB95" s="19">
        <f t="shared" si="52"/>
        <v>3.0134000000000002E-7</v>
      </c>
      <c r="AC95" s="19">
        <f t="shared" si="53"/>
        <v>1.5282000000000001E-12</v>
      </c>
    </row>
    <row r="96" spans="1:29" x14ac:dyDescent="0.25">
      <c r="A96" s="18" t="s">
        <v>195</v>
      </c>
      <c r="B96" s="19">
        <v>7.5642000000000005E-5</v>
      </c>
      <c r="C96" s="18">
        <v>1.4749999999999999E-2</v>
      </c>
      <c r="D96" s="19">
        <v>3.3069000000000001E-7</v>
      </c>
      <c r="E96" s="19">
        <v>1.1405E-8</v>
      </c>
      <c r="F96" s="19">
        <v>3.4487999999999999</v>
      </c>
      <c r="G96" s="18">
        <v>44.42</v>
      </c>
      <c r="H96" s="18">
        <v>8.2896999999999998</v>
      </c>
      <c r="I96" s="18">
        <v>18.661999999999999</v>
      </c>
      <c r="J96" s="19">
        <v>2.9423000000000001E-7</v>
      </c>
      <c r="K96" s="19">
        <v>1.4701E-8</v>
      </c>
      <c r="L96" s="19">
        <v>4.9964000000000004</v>
      </c>
      <c r="M96" s="18">
        <v>0.68723000000000001</v>
      </c>
      <c r="N96" s="19">
        <v>4.3701E-3</v>
      </c>
      <c r="O96" s="19">
        <v>0.63590000000000002</v>
      </c>
      <c r="P96" s="18">
        <v>7820</v>
      </c>
      <c r="Q96" s="19">
        <v>11.089</v>
      </c>
      <c r="R96" s="19">
        <v>0.14180000000000001</v>
      </c>
      <c r="S96" s="20">
        <v>1.589E-12</v>
      </c>
      <c r="T96" s="19">
        <v>2.9649999999999999E-14</v>
      </c>
      <c r="U96" s="19">
        <v>1.8660000000000001</v>
      </c>
      <c r="V96" s="18">
        <v>0.96833000000000002</v>
      </c>
      <c r="W96" s="19">
        <v>1.0937E-3</v>
      </c>
      <c r="X96" s="19">
        <v>0.11294999999999999</v>
      </c>
      <c r="Z96" s="19">
        <f t="shared" si="50"/>
        <v>3.3069000000000001E-7</v>
      </c>
      <c r="AA96" s="18">
        <f t="shared" si="51"/>
        <v>7864.42</v>
      </c>
      <c r="AB96" s="19">
        <f t="shared" si="52"/>
        <v>2.9423000000000001E-7</v>
      </c>
      <c r="AC96" s="19">
        <f t="shared" si="53"/>
        <v>1.589E-12</v>
      </c>
    </row>
    <row r="97" spans="1:29" x14ac:dyDescent="0.25">
      <c r="A97" s="13" t="s">
        <v>196</v>
      </c>
      <c r="B97" s="21">
        <v>7.5642000000000005E-5</v>
      </c>
      <c r="C97" s="13">
        <v>1.4749999999999999E-2</v>
      </c>
      <c r="D97" s="21">
        <v>3.3069000000000001E-7</v>
      </c>
      <c r="E97" s="21">
        <v>1.1405E-8</v>
      </c>
      <c r="F97" s="21">
        <v>3.4487999999999999</v>
      </c>
      <c r="G97" s="13">
        <v>44.42</v>
      </c>
      <c r="H97" s="13">
        <v>8.2896999999999998</v>
      </c>
      <c r="I97" s="13">
        <v>18.661999999999999</v>
      </c>
      <c r="J97" s="21">
        <v>2.9423000000000001E-7</v>
      </c>
      <c r="K97" s="21">
        <v>1.4701E-8</v>
      </c>
      <c r="L97" s="21">
        <v>4.9964000000000004</v>
      </c>
      <c r="M97" s="13">
        <v>0.68723000000000001</v>
      </c>
      <c r="N97" s="21">
        <v>4.3701E-3</v>
      </c>
      <c r="O97" s="21">
        <v>0.63590000000000002</v>
      </c>
      <c r="P97" s="13">
        <v>7820</v>
      </c>
      <c r="Q97" s="21">
        <v>11.089</v>
      </c>
      <c r="R97" s="21">
        <v>0.14180000000000001</v>
      </c>
      <c r="S97" s="30">
        <v>1.589E-12</v>
      </c>
      <c r="T97" s="21">
        <v>2.9649999999999999E-14</v>
      </c>
      <c r="U97" s="21">
        <v>1.8660000000000001</v>
      </c>
      <c r="V97" s="13">
        <v>0.96833000000000002</v>
      </c>
      <c r="W97" s="21">
        <v>1.0937E-3</v>
      </c>
      <c r="X97" s="21">
        <v>0.11294999999999999</v>
      </c>
      <c r="Z97" s="21">
        <f t="shared" si="50"/>
        <v>3.3069000000000001E-7</v>
      </c>
      <c r="AA97" s="13">
        <f t="shared" si="51"/>
        <v>7864.42</v>
      </c>
      <c r="AB97" s="21">
        <f t="shared" si="52"/>
        <v>2.9423000000000001E-7</v>
      </c>
      <c r="AC97" s="21">
        <f t="shared" si="53"/>
        <v>1.589E-12</v>
      </c>
    </row>
    <row r="98" spans="1:29" x14ac:dyDescent="0.25">
      <c r="A98" s="28" t="s">
        <v>24</v>
      </c>
      <c r="B98" s="18">
        <f t="shared" ref="B98:X98" si="54">AVERAGE(B93:B97)</f>
        <v>7.6818200000000009E-5</v>
      </c>
      <c r="C98" s="18">
        <f t="shared" si="54"/>
        <v>1.4979199999999998E-2</v>
      </c>
      <c r="D98" s="18">
        <f t="shared" si="54"/>
        <v>3.3225400000000003E-7</v>
      </c>
      <c r="E98" s="18">
        <f t="shared" si="54"/>
        <v>1.14836E-8</v>
      </c>
      <c r="F98" s="18">
        <f t="shared" si="54"/>
        <v>3.4569200000000002</v>
      </c>
      <c r="G98" s="18">
        <f t="shared" si="54"/>
        <v>44.910000000000004</v>
      </c>
      <c r="H98" s="18">
        <f t="shared" si="54"/>
        <v>8.3410799999999998</v>
      </c>
      <c r="I98" s="18">
        <f t="shared" si="54"/>
        <v>18.782600000000002</v>
      </c>
      <c r="J98" s="18">
        <f t="shared" si="54"/>
        <v>2.9413600000000001E-7</v>
      </c>
      <c r="K98" s="18">
        <f t="shared" si="54"/>
        <v>1.47792E-8</v>
      </c>
      <c r="L98" s="18">
        <f t="shared" si="54"/>
        <v>5.024020000000001</v>
      </c>
      <c r="M98" s="18">
        <f t="shared" si="54"/>
        <v>0.68728400000000001</v>
      </c>
      <c r="N98" s="18">
        <f t="shared" si="54"/>
        <v>4.3939600000000006E-3</v>
      </c>
      <c r="O98" s="18">
        <f t="shared" si="54"/>
        <v>0.63933200000000001</v>
      </c>
      <c r="P98" s="18">
        <f t="shared" si="54"/>
        <v>7809</v>
      </c>
      <c r="Q98" s="18">
        <f t="shared" si="54"/>
        <v>11.149799999999999</v>
      </c>
      <c r="R98" s="18">
        <f t="shared" si="54"/>
        <v>0.14278000000000002</v>
      </c>
      <c r="S98" s="31">
        <f t="shared" si="54"/>
        <v>1.5625399999999999E-12</v>
      </c>
      <c r="T98" s="18">
        <f t="shared" si="54"/>
        <v>2.9352600000000001E-14</v>
      </c>
      <c r="U98" s="18">
        <f t="shared" si="54"/>
        <v>1.8787800000000001</v>
      </c>
      <c r="V98" s="18">
        <f t="shared" si="54"/>
        <v>0.96918400000000005</v>
      </c>
      <c r="W98" s="18">
        <f t="shared" si="54"/>
        <v>1.1011199999999999E-3</v>
      </c>
      <c r="X98" s="18">
        <f t="shared" si="54"/>
        <v>0.11361399999999999</v>
      </c>
      <c r="Z98" s="12">
        <f>AVERAGE(Z93:Z97)</f>
        <v>3.3225400000000003E-7</v>
      </c>
      <c r="AA98" s="12">
        <f>AVERAGE(AA93:AA97)</f>
        <v>7853.9099999999989</v>
      </c>
      <c r="AB98" s="12">
        <f>AVERAGE(AB93:AB97)</f>
        <v>2.9413600000000001E-7</v>
      </c>
      <c r="AC98" s="12">
        <f>AVERAGE(AC93:AC97)</f>
        <v>1.5625399999999999E-12</v>
      </c>
    </row>
    <row r="99" spans="1:29" x14ac:dyDescent="0.25">
      <c r="A99" s="2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T99" s="18"/>
      <c r="U99" s="18"/>
      <c r="V99" s="18"/>
      <c r="W99" s="18"/>
      <c r="X99" s="18"/>
    </row>
    <row r="100" spans="1:29" x14ac:dyDescent="0.25">
      <c r="A100" s="2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T100" s="18"/>
      <c r="U100" s="18"/>
      <c r="V100" s="18"/>
      <c r="W100" s="18"/>
      <c r="X100" s="18"/>
    </row>
    <row r="101" spans="1:29" x14ac:dyDescent="0.25">
      <c r="A101" s="2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T101" s="18"/>
      <c r="U101" s="18"/>
      <c r="V101" s="18"/>
      <c r="W101" s="18"/>
      <c r="X101" s="18"/>
    </row>
    <row r="102" spans="1:29" x14ac:dyDescent="0.25">
      <c r="A102" s="2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T102" s="18"/>
      <c r="U102" s="18"/>
      <c r="V102" s="18"/>
      <c r="W102" s="18"/>
      <c r="X102" s="18"/>
    </row>
    <row r="103" spans="1:29" x14ac:dyDescent="0.25">
      <c r="A103" s="56" t="s">
        <v>47</v>
      </c>
      <c r="B103" s="56"/>
      <c r="C103" s="56"/>
      <c r="D103" s="56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T103" s="18"/>
      <c r="U103" s="18"/>
      <c r="V103" s="18"/>
      <c r="W103" s="18"/>
      <c r="X103" s="18"/>
    </row>
    <row r="104" spans="1:29" x14ac:dyDescent="0.25">
      <c r="A104" s="10" t="s">
        <v>50</v>
      </c>
      <c r="B104" s="33">
        <v>1</v>
      </c>
      <c r="C104" s="33">
        <v>2</v>
      </c>
      <c r="D104" s="33">
        <v>3</v>
      </c>
      <c r="E104" s="33">
        <v>4</v>
      </c>
      <c r="F104" s="33">
        <v>5</v>
      </c>
      <c r="G104" s="33">
        <v>6</v>
      </c>
      <c r="H104" s="33">
        <v>7</v>
      </c>
      <c r="I104" s="33">
        <v>8</v>
      </c>
      <c r="J104" s="33">
        <v>9</v>
      </c>
      <c r="K104" s="33">
        <v>10</v>
      </c>
      <c r="L104" s="33">
        <v>11</v>
      </c>
      <c r="M104" s="32"/>
      <c r="N104" s="32"/>
      <c r="O104" s="18"/>
      <c r="P104" s="18"/>
      <c r="Q104" s="18"/>
      <c r="R104" s="18"/>
      <c r="T104" s="18"/>
      <c r="U104" s="18"/>
      <c r="V104" s="18"/>
      <c r="W104" s="18"/>
      <c r="X104" s="18"/>
    </row>
    <row r="105" spans="1:29" x14ac:dyDescent="0.25">
      <c r="A105" s="10" t="s">
        <v>46</v>
      </c>
      <c r="B105" s="40">
        <f>(B104-1)*40/60</f>
        <v>0</v>
      </c>
      <c r="C105" s="40">
        <f>(C104-1)*5/60</f>
        <v>8.3333333333333329E-2</v>
      </c>
      <c r="D105" s="40">
        <f>(D104-2)*30/60</f>
        <v>0.5</v>
      </c>
      <c r="E105" s="40">
        <f t="shared" ref="E105:L105" si="55">(E104-2)*30/60</f>
        <v>1</v>
      </c>
      <c r="F105" s="40">
        <f t="shared" si="55"/>
        <v>1.5</v>
      </c>
      <c r="G105" s="40">
        <f t="shared" si="55"/>
        <v>2</v>
      </c>
      <c r="H105" s="40">
        <f t="shared" si="55"/>
        <v>2.5</v>
      </c>
      <c r="I105" s="40">
        <f t="shared" si="55"/>
        <v>3</v>
      </c>
      <c r="J105" s="40">
        <f t="shared" si="55"/>
        <v>3.5</v>
      </c>
      <c r="K105" s="40">
        <f t="shared" si="55"/>
        <v>4</v>
      </c>
      <c r="L105" s="40">
        <f t="shared" si="55"/>
        <v>4.5</v>
      </c>
      <c r="M105" s="32"/>
      <c r="N105" s="32"/>
      <c r="O105" s="18"/>
      <c r="P105" s="18"/>
      <c r="Q105" s="18"/>
      <c r="R105" s="18"/>
      <c r="T105" s="18"/>
      <c r="U105" s="18"/>
      <c r="V105" s="18"/>
      <c r="W105" s="18"/>
      <c r="X105" s="18"/>
    </row>
    <row r="106" spans="1:29" x14ac:dyDescent="0.25">
      <c r="A106" s="10" t="s">
        <v>51</v>
      </c>
      <c r="B106" s="34">
        <v>6500</v>
      </c>
      <c r="C106" s="34">
        <v>6600</v>
      </c>
      <c r="D106" s="34">
        <v>12400</v>
      </c>
      <c r="E106" s="34"/>
      <c r="F106" s="34"/>
      <c r="G106" s="34"/>
      <c r="H106" s="34"/>
      <c r="I106" s="45"/>
      <c r="J106" s="46"/>
      <c r="K106" s="34"/>
      <c r="L106" s="34"/>
      <c r="M106" s="32"/>
      <c r="N106" s="32"/>
      <c r="O106" s="18"/>
      <c r="P106" s="18"/>
      <c r="Q106" s="18"/>
      <c r="R106" s="18"/>
      <c r="T106" s="18"/>
      <c r="U106" s="18"/>
      <c r="V106" s="18"/>
      <c r="W106" s="18"/>
      <c r="X106" s="18"/>
    </row>
    <row r="107" spans="1:29" x14ac:dyDescent="0.25">
      <c r="A107" s="10" t="s">
        <v>52</v>
      </c>
      <c r="B107" s="34"/>
      <c r="C107" s="34"/>
      <c r="D107" s="34"/>
      <c r="E107" s="34">
        <v>25000</v>
      </c>
      <c r="F107" s="34">
        <v>72000</v>
      </c>
      <c r="G107" s="34"/>
      <c r="H107" s="34"/>
      <c r="I107" s="45"/>
      <c r="J107" s="46"/>
      <c r="K107" s="34"/>
      <c r="L107" s="34"/>
      <c r="M107" s="32"/>
      <c r="N107" s="32"/>
      <c r="O107" s="18"/>
      <c r="P107" s="18"/>
      <c r="Q107" s="18"/>
      <c r="R107" s="18"/>
      <c r="T107" s="18"/>
      <c r="U107" s="18"/>
      <c r="V107" s="18"/>
      <c r="W107" s="18"/>
      <c r="X107" s="18"/>
    </row>
    <row r="108" spans="1:29" x14ac:dyDescent="0.25">
      <c r="A108" s="10" t="s">
        <v>53</v>
      </c>
      <c r="B108" s="34"/>
      <c r="C108" s="34"/>
      <c r="D108" s="34"/>
      <c r="E108" s="34"/>
      <c r="F108" s="34"/>
      <c r="G108" s="34">
        <v>190000</v>
      </c>
      <c r="H108" s="34">
        <v>100000</v>
      </c>
      <c r="I108" s="45">
        <v>600000</v>
      </c>
      <c r="J108" s="46"/>
      <c r="K108" s="34"/>
      <c r="L108" s="34"/>
      <c r="M108" s="32"/>
      <c r="N108" s="32"/>
      <c r="O108" s="18"/>
      <c r="P108" s="18"/>
      <c r="Q108" s="18"/>
      <c r="R108" s="18"/>
      <c r="T108" s="18"/>
      <c r="U108" s="18"/>
      <c r="V108" s="18"/>
      <c r="W108" s="18"/>
      <c r="X108" s="18"/>
    </row>
    <row r="109" spans="1:29" x14ac:dyDescent="0.25">
      <c r="A109" s="10" t="s">
        <v>54</v>
      </c>
      <c r="B109" s="34"/>
      <c r="C109" s="34"/>
      <c r="D109" s="34"/>
      <c r="E109" s="34"/>
      <c r="F109" s="34"/>
      <c r="G109" s="34"/>
      <c r="H109" s="34"/>
      <c r="I109" s="45">
        <v>1000000</v>
      </c>
      <c r="J109" s="46">
        <v>2000000</v>
      </c>
      <c r="K109" s="34">
        <v>10000000</v>
      </c>
      <c r="L109" s="34"/>
      <c r="M109" s="32"/>
      <c r="N109" s="32"/>
      <c r="O109" s="18"/>
      <c r="P109" s="18"/>
      <c r="Q109" s="18"/>
      <c r="R109" s="18"/>
      <c r="T109" s="18"/>
      <c r="U109" s="18"/>
      <c r="V109" s="18"/>
      <c r="W109" s="18"/>
      <c r="X109" s="18"/>
    </row>
    <row r="110" spans="1:29" x14ac:dyDescent="0.25">
      <c r="A110" s="10" t="s">
        <v>55</v>
      </c>
      <c r="B110" s="34"/>
      <c r="C110" s="34"/>
      <c r="D110" s="34"/>
      <c r="E110" s="34"/>
      <c r="F110" s="34"/>
      <c r="G110" s="34"/>
      <c r="H110" s="34"/>
      <c r="I110" s="45"/>
      <c r="J110" s="46"/>
      <c r="K110" s="34"/>
      <c r="L110" s="34">
        <v>0</v>
      </c>
      <c r="M110" s="32"/>
      <c r="N110" s="32"/>
      <c r="O110" s="18"/>
      <c r="P110" s="18"/>
      <c r="Q110" s="18"/>
      <c r="R110" s="18"/>
      <c r="T110" s="18"/>
      <c r="U110" s="18"/>
      <c r="V110" s="18"/>
      <c r="W110" s="18"/>
      <c r="X110" s="18"/>
    </row>
    <row r="111" spans="1:29" x14ac:dyDescent="0.25">
      <c r="A111" s="32" t="s">
        <v>48</v>
      </c>
      <c r="B111" s="34">
        <f t="shared" ref="B111:L111" si="56">AVERAGE(B106:B110)</f>
        <v>6500</v>
      </c>
      <c r="C111" s="34">
        <f t="shared" si="56"/>
        <v>6600</v>
      </c>
      <c r="D111" s="34">
        <f t="shared" si="56"/>
        <v>12400</v>
      </c>
      <c r="E111" s="34">
        <f t="shared" si="56"/>
        <v>25000</v>
      </c>
      <c r="F111" s="34">
        <f t="shared" si="56"/>
        <v>72000</v>
      </c>
      <c r="G111" s="34">
        <f t="shared" si="56"/>
        <v>190000</v>
      </c>
      <c r="H111" s="34">
        <f t="shared" si="56"/>
        <v>100000</v>
      </c>
      <c r="I111" s="34">
        <f t="shared" si="56"/>
        <v>800000</v>
      </c>
      <c r="J111" s="34">
        <f t="shared" si="56"/>
        <v>2000000</v>
      </c>
      <c r="K111" s="34">
        <f t="shared" si="56"/>
        <v>10000000</v>
      </c>
      <c r="L111" s="34">
        <f t="shared" si="56"/>
        <v>0</v>
      </c>
      <c r="M111" s="32"/>
      <c r="N111" s="32"/>
      <c r="O111" s="18"/>
      <c r="P111" s="18"/>
      <c r="Q111" s="18"/>
      <c r="R111" s="18"/>
      <c r="T111" s="18"/>
      <c r="U111" s="18"/>
      <c r="V111" s="18"/>
      <c r="W111" s="18"/>
      <c r="X111" s="18"/>
    </row>
    <row r="112" spans="1:29" x14ac:dyDescent="0.25">
      <c r="A112" s="28"/>
      <c r="B112" s="19"/>
      <c r="C112" s="19"/>
      <c r="D112" s="19"/>
      <c r="E112" s="19"/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T112" s="18"/>
      <c r="U112" s="18"/>
      <c r="V112" s="18"/>
      <c r="W112" s="18"/>
      <c r="X112" s="18"/>
    </row>
    <row r="113" spans="1:24" x14ac:dyDescent="0.25">
      <c r="A113" s="28"/>
      <c r="B113" s="19"/>
      <c r="C113" s="19"/>
      <c r="D113" s="19"/>
      <c r="E113" s="19"/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T113" s="18"/>
      <c r="U113" s="18"/>
      <c r="V113" s="18"/>
      <c r="W113" s="18"/>
      <c r="X113" s="18"/>
    </row>
    <row r="115" spans="1:24" x14ac:dyDescent="0.25">
      <c r="A115" s="35"/>
    </row>
    <row r="116" spans="1:24" x14ac:dyDescent="0.25">
      <c r="A116" s="36"/>
      <c r="B116" s="57" t="s">
        <v>21</v>
      </c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8"/>
    </row>
    <row r="117" spans="1:24" x14ac:dyDescent="0.25">
      <c r="A117" s="41" t="s">
        <v>50</v>
      </c>
      <c r="B117" s="33">
        <v>1</v>
      </c>
      <c r="C117" s="33">
        <v>2</v>
      </c>
      <c r="D117" s="33">
        <v>3</v>
      </c>
      <c r="E117" s="33">
        <v>4</v>
      </c>
      <c r="F117" s="33">
        <v>5</v>
      </c>
      <c r="G117" s="33">
        <v>6</v>
      </c>
      <c r="H117" s="33">
        <v>7</v>
      </c>
      <c r="I117" s="33">
        <v>8</v>
      </c>
      <c r="J117" s="33">
        <v>9</v>
      </c>
      <c r="K117" s="33">
        <v>10</v>
      </c>
      <c r="L117" s="33">
        <v>11</v>
      </c>
      <c r="M117" s="49"/>
      <c r="N117" s="50"/>
    </row>
    <row r="118" spans="1:24" x14ac:dyDescent="0.25">
      <c r="A118" s="10" t="s">
        <v>46</v>
      </c>
      <c r="B118" s="40">
        <f>(B117-1)*40/60</f>
        <v>0</v>
      </c>
      <c r="C118" s="40">
        <f>(C117-1)*5/60</f>
        <v>8.3333333333333329E-2</v>
      </c>
      <c r="D118" s="40">
        <f>(D117-2)*30/60</f>
        <v>0.5</v>
      </c>
      <c r="E118" s="40">
        <f t="shared" ref="E118:L118" si="57">(E117-2)*30/60</f>
        <v>1</v>
      </c>
      <c r="F118" s="40">
        <f t="shared" si="57"/>
        <v>1.5</v>
      </c>
      <c r="G118" s="40">
        <f t="shared" si="57"/>
        <v>2</v>
      </c>
      <c r="H118" s="40">
        <f t="shared" si="57"/>
        <v>2.5</v>
      </c>
      <c r="I118" s="40">
        <f t="shared" si="57"/>
        <v>3</v>
      </c>
      <c r="J118" s="40">
        <f t="shared" si="57"/>
        <v>3.5</v>
      </c>
      <c r="K118" s="40">
        <f t="shared" si="57"/>
        <v>4</v>
      </c>
      <c r="L118" s="40">
        <f t="shared" si="57"/>
        <v>4.5</v>
      </c>
      <c r="M118" s="32"/>
      <c r="N118" s="32"/>
    </row>
    <row r="119" spans="1:24" x14ac:dyDescent="0.25">
      <c r="A119" s="33">
        <v>1</v>
      </c>
      <c r="B119" s="42">
        <f>S3</f>
        <v>1.4103E-12</v>
      </c>
      <c r="C119" s="42">
        <f>S12</f>
        <v>1.4484E-12</v>
      </c>
      <c r="D119" s="42">
        <f>S21</f>
        <v>1.4491999999999999E-12</v>
      </c>
      <c r="E119" s="42">
        <f>S30</f>
        <v>1.4813E-12</v>
      </c>
      <c r="F119" s="42">
        <f>S39</f>
        <v>1.4849000000000001E-12</v>
      </c>
      <c r="G119" s="42">
        <f>S48</f>
        <v>1.4152000000000001E-12</v>
      </c>
      <c r="H119" s="42">
        <f>S57</f>
        <v>1.4820999999999999E-12</v>
      </c>
      <c r="I119" s="42">
        <f>S66</f>
        <v>1.516E-12</v>
      </c>
      <c r="J119" s="43">
        <f>S75</f>
        <v>1.5273E-12</v>
      </c>
      <c r="K119" s="42">
        <f>S84</f>
        <v>1.5383E-12</v>
      </c>
      <c r="L119" s="42">
        <f>S93</f>
        <v>1.5489E-12</v>
      </c>
      <c r="M119" s="37"/>
      <c r="N119" s="37"/>
    </row>
    <row r="120" spans="1:24" x14ac:dyDescent="0.25">
      <c r="A120" s="33">
        <v>2</v>
      </c>
      <c r="B120" s="42">
        <f>S4</f>
        <v>1.4031999999999999E-12</v>
      </c>
      <c r="C120" s="42">
        <f>S13</f>
        <v>1.4326E-12</v>
      </c>
      <c r="D120" s="42">
        <f>S22</f>
        <v>1.4585000000000001E-12</v>
      </c>
      <c r="E120" s="42">
        <f>S31</f>
        <v>1.4758E-12</v>
      </c>
      <c r="F120" s="42">
        <f>S40</f>
        <v>1.4826E-12</v>
      </c>
      <c r="G120" s="42">
        <f t="shared" ref="G120:G123" si="58">S49</f>
        <v>1.4936E-12</v>
      </c>
      <c r="H120" s="42">
        <f t="shared" ref="H120:H123" si="59">S58</f>
        <v>1.5049999999999999E-12</v>
      </c>
      <c r="I120" s="42">
        <f t="shared" ref="I120:I123" si="60">S67</f>
        <v>1.4964999999999999E-12</v>
      </c>
      <c r="J120" s="43">
        <f t="shared" ref="J120:J123" si="61">S76</f>
        <v>1.5257000000000001E-12</v>
      </c>
      <c r="K120" s="42">
        <f t="shared" ref="K120:K123" si="62">S85</f>
        <v>1.5581E-12</v>
      </c>
      <c r="L120" s="42">
        <f t="shared" ref="L120:L123" si="63">S94</f>
        <v>1.5575999999999999E-12</v>
      </c>
      <c r="M120" s="37"/>
      <c r="N120" s="37"/>
    </row>
    <row r="121" spans="1:24" x14ac:dyDescent="0.25">
      <c r="A121" s="33">
        <v>3</v>
      </c>
      <c r="B121" s="42">
        <f>S5</f>
        <v>1.3654E-12</v>
      </c>
      <c r="C121" s="42">
        <f>S14</f>
        <v>1.4372999999999999E-12</v>
      </c>
      <c r="D121" s="42">
        <f>S23</f>
        <v>1.4464999999999999E-12</v>
      </c>
      <c r="E121" s="42">
        <f>S32</f>
        <v>1.4609999999999999E-12</v>
      </c>
      <c r="F121" s="42">
        <f>S41</f>
        <v>1.4993000000000001E-12</v>
      </c>
      <c r="G121" s="42">
        <f t="shared" si="58"/>
        <v>1.5081E-12</v>
      </c>
      <c r="H121" s="42">
        <f t="shared" si="59"/>
        <v>1.5061E-12</v>
      </c>
      <c r="I121" s="42">
        <f t="shared" si="60"/>
        <v>1.495E-12</v>
      </c>
      <c r="J121" s="43">
        <f t="shared" si="61"/>
        <v>1.5098000000000001E-12</v>
      </c>
      <c r="K121" s="42">
        <f t="shared" si="62"/>
        <v>1.5655999999999999E-12</v>
      </c>
      <c r="L121" s="42">
        <f t="shared" si="63"/>
        <v>1.5282000000000001E-12</v>
      </c>
      <c r="M121" s="37"/>
      <c r="N121" s="37"/>
    </row>
    <row r="122" spans="1:24" x14ac:dyDescent="0.25">
      <c r="A122" s="33">
        <v>4</v>
      </c>
      <c r="B122" s="42">
        <f>S6</f>
        <v>1.399E-12</v>
      </c>
      <c r="C122" s="42">
        <f>S15</f>
        <v>1.4343000000000001E-12</v>
      </c>
      <c r="D122" s="42">
        <f>S24</f>
        <v>1.4695999999999999E-12</v>
      </c>
      <c r="E122" s="42">
        <f>S33</f>
        <v>1.4757000000000001E-12</v>
      </c>
      <c r="F122" s="42">
        <f>S42</f>
        <v>1.4938E-12</v>
      </c>
      <c r="G122" s="42">
        <f t="shared" si="58"/>
        <v>1.5043E-12</v>
      </c>
      <c r="H122" s="42">
        <f t="shared" si="59"/>
        <v>1.5096999999999999E-12</v>
      </c>
      <c r="I122" s="42">
        <f t="shared" si="60"/>
        <v>1.5299E-12</v>
      </c>
      <c r="J122" s="43">
        <f t="shared" si="61"/>
        <v>1.5213E-12</v>
      </c>
      <c r="K122" s="42">
        <f t="shared" si="62"/>
        <v>1.5618000000000001E-12</v>
      </c>
      <c r="L122" s="42">
        <f t="shared" si="63"/>
        <v>1.589E-12</v>
      </c>
      <c r="M122" s="37"/>
      <c r="N122" s="37"/>
    </row>
    <row r="123" spans="1:24" x14ac:dyDescent="0.25">
      <c r="A123" s="33">
        <v>5</v>
      </c>
      <c r="B123" s="42">
        <f>S7</f>
        <v>1.4024999999999999E-12</v>
      </c>
      <c r="C123" s="42">
        <f>S16</f>
        <v>1.4385999999999999E-12</v>
      </c>
      <c r="D123" s="42">
        <f>S25</f>
        <v>1.4764000000000001E-12</v>
      </c>
      <c r="E123" s="42">
        <f>S34</f>
        <v>1.4721999999999999E-12</v>
      </c>
      <c r="F123" s="42">
        <f>S43</f>
        <v>1.5066000000000001E-12</v>
      </c>
      <c r="G123" s="42">
        <f t="shared" si="58"/>
        <v>1.4996E-12</v>
      </c>
      <c r="H123" s="42">
        <f t="shared" si="59"/>
        <v>1.5020000000000001E-12</v>
      </c>
      <c r="I123" s="42">
        <f t="shared" si="60"/>
        <v>1.5338E-12</v>
      </c>
      <c r="J123" s="43">
        <f t="shared" si="61"/>
        <v>1.535E-12</v>
      </c>
      <c r="K123" s="42">
        <f t="shared" si="62"/>
        <v>1.5618000000000001E-12</v>
      </c>
      <c r="L123" s="42">
        <f t="shared" si="63"/>
        <v>1.589E-12</v>
      </c>
      <c r="M123" s="37"/>
      <c r="N123" s="37"/>
    </row>
    <row r="124" spans="1:24" x14ac:dyDescent="0.25">
      <c r="A124" s="33" t="s">
        <v>22</v>
      </c>
      <c r="B124" s="34">
        <f t="shared" ref="B124:L124" si="64">AVERAGE(B119:B123)</f>
        <v>1.3960799999999998E-12</v>
      </c>
      <c r="C124" s="34">
        <f t="shared" si="64"/>
        <v>1.4382400000000001E-12</v>
      </c>
      <c r="D124" s="34">
        <f t="shared" si="64"/>
        <v>1.4600399999999999E-12</v>
      </c>
      <c r="E124" s="34">
        <f t="shared" si="64"/>
        <v>1.4731999999999998E-12</v>
      </c>
      <c r="F124" s="34">
        <f t="shared" si="64"/>
        <v>1.4934400000000001E-12</v>
      </c>
      <c r="G124" s="34">
        <f t="shared" si="64"/>
        <v>1.48416E-12</v>
      </c>
      <c r="H124" s="34">
        <f t="shared" si="64"/>
        <v>1.5009799999999999E-12</v>
      </c>
      <c r="I124" s="34">
        <f t="shared" si="64"/>
        <v>1.5142400000000002E-12</v>
      </c>
      <c r="J124" s="34">
        <f t="shared" si="64"/>
        <v>1.5238199999999999E-12</v>
      </c>
      <c r="K124" s="34">
        <f t="shared" si="64"/>
        <v>1.5571199999999999E-12</v>
      </c>
      <c r="L124" s="34">
        <f t="shared" si="64"/>
        <v>1.5625399999999999E-12</v>
      </c>
      <c r="M124" s="32"/>
      <c r="N124" s="32"/>
    </row>
    <row r="125" spans="1:24" x14ac:dyDescent="0.25">
      <c r="A125" s="33" t="s">
        <v>23</v>
      </c>
      <c r="B125" s="34">
        <f t="shared" ref="B125:L125" si="65">STDEV(B119:B123)</f>
        <v>1.7634539971317623E-14</v>
      </c>
      <c r="C125" s="34">
        <f t="shared" si="65"/>
        <v>6.1557290388710104E-15</v>
      </c>
      <c r="D125" s="34">
        <f t="shared" si="65"/>
        <v>1.2867128661826644E-14</v>
      </c>
      <c r="E125" s="34">
        <f t="shared" si="65"/>
        <v>7.5574466587598479E-15</v>
      </c>
      <c r="F125" s="34">
        <f t="shared" si="65"/>
        <v>9.9761214908400436E-15</v>
      </c>
      <c r="G125" s="34">
        <f t="shared" si="65"/>
        <v>3.8928562778504901E-14</v>
      </c>
      <c r="H125" s="34">
        <f t="shared" si="65"/>
        <v>1.0907657860420835E-14</v>
      </c>
      <c r="I125" s="34">
        <f t="shared" si="65"/>
        <v>1.8137061504003353E-14</v>
      </c>
      <c r="J125" s="34">
        <f t="shared" si="65"/>
        <v>9.2675239411613867E-15</v>
      </c>
      <c r="K125" s="34">
        <f t="shared" si="65"/>
        <v>1.0849746540818351E-14</v>
      </c>
      <c r="L125" s="34">
        <f t="shared" si="65"/>
        <v>2.6409998106777639E-14</v>
      </c>
      <c r="M125" s="32"/>
      <c r="N125" s="32"/>
    </row>
    <row r="126" spans="1:24" x14ac:dyDescent="0.25">
      <c r="A126" s="33" t="s">
        <v>25</v>
      </c>
      <c r="B126" s="38">
        <f>(B124-$B124)/B124</f>
        <v>0</v>
      </c>
      <c r="C126" s="38">
        <f t="shared" ref="C126:L126" si="66">(C124-$B124)/C124</f>
        <v>2.9313605517855359E-2</v>
      </c>
      <c r="D126" s="38">
        <f>(D124-$B124)/D124</f>
        <v>4.3807018985781258E-2</v>
      </c>
      <c r="E126" s="38">
        <f t="shared" si="66"/>
        <v>5.2348628835188697E-2</v>
      </c>
      <c r="F126" s="38">
        <f t="shared" si="66"/>
        <v>6.5191772016284746E-2</v>
      </c>
      <c r="G126" s="38">
        <f t="shared" si="66"/>
        <v>5.9346701164295065E-2</v>
      </c>
      <c r="H126" s="38">
        <f t="shared" si="66"/>
        <v>6.9887673386720736E-2</v>
      </c>
      <c r="I126" s="38">
        <f t="shared" si="66"/>
        <v>7.8032544378698457E-2</v>
      </c>
      <c r="J126" s="38">
        <f t="shared" si="66"/>
        <v>8.3828798677009111E-2</v>
      </c>
      <c r="K126" s="38">
        <f t="shared" si="66"/>
        <v>0.10342170160295937</v>
      </c>
      <c r="L126" s="38">
        <f t="shared" si="66"/>
        <v>0.10653167278917665</v>
      </c>
      <c r="M126" s="37"/>
      <c r="N126" s="37"/>
    </row>
    <row r="127" spans="1:24" x14ac:dyDescent="0.25">
      <c r="D127" s="44">
        <f>(D124-$C124)/D124</f>
        <v>1.4931097778142905E-2</v>
      </c>
      <c r="E127" s="44">
        <f t="shared" ref="E127:L127" si="67">(E124-$C124)/E124</f>
        <v>2.3730654357860228E-2</v>
      </c>
      <c r="F127" s="44">
        <f t="shared" si="67"/>
        <v>3.6961645596743094E-2</v>
      </c>
      <c r="G127" s="44">
        <f t="shared" si="67"/>
        <v>3.0940060370849416E-2</v>
      </c>
      <c r="H127" s="44">
        <f t="shared" si="67"/>
        <v>4.1799357752934613E-2</v>
      </c>
      <c r="I127" s="44">
        <f t="shared" si="67"/>
        <v>5.0190194420963695E-2</v>
      </c>
      <c r="J127" s="44">
        <f t="shared" si="67"/>
        <v>5.6161488889763703E-2</v>
      </c>
      <c r="K127" s="44">
        <f t="shared" si="67"/>
        <v>7.6346074804767641E-2</v>
      </c>
      <c r="L127" s="44">
        <f t="shared" si="67"/>
        <v>7.9549963520933728E-2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T10"/>
  <sheetViews>
    <sheetView workbookViewId="0">
      <selection activeCell="H30" sqref="H30"/>
    </sheetView>
  </sheetViews>
  <sheetFormatPr defaultRowHeight="15" x14ac:dyDescent="0.25"/>
  <sheetData>
    <row r="2" spans="4:20" x14ac:dyDescent="0.25">
      <c r="D2" s="51"/>
      <c r="E2" s="51"/>
      <c r="J2" s="51"/>
      <c r="K2" s="51"/>
      <c r="S2" s="51"/>
      <c r="T2" s="51"/>
    </row>
    <row r="6" spans="4:20" x14ac:dyDescent="0.25">
      <c r="D6" s="51"/>
      <c r="E6" s="51"/>
      <c r="J6" s="51"/>
      <c r="K6" s="51"/>
      <c r="S6" s="51"/>
      <c r="T6" s="51"/>
    </row>
    <row r="7" spans="4:20" x14ac:dyDescent="0.25">
      <c r="D7" s="51"/>
      <c r="E7" s="51"/>
      <c r="J7" s="51"/>
      <c r="K7" s="51"/>
      <c r="S7" s="51"/>
      <c r="T7" s="51"/>
    </row>
    <row r="8" spans="4:20" x14ac:dyDescent="0.25">
      <c r="D8" s="51"/>
      <c r="E8" s="51"/>
      <c r="J8" s="51"/>
      <c r="K8" s="51"/>
      <c r="S8" s="51"/>
      <c r="T8" s="51"/>
    </row>
    <row r="9" spans="4:20" x14ac:dyDescent="0.25">
      <c r="D9" s="51"/>
      <c r="E9" s="51"/>
      <c r="J9" s="51"/>
      <c r="K9" s="51"/>
      <c r="S9" s="51"/>
      <c r="T9" s="51"/>
    </row>
    <row r="10" spans="4:20" x14ac:dyDescent="0.25">
      <c r="D10" s="51"/>
      <c r="E10" s="51"/>
      <c r="J10" s="51"/>
      <c r="K10" s="51"/>
      <c r="S10" s="51"/>
      <c r="T10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information</vt:lpstr>
      <vt:lpstr>channel 1</vt:lpstr>
      <vt:lpstr>channel 2</vt:lpstr>
      <vt:lpstr>channel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2017-12-18T18:08:24Z</dcterms:modified>
</cp:coreProperties>
</file>