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Tariff Costs" sheetId="1" r:id="rId1"/>
    <sheet name="Suppli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F20" i="1" l="1"/>
  <c r="I20" i="1"/>
  <c r="T1" i="1"/>
  <c r="U1" i="1" s="1"/>
  <c r="C2" i="1" l="1"/>
  <c r="F2" i="1" l="1"/>
  <c r="I2" i="1"/>
  <c r="G2" i="1"/>
  <c r="D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10" i="1"/>
  <c r="A11" i="1"/>
  <c r="A12" i="1"/>
  <c r="A13" i="1"/>
  <c r="A14" i="1"/>
  <c r="A15" i="1"/>
  <c r="A16" i="1"/>
  <c r="A17" i="1"/>
  <c r="A3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B18" i="1"/>
  <c r="C21" i="1"/>
  <c r="C25" i="1"/>
  <c r="C27" i="1"/>
  <c r="C31" i="1"/>
  <c r="B34" i="1"/>
  <c r="C37" i="1"/>
  <c r="C41" i="1"/>
  <c r="C43" i="1"/>
  <c r="C47" i="1"/>
  <c r="B50" i="1"/>
  <c r="C53" i="1"/>
  <c r="C57" i="1"/>
  <c r="C59" i="1"/>
  <c r="C63" i="1"/>
  <c r="B66" i="1"/>
  <c r="C69" i="1"/>
  <c r="C73" i="1"/>
  <c r="C75" i="1"/>
  <c r="C79" i="1"/>
  <c r="B82" i="1"/>
  <c r="C85" i="1"/>
  <c r="C89" i="1"/>
  <c r="C91" i="1"/>
  <c r="C95" i="1"/>
  <c r="B98" i="1"/>
  <c r="C101" i="1"/>
  <c r="C105" i="1"/>
  <c r="C107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109" i="1"/>
  <c r="C113" i="1"/>
  <c r="C115" i="1"/>
  <c r="C119" i="1"/>
  <c r="B122" i="1"/>
  <c r="C125" i="1"/>
  <c r="C129" i="1"/>
  <c r="C131" i="1"/>
  <c r="C135" i="1"/>
  <c r="B138" i="1"/>
  <c r="C141" i="1"/>
  <c r="C145" i="1"/>
  <c r="C147" i="1"/>
  <c r="C151" i="1"/>
  <c r="B154" i="1"/>
  <c r="C157" i="1"/>
  <c r="C161" i="1"/>
  <c r="C163" i="1"/>
  <c r="C167" i="1"/>
  <c r="B170" i="1"/>
  <c r="C173" i="1"/>
  <c r="C177" i="1"/>
  <c r="C179" i="1"/>
  <c r="C183" i="1"/>
  <c r="B186" i="1"/>
  <c r="C189" i="1"/>
  <c r="C193" i="1"/>
  <c r="C195" i="1"/>
  <c r="C199" i="1"/>
  <c r="B202" i="1"/>
  <c r="C205" i="1"/>
  <c r="C209" i="1"/>
  <c r="C211" i="1"/>
  <c r="C215" i="1"/>
  <c r="B218" i="1"/>
  <c r="C221" i="1"/>
  <c r="C225" i="1"/>
  <c r="C227" i="1"/>
  <c r="C231" i="1"/>
  <c r="C228" i="1"/>
  <c r="C232" i="1"/>
  <c r="C10" i="1"/>
  <c r="C14" i="1"/>
  <c r="B10" i="1"/>
  <c r="C13" i="1"/>
  <c r="C17" i="1"/>
  <c r="C8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9" i="1"/>
  <c r="B26" i="1"/>
  <c r="C33" i="1"/>
  <c r="C39" i="1"/>
  <c r="C45" i="1"/>
  <c r="C51" i="1"/>
  <c r="B58" i="1"/>
  <c r="C65" i="1"/>
  <c r="C71" i="1"/>
  <c r="C77" i="1"/>
  <c r="C83" i="1"/>
  <c r="B90" i="1"/>
  <c r="C97" i="1"/>
  <c r="C103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B114" i="1"/>
  <c r="C121" i="1"/>
  <c r="C127" i="1"/>
  <c r="C133" i="1"/>
  <c r="C139" i="1"/>
  <c r="B146" i="1"/>
  <c r="C153" i="1"/>
  <c r="C159" i="1"/>
  <c r="C165" i="1"/>
  <c r="C171" i="1"/>
  <c r="B178" i="1"/>
  <c r="C185" i="1"/>
  <c r="C191" i="1"/>
  <c r="C197" i="1"/>
  <c r="C203" i="1"/>
  <c r="B210" i="1"/>
  <c r="C217" i="1"/>
  <c r="C223" i="1"/>
  <c r="C229" i="1"/>
  <c r="C230" i="1"/>
  <c r="C12" i="1"/>
  <c r="C11" i="1"/>
  <c r="C9" i="1"/>
  <c r="C6" i="1"/>
  <c r="C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23" i="1"/>
  <c r="C29" i="1"/>
  <c r="C35" i="1"/>
  <c r="B42" i="1"/>
  <c r="C49" i="1"/>
  <c r="C55" i="1"/>
  <c r="C61" i="1"/>
  <c r="C67" i="1"/>
  <c r="B74" i="1"/>
  <c r="C81" i="1"/>
  <c r="C87" i="1"/>
  <c r="C93" i="1"/>
  <c r="C99" i="1"/>
  <c r="B10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111" i="1"/>
  <c r="C117" i="1"/>
  <c r="C123" i="1"/>
  <c r="B130" i="1"/>
  <c r="C137" i="1"/>
  <c r="C143" i="1"/>
  <c r="C149" i="1"/>
  <c r="C155" i="1"/>
  <c r="B162" i="1"/>
  <c r="C169" i="1"/>
  <c r="C175" i="1"/>
  <c r="C181" i="1"/>
  <c r="C187" i="1"/>
  <c r="B194" i="1"/>
  <c r="C201" i="1"/>
  <c r="C207" i="1"/>
  <c r="C213" i="1"/>
  <c r="C219" i="1"/>
  <c r="B226" i="1"/>
  <c r="C226" i="1"/>
  <c r="C233" i="1"/>
  <c r="C16" i="1"/>
  <c r="C15" i="1"/>
  <c r="C7" i="1"/>
  <c r="C5" i="1"/>
  <c r="C3" i="1"/>
  <c r="F233" i="1" l="1"/>
  <c r="F226" i="1"/>
  <c r="F219" i="1"/>
  <c r="F213" i="1"/>
  <c r="F207" i="1"/>
  <c r="F201" i="1"/>
  <c r="F187" i="1"/>
  <c r="F181" i="1"/>
  <c r="F175" i="1"/>
  <c r="F169" i="1"/>
  <c r="F155" i="1"/>
  <c r="F149" i="1"/>
  <c r="F143" i="1"/>
  <c r="F137" i="1"/>
  <c r="F123" i="1"/>
  <c r="F117" i="1"/>
  <c r="F111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99" i="1"/>
  <c r="F93" i="1"/>
  <c r="F87" i="1"/>
  <c r="F81" i="1"/>
  <c r="F67" i="1"/>
  <c r="F61" i="1"/>
  <c r="F55" i="1"/>
  <c r="F49" i="1"/>
  <c r="F35" i="1"/>
  <c r="F29" i="1"/>
  <c r="F23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230" i="1"/>
  <c r="F229" i="1"/>
  <c r="F223" i="1"/>
  <c r="F217" i="1"/>
  <c r="F203" i="1"/>
  <c r="F197" i="1"/>
  <c r="F191" i="1"/>
  <c r="F185" i="1"/>
  <c r="F171" i="1"/>
  <c r="F165" i="1"/>
  <c r="F159" i="1"/>
  <c r="F153" i="1"/>
  <c r="F139" i="1"/>
  <c r="F133" i="1"/>
  <c r="F127" i="1"/>
  <c r="F121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03" i="1"/>
  <c r="F97" i="1"/>
  <c r="F83" i="1"/>
  <c r="F77" i="1"/>
  <c r="F71" i="1"/>
  <c r="F65" i="1"/>
  <c r="F51" i="1"/>
  <c r="F45" i="1"/>
  <c r="F39" i="1"/>
  <c r="F33" i="1"/>
  <c r="F19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232" i="1"/>
  <c r="F228" i="1"/>
  <c r="F231" i="1"/>
  <c r="F227" i="1"/>
  <c r="F225" i="1"/>
  <c r="F221" i="1"/>
  <c r="F215" i="1"/>
  <c r="F211" i="1"/>
  <c r="F209" i="1"/>
  <c r="F205" i="1"/>
  <c r="F199" i="1"/>
  <c r="F195" i="1"/>
  <c r="F193" i="1"/>
  <c r="F189" i="1"/>
  <c r="F183" i="1"/>
  <c r="F179" i="1"/>
  <c r="F177" i="1"/>
  <c r="F173" i="1"/>
  <c r="F167" i="1"/>
  <c r="F163" i="1"/>
  <c r="F161" i="1"/>
  <c r="F157" i="1"/>
  <c r="F151" i="1"/>
  <c r="F147" i="1"/>
  <c r="F145" i="1"/>
  <c r="F141" i="1"/>
  <c r="F135" i="1"/>
  <c r="F131" i="1"/>
  <c r="F129" i="1"/>
  <c r="F125" i="1"/>
  <c r="F119" i="1"/>
  <c r="F115" i="1"/>
  <c r="F113" i="1"/>
  <c r="F109" i="1"/>
  <c r="F222" i="1"/>
  <c r="F218" i="1"/>
  <c r="F214" i="1"/>
  <c r="F210" i="1"/>
  <c r="F206" i="1"/>
  <c r="F202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07" i="1"/>
  <c r="F105" i="1"/>
  <c r="F101" i="1"/>
  <c r="F95" i="1"/>
  <c r="F91" i="1"/>
  <c r="F89" i="1"/>
  <c r="F85" i="1"/>
  <c r="F79" i="1"/>
  <c r="F75" i="1"/>
  <c r="F73" i="1"/>
  <c r="F69" i="1"/>
  <c r="F63" i="1"/>
  <c r="F59" i="1"/>
  <c r="F57" i="1"/>
  <c r="F53" i="1"/>
  <c r="F47" i="1"/>
  <c r="F43" i="1"/>
  <c r="F41" i="1"/>
  <c r="F37" i="1"/>
  <c r="F31" i="1"/>
  <c r="F27" i="1"/>
  <c r="F25" i="1"/>
  <c r="F21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15" i="1"/>
  <c r="F16" i="1"/>
  <c r="F17" i="1"/>
  <c r="F14" i="1"/>
  <c r="F11" i="1"/>
  <c r="F12" i="1"/>
  <c r="F10" i="1"/>
  <c r="F13" i="1"/>
  <c r="E13" i="1"/>
  <c r="F3" i="1"/>
  <c r="F5" i="1"/>
  <c r="F7" i="1"/>
  <c r="F4" i="1"/>
  <c r="F6" i="1"/>
  <c r="F9" i="1"/>
  <c r="F8" i="1"/>
  <c r="E2" i="1"/>
  <c r="I3" i="1"/>
  <c r="I5" i="1"/>
  <c r="I7" i="1"/>
  <c r="I15" i="1"/>
  <c r="I16" i="1"/>
  <c r="I233" i="1"/>
  <c r="I226" i="1"/>
  <c r="I219" i="1"/>
  <c r="I213" i="1"/>
  <c r="I207" i="1"/>
  <c r="I201" i="1"/>
  <c r="I187" i="1"/>
  <c r="I181" i="1"/>
  <c r="I175" i="1"/>
  <c r="I169" i="1"/>
  <c r="I155" i="1"/>
  <c r="I149" i="1"/>
  <c r="I143" i="1"/>
  <c r="I137" i="1"/>
  <c r="I123" i="1"/>
  <c r="I117" i="1"/>
  <c r="I111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99" i="1"/>
  <c r="I93" i="1"/>
  <c r="I87" i="1"/>
  <c r="I81" i="1"/>
  <c r="I67" i="1"/>
  <c r="I61" i="1"/>
  <c r="I55" i="1"/>
  <c r="I49" i="1"/>
  <c r="I35" i="1"/>
  <c r="I29" i="1"/>
  <c r="I23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4" i="1"/>
  <c r="I6" i="1"/>
  <c r="I9" i="1"/>
  <c r="I11" i="1"/>
  <c r="I12" i="1"/>
  <c r="I230" i="1"/>
  <c r="I229" i="1"/>
  <c r="I223" i="1"/>
  <c r="I217" i="1"/>
  <c r="I203" i="1"/>
  <c r="I197" i="1"/>
  <c r="I191" i="1"/>
  <c r="I185" i="1"/>
  <c r="I171" i="1"/>
  <c r="I165" i="1"/>
  <c r="I159" i="1"/>
  <c r="I153" i="1"/>
  <c r="I139" i="1"/>
  <c r="I133" i="1"/>
  <c r="I127" i="1"/>
  <c r="I121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03" i="1"/>
  <c r="I97" i="1"/>
  <c r="I83" i="1"/>
  <c r="I77" i="1"/>
  <c r="I71" i="1"/>
  <c r="I65" i="1"/>
  <c r="I51" i="1"/>
  <c r="I45" i="1"/>
  <c r="I39" i="1"/>
  <c r="I33" i="1"/>
  <c r="I19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8" i="1"/>
  <c r="I17" i="1"/>
  <c r="I13" i="1"/>
  <c r="I14" i="1"/>
  <c r="I10" i="1"/>
  <c r="I232" i="1"/>
  <c r="I228" i="1"/>
  <c r="I231" i="1"/>
  <c r="I227" i="1"/>
  <c r="I225" i="1"/>
  <c r="I221" i="1"/>
  <c r="I215" i="1"/>
  <c r="I211" i="1"/>
  <c r="I209" i="1"/>
  <c r="I205" i="1"/>
  <c r="I199" i="1"/>
  <c r="I195" i="1"/>
  <c r="I193" i="1"/>
  <c r="I189" i="1"/>
  <c r="I183" i="1"/>
  <c r="I179" i="1"/>
  <c r="I177" i="1"/>
  <c r="I173" i="1"/>
  <c r="I167" i="1"/>
  <c r="I163" i="1"/>
  <c r="I161" i="1"/>
  <c r="I157" i="1"/>
  <c r="I151" i="1"/>
  <c r="I147" i="1"/>
  <c r="I145" i="1"/>
  <c r="I141" i="1"/>
  <c r="I135" i="1"/>
  <c r="I131" i="1"/>
  <c r="I129" i="1"/>
  <c r="I125" i="1"/>
  <c r="I119" i="1"/>
  <c r="I115" i="1"/>
  <c r="I113" i="1"/>
  <c r="I109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07" i="1"/>
  <c r="I105" i="1"/>
  <c r="I101" i="1"/>
  <c r="I95" i="1"/>
  <c r="I91" i="1"/>
  <c r="I89" i="1"/>
  <c r="I85" i="1"/>
  <c r="I79" i="1"/>
  <c r="I75" i="1"/>
  <c r="I73" i="1"/>
  <c r="I69" i="1"/>
  <c r="I63" i="1"/>
  <c r="I59" i="1"/>
  <c r="I57" i="1"/>
  <c r="I53" i="1"/>
  <c r="I47" i="1"/>
  <c r="I43" i="1"/>
  <c r="I41" i="1"/>
  <c r="I37" i="1"/>
  <c r="I31" i="1"/>
  <c r="I27" i="1"/>
  <c r="I25" i="1"/>
  <c r="I21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G233" i="1"/>
  <c r="D233" i="1"/>
  <c r="E233" i="1"/>
  <c r="G226" i="1"/>
  <c r="D226" i="1"/>
  <c r="E226" i="1"/>
  <c r="D219" i="1"/>
  <c r="E219" i="1"/>
  <c r="G219" i="1"/>
  <c r="D213" i="1"/>
  <c r="E213" i="1"/>
  <c r="G213" i="1"/>
  <c r="D207" i="1"/>
  <c r="E207" i="1"/>
  <c r="G207" i="1"/>
  <c r="D201" i="1"/>
  <c r="E201" i="1"/>
  <c r="G201" i="1"/>
  <c r="D187" i="1"/>
  <c r="E187" i="1"/>
  <c r="G187" i="1"/>
  <c r="D181" i="1"/>
  <c r="E181" i="1"/>
  <c r="G181" i="1"/>
  <c r="D175" i="1"/>
  <c r="E175" i="1"/>
  <c r="G175" i="1"/>
  <c r="G169" i="1"/>
  <c r="D169" i="1"/>
  <c r="E169" i="1"/>
  <c r="D155" i="1"/>
  <c r="E155" i="1"/>
  <c r="G155" i="1"/>
  <c r="D149" i="1"/>
  <c r="E149" i="1"/>
  <c r="G149" i="1"/>
  <c r="D143" i="1"/>
  <c r="E143" i="1"/>
  <c r="G143" i="1"/>
  <c r="D137" i="1"/>
  <c r="E137" i="1"/>
  <c r="G137" i="1"/>
  <c r="D123" i="1"/>
  <c r="E123" i="1"/>
  <c r="G123" i="1"/>
  <c r="D117" i="1"/>
  <c r="E117" i="1"/>
  <c r="G117" i="1"/>
  <c r="D111" i="1"/>
  <c r="E111" i="1"/>
  <c r="G111" i="1"/>
  <c r="D220" i="1"/>
  <c r="E220" i="1"/>
  <c r="G220" i="1"/>
  <c r="D204" i="1"/>
  <c r="E204" i="1"/>
  <c r="G204" i="1"/>
  <c r="D196" i="1"/>
  <c r="E196" i="1"/>
  <c r="G196" i="1"/>
  <c r="D188" i="1"/>
  <c r="E188" i="1"/>
  <c r="G188" i="1"/>
  <c r="D180" i="1"/>
  <c r="E180" i="1"/>
  <c r="G180" i="1"/>
  <c r="D172" i="1"/>
  <c r="E172" i="1"/>
  <c r="G172" i="1"/>
  <c r="G164" i="1"/>
  <c r="D164" i="1"/>
  <c r="E164" i="1"/>
  <c r="D156" i="1"/>
  <c r="E156" i="1"/>
  <c r="G156" i="1"/>
  <c r="D148" i="1"/>
  <c r="E148" i="1"/>
  <c r="G148" i="1"/>
  <c r="D140" i="1"/>
  <c r="E140" i="1"/>
  <c r="G140" i="1"/>
  <c r="D132" i="1"/>
  <c r="E132" i="1"/>
  <c r="G132" i="1"/>
  <c r="D124" i="1"/>
  <c r="E124" i="1"/>
  <c r="G124" i="1"/>
  <c r="G99" i="1"/>
  <c r="D99" i="1"/>
  <c r="E99" i="1"/>
  <c r="G93" i="1"/>
  <c r="D93" i="1"/>
  <c r="E93" i="1"/>
  <c r="G87" i="1"/>
  <c r="D87" i="1"/>
  <c r="E87" i="1"/>
  <c r="G81" i="1"/>
  <c r="D81" i="1"/>
  <c r="E81" i="1"/>
  <c r="D67" i="1"/>
  <c r="E67" i="1"/>
  <c r="G67" i="1"/>
  <c r="D61" i="1"/>
  <c r="E61" i="1"/>
  <c r="G61" i="1"/>
  <c r="E55" i="1"/>
  <c r="D55" i="1"/>
  <c r="G55" i="1"/>
  <c r="D49" i="1"/>
  <c r="E49" i="1"/>
  <c r="G49" i="1"/>
  <c r="D35" i="1"/>
  <c r="E35" i="1"/>
  <c r="G35" i="1"/>
  <c r="D118" i="1"/>
  <c r="E118" i="1"/>
  <c r="G118" i="1"/>
  <c r="D110" i="1"/>
  <c r="E110" i="1"/>
  <c r="G110" i="1"/>
  <c r="G102" i="1"/>
  <c r="D102" i="1"/>
  <c r="E102" i="1"/>
  <c r="G94" i="1"/>
  <c r="D94" i="1"/>
  <c r="E94" i="1"/>
  <c r="G86" i="1"/>
  <c r="D86" i="1"/>
  <c r="E86" i="1"/>
  <c r="G78" i="1"/>
  <c r="D78" i="1"/>
  <c r="E78" i="1"/>
  <c r="D70" i="1"/>
  <c r="E70" i="1"/>
  <c r="G70" i="1"/>
  <c r="D62" i="1"/>
  <c r="E62" i="1"/>
  <c r="G62" i="1"/>
  <c r="G54" i="1"/>
  <c r="D54" i="1"/>
  <c r="E54" i="1"/>
  <c r="D46" i="1"/>
  <c r="E46" i="1"/>
  <c r="G46" i="1"/>
  <c r="D38" i="1"/>
  <c r="E38" i="1"/>
  <c r="G38" i="1"/>
  <c r="D230" i="1"/>
  <c r="E230" i="1"/>
  <c r="G230" i="1"/>
  <c r="D229" i="1"/>
  <c r="E229" i="1"/>
  <c r="G229" i="1"/>
  <c r="D223" i="1"/>
  <c r="G223" i="1"/>
  <c r="E223" i="1"/>
  <c r="D203" i="1"/>
  <c r="E203" i="1"/>
  <c r="G203" i="1"/>
  <c r="D197" i="1"/>
  <c r="E197" i="1"/>
  <c r="G197" i="1"/>
  <c r="D191" i="1"/>
  <c r="E191" i="1"/>
  <c r="G191" i="1"/>
  <c r="D185" i="1"/>
  <c r="E185" i="1"/>
  <c r="G185" i="1"/>
  <c r="E171" i="1"/>
  <c r="D171" i="1"/>
  <c r="G171" i="1"/>
  <c r="G165" i="1"/>
  <c r="D165" i="1"/>
  <c r="E165" i="1"/>
  <c r="G159" i="1"/>
  <c r="D159" i="1"/>
  <c r="E159" i="1"/>
  <c r="D153" i="1"/>
  <c r="E153" i="1"/>
  <c r="G153" i="1"/>
  <c r="D139" i="1"/>
  <c r="E139" i="1"/>
  <c r="G139" i="1"/>
  <c r="D133" i="1"/>
  <c r="E133" i="1"/>
  <c r="G133" i="1"/>
  <c r="D127" i="1"/>
  <c r="E127" i="1"/>
  <c r="G127" i="1"/>
  <c r="D121" i="1"/>
  <c r="E121" i="1"/>
  <c r="G121" i="1"/>
  <c r="G224" i="1"/>
  <c r="D224" i="1"/>
  <c r="E224" i="1"/>
  <c r="D216" i="1"/>
  <c r="E216" i="1"/>
  <c r="G216" i="1"/>
  <c r="D200" i="1"/>
  <c r="E200" i="1"/>
  <c r="G200" i="1"/>
  <c r="D192" i="1"/>
  <c r="E192" i="1"/>
  <c r="G192" i="1"/>
  <c r="D184" i="1"/>
  <c r="E184" i="1"/>
  <c r="G184" i="1"/>
  <c r="D176" i="1"/>
  <c r="E176" i="1"/>
  <c r="G176" i="1"/>
  <c r="G168" i="1"/>
  <c r="D168" i="1"/>
  <c r="E168" i="1"/>
  <c r="G160" i="1"/>
  <c r="D160" i="1"/>
  <c r="E160" i="1"/>
  <c r="D152" i="1"/>
  <c r="E152" i="1"/>
  <c r="G152" i="1"/>
  <c r="D144" i="1"/>
  <c r="E144" i="1"/>
  <c r="G144" i="1"/>
  <c r="D136" i="1"/>
  <c r="E136" i="1"/>
  <c r="G136" i="1"/>
  <c r="D128" i="1"/>
  <c r="E128" i="1"/>
  <c r="G128" i="1"/>
  <c r="D120" i="1"/>
  <c r="E120" i="1"/>
  <c r="G120" i="1"/>
  <c r="G103" i="1"/>
  <c r="D103" i="1"/>
  <c r="E103" i="1"/>
  <c r="G97" i="1"/>
  <c r="D97" i="1"/>
  <c r="E97" i="1"/>
  <c r="G83" i="1"/>
  <c r="D83" i="1"/>
  <c r="E83" i="1"/>
  <c r="G77" i="1"/>
  <c r="D77" i="1"/>
  <c r="E77" i="1"/>
  <c r="D71" i="1"/>
  <c r="E71" i="1"/>
  <c r="G71" i="1"/>
  <c r="D65" i="1"/>
  <c r="E65" i="1"/>
  <c r="G65" i="1"/>
  <c r="G51" i="1"/>
  <c r="D51" i="1"/>
  <c r="E51" i="1"/>
  <c r="D45" i="1"/>
  <c r="E45" i="1"/>
  <c r="G45" i="1"/>
  <c r="D39" i="1"/>
  <c r="E39" i="1"/>
  <c r="G39" i="1"/>
  <c r="D114" i="1"/>
  <c r="E114" i="1"/>
  <c r="G114" i="1"/>
  <c r="G106" i="1"/>
  <c r="D106" i="1"/>
  <c r="E106" i="1"/>
  <c r="G98" i="1"/>
  <c r="D98" i="1"/>
  <c r="E98" i="1"/>
  <c r="G90" i="1"/>
  <c r="D90" i="1"/>
  <c r="E90" i="1"/>
  <c r="G82" i="1"/>
  <c r="D82" i="1"/>
  <c r="E82" i="1"/>
  <c r="G74" i="1"/>
  <c r="D74" i="1"/>
  <c r="E74" i="1"/>
  <c r="D66" i="1"/>
  <c r="E66" i="1"/>
  <c r="G66" i="1"/>
  <c r="D58" i="1"/>
  <c r="E58" i="1"/>
  <c r="G58" i="1"/>
  <c r="G50" i="1"/>
  <c r="D50" i="1"/>
  <c r="E50" i="1"/>
  <c r="D42" i="1"/>
  <c r="E42" i="1"/>
  <c r="G42" i="1"/>
  <c r="D34" i="1"/>
  <c r="E34" i="1"/>
  <c r="G34" i="1"/>
  <c r="G232" i="1"/>
  <c r="D232" i="1"/>
  <c r="E232" i="1"/>
  <c r="E228" i="1"/>
  <c r="G228" i="1"/>
  <c r="D228" i="1"/>
  <c r="G231" i="1"/>
  <c r="D231" i="1"/>
  <c r="E231" i="1"/>
  <c r="G227" i="1"/>
  <c r="D227" i="1"/>
  <c r="E227" i="1"/>
  <c r="G225" i="1"/>
  <c r="D225" i="1"/>
  <c r="E225" i="1"/>
  <c r="D221" i="1"/>
  <c r="G221" i="1"/>
  <c r="E221" i="1"/>
  <c r="D215" i="1"/>
  <c r="E215" i="1"/>
  <c r="G215" i="1"/>
  <c r="D209" i="1"/>
  <c r="E209" i="1"/>
  <c r="G209" i="1"/>
  <c r="D205" i="1"/>
  <c r="E205" i="1"/>
  <c r="G205" i="1"/>
  <c r="D199" i="1"/>
  <c r="E199" i="1"/>
  <c r="G199" i="1"/>
  <c r="D195" i="1"/>
  <c r="E195" i="1"/>
  <c r="G195" i="1"/>
  <c r="D193" i="1"/>
  <c r="E193" i="1"/>
  <c r="G193" i="1"/>
  <c r="D189" i="1"/>
  <c r="E189" i="1"/>
  <c r="G189" i="1"/>
  <c r="D183" i="1"/>
  <c r="E183" i="1"/>
  <c r="G183" i="1"/>
  <c r="D179" i="1"/>
  <c r="E179" i="1"/>
  <c r="G179" i="1"/>
  <c r="D177" i="1"/>
  <c r="E177" i="1"/>
  <c r="G177" i="1"/>
  <c r="D173" i="1"/>
  <c r="E173" i="1"/>
  <c r="G173" i="1"/>
  <c r="G167" i="1"/>
  <c r="D167" i="1"/>
  <c r="E167" i="1"/>
  <c r="G163" i="1"/>
  <c r="D163" i="1"/>
  <c r="E163" i="1"/>
  <c r="G161" i="1"/>
  <c r="D161" i="1"/>
  <c r="E161" i="1"/>
  <c r="D157" i="1"/>
  <c r="E157" i="1"/>
  <c r="G157" i="1"/>
  <c r="G151" i="1"/>
  <c r="D147" i="1"/>
  <c r="E147" i="1"/>
  <c r="G147" i="1"/>
  <c r="D145" i="1"/>
  <c r="E145" i="1"/>
  <c r="G145" i="1"/>
  <c r="D141" i="1"/>
  <c r="E141" i="1"/>
  <c r="G141" i="1"/>
  <c r="D135" i="1"/>
  <c r="E135" i="1"/>
  <c r="G135" i="1"/>
  <c r="D131" i="1"/>
  <c r="E131" i="1"/>
  <c r="G131" i="1"/>
  <c r="D129" i="1"/>
  <c r="E129" i="1"/>
  <c r="G129" i="1"/>
  <c r="D125" i="1"/>
  <c r="E125" i="1"/>
  <c r="G125" i="1"/>
  <c r="D119" i="1"/>
  <c r="E119" i="1"/>
  <c r="G119" i="1"/>
  <c r="D115" i="1"/>
  <c r="E115" i="1"/>
  <c r="G115" i="1"/>
  <c r="D113" i="1"/>
  <c r="E113" i="1"/>
  <c r="G113" i="1"/>
  <c r="D109" i="1"/>
  <c r="E109" i="1"/>
  <c r="G109" i="1"/>
  <c r="E222" i="1"/>
  <c r="G222" i="1"/>
  <c r="D222" i="1"/>
  <c r="D218" i="1"/>
  <c r="E218" i="1"/>
  <c r="G218" i="1"/>
  <c r="D206" i="1"/>
  <c r="E206" i="1"/>
  <c r="G206" i="1"/>
  <c r="D202" i="1"/>
  <c r="E202" i="1"/>
  <c r="G202" i="1"/>
  <c r="D194" i="1"/>
  <c r="E194" i="1"/>
  <c r="G194" i="1"/>
  <c r="D190" i="1"/>
  <c r="E190" i="1"/>
  <c r="G190" i="1"/>
  <c r="D186" i="1"/>
  <c r="E186" i="1"/>
  <c r="G186" i="1"/>
  <c r="D182" i="1"/>
  <c r="E182" i="1"/>
  <c r="G182" i="1"/>
  <c r="D178" i="1"/>
  <c r="E178" i="1"/>
  <c r="G178" i="1"/>
  <c r="D174" i="1"/>
  <c r="E174" i="1"/>
  <c r="G174" i="1"/>
  <c r="G170" i="1"/>
  <c r="D170" i="1"/>
  <c r="E170" i="1"/>
  <c r="G166" i="1"/>
  <c r="D166" i="1"/>
  <c r="E166" i="1"/>
  <c r="G162" i="1"/>
  <c r="D162" i="1"/>
  <c r="E162" i="1"/>
  <c r="D158" i="1"/>
  <c r="G158" i="1"/>
  <c r="E158" i="1"/>
  <c r="D154" i="1"/>
  <c r="E154" i="1"/>
  <c r="G154" i="1"/>
  <c r="D150" i="1"/>
  <c r="E150" i="1"/>
  <c r="G150" i="1"/>
  <c r="D146" i="1"/>
  <c r="E146" i="1"/>
  <c r="G146" i="1"/>
  <c r="D142" i="1"/>
  <c r="E142" i="1"/>
  <c r="G142" i="1"/>
  <c r="D138" i="1"/>
  <c r="E138" i="1"/>
  <c r="G138" i="1"/>
  <c r="D134" i="1"/>
  <c r="E134" i="1"/>
  <c r="G134" i="1"/>
  <c r="D130" i="1"/>
  <c r="E130" i="1"/>
  <c r="G130" i="1"/>
  <c r="D126" i="1"/>
  <c r="E126" i="1"/>
  <c r="G126" i="1"/>
  <c r="D122" i="1"/>
  <c r="E122" i="1"/>
  <c r="G122" i="1"/>
  <c r="G107" i="1"/>
  <c r="D107" i="1"/>
  <c r="E107" i="1"/>
  <c r="G105" i="1"/>
  <c r="D105" i="1"/>
  <c r="E105" i="1"/>
  <c r="G101" i="1"/>
  <c r="D101" i="1"/>
  <c r="E101" i="1"/>
  <c r="G95" i="1"/>
  <c r="D95" i="1"/>
  <c r="E95" i="1"/>
  <c r="G91" i="1"/>
  <c r="D91" i="1"/>
  <c r="E91" i="1"/>
  <c r="G89" i="1"/>
  <c r="D89" i="1"/>
  <c r="E89" i="1"/>
  <c r="G85" i="1"/>
  <c r="D85" i="1"/>
  <c r="E85" i="1"/>
  <c r="G79" i="1"/>
  <c r="D79" i="1"/>
  <c r="E79" i="1"/>
  <c r="G75" i="1"/>
  <c r="D75" i="1"/>
  <c r="E75" i="1"/>
  <c r="D73" i="1"/>
  <c r="E73" i="1"/>
  <c r="G73" i="1"/>
  <c r="D69" i="1"/>
  <c r="E69" i="1"/>
  <c r="G69" i="1"/>
  <c r="D63" i="1"/>
  <c r="E63" i="1"/>
  <c r="G63" i="1"/>
  <c r="D59" i="1"/>
  <c r="E59" i="1"/>
  <c r="G59" i="1"/>
  <c r="D57" i="1"/>
  <c r="E57" i="1"/>
  <c r="G57" i="1"/>
  <c r="G53" i="1"/>
  <c r="D53" i="1"/>
  <c r="E53" i="1"/>
  <c r="D47" i="1"/>
  <c r="E47" i="1"/>
  <c r="G47" i="1"/>
  <c r="D43" i="1"/>
  <c r="E43" i="1"/>
  <c r="G43" i="1"/>
  <c r="D41" i="1"/>
  <c r="E41" i="1"/>
  <c r="G41" i="1"/>
  <c r="D37" i="1"/>
  <c r="E37" i="1"/>
  <c r="G37" i="1"/>
  <c r="D116" i="1"/>
  <c r="E116" i="1"/>
  <c r="G116" i="1"/>
  <c r="D112" i="1"/>
  <c r="E112" i="1"/>
  <c r="G112" i="1"/>
  <c r="G108" i="1"/>
  <c r="D108" i="1"/>
  <c r="E108" i="1"/>
  <c r="G104" i="1"/>
  <c r="D104" i="1"/>
  <c r="E104" i="1"/>
  <c r="G100" i="1"/>
  <c r="D100" i="1"/>
  <c r="E100" i="1"/>
  <c r="G92" i="1"/>
  <c r="D92" i="1"/>
  <c r="E92" i="1"/>
  <c r="G88" i="1"/>
  <c r="D88" i="1"/>
  <c r="E88" i="1"/>
  <c r="G84" i="1"/>
  <c r="D84" i="1"/>
  <c r="E84" i="1"/>
  <c r="G80" i="1"/>
  <c r="D80" i="1"/>
  <c r="E80" i="1"/>
  <c r="G76" i="1"/>
  <c r="D76" i="1"/>
  <c r="E76" i="1"/>
  <c r="D72" i="1"/>
  <c r="E72" i="1"/>
  <c r="G72" i="1"/>
  <c r="D68" i="1"/>
  <c r="E68" i="1"/>
  <c r="G68" i="1"/>
  <c r="D64" i="1"/>
  <c r="E64" i="1"/>
  <c r="G64" i="1"/>
  <c r="D60" i="1"/>
  <c r="E60" i="1"/>
  <c r="G60" i="1"/>
  <c r="D56" i="1"/>
  <c r="E56" i="1"/>
  <c r="G56" i="1"/>
  <c r="G52" i="1"/>
  <c r="D52" i="1"/>
  <c r="E52" i="1"/>
  <c r="D48" i="1"/>
  <c r="E48" i="1"/>
  <c r="G48" i="1"/>
  <c r="D44" i="1"/>
  <c r="E44" i="1"/>
  <c r="G44" i="1"/>
  <c r="D40" i="1"/>
  <c r="E40" i="1"/>
  <c r="G40" i="1"/>
  <c r="D36" i="1"/>
  <c r="E36" i="1"/>
  <c r="G36" i="1"/>
  <c r="D23" i="1"/>
  <c r="E23" i="1"/>
  <c r="G23" i="1"/>
  <c r="D30" i="1"/>
  <c r="E30" i="1"/>
  <c r="G30" i="1"/>
  <c r="D33" i="1"/>
  <c r="E33" i="1"/>
  <c r="G33" i="1"/>
  <c r="D19" i="1"/>
  <c r="E19" i="1"/>
  <c r="G19" i="1"/>
  <c r="D26" i="1"/>
  <c r="E26" i="1"/>
  <c r="G26" i="1"/>
  <c r="D18" i="1"/>
  <c r="E18" i="1"/>
  <c r="G18" i="1"/>
  <c r="D31" i="1"/>
  <c r="E31" i="1"/>
  <c r="G31" i="1"/>
  <c r="D27" i="1"/>
  <c r="E27" i="1"/>
  <c r="G27" i="1"/>
  <c r="D25" i="1"/>
  <c r="E25" i="1"/>
  <c r="G25" i="1"/>
  <c r="D21" i="1"/>
  <c r="E21" i="1"/>
  <c r="G21" i="1"/>
  <c r="D32" i="1"/>
  <c r="E32" i="1"/>
  <c r="G32" i="1"/>
  <c r="D28" i="1"/>
  <c r="E28" i="1"/>
  <c r="G28" i="1"/>
  <c r="D24" i="1"/>
  <c r="E24" i="1"/>
  <c r="G24" i="1"/>
  <c r="D20" i="1"/>
  <c r="E20" i="1"/>
  <c r="G20" i="1"/>
  <c r="D4" i="1"/>
  <c r="D5" i="1"/>
  <c r="E5" i="1"/>
  <c r="G5" i="1"/>
  <c r="D7" i="1"/>
  <c r="E7" i="1"/>
  <c r="G7" i="1"/>
  <c r="D15" i="1"/>
  <c r="E15" i="1"/>
  <c r="G15" i="1"/>
  <c r="D16" i="1"/>
  <c r="E16" i="1"/>
  <c r="G16" i="1"/>
  <c r="E4" i="1"/>
  <c r="G4" i="1"/>
  <c r="D6" i="1"/>
  <c r="E6" i="1"/>
  <c r="G6" i="1"/>
  <c r="D8" i="1"/>
  <c r="E8" i="1"/>
  <c r="G8" i="1"/>
  <c r="D17" i="1"/>
  <c r="E17" i="1"/>
  <c r="G17" i="1"/>
  <c r="D13" i="1"/>
  <c r="G13" i="1"/>
  <c r="H17" i="1"/>
  <c r="H15" i="1"/>
  <c r="H16" i="1"/>
  <c r="H233" i="1"/>
  <c r="H232" i="1"/>
  <c r="H230" i="1"/>
  <c r="H228" i="1"/>
  <c r="H226" i="1"/>
  <c r="H231" i="1"/>
  <c r="H229" i="1"/>
  <c r="H227" i="1"/>
  <c r="H225" i="1"/>
  <c r="H223" i="1"/>
  <c r="H221" i="1"/>
  <c r="H219" i="1"/>
  <c r="H215" i="1"/>
  <c r="H213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224" i="1"/>
  <c r="H222" i="1"/>
  <c r="H220" i="1"/>
  <c r="H218" i="1"/>
  <c r="H216" i="1"/>
  <c r="H206" i="1"/>
  <c r="H204" i="1"/>
  <c r="H202" i="1"/>
  <c r="H200" i="1"/>
  <c r="H196" i="1"/>
  <c r="H194" i="1"/>
  <c r="H192" i="1"/>
  <c r="H190" i="1"/>
  <c r="H188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7" i="1"/>
  <c r="H25" i="1"/>
  <c r="H23" i="1"/>
  <c r="H21" i="1"/>
  <c r="H19" i="1"/>
  <c r="H118" i="1"/>
  <c r="H116" i="1"/>
  <c r="H114" i="1"/>
  <c r="H112" i="1"/>
  <c r="H110" i="1"/>
  <c r="H108" i="1"/>
  <c r="H106" i="1"/>
  <c r="H104" i="1"/>
  <c r="H102" i="1"/>
  <c r="H100" i="1"/>
  <c r="H98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0" i="1"/>
  <c r="H18" i="1"/>
  <c r="H4" i="1"/>
  <c r="H5" i="1"/>
  <c r="H6" i="1"/>
  <c r="H7" i="1"/>
  <c r="H8" i="1"/>
  <c r="H13" i="1"/>
  <c r="H2" i="1"/>
  <c r="B228" i="1"/>
  <c r="B230" i="1"/>
  <c r="B227" i="1"/>
  <c r="B229" i="1"/>
  <c r="B231" i="1"/>
  <c r="B233" i="1"/>
  <c r="B232" i="1"/>
  <c r="B219" i="1"/>
  <c r="B221" i="1"/>
  <c r="B223" i="1"/>
  <c r="B225" i="1"/>
  <c r="B220" i="1"/>
  <c r="B222" i="1"/>
  <c r="B224" i="1"/>
  <c r="B211" i="1"/>
  <c r="B213" i="1"/>
  <c r="B215" i="1"/>
  <c r="B217" i="1"/>
  <c r="B212" i="1"/>
  <c r="B214" i="1"/>
  <c r="B216" i="1"/>
  <c r="B203" i="1"/>
  <c r="B205" i="1"/>
  <c r="B207" i="1"/>
  <c r="B209" i="1"/>
  <c r="B204" i="1"/>
  <c r="B206" i="1"/>
  <c r="B208" i="1"/>
  <c r="B195" i="1"/>
  <c r="B197" i="1"/>
  <c r="B199" i="1"/>
  <c r="B201" i="1"/>
  <c r="B196" i="1"/>
  <c r="B198" i="1"/>
  <c r="B200" i="1"/>
  <c r="B187" i="1"/>
  <c r="B189" i="1"/>
  <c r="B191" i="1"/>
  <c r="B193" i="1"/>
  <c r="B188" i="1"/>
  <c r="B190" i="1"/>
  <c r="B192" i="1"/>
  <c r="B179" i="1"/>
  <c r="B181" i="1"/>
  <c r="B183" i="1"/>
  <c r="B185" i="1"/>
  <c r="B180" i="1"/>
  <c r="B182" i="1"/>
  <c r="B184" i="1"/>
  <c r="B171" i="1"/>
  <c r="B173" i="1"/>
  <c r="B175" i="1"/>
  <c r="B177" i="1"/>
  <c r="B172" i="1"/>
  <c r="B174" i="1"/>
  <c r="B176" i="1"/>
  <c r="B163" i="1"/>
  <c r="B165" i="1"/>
  <c r="B167" i="1"/>
  <c r="B169" i="1"/>
  <c r="B164" i="1"/>
  <c r="B166" i="1"/>
  <c r="B168" i="1"/>
  <c r="B155" i="1"/>
  <c r="B157" i="1"/>
  <c r="B159" i="1"/>
  <c r="B161" i="1"/>
  <c r="B156" i="1"/>
  <c r="B158" i="1"/>
  <c r="B160" i="1"/>
  <c r="B147" i="1"/>
  <c r="B149" i="1"/>
  <c r="B151" i="1"/>
  <c r="B153" i="1"/>
  <c r="B148" i="1"/>
  <c r="B150" i="1"/>
  <c r="B152" i="1"/>
  <c r="B139" i="1"/>
  <c r="B141" i="1"/>
  <c r="B143" i="1"/>
  <c r="B145" i="1"/>
  <c r="B140" i="1"/>
  <c r="B142" i="1"/>
  <c r="B144" i="1"/>
  <c r="B131" i="1"/>
  <c r="B133" i="1"/>
  <c r="B135" i="1"/>
  <c r="B137" i="1"/>
  <c r="B132" i="1"/>
  <c r="B134" i="1"/>
  <c r="B136" i="1"/>
  <c r="B123" i="1"/>
  <c r="B125" i="1"/>
  <c r="B127" i="1"/>
  <c r="B129" i="1"/>
  <c r="B124" i="1"/>
  <c r="B126" i="1"/>
  <c r="B128" i="1"/>
  <c r="B115" i="1"/>
  <c r="B117" i="1"/>
  <c r="B119" i="1"/>
  <c r="B121" i="1"/>
  <c r="B116" i="1"/>
  <c r="B118" i="1"/>
  <c r="B120" i="1"/>
  <c r="B107" i="1"/>
  <c r="B109" i="1"/>
  <c r="B111" i="1"/>
  <c r="B113" i="1"/>
  <c r="B108" i="1"/>
  <c r="B110" i="1"/>
  <c r="B112" i="1"/>
  <c r="B99" i="1"/>
  <c r="B101" i="1"/>
  <c r="B103" i="1"/>
  <c r="B105" i="1"/>
  <c r="B100" i="1"/>
  <c r="B102" i="1"/>
  <c r="B104" i="1"/>
  <c r="B91" i="1"/>
  <c r="B93" i="1"/>
  <c r="B95" i="1"/>
  <c r="B97" i="1"/>
  <c r="B92" i="1"/>
  <c r="B94" i="1"/>
  <c r="B96" i="1"/>
  <c r="B83" i="1"/>
  <c r="B85" i="1"/>
  <c r="B87" i="1"/>
  <c r="B89" i="1"/>
  <c r="B84" i="1"/>
  <c r="B86" i="1"/>
  <c r="B88" i="1"/>
  <c r="B75" i="1"/>
  <c r="B77" i="1"/>
  <c r="B79" i="1"/>
  <c r="B81" i="1"/>
  <c r="B76" i="1"/>
  <c r="B78" i="1"/>
  <c r="B80" i="1"/>
  <c r="B67" i="1"/>
  <c r="B69" i="1"/>
  <c r="B71" i="1"/>
  <c r="B73" i="1"/>
  <c r="B68" i="1"/>
  <c r="B70" i="1"/>
  <c r="B72" i="1"/>
  <c r="B59" i="1"/>
  <c r="B61" i="1"/>
  <c r="B63" i="1"/>
  <c r="B65" i="1"/>
  <c r="B60" i="1"/>
  <c r="B62" i="1"/>
  <c r="B64" i="1"/>
  <c r="B51" i="1"/>
  <c r="B53" i="1"/>
  <c r="B55" i="1"/>
  <c r="B57" i="1"/>
  <c r="B52" i="1"/>
  <c r="B54" i="1"/>
  <c r="B56" i="1"/>
  <c r="B43" i="1"/>
  <c r="B45" i="1"/>
  <c r="B47" i="1"/>
  <c r="B49" i="1"/>
  <c r="B44" i="1"/>
  <c r="B46" i="1"/>
  <c r="B48" i="1"/>
  <c r="B35" i="1"/>
  <c r="B37" i="1"/>
  <c r="B39" i="1"/>
  <c r="B41" i="1"/>
  <c r="B36" i="1"/>
  <c r="B38" i="1"/>
  <c r="B40" i="1"/>
  <c r="B27" i="1"/>
  <c r="B29" i="1"/>
  <c r="B31" i="1"/>
  <c r="B33" i="1"/>
  <c r="B28" i="1"/>
  <c r="B30" i="1"/>
  <c r="B32" i="1"/>
  <c r="B19" i="1"/>
  <c r="B21" i="1"/>
  <c r="B23" i="1"/>
  <c r="B25" i="1"/>
  <c r="B20" i="1"/>
  <c r="B22" i="1"/>
  <c r="B24" i="1"/>
  <c r="B11" i="1"/>
  <c r="B13" i="1"/>
  <c r="B15" i="1"/>
  <c r="B17" i="1"/>
  <c r="B12" i="1"/>
  <c r="B14" i="1"/>
  <c r="B16" i="1"/>
  <c r="A4" i="1"/>
  <c r="A5" i="1"/>
  <c r="A6" i="1"/>
  <c r="A7" i="1"/>
  <c r="A8" i="1"/>
  <c r="A9" i="1"/>
  <c r="A2" i="1"/>
  <c r="B2" i="1"/>
  <c r="I234" i="1" l="1"/>
  <c r="H234" i="1"/>
  <c r="O1" i="1" s="1"/>
  <c r="B9" i="1"/>
  <c r="B4" i="1"/>
  <c r="B6" i="1"/>
  <c r="B8" i="1"/>
  <c r="B3" i="1"/>
  <c r="B5" i="1"/>
  <c r="B7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I235" i="1" l="1"/>
  <c r="Q1" i="1"/>
</calcChain>
</file>

<file path=xl/sharedStrings.xml><?xml version="1.0" encoding="utf-8"?>
<sst xmlns="http://schemas.openxmlformats.org/spreadsheetml/2006/main" count="1154" uniqueCount="102">
  <si>
    <t>Name</t>
  </si>
  <si>
    <t>Tariff 11</t>
  </si>
  <si>
    <t>Tariff 33</t>
  </si>
  <si>
    <t>Feed In</t>
  </si>
  <si>
    <t>Location</t>
  </si>
  <si>
    <t>Origin</t>
  </si>
  <si>
    <t>N</t>
  </si>
  <si>
    <t>QLD</t>
  </si>
  <si>
    <t>NSW</t>
  </si>
  <si>
    <t>VIC</t>
  </si>
  <si>
    <t>TAS</t>
  </si>
  <si>
    <t>SA</t>
  </si>
  <si>
    <t>NT</t>
  </si>
  <si>
    <t>WA</t>
  </si>
  <si>
    <t>ACT</t>
  </si>
  <si>
    <t>Energex</t>
  </si>
  <si>
    <t>Links</t>
  </si>
  <si>
    <t>http://www.australianpowerandgas.com.au/</t>
  </si>
  <si>
    <t>http://www.originenergy.com.au/962/Energy-Price-Fact-Sheets</t>
  </si>
  <si>
    <t>http://www.energex.com.au/</t>
  </si>
  <si>
    <t>http://www.switchwise.com.au/electricity/sydney-nsw/</t>
  </si>
  <si>
    <t>Suppliers</t>
  </si>
  <si>
    <t>Australian Power and Gas</t>
  </si>
  <si>
    <t>http://www.truenergy.com.au/index.xhtml</t>
  </si>
  <si>
    <t>TRU Energy</t>
  </si>
  <si>
    <t>Actew Agl</t>
  </si>
  <si>
    <t>http://www.actewagl.com.au/</t>
  </si>
  <si>
    <t>http://www.agl.com.au/</t>
  </si>
  <si>
    <t>AGL</t>
  </si>
  <si>
    <t>http://www.alintadirect.com.au/?AspxAutoDetectCookieSupport=1</t>
  </si>
  <si>
    <t>Alinta Direct</t>
  </si>
  <si>
    <t>http://www.auroraenergy.com.au/</t>
  </si>
  <si>
    <t>Aurora Energy</t>
  </si>
  <si>
    <t>http://www.clickenergy.com.au/</t>
  </si>
  <si>
    <t>Click Energy</t>
  </si>
  <si>
    <t>http://www.countryenergy.com.au/</t>
  </si>
  <si>
    <t>Country Energy</t>
  </si>
  <si>
    <t>http://diamondenergy.com.au/home/</t>
  </si>
  <si>
    <t>Diamond Energy</t>
  </si>
  <si>
    <t>http://www.dodo.com/</t>
  </si>
  <si>
    <t>Dodo</t>
  </si>
  <si>
    <t>http://www.energyaustralia.com.au/</t>
  </si>
  <si>
    <t>Energy Australia</t>
  </si>
  <si>
    <t>http://www.ergon.com.au/</t>
  </si>
  <si>
    <t>Ergon</t>
  </si>
  <si>
    <t>http://www.horizonpower.com.au/</t>
  </si>
  <si>
    <t>Horizon Power</t>
  </si>
  <si>
    <t>http://www.integral.com.au/wps/wcm/connect/IE/home/home</t>
  </si>
  <si>
    <t>Integral Energy</t>
  </si>
  <si>
    <t>Jackgreen Energy</t>
  </si>
  <si>
    <t>http://www.lumoenergy.com.au/</t>
  </si>
  <si>
    <t>Lumo Energy</t>
  </si>
  <si>
    <t>Momentum Energy</t>
  </si>
  <si>
    <t>http://www.momentumenergy.com.au/</t>
  </si>
  <si>
    <t>http://www.neighbourhood.com.au/</t>
  </si>
  <si>
    <t>Neighbour Hood</t>
  </si>
  <si>
    <t>No</t>
  </si>
  <si>
    <t>http://www.powerwater.com.au/</t>
  </si>
  <si>
    <t>Power Water</t>
  </si>
  <si>
    <t>Power Direct</t>
  </si>
  <si>
    <t>http://www.powerdirect.com.au/</t>
  </si>
  <si>
    <t>http://www.qenergy.com.au/</t>
  </si>
  <si>
    <t>Qenergy</t>
  </si>
  <si>
    <t>http://www.lumoenergy.com.au/your-home-energy</t>
  </si>
  <si>
    <t>Red Energy</t>
  </si>
  <si>
    <t>http://www.switchwise.com.au/electricity/suppliers/red-energy/</t>
  </si>
  <si>
    <t>Simple Energy</t>
  </si>
  <si>
    <t>http://www.simplyenergy.com.au/</t>
  </si>
  <si>
    <t>South Australia Energy</t>
  </si>
  <si>
    <t>http://www.southaustraliaelectricity.com.au/</t>
  </si>
  <si>
    <t>SYNERGY</t>
  </si>
  <si>
    <t>http://www.synergy.net.au/index.xhtml</t>
  </si>
  <si>
    <t>http://www.actewagl.com.au/Product-and-services/Offers-and-prices/Prices/Residential/ACT/Feed-in-schemes/ACT-feed-in-scheme.aspx</t>
  </si>
  <si>
    <t>http://www.actewagl.com.au/Product-and-services/Offers-and-prices/Prices/Residential/ACT/Electricity-prices.aspx</t>
  </si>
  <si>
    <t>http://www.actewagl.com.au/Product-and-services/Offers-and-prices/Prices/Residential/NSW-residential-prices/Feed-in-schemes/NSW-Solar-Bonus-Scheme.aspx</t>
  </si>
  <si>
    <t>Tariff 11 Source</t>
  </si>
  <si>
    <t>Feed In Source</t>
  </si>
  <si>
    <t>http://www.actewagl.com.au/Product-and-services/Offers-and-prices/Prices/Residential/~/media/ActewAGL/ActewAGL-Files/ipart/NSW-electricity-schedule-of-charges-2012-13.ashx</t>
  </si>
  <si>
    <t>.</t>
  </si>
  <si>
    <t>Remain:</t>
  </si>
  <si>
    <t>http://www.auroraenergy.com.au/your-home/electricity/rates-and-charges/standard-electricity-rates-and-charges/</t>
  </si>
  <si>
    <t>http://www.livinggreener.gov.au/rebates-assistance/tas/electricity-feed-in-tariff</t>
  </si>
  <si>
    <t>http://www.agl.com.au/home/pricing-and-tariffs/EPFSDocuments/AGL3367_3_Qld%20Adv5%20Resi_Gas%20Elec_AGLPB12524_Fact_FA2-3.pdf</t>
  </si>
  <si>
    <t>Tariff 33 Source</t>
  </si>
  <si>
    <t>http://www.aglsolarenergy.com.au/solar-power/solar-power-feed-in-tariffs/solar-power-feed-in-tariffs-in-queensland/</t>
  </si>
  <si>
    <t>http://www.aglsolarenergy.com.au/solar-power/solar-power-feed-in-tariffs/solar-power-feed-in-tariffs-in-victoria/</t>
  </si>
  <si>
    <t>http://www.aglsolarenergy.com.au/solar-power/solar-power-feed-in-tariffs/solar-power-feed-in-tariffs-in-new-south-wales/</t>
  </si>
  <si>
    <t>http://www.agl.com.au/home/pricing-and-tariffs/EPFSDocuments/OC-RES-ELEC%20ADV15%20AGLPF13378%20_0712_.pdf</t>
  </si>
  <si>
    <t>http://www.agl.com.au/home/pricing-and-tariffs/EPFSDocuments/PIS-NSW-R-E-ENERGYAP-TOU-FREE3-AGLPB14383-0912.pdf</t>
  </si>
  <si>
    <t>Unit / hour</t>
  </si>
  <si>
    <t>http://www.horizonpower.com.au/residential_electricity_prices.html</t>
  </si>
  <si>
    <t>http://www.horizonpower.com.au/documents/FIT_TERMS___CONDITIONS3482029.PDF</t>
  </si>
  <si>
    <t>http://www.truenergy.com.au/downloads/EPFS/QLD/Res/Market/E_R_Q_GEASY-E_EX_3_01-07-2012.pdf</t>
  </si>
  <si>
    <t>http://www.truenergy.com.au/downloads/EPFS/NSW/Res/Elec/SOT/E_R_N_GRT-EN_EA_01-07-2012.pdf</t>
  </si>
  <si>
    <t>http://www.truenergy.com.au/downloads/EPFS/VIC/Res/Elec/Market/E_R_V_GGREN-E_AG_3_01-07-2012.pdf</t>
  </si>
  <si>
    <t>http://www.truenergy.com.au/downloads/EPFS/SA/Res/Elec/E_R_S_GEASY-E_SA_3_01-07-2012.pdf</t>
  </si>
  <si>
    <t>http://www.truenergy.com.au/solar-power/solar-feed-in-tariffs.xhtml</t>
  </si>
  <si>
    <t>http://www.synergy.net.au/at_home/prices.xhtml</t>
  </si>
  <si>
    <t>http://www.synergy.net.au/at_home/feedintariff.xhtml</t>
  </si>
  <si>
    <t>Fee</t>
  </si>
  <si>
    <t>http://www.livinggreener.gov.au/rebates-assistance/nt/electricity-feed-in-tariff</t>
  </si>
  <si>
    <t>http://www.powerwater.com.au/customers/my_account/pricing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</si>
</sst>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0" borderId="0" xfId="0" applyFill="1"/>
    <xf numFmtId="0" fontId="2" fillId="0" borderId="0" xfId="1" applyFill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5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4" borderId="5" xfId="0" applyFill="1" applyBorder="1"/>
    <xf numFmtId="0" fontId="0" fillId="4" borderId="4" xfId="0" applyFill="1" applyBorder="1"/>
    <xf numFmtId="0" fontId="0" fillId="5" borderId="5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0" borderId="1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Font="1" applyFill="1"/>
    <xf numFmtId="166" fontId="0" fillId="0" borderId="0" xfId="0" applyNumberFormat="1"/>
    <xf numFmtId="2" fontId="0" fillId="0" borderId="0" xfId="0" applyNumberFormat="1"/>
    <xf numFmtId="0" fontId="0" fillId="0" borderId="14" xfId="0" applyFont="1" applyBorder="1" applyAlignment="1">
      <alignment horizontal="center" vertical="center"/>
    </xf>
    <xf numFmtId="0" fontId="0" fillId="0" borderId="13" xfId="0" applyBorder="1"/>
    <xf numFmtId="2" fontId="0" fillId="0" borderId="14" xfId="0" applyNumberFormat="1" applyBorder="1"/>
    <xf numFmtId="0" fontId="5" fillId="2" borderId="13" xfId="0" applyFont="1" applyFill="1" applyBorder="1" applyAlignment="1">
      <alignment vertical="center"/>
    </xf>
    <xf numFmtId="0" fontId="0" fillId="2" borderId="13" xfId="0" applyFill="1" applyBorder="1"/>
    <xf numFmtId="0" fontId="0" fillId="0" borderId="14" xfId="0" applyBorder="1"/>
    <xf numFmtId="0" fontId="0" fillId="0" borderId="12" xfId="0" applyBorder="1"/>
    <xf numFmtId="0" fontId="1" fillId="3" borderId="9" xfId="0" applyFont="1" applyFill="1" applyBorder="1" applyAlignment="1">
      <alignment horizontal="center" wrapText="1"/>
    </xf>
    <xf numFmtId="0" fontId="0" fillId="0" borderId="10" xfId="0" applyBorder="1"/>
  </cellXfs>
  <cellStyles count="2">
    <cellStyle name="Hyperlink" xfId="1" builtinId="8"/>
    <cellStyle name="Normal" xfId="0" builtinId="0"/>
  </cellStyles>
  <dxfs count="50"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tewagl.com.au/" TargetMode="External"/><Relationship Id="rId3" Type="http://schemas.openxmlformats.org/officeDocument/2006/relationships/hyperlink" Target="http://www.switchwise.com.au/electricity/sydney-nsw/" TargetMode="External"/><Relationship Id="rId7" Type="http://schemas.openxmlformats.org/officeDocument/2006/relationships/hyperlink" Target="http://www.countryenergy.com.au/" TargetMode="External"/><Relationship Id="rId2" Type="http://schemas.openxmlformats.org/officeDocument/2006/relationships/hyperlink" Target="http://www.energex.com.au/" TargetMode="External"/><Relationship Id="rId1" Type="http://schemas.openxmlformats.org/officeDocument/2006/relationships/hyperlink" Target="http://www.australianpowerandgas.com.au/" TargetMode="External"/><Relationship Id="rId6" Type="http://schemas.openxmlformats.org/officeDocument/2006/relationships/hyperlink" Target="http://www.alintadirect.com.au/?AspxAutoDetectCookieSupport=1" TargetMode="External"/><Relationship Id="rId5" Type="http://schemas.openxmlformats.org/officeDocument/2006/relationships/hyperlink" Target="http://www.agl.com.au/" TargetMode="External"/><Relationship Id="rId10" Type="http://schemas.openxmlformats.org/officeDocument/2006/relationships/hyperlink" Target="http://www.auroraenergy.com.au/" TargetMode="External"/><Relationship Id="rId4" Type="http://schemas.openxmlformats.org/officeDocument/2006/relationships/hyperlink" Target="http://www.truenergy.com.au/index.xhtml" TargetMode="External"/><Relationship Id="rId9" Type="http://schemas.openxmlformats.org/officeDocument/2006/relationships/hyperlink" Target="http://www.originenergy.com.au/962/Energy-Price-Fact-She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85"/>
  <sheetViews>
    <sheetView tabSelected="1" zoomScaleNormal="100" workbookViewId="0">
      <pane ySplit="1" topLeftCell="A59" activePane="bottomLeft" state="frozen"/>
      <selection pane="bottomLeft" activeCell="H79" sqref="H79"/>
    </sheetView>
  </sheetViews>
  <sheetFormatPr defaultRowHeight="15" x14ac:dyDescent="0.25"/>
  <cols>
    <col min="1" max="1" width="9.140625" style="11"/>
    <col min="2" max="2" width="25.42578125" style="11" customWidth="1"/>
    <col min="3" max="7" width="12.7109375" style="11" customWidth="1"/>
    <col min="8" max="8" width="14.85546875" customWidth="1"/>
    <col min="10" max="10" width="15.7109375" customWidth="1"/>
    <col min="11" max="11" width="9.140625" style="53"/>
    <col min="12" max="12" width="13.28515625" customWidth="1"/>
    <col min="16" max="16" width="11.5703125" bestFit="1" customWidth="1"/>
    <col min="20" max="20" width="13.7109375" customWidth="1"/>
  </cols>
  <sheetData>
    <row r="1" spans="1:21" ht="30.75" customHeight="1" thickBot="1" x14ac:dyDescent="0.3">
      <c r="A1" s="34" t="s">
        <v>56</v>
      </c>
      <c r="B1" s="7" t="s">
        <v>0</v>
      </c>
      <c r="C1" s="7" t="s">
        <v>4</v>
      </c>
      <c r="D1" s="7" t="s">
        <v>1</v>
      </c>
      <c r="E1" s="7" t="s">
        <v>2</v>
      </c>
      <c r="F1" s="7" t="s">
        <v>99</v>
      </c>
      <c r="G1" s="8" t="s">
        <v>3</v>
      </c>
      <c r="J1" s="40" t="s">
        <v>75</v>
      </c>
      <c r="K1" s="52" t="s">
        <v>83</v>
      </c>
      <c r="L1" s="41" t="s">
        <v>76</v>
      </c>
      <c r="N1" s="48" t="s">
        <v>79</v>
      </c>
      <c r="O1" s="45">
        <f ca="1">H234</f>
        <v>50</v>
      </c>
      <c r="P1" s="49" t="s">
        <v>89</v>
      </c>
      <c r="Q1" s="47">
        <f ca="1">(I234 - O1) / U1</f>
        <v>4.3636363636363642</v>
      </c>
      <c r="T1" s="43">
        <f ca="1">(NOW()-TIME(11,0,0))</f>
        <v>41177.15291921296</v>
      </c>
      <c r="U1" s="44">
        <f ca="1">HOUR(T1) + MINUTE(T1) / 60</f>
        <v>3.6666666666666665</v>
      </c>
    </row>
    <row r="2" spans="1:21" ht="15" customHeight="1" x14ac:dyDescent="0.25">
      <c r="A2" s="9">
        <f ca="1">FLOOR((CELL("row",  A2) - 2)  / 8, 1) + 1</f>
        <v>1</v>
      </c>
      <c r="B2" s="10" t="str">
        <f ca="1">INDIRECT("Supplier!B" &amp; (FLOOR((CELL("row",  A2) - 2)  / 8, 1) + 1) + 1)</f>
        <v>Actew Agl</v>
      </c>
      <c r="C2" s="10" t="str">
        <f ca="1">IF(INDIRECT("Supplier!D"&amp;(FLOOR((CELL("row",A2)-2)/8,1)+1)+1)&lt;&gt;"N",INDIRECT("Supplier!D1"),".")</f>
        <v>.</v>
      </c>
      <c r="D2" s="10" t="str">
        <f ca="1">IF(C2 = ".", "-","" )</f>
        <v>-</v>
      </c>
      <c r="E2" s="10" t="b">
        <f ca="1">F2=IF(C2 = ".", "-","" )</f>
        <v>1</v>
      </c>
      <c r="F2" s="10" t="str">
        <f ca="1">IF(C2 = ".", "-","" )</f>
        <v>-</v>
      </c>
      <c r="G2" s="31" t="str">
        <f ca="1">IF(C2 = ".", "-","" )</f>
        <v>-</v>
      </c>
      <c r="H2">
        <f ca="1">IF(C2 &lt;&gt; ".", 1, 0)</f>
        <v>0</v>
      </c>
      <c r="I2">
        <f ca="1">IF(C2 &lt;&gt; ".", 1, 0)</f>
        <v>0</v>
      </c>
    </row>
    <row r="3" spans="1:21" ht="15" customHeight="1" x14ac:dyDescent="0.25">
      <c r="A3" s="9">
        <f ca="1">FLOOR((CELL("row",  A3) - 2)  / 8, 1) + 1</f>
        <v>1</v>
      </c>
      <c r="B3" s="10" t="str">
        <f ca="1">B2</f>
        <v>Actew Agl</v>
      </c>
      <c r="C3" s="10" t="str">
        <f ca="1">IF(INDIRECT("Supplier!E"&amp;(FLOOR((CELL("row",A3)-2)/8,1)+1)+1)&lt;&gt;"N",INDIRECT("Supplier!E1"),".")</f>
        <v>NSW</v>
      </c>
      <c r="D3" s="10">
        <v>35.369999999999997</v>
      </c>
      <c r="E3" s="10">
        <v>11.07</v>
      </c>
      <c r="F3" s="10" t="str">
        <f t="shared" ref="F3:F12" ca="1" si="0">IF(C3 = ".", "-","" )</f>
        <v/>
      </c>
      <c r="G3" s="31">
        <v>20</v>
      </c>
      <c r="H3">
        <v>0</v>
      </c>
      <c r="I3">
        <f t="shared" ref="I3:I66" ca="1" si="1">IF(C3 &lt;&gt; ".", 1, 0)</f>
        <v>1</v>
      </c>
      <c r="J3" s="42" t="s">
        <v>77</v>
      </c>
      <c r="K3" s="53" t="s">
        <v>78</v>
      </c>
      <c r="L3" s="39" t="s">
        <v>74</v>
      </c>
      <c r="M3" t="s">
        <v>78</v>
      </c>
      <c r="P3" s="43"/>
    </row>
    <row r="4" spans="1:21" ht="15" customHeight="1" x14ac:dyDescent="0.25">
      <c r="A4" s="9">
        <f t="shared" ref="A4:A66" ca="1" si="2">FLOOR((CELL("row",  A4) - 2)  / 8, 1) + 1</f>
        <v>1</v>
      </c>
      <c r="B4" s="10" t="str">
        <f ca="1">B2</f>
        <v>Actew Agl</v>
      </c>
      <c r="C4" s="10" t="str">
        <f ca="1">IF(INDIRECT("Supplier!F"&amp;(FLOOR((CELL("row",A4)-2)/8,1)+1)+1)&lt;&gt;"N",INDIRECT("Supplier!F1"),".")</f>
        <v>.</v>
      </c>
      <c r="D4" s="10" t="str">
        <f t="shared" ref="D4:D66" ca="1" si="3">IF(C4 = ".", "-","" )</f>
        <v>-</v>
      </c>
      <c r="E4" s="10" t="str">
        <f ca="1">IF(C4 = ".", "-","" )</f>
        <v>-</v>
      </c>
      <c r="F4" s="10" t="str">
        <f t="shared" ca="1" si="0"/>
        <v>-</v>
      </c>
      <c r="G4" s="31" t="str">
        <f ca="1">IF(C4 = ".", "-","" )</f>
        <v>-</v>
      </c>
      <c r="H4">
        <f ca="1">IF(C4 &lt;&gt; ".", 1, 0)</f>
        <v>0</v>
      </c>
      <c r="I4">
        <f t="shared" ca="1" si="1"/>
        <v>0</v>
      </c>
      <c r="K4" s="53" t="s">
        <v>78</v>
      </c>
    </row>
    <row r="5" spans="1:21" ht="15" customHeight="1" x14ac:dyDescent="0.25">
      <c r="A5" s="9">
        <f t="shared" ca="1" si="2"/>
        <v>1</v>
      </c>
      <c r="B5" s="10" t="str">
        <f ca="1">B2</f>
        <v>Actew Agl</v>
      </c>
      <c r="C5" s="10" t="str">
        <f ca="1">IF(INDIRECT("Supplier!G"&amp;(FLOOR((CELL("row",A5)-2)/8,1)+1)+1)&lt;&gt;"N",INDIRECT("Supplier!G1"),".")</f>
        <v>.</v>
      </c>
      <c r="D5" s="10" t="str">
        <f t="shared" ca="1" si="3"/>
        <v>-</v>
      </c>
      <c r="E5" s="10" t="str">
        <f ca="1">IF(C5 = ".", "-","" )</f>
        <v>-</v>
      </c>
      <c r="F5" s="10" t="str">
        <f t="shared" ca="1" si="0"/>
        <v>-</v>
      </c>
      <c r="G5" s="31" t="str">
        <f ca="1">IF(C5 = ".", "-","" )</f>
        <v>-</v>
      </c>
      <c r="H5">
        <f ca="1">IF(C5 &lt;&gt; ".", 1, 0)</f>
        <v>0</v>
      </c>
      <c r="I5">
        <f t="shared" ca="1" si="1"/>
        <v>0</v>
      </c>
      <c r="K5" s="53" t="s">
        <v>78</v>
      </c>
    </row>
    <row r="6" spans="1:21" ht="15" customHeight="1" x14ac:dyDescent="0.25">
      <c r="A6" s="9">
        <f t="shared" ca="1" si="2"/>
        <v>1</v>
      </c>
      <c r="B6" s="10" t="str">
        <f ca="1">B2</f>
        <v>Actew Agl</v>
      </c>
      <c r="C6" s="10" t="str">
        <f ca="1">IF(INDIRECT("Supplier!H"&amp;(FLOOR((CELL("row",A6)-2)/8,1)+1)+1)&lt;&gt;"N",INDIRECT("Supplier!H1"),".")</f>
        <v>.</v>
      </c>
      <c r="D6" s="10" t="str">
        <f t="shared" ca="1" si="3"/>
        <v>-</v>
      </c>
      <c r="E6" s="10" t="str">
        <f ca="1">IF(C6 = ".", "-","" )</f>
        <v>-</v>
      </c>
      <c r="F6" s="10" t="str">
        <f t="shared" ca="1" si="0"/>
        <v>-</v>
      </c>
      <c r="G6" s="31" t="str">
        <f ca="1">IF(C6 = ".", "-","" )</f>
        <v>-</v>
      </c>
      <c r="H6">
        <f ca="1">IF(C6 &lt;&gt; ".", 1, 0)</f>
        <v>0</v>
      </c>
      <c r="I6">
        <f t="shared" ca="1" si="1"/>
        <v>0</v>
      </c>
      <c r="K6" s="53" t="s">
        <v>78</v>
      </c>
    </row>
    <row r="7" spans="1:21" ht="15" customHeight="1" x14ac:dyDescent="0.25">
      <c r="A7" s="9">
        <f t="shared" ca="1" si="2"/>
        <v>1</v>
      </c>
      <c r="B7" s="10" t="str">
        <f ca="1">B2</f>
        <v>Actew Agl</v>
      </c>
      <c r="C7" s="10" t="str">
        <f ca="1">IF(INDIRECT("Supplier!I"&amp;(FLOOR((CELL("row",A7)-2)/8,1)+1)+1)&lt;&gt;"N",INDIRECT("Supplier!I1"),".")</f>
        <v>.</v>
      </c>
      <c r="D7" s="10" t="str">
        <f t="shared" ca="1" si="3"/>
        <v>-</v>
      </c>
      <c r="E7" s="10" t="str">
        <f ca="1">IF(C7 = ".", "-","" )</f>
        <v>-</v>
      </c>
      <c r="F7" s="10" t="str">
        <f t="shared" ca="1" si="0"/>
        <v>-</v>
      </c>
      <c r="G7" s="31" t="str">
        <f ca="1">IF(C7 = ".", "-","" )</f>
        <v>-</v>
      </c>
      <c r="H7">
        <f ca="1">IF(C7 &lt;&gt; ".", 1, 0)</f>
        <v>0</v>
      </c>
      <c r="I7">
        <f t="shared" ca="1" si="1"/>
        <v>0</v>
      </c>
      <c r="K7" s="53" t="s">
        <v>78</v>
      </c>
    </row>
    <row r="8" spans="1:21" ht="15" customHeight="1" x14ac:dyDescent="0.25">
      <c r="A8" s="9">
        <f t="shared" ca="1" si="2"/>
        <v>1</v>
      </c>
      <c r="B8" s="10" t="str">
        <f ca="1">B2</f>
        <v>Actew Agl</v>
      </c>
      <c r="C8" s="10" t="str">
        <f ca="1">IF(INDIRECT("Supplier!J"&amp;(FLOOR((CELL("row",A8)-2)/8,1)+1)+1)&lt;&gt;"N",INDIRECT("Supplier!J1"),".")</f>
        <v>.</v>
      </c>
      <c r="D8" s="10" t="str">
        <f t="shared" ca="1" si="3"/>
        <v>-</v>
      </c>
      <c r="E8" s="10" t="str">
        <f ca="1">IF(C8 = ".", "-","" )</f>
        <v>-</v>
      </c>
      <c r="F8" s="10" t="str">
        <f t="shared" ca="1" si="0"/>
        <v>-</v>
      </c>
      <c r="G8" s="31" t="str">
        <f ca="1">IF(C8 = ".", "-","" )</f>
        <v>-</v>
      </c>
      <c r="H8">
        <f ca="1">IF(C8 &lt;&gt; ".", 1, 0)</f>
        <v>0</v>
      </c>
      <c r="I8">
        <f t="shared" ca="1" si="1"/>
        <v>0</v>
      </c>
      <c r="K8" s="53" t="s">
        <v>78</v>
      </c>
    </row>
    <row r="9" spans="1:21" ht="15" customHeight="1" x14ac:dyDescent="0.25">
      <c r="A9" s="9">
        <f t="shared" ca="1" si="2"/>
        <v>1</v>
      </c>
      <c r="B9" s="10" t="str">
        <f ca="1">B2</f>
        <v>Actew Agl</v>
      </c>
      <c r="C9" s="10" t="str">
        <f ca="1">IF(INDIRECT("Supplier!K"&amp;(FLOOR((CELL("row",A9)-2)/8,1)+1)+1)&lt;&gt;"N",INDIRECT("Supplier!K1"),".")</f>
        <v>ACT</v>
      </c>
      <c r="D9" s="10">
        <v>17.899999999999999</v>
      </c>
      <c r="E9" s="10">
        <v>8.9</v>
      </c>
      <c r="F9" s="10" t="str">
        <f t="shared" ca="1" si="0"/>
        <v/>
      </c>
      <c r="G9" s="31">
        <v>47.5</v>
      </c>
      <c r="H9">
        <v>0</v>
      </c>
      <c r="I9">
        <f t="shared" ca="1" si="1"/>
        <v>1</v>
      </c>
      <c r="J9" s="39" t="s">
        <v>73</v>
      </c>
      <c r="K9" s="53" t="s">
        <v>78</v>
      </c>
      <c r="L9" t="s">
        <v>72</v>
      </c>
      <c r="M9" t="s">
        <v>78</v>
      </c>
    </row>
    <row r="10" spans="1:21" ht="15" customHeight="1" x14ac:dyDescent="0.25">
      <c r="A10" s="35">
        <f ca="1">FLOOR((CELL("row",  A10) - 2)  / 8, 1) + 1</f>
        <v>2</v>
      </c>
      <c r="B10" s="12" t="str">
        <f ca="1">INDIRECT("Supplier!B" &amp; (FLOOR((CELL("row",  A10) - 2)  / 8, 1) + 1) + 1)</f>
        <v>AGL</v>
      </c>
      <c r="C10" s="12" t="str">
        <f ca="1">IF(INDIRECT("Supplier!D"&amp;(FLOOR((CELL("row",A10)-2)/8,1)+1)+1)&lt;&gt;"N",INDIRECT("Supplier!D1"),".")</f>
        <v>QLD</v>
      </c>
      <c r="D10" s="10">
        <v>48</v>
      </c>
      <c r="E10" s="10">
        <v>16.29</v>
      </c>
      <c r="F10" s="10" t="str">
        <f t="shared" ca="1" si="0"/>
        <v/>
      </c>
      <c r="G10" s="31">
        <v>8</v>
      </c>
      <c r="H10">
        <v>0</v>
      </c>
      <c r="I10">
        <f t="shared" ca="1" si="1"/>
        <v>1</v>
      </c>
      <c r="J10" t="s">
        <v>78</v>
      </c>
      <c r="K10" s="53" t="s">
        <v>82</v>
      </c>
      <c r="L10" t="s">
        <v>84</v>
      </c>
      <c r="M10" t="s">
        <v>78</v>
      </c>
    </row>
    <row r="11" spans="1:21" ht="15" customHeight="1" x14ac:dyDescent="0.25">
      <c r="A11" s="35">
        <f ca="1">FLOOR((CELL("row",  A11) - 2)  / 8, 1) + 1</f>
        <v>2</v>
      </c>
      <c r="B11" s="12" t="str">
        <f ca="1">B10</f>
        <v>AGL</v>
      </c>
      <c r="C11" s="12" t="str">
        <f ca="1">IF(INDIRECT("Supplier!E"&amp;(FLOOR((CELL("row",A11)-2)/8,1)+1)+1)&lt;&gt;"N",INDIRECT("Supplier!E1"),".")</f>
        <v>NSW</v>
      </c>
      <c r="D11" s="10">
        <v>52.54</v>
      </c>
      <c r="E11" s="10">
        <v>13.09</v>
      </c>
      <c r="F11" s="10" t="str">
        <f t="shared" ca="1" si="0"/>
        <v/>
      </c>
      <c r="G11" s="31">
        <v>8</v>
      </c>
      <c r="H11">
        <v>0</v>
      </c>
      <c r="I11">
        <f t="shared" ca="1" si="1"/>
        <v>1</v>
      </c>
      <c r="J11" t="s">
        <v>88</v>
      </c>
      <c r="K11" s="53" t="s">
        <v>78</v>
      </c>
      <c r="L11" t="s">
        <v>86</v>
      </c>
      <c r="M11" t="s">
        <v>78</v>
      </c>
    </row>
    <row r="12" spans="1:21" ht="15" customHeight="1" x14ac:dyDescent="0.25">
      <c r="A12" s="35">
        <f t="shared" ca="1" si="2"/>
        <v>2</v>
      </c>
      <c r="B12" s="12" t="str">
        <f ca="1">B10</f>
        <v>AGL</v>
      </c>
      <c r="C12" s="12" t="str">
        <f ca="1">IF(INDIRECT("Supplier!F"&amp;(FLOOR((CELL("row",A12)-2)/8,1)+1)+1)&lt;&gt;"N",INDIRECT("Supplier!F1"),".")</f>
        <v>VIC</v>
      </c>
      <c r="D12" s="10">
        <v>31.36</v>
      </c>
      <c r="E12" s="10">
        <v>17.059999999999999</v>
      </c>
      <c r="F12" s="10" t="str">
        <f t="shared" ca="1" si="0"/>
        <v/>
      </c>
      <c r="G12" s="31">
        <v>8</v>
      </c>
      <c r="H12">
        <v>0</v>
      </c>
      <c r="I12">
        <f t="shared" ca="1" si="1"/>
        <v>1</v>
      </c>
      <c r="J12" t="s">
        <v>87</v>
      </c>
      <c r="K12" s="53" t="s">
        <v>78</v>
      </c>
      <c r="L12" t="s">
        <v>85</v>
      </c>
      <c r="M12" t="s">
        <v>78</v>
      </c>
    </row>
    <row r="13" spans="1:21" ht="15" customHeight="1" x14ac:dyDescent="0.25">
      <c r="A13" s="35">
        <f t="shared" ca="1" si="2"/>
        <v>2</v>
      </c>
      <c r="B13" s="12" t="str">
        <f ca="1">B10</f>
        <v>AGL</v>
      </c>
      <c r="C13" s="12" t="str">
        <f ca="1">IF(INDIRECT("Supplier!G"&amp;(FLOOR((CELL("row",A13)-2)/8,1)+1)+1)&lt;&gt;"N",INDIRECT("Supplier!G1"),".")</f>
        <v>.</v>
      </c>
      <c r="D13" s="10" t="str">
        <f t="shared" ca="1" si="3"/>
        <v>-</v>
      </c>
      <c r="E13" s="10" t="str">
        <f ca="1">IF(C13 = ".", "-","" )</f>
        <v>-</v>
      </c>
      <c r="F13" s="10" t="str">
        <f ca="1">IF(C13 = ".", "-","" )</f>
        <v>-</v>
      </c>
      <c r="G13" s="31" t="str">
        <f ca="1">IF(C13 = ".", "-","" )</f>
        <v>-</v>
      </c>
      <c r="H13">
        <f ca="1">IF(C13 &lt;&gt; ".", 1, 0)</f>
        <v>0</v>
      </c>
      <c r="I13">
        <f t="shared" ca="1" si="1"/>
        <v>0</v>
      </c>
      <c r="J13" t="s">
        <v>78</v>
      </c>
      <c r="K13" s="53" t="s">
        <v>78</v>
      </c>
      <c r="L13" t="s">
        <v>78</v>
      </c>
      <c r="M13" t="s">
        <v>78</v>
      </c>
    </row>
    <row r="14" spans="1:21" ht="15" customHeight="1" x14ac:dyDescent="0.25">
      <c r="A14" s="35">
        <f t="shared" ca="1" si="2"/>
        <v>2</v>
      </c>
      <c r="B14" s="12" t="str">
        <f ca="1">B10</f>
        <v>AGL</v>
      </c>
      <c r="C14" s="12" t="str">
        <f ca="1">IF(INDIRECT("Supplier!H"&amp;(FLOOR((CELL("row",A14)-2)/8,1)+1)+1)&lt;&gt;"N",INDIRECT("Supplier!H1"),".")</f>
        <v>SA</v>
      </c>
      <c r="D14" s="10">
        <v>14.6</v>
      </c>
      <c r="E14" s="10">
        <v>8.02</v>
      </c>
      <c r="F14" s="10" t="str">
        <f t="shared" ref="F14:F77" ca="1" si="4">IF(C14 = ".", "-","" )</f>
        <v/>
      </c>
      <c r="G14" s="31">
        <v>9.8000000000000007</v>
      </c>
      <c r="H14">
        <v>0</v>
      </c>
      <c r="I14">
        <f t="shared" ca="1" si="1"/>
        <v>1</v>
      </c>
      <c r="J14" t="s">
        <v>78</v>
      </c>
      <c r="K14" s="53" t="s">
        <v>78</v>
      </c>
      <c r="L14" t="s">
        <v>78</v>
      </c>
      <c r="M14" t="s">
        <v>78</v>
      </c>
    </row>
    <row r="15" spans="1:21" ht="15" customHeight="1" x14ac:dyDescent="0.25">
      <c r="A15" s="35">
        <f t="shared" ca="1" si="2"/>
        <v>2</v>
      </c>
      <c r="B15" s="12" t="str">
        <f ca="1">B10</f>
        <v>AGL</v>
      </c>
      <c r="C15" s="12" t="str">
        <f ca="1">IF(INDIRECT("Supplier!I"&amp;(FLOOR((CELL("row",A15)-2)/8,1)+1)+1)&lt;&gt;"N",INDIRECT("Supplier!I1"),".")</f>
        <v>.</v>
      </c>
      <c r="D15" s="10" t="str">
        <f t="shared" ca="1" si="3"/>
        <v>-</v>
      </c>
      <c r="E15" s="10" t="str">
        <f ca="1">IF(C15 = ".", "-","" )</f>
        <v>-</v>
      </c>
      <c r="F15" s="10" t="str">
        <f t="shared" ca="1" si="4"/>
        <v>-</v>
      </c>
      <c r="G15" s="31" t="str">
        <f ca="1">IF(C15 = ".", "-","" )</f>
        <v>-</v>
      </c>
      <c r="H15">
        <f ca="1">IF(C15 &lt;&gt; ".", 1, 0)</f>
        <v>0</v>
      </c>
      <c r="I15">
        <f t="shared" ca="1" si="1"/>
        <v>0</v>
      </c>
      <c r="J15" t="s">
        <v>78</v>
      </c>
      <c r="K15" s="53" t="s">
        <v>78</v>
      </c>
      <c r="L15" t="s">
        <v>78</v>
      </c>
      <c r="M15" t="s">
        <v>78</v>
      </c>
    </row>
    <row r="16" spans="1:21" ht="15" customHeight="1" x14ac:dyDescent="0.25">
      <c r="A16" s="35">
        <f t="shared" ca="1" si="2"/>
        <v>2</v>
      </c>
      <c r="B16" s="12" t="str">
        <f ca="1">B10</f>
        <v>AGL</v>
      </c>
      <c r="C16" s="12" t="str">
        <f ca="1">IF(INDIRECT("Supplier!J"&amp;(FLOOR((CELL("row",A16)-2)/8,1)+1)+1)&lt;&gt;"N",INDIRECT("Supplier!J1"),".")</f>
        <v>.</v>
      </c>
      <c r="D16" s="10" t="str">
        <f t="shared" ca="1" si="3"/>
        <v>-</v>
      </c>
      <c r="E16" s="10" t="str">
        <f ca="1">IF(C16 = ".", "-","" )</f>
        <v>-</v>
      </c>
      <c r="F16" s="10" t="str">
        <f t="shared" ca="1" si="4"/>
        <v>-</v>
      </c>
      <c r="G16" s="31" t="str">
        <f ca="1">IF(C16 = ".", "-","" )</f>
        <v>-</v>
      </c>
      <c r="H16">
        <f ca="1">IF(C16 &lt;&gt; ".", 1, 0)</f>
        <v>0</v>
      </c>
      <c r="I16">
        <f t="shared" ca="1" si="1"/>
        <v>0</v>
      </c>
      <c r="J16" t="s">
        <v>78</v>
      </c>
      <c r="K16" s="53" t="s">
        <v>78</v>
      </c>
      <c r="L16" t="s">
        <v>78</v>
      </c>
      <c r="M16" t="s">
        <v>78</v>
      </c>
    </row>
    <row r="17" spans="1:13" ht="15" customHeight="1" x14ac:dyDescent="0.25">
      <c r="A17" s="35">
        <f t="shared" ca="1" si="2"/>
        <v>2</v>
      </c>
      <c r="B17" s="12" t="str">
        <f ca="1">B10</f>
        <v>AGL</v>
      </c>
      <c r="C17" s="12" t="str">
        <f ca="1">IF(INDIRECT("Supplier!K"&amp;(FLOOR((CELL("row",A17)-2)/8,1)+1)+1)&lt;&gt;"N",INDIRECT("Supplier!K1"),".")</f>
        <v>.</v>
      </c>
      <c r="D17" s="10" t="str">
        <f t="shared" ca="1" si="3"/>
        <v>-</v>
      </c>
      <c r="E17" s="10" t="str">
        <f ca="1">IF(C17 = ".", "-","" )</f>
        <v>-</v>
      </c>
      <c r="F17" s="10" t="str">
        <f t="shared" ca="1" si="4"/>
        <v>-</v>
      </c>
      <c r="G17" s="31" t="str">
        <f ca="1">IF(C17 = ".", "-","" )</f>
        <v>-</v>
      </c>
      <c r="H17">
        <f ca="1">IF(C17 &lt;&gt; ".", 1, 0)</f>
        <v>0</v>
      </c>
      <c r="I17">
        <f t="shared" ca="1" si="1"/>
        <v>0</v>
      </c>
      <c r="J17" t="s">
        <v>78</v>
      </c>
      <c r="K17" s="53" t="s">
        <v>78</v>
      </c>
      <c r="L17" t="s">
        <v>78</v>
      </c>
      <c r="M17" t="s">
        <v>78</v>
      </c>
    </row>
    <row r="18" spans="1:13" ht="15" customHeight="1" x14ac:dyDescent="0.25">
      <c r="A18" s="9">
        <f t="shared" ca="1" si="2"/>
        <v>3</v>
      </c>
      <c r="B18" s="10" t="str">
        <f t="shared" ref="B18" ca="1" si="5">INDIRECT("Supplier!B" &amp; (FLOOR((CELL("row",  A18) - 2)  / 8, 1) + 1) + 1)</f>
        <v>Alinta Direct</v>
      </c>
      <c r="C18" s="10" t="str">
        <f t="shared" ref="C18" ca="1" si="6">IF(INDIRECT("Supplier!D"&amp;(FLOOR((CELL("row",A18)-2)/8,1)+1)+1)&lt;&gt;"N",INDIRECT("Supplier!D1"),".")</f>
        <v>.</v>
      </c>
      <c r="D18" s="10" t="str">
        <f ca="1">IF(C18 = ".", "-","" )</f>
        <v>-</v>
      </c>
      <c r="E18" s="10" t="str">
        <f ca="1">IF(C18 = ".", "-","" )</f>
        <v>-</v>
      </c>
      <c r="F18" s="10" t="str">
        <f t="shared" ca="1" si="4"/>
        <v>-</v>
      </c>
      <c r="G18" s="31" t="str">
        <f ca="1">IF(C18 = ".", "-","" )</f>
        <v>-</v>
      </c>
      <c r="H18">
        <f ca="1">IF(C18 &lt;&gt; ".", 1, 0)</f>
        <v>0</v>
      </c>
      <c r="I18">
        <f t="shared" ca="1" si="1"/>
        <v>0</v>
      </c>
      <c r="J18" t="s">
        <v>78</v>
      </c>
      <c r="K18" s="53" t="s">
        <v>78</v>
      </c>
      <c r="L18" t="s">
        <v>78</v>
      </c>
      <c r="M18" t="s">
        <v>78</v>
      </c>
    </row>
    <row r="19" spans="1:13" ht="15" customHeight="1" x14ac:dyDescent="0.25">
      <c r="A19" s="9">
        <f t="shared" ca="1" si="2"/>
        <v>3</v>
      </c>
      <c r="B19" s="10" t="str">
        <f t="shared" ref="B19" ca="1" si="7">B18</f>
        <v>Alinta Direct</v>
      </c>
      <c r="C19" s="10" t="str">
        <f t="shared" ref="C19" ca="1" si="8">IF(INDIRECT("Supplier!E"&amp;(FLOOR((CELL("row",A19)-2)/8,1)+1)+1)&lt;&gt;"N",INDIRECT("Supplier!E1"),".")</f>
        <v>.</v>
      </c>
      <c r="D19" s="10" t="str">
        <f t="shared" ca="1" si="3"/>
        <v>-</v>
      </c>
      <c r="E19" s="10" t="str">
        <f ca="1">IF(C19 = ".", "-","" )</f>
        <v>-</v>
      </c>
      <c r="F19" s="10" t="str">
        <f t="shared" ca="1" si="4"/>
        <v>-</v>
      </c>
      <c r="G19" s="31" t="str">
        <f ca="1">IF(C19 = ".", "-","" )</f>
        <v>-</v>
      </c>
      <c r="H19">
        <f ca="1">IF(C19 &lt;&gt; ".", 1, 0)</f>
        <v>0</v>
      </c>
      <c r="I19">
        <f t="shared" ca="1" si="1"/>
        <v>0</v>
      </c>
      <c r="J19" t="s">
        <v>78</v>
      </c>
      <c r="K19" s="53" t="s">
        <v>78</v>
      </c>
      <c r="L19" t="s">
        <v>78</v>
      </c>
      <c r="M19" t="s">
        <v>78</v>
      </c>
    </row>
    <row r="20" spans="1:13" ht="15" customHeight="1" x14ac:dyDescent="0.25">
      <c r="A20" s="9">
        <f t="shared" ca="1" si="2"/>
        <v>3</v>
      </c>
      <c r="B20" s="10" t="str">
        <f t="shared" ref="B20" ca="1" si="9">B18</f>
        <v>Alinta Direct</v>
      </c>
      <c r="C20" s="10" t="str">
        <f t="shared" ref="C20" ca="1" si="10">IF(INDIRECT("Supplier!F"&amp;(FLOOR((CELL("row",A20)-2)/8,1)+1)+1)&lt;&gt;"N",INDIRECT("Supplier!F1"),".")</f>
        <v>.</v>
      </c>
      <c r="D20" s="10" t="str">
        <f t="shared" ca="1" si="3"/>
        <v>-</v>
      </c>
      <c r="E20" s="10" t="str">
        <f ca="1">IF(C20 = ".", "-","" )</f>
        <v>-</v>
      </c>
      <c r="F20" s="10" t="str">
        <f t="shared" ca="1" si="4"/>
        <v>-</v>
      </c>
      <c r="G20" s="31" t="str">
        <f ca="1">IF(C20 = ".", "-","" )</f>
        <v>-</v>
      </c>
      <c r="H20">
        <f ca="1">IF(C20 &lt;&gt; ".", 1, 0)</f>
        <v>0</v>
      </c>
      <c r="I20">
        <f t="shared" ca="1" si="1"/>
        <v>0</v>
      </c>
      <c r="J20" t="s">
        <v>78</v>
      </c>
      <c r="K20" s="53" t="s">
        <v>78</v>
      </c>
      <c r="L20" t="s">
        <v>78</v>
      </c>
      <c r="M20" t="s">
        <v>78</v>
      </c>
    </row>
    <row r="21" spans="1:13" ht="15" customHeight="1" x14ac:dyDescent="0.25">
      <c r="A21" s="9">
        <f t="shared" ca="1" si="2"/>
        <v>3</v>
      </c>
      <c r="B21" s="10" t="str">
        <f t="shared" ref="B21" ca="1" si="11">B18</f>
        <v>Alinta Direct</v>
      </c>
      <c r="C21" s="10" t="str">
        <f t="shared" ref="C21" ca="1" si="12">IF(INDIRECT("Supplier!G"&amp;(FLOOR((CELL("row",A21)-2)/8,1)+1)+1)&lt;&gt;"N",INDIRECT("Supplier!G1"),".")</f>
        <v>.</v>
      </c>
      <c r="D21" s="10" t="str">
        <f t="shared" ca="1" si="3"/>
        <v>-</v>
      </c>
      <c r="E21" s="10" t="str">
        <f ca="1">IF(C21 = ".", "-","" )</f>
        <v>-</v>
      </c>
      <c r="F21" s="10" t="str">
        <f t="shared" ca="1" si="4"/>
        <v>-</v>
      </c>
      <c r="G21" s="31" t="str">
        <f ca="1">IF(C21 = ".", "-","" )</f>
        <v>-</v>
      </c>
      <c r="H21">
        <f ca="1">IF(C21 &lt;&gt; ".", 1, 0)</f>
        <v>0</v>
      </c>
      <c r="I21">
        <f t="shared" ca="1" si="1"/>
        <v>0</v>
      </c>
      <c r="J21" t="s">
        <v>78</v>
      </c>
      <c r="K21" s="53" t="s">
        <v>78</v>
      </c>
      <c r="L21" t="s">
        <v>78</v>
      </c>
      <c r="M21" t="s">
        <v>78</v>
      </c>
    </row>
    <row r="22" spans="1:13" ht="15" customHeight="1" x14ac:dyDescent="0.25">
      <c r="A22" s="9">
        <f t="shared" ca="1" si="2"/>
        <v>3</v>
      </c>
      <c r="B22" s="10" t="str">
        <f t="shared" ref="B22" ca="1" si="13">B18</f>
        <v>Alinta Direct</v>
      </c>
      <c r="C22" s="10" t="str">
        <f t="shared" ref="C22" ca="1" si="14">IF(INDIRECT("Supplier!H"&amp;(FLOOR((CELL("row",A22)-2)/8,1)+1)+1)&lt;&gt;"N",INDIRECT("Supplier!H1"),".")</f>
        <v>SA</v>
      </c>
      <c r="D22" s="10">
        <v>32</v>
      </c>
      <c r="E22" s="10">
        <v>14.5</v>
      </c>
      <c r="F22" s="10" t="str">
        <f t="shared" ca="1" si="4"/>
        <v/>
      </c>
      <c r="G22" s="31">
        <v>7</v>
      </c>
      <c r="H22">
        <v>0</v>
      </c>
      <c r="I22">
        <f t="shared" ca="1" si="1"/>
        <v>1</v>
      </c>
      <c r="J22" t="s">
        <v>78</v>
      </c>
      <c r="K22" s="53" t="s">
        <v>78</v>
      </c>
      <c r="L22" t="s">
        <v>78</v>
      </c>
      <c r="M22" t="s">
        <v>78</v>
      </c>
    </row>
    <row r="23" spans="1:13" ht="15" customHeight="1" x14ac:dyDescent="0.25">
      <c r="A23" s="9">
        <f t="shared" ca="1" si="2"/>
        <v>3</v>
      </c>
      <c r="B23" s="10" t="str">
        <f t="shared" ref="B23" ca="1" si="15">B18</f>
        <v>Alinta Direct</v>
      </c>
      <c r="C23" s="10" t="str">
        <f t="shared" ref="C23" ca="1" si="16">IF(INDIRECT("Supplier!I"&amp;(FLOOR((CELL("row",A23)-2)/8,1)+1)+1)&lt;&gt;"N",INDIRECT("Supplier!I1"),".")</f>
        <v>.</v>
      </c>
      <c r="D23" s="10" t="str">
        <f t="shared" ca="1" si="3"/>
        <v>-</v>
      </c>
      <c r="E23" s="10" t="str">
        <f ca="1">IF(C23 = ".", "-","" )</f>
        <v>-</v>
      </c>
      <c r="F23" s="10" t="str">
        <f t="shared" ca="1" si="4"/>
        <v>-</v>
      </c>
      <c r="G23" s="31" t="str">
        <f ca="1">IF(C23 = ".", "-","" )</f>
        <v>-</v>
      </c>
      <c r="H23">
        <f ca="1">IF(C23 &lt;&gt; ".", 1, 0)</f>
        <v>0</v>
      </c>
      <c r="I23">
        <f t="shared" ca="1" si="1"/>
        <v>0</v>
      </c>
      <c r="J23" t="s">
        <v>78</v>
      </c>
      <c r="K23" s="53" t="s">
        <v>78</v>
      </c>
      <c r="L23" t="s">
        <v>78</v>
      </c>
      <c r="M23" t="s">
        <v>78</v>
      </c>
    </row>
    <row r="24" spans="1:13" ht="15" customHeight="1" x14ac:dyDescent="0.25">
      <c r="A24" s="9">
        <f t="shared" ca="1" si="2"/>
        <v>3</v>
      </c>
      <c r="B24" s="10" t="str">
        <f t="shared" ref="B24" ca="1" si="17">B18</f>
        <v>Alinta Direct</v>
      </c>
      <c r="C24" s="10" t="str">
        <f t="shared" ref="C24" ca="1" si="18">IF(INDIRECT("Supplier!J"&amp;(FLOOR((CELL("row",A24)-2)/8,1)+1)+1)&lt;&gt;"N",INDIRECT("Supplier!J1"),".")</f>
        <v>.</v>
      </c>
      <c r="D24" s="10" t="str">
        <f t="shared" ca="1" si="3"/>
        <v>-</v>
      </c>
      <c r="E24" s="10" t="str">
        <f ca="1">IF(C24 = ".", "-","" )</f>
        <v>-</v>
      </c>
      <c r="F24" s="10" t="str">
        <f t="shared" ca="1" si="4"/>
        <v>-</v>
      </c>
      <c r="G24" s="31" t="str">
        <f ca="1">IF(C24 = ".", "-","" )</f>
        <v>-</v>
      </c>
      <c r="H24">
        <f ca="1">IF(C24 &lt;&gt; ".", 1, 0)</f>
        <v>0</v>
      </c>
      <c r="I24">
        <f t="shared" ca="1" si="1"/>
        <v>0</v>
      </c>
      <c r="J24" t="s">
        <v>78</v>
      </c>
      <c r="K24" s="53" t="s">
        <v>78</v>
      </c>
      <c r="L24" t="s">
        <v>78</v>
      </c>
      <c r="M24" t="s">
        <v>78</v>
      </c>
    </row>
    <row r="25" spans="1:13" ht="15" customHeight="1" x14ac:dyDescent="0.25">
      <c r="A25" s="9">
        <f t="shared" ca="1" si="2"/>
        <v>3</v>
      </c>
      <c r="B25" s="10" t="str">
        <f t="shared" ref="B25" ca="1" si="19">B18</f>
        <v>Alinta Direct</v>
      </c>
      <c r="C25" s="10" t="str">
        <f t="shared" ref="C25" ca="1" si="20">IF(INDIRECT("Supplier!K"&amp;(FLOOR((CELL("row",A25)-2)/8,1)+1)+1)&lt;&gt;"N",INDIRECT("Supplier!K1"),".")</f>
        <v>.</v>
      </c>
      <c r="D25" s="10" t="str">
        <f t="shared" ca="1" si="3"/>
        <v>-</v>
      </c>
      <c r="E25" s="10" t="str">
        <f ca="1">IF(C25 = ".", "-","" )</f>
        <v>-</v>
      </c>
      <c r="F25" s="10" t="str">
        <f t="shared" ca="1" si="4"/>
        <v>-</v>
      </c>
      <c r="G25" s="31" t="str">
        <f ca="1">IF(C25 = ".", "-","" )</f>
        <v>-</v>
      </c>
      <c r="H25">
        <f ca="1">IF(C25 &lt;&gt; ".", 1, 0)</f>
        <v>0</v>
      </c>
      <c r="I25">
        <f t="shared" ca="1" si="1"/>
        <v>0</v>
      </c>
      <c r="J25" t="s">
        <v>78</v>
      </c>
      <c r="K25" s="53" t="s">
        <v>78</v>
      </c>
      <c r="L25" t="s">
        <v>78</v>
      </c>
      <c r="M25" t="s">
        <v>78</v>
      </c>
    </row>
    <row r="26" spans="1:13" ht="15" customHeight="1" x14ac:dyDescent="0.25">
      <c r="A26" s="35">
        <f t="shared" ca="1" si="2"/>
        <v>4</v>
      </c>
      <c r="B26" s="12" t="str">
        <f t="shared" ref="B26" ca="1" si="21">INDIRECT("Supplier!B" &amp; (FLOOR((CELL("row",  A26) - 2)  / 8, 1) + 1) + 1)</f>
        <v>Aurora Energy</v>
      </c>
      <c r="C26" s="12" t="str">
        <f t="shared" ref="C26" ca="1" si="22">IF(INDIRECT("Supplier!D"&amp;(FLOOR((CELL("row",A26)-2)/8,1)+1)+1)&lt;&gt;"N",INDIRECT("Supplier!D1"),".")</f>
        <v>.</v>
      </c>
      <c r="D26" s="10" t="str">
        <f t="shared" ca="1" si="3"/>
        <v>-</v>
      </c>
      <c r="E26" s="10" t="str">
        <f ca="1">IF(C26 = ".", "-","" )</f>
        <v>-</v>
      </c>
      <c r="F26" s="10" t="str">
        <f t="shared" ca="1" si="4"/>
        <v>-</v>
      </c>
      <c r="G26" s="31" t="str">
        <f ca="1">IF(C26 = ".", "-","" )</f>
        <v>-</v>
      </c>
      <c r="H26">
        <f ca="1">IF(C26 &lt;&gt; ".", 1, 0)</f>
        <v>0</v>
      </c>
      <c r="I26">
        <f t="shared" ca="1" si="1"/>
        <v>0</v>
      </c>
      <c r="J26" t="s">
        <v>78</v>
      </c>
      <c r="K26" s="53" t="s">
        <v>78</v>
      </c>
      <c r="L26" t="s">
        <v>78</v>
      </c>
      <c r="M26" t="s">
        <v>78</v>
      </c>
    </row>
    <row r="27" spans="1:13" ht="15" customHeight="1" x14ac:dyDescent="0.25">
      <c r="A27" s="35">
        <f t="shared" ca="1" si="2"/>
        <v>4</v>
      </c>
      <c r="B27" s="12" t="str">
        <f t="shared" ref="B27" ca="1" si="23">B26</f>
        <v>Aurora Energy</v>
      </c>
      <c r="C27" s="12" t="str">
        <f t="shared" ref="C27" ca="1" si="24">IF(INDIRECT("Supplier!E"&amp;(FLOOR((CELL("row",A27)-2)/8,1)+1)+1)&lt;&gt;"N",INDIRECT("Supplier!E1"),".")</f>
        <v>.</v>
      </c>
      <c r="D27" s="10" t="str">
        <f t="shared" ca="1" si="3"/>
        <v>-</v>
      </c>
      <c r="E27" s="10" t="str">
        <f ca="1">IF(C27 = ".", "-","" )</f>
        <v>-</v>
      </c>
      <c r="F27" s="10" t="str">
        <f t="shared" ca="1" si="4"/>
        <v>-</v>
      </c>
      <c r="G27" s="31" t="str">
        <f ca="1">IF(C27 = ".", "-","" )</f>
        <v>-</v>
      </c>
      <c r="H27">
        <f ca="1">IF(C27 &lt;&gt; ".", 1, 0)</f>
        <v>0</v>
      </c>
      <c r="I27">
        <f t="shared" ca="1" si="1"/>
        <v>0</v>
      </c>
      <c r="J27" t="s">
        <v>78</v>
      </c>
      <c r="K27" s="53" t="s">
        <v>78</v>
      </c>
      <c r="L27" t="s">
        <v>78</v>
      </c>
      <c r="M27" t="s">
        <v>78</v>
      </c>
    </row>
    <row r="28" spans="1:13" ht="15" customHeight="1" x14ac:dyDescent="0.25">
      <c r="A28" s="35">
        <f t="shared" ca="1" si="2"/>
        <v>4</v>
      </c>
      <c r="B28" s="12" t="str">
        <f t="shared" ref="B28" ca="1" si="25">B26</f>
        <v>Aurora Energy</v>
      </c>
      <c r="C28" s="12" t="str">
        <f t="shared" ref="C28" ca="1" si="26">IF(INDIRECT("Supplier!F"&amp;(FLOOR((CELL("row",A28)-2)/8,1)+1)+1)&lt;&gt;"N",INDIRECT("Supplier!F1"),".")</f>
        <v>.</v>
      </c>
      <c r="D28" s="10" t="str">
        <f t="shared" ca="1" si="3"/>
        <v>-</v>
      </c>
      <c r="E28" s="10" t="str">
        <f ca="1">IF(C28 = ".", "-","" )</f>
        <v>-</v>
      </c>
      <c r="F28" s="10" t="str">
        <f t="shared" ca="1" si="4"/>
        <v>-</v>
      </c>
      <c r="G28" s="31" t="str">
        <f ca="1">IF(C28 = ".", "-","" )</f>
        <v>-</v>
      </c>
      <c r="H28">
        <f ca="1">IF(C28 &lt;&gt; ".", 1, 0)</f>
        <v>0</v>
      </c>
      <c r="I28">
        <f t="shared" ca="1" si="1"/>
        <v>0</v>
      </c>
      <c r="J28" t="s">
        <v>78</v>
      </c>
      <c r="K28" s="53" t="s">
        <v>78</v>
      </c>
      <c r="L28" t="s">
        <v>78</v>
      </c>
      <c r="M28" t="s">
        <v>78</v>
      </c>
    </row>
    <row r="29" spans="1:13" ht="15" customHeight="1" x14ac:dyDescent="0.25">
      <c r="A29" s="35">
        <f t="shared" ca="1" si="2"/>
        <v>4</v>
      </c>
      <c r="B29" s="12" t="str">
        <f t="shared" ref="B29" ca="1" si="27">B26</f>
        <v>Aurora Energy</v>
      </c>
      <c r="C29" s="12" t="str">
        <f t="shared" ref="C29" ca="1" si="28">IF(INDIRECT("Supplier!G"&amp;(FLOOR((CELL("row",A29)-2)/8,1)+1)+1)&lt;&gt;"N",INDIRECT("Supplier!G1"),".")</f>
        <v>TAS</v>
      </c>
      <c r="D29" s="10">
        <v>27.785</v>
      </c>
      <c r="E29" s="10">
        <v>12.05</v>
      </c>
      <c r="F29" s="10" t="str">
        <f t="shared" ca="1" si="4"/>
        <v/>
      </c>
      <c r="G29" s="31">
        <v>22.648</v>
      </c>
      <c r="H29">
        <v>0</v>
      </c>
      <c r="I29">
        <f t="shared" ca="1" si="1"/>
        <v>1</v>
      </c>
      <c r="J29" t="s">
        <v>80</v>
      </c>
      <c r="K29" s="53" t="s">
        <v>78</v>
      </c>
      <c r="L29" t="s">
        <v>81</v>
      </c>
      <c r="M29" t="s">
        <v>78</v>
      </c>
    </row>
    <row r="30" spans="1:13" ht="15" customHeight="1" x14ac:dyDescent="0.25">
      <c r="A30" s="35">
        <f t="shared" ca="1" si="2"/>
        <v>4</v>
      </c>
      <c r="B30" s="12" t="str">
        <f t="shared" ref="B30" ca="1" si="29">B26</f>
        <v>Aurora Energy</v>
      </c>
      <c r="C30" s="12" t="str">
        <f t="shared" ref="C30" ca="1" si="30">IF(INDIRECT("Supplier!H"&amp;(FLOOR((CELL("row",A30)-2)/8,1)+1)+1)&lt;&gt;"N",INDIRECT("Supplier!H1"),".")</f>
        <v>.</v>
      </c>
      <c r="D30" s="10" t="str">
        <f t="shared" ca="1" si="3"/>
        <v>-</v>
      </c>
      <c r="E30" s="10" t="str">
        <f ca="1">IF(C30 = ".", "-","" )</f>
        <v>-</v>
      </c>
      <c r="F30" s="10" t="str">
        <f t="shared" ca="1" si="4"/>
        <v>-</v>
      </c>
      <c r="G30" s="31" t="str">
        <f ca="1">IF(C30 = ".", "-","" )</f>
        <v>-</v>
      </c>
      <c r="H30">
        <f ca="1">IF(C30 &lt;&gt; ".", 1, 0)</f>
        <v>0</v>
      </c>
      <c r="I30">
        <f t="shared" ca="1" si="1"/>
        <v>0</v>
      </c>
      <c r="J30" t="s">
        <v>78</v>
      </c>
      <c r="K30" s="53" t="s">
        <v>78</v>
      </c>
      <c r="L30" t="s">
        <v>78</v>
      </c>
      <c r="M30" t="s">
        <v>78</v>
      </c>
    </row>
    <row r="31" spans="1:13" ht="15" customHeight="1" x14ac:dyDescent="0.25">
      <c r="A31" s="35">
        <f t="shared" ca="1" si="2"/>
        <v>4</v>
      </c>
      <c r="B31" s="12" t="str">
        <f t="shared" ref="B31" ca="1" si="31">B26</f>
        <v>Aurora Energy</v>
      </c>
      <c r="C31" s="12" t="str">
        <f t="shared" ref="C31" ca="1" si="32">IF(INDIRECT("Supplier!I"&amp;(FLOOR((CELL("row",A31)-2)/8,1)+1)+1)&lt;&gt;"N",INDIRECT("Supplier!I1"),".")</f>
        <v>.</v>
      </c>
      <c r="D31" s="10" t="str">
        <f t="shared" ca="1" si="3"/>
        <v>-</v>
      </c>
      <c r="E31" s="10" t="str">
        <f ca="1">IF(C31 = ".", "-","" )</f>
        <v>-</v>
      </c>
      <c r="F31" s="10" t="str">
        <f t="shared" ca="1" si="4"/>
        <v>-</v>
      </c>
      <c r="G31" s="31" t="str">
        <f ca="1">IF(C31 = ".", "-","" )</f>
        <v>-</v>
      </c>
      <c r="H31">
        <f ca="1">IF(C31 &lt;&gt; ".", 1, 0)</f>
        <v>0</v>
      </c>
      <c r="I31">
        <f t="shared" ca="1" si="1"/>
        <v>0</v>
      </c>
      <c r="J31" t="s">
        <v>78</v>
      </c>
      <c r="K31" s="53" t="s">
        <v>78</v>
      </c>
      <c r="L31" t="s">
        <v>78</v>
      </c>
      <c r="M31" t="s">
        <v>78</v>
      </c>
    </row>
    <row r="32" spans="1:13" ht="15" customHeight="1" x14ac:dyDescent="0.25">
      <c r="A32" s="35">
        <f t="shared" ca="1" si="2"/>
        <v>4</v>
      </c>
      <c r="B32" s="12" t="str">
        <f t="shared" ref="B32" ca="1" si="33">B26</f>
        <v>Aurora Energy</v>
      </c>
      <c r="C32" s="12" t="str">
        <f t="shared" ref="C32" ca="1" si="34">IF(INDIRECT("Supplier!J"&amp;(FLOOR((CELL("row",A32)-2)/8,1)+1)+1)&lt;&gt;"N",INDIRECT("Supplier!J1"),".")</f>
        <v>.</v>
      </c>
      <c r="D32" s="10" t="str">
        <f t="shared" ca="1" si="3"/>
        <v>-</v>
      </c>
      <c r="E32" s="10" t="str">
        <f ca="1">IF(C32 = ".", "-","" )</f>
        <v>-</v>
      </c>
      <c r="F32" s="10" t="str">
        <f t="shared" ca="1" si="4"/>
        <v>-</v>
      </c>
      <c r="G32" s="31" t="str">
        <f ca="1">IF(C32 = ".", "-","" )</f>
        <v>-</v>
      </c>
      <c r="H32">
        <f ca="1">IF(C32 &lt;&gt; ".", 1, 0)</f>
        <v>0</v>
      </c>
      <c r="I32">
        <f t="shared" ca="1" si="1"/>
        <v>0</v>
      </c>
      <c r="J32" t="s">
        <v>78</v>
      </c>
      <c r="K32" s="53" t="s">
        <v>78</v>
      </c>
      <c r="L32" t="s">
        <v>78</v>
      </c>
      <c r="M32" t="s">
        <v>78</v>
      </c>
    </row>
    <row r="33" spans="1:13" ht="15" customHeight="1" x14ac:dyDescent="0.25">
      <c r="A33" s="35">
        <f t="shared" ca="1" si="2"/>
        <v>4</v>
      </c>
      <c r="B33" s="12" t="str">
        <f t="shared" ref="B33" ca="1" si="35">B26</f>
        <v>Aurora Energy</v>
      </c>
      <c r="C33" s="12" t="str">
        <f t="shared" ref="C33" ca="1" si="36">IF(INDIRECT("Supplier!K"&amp;(FLOOR((CELL("row",A33)-2)/8,1)+1)+1)&lt;&gt;"N",INDIRECT("Supplier!K1"),".")</f>
        <v>.</v>
      </c>
      <c r="D33" s="10" t="str">
        <f t="shared" ca="1" si="3"/>
        <v>-</v>
      </c>
      <c r="E33" s="10" t="str">
        <f ca="1">IF(C33 = ".", "-","" )</f>
        <v>-</v>
      </c>
      <c r="F33" s="10" t="str">
        <f t="shared" ca="1" si="4"/>
        <v>-</v>
      </c>
      <c r="G33" s="31" t="str">
        <f ca="1">IF(C33 = ".", "-","" )</f>
        <v>-</v>
      </c>
      <c r="H33">
        <f ca="1">IF(C33 &lt;&gt; ".", 1, 0)</f>
        <v>0</v>
      </c>
      <c r="I33">
        <f t="shared" ca="1" si="1"/>
        <v>0</v>
      </c>
      <c r="J33" t="s">
        <v>78</v>
      </c>
      <c r="K33" s="53" t="s">
        <v>78</v>
      </c>
      <c r="L33" t="s">
        <v>78</v>
      </c>
      <c r="M33" t="s">
        <v>78</v>
      </c>
    </row>
    <row r="34" spans="1:13" ht="15" customHeight="1" x14ac:dyDescent="0.25">
      <c r="A34" s="9">
        <f t="shared" ca="1" si="2"/>
        <v>5</v>
      </c>
      <c r="B34" s="10" t="str">
        <f t="shared" ref="B34" ca="1" si="37">INDIRECT("Supplier!B" &amp; (FLOOR((CELL("row",  A34) - 2)  / 8, 1) + 1) + 1)</f>
        <v>Australian Power and Gas</v>
      </c>
      <c r="C34" s="10" t="str">
        <f t="shared" ref="C34" ca="1" si="38">IF(INDIRECT("Supplier!D"&amp;(FLOOR((CELL("row",A34)-2)/8,1)+1)+1)&lt;&gt;"N",INDIRECT("Supplier!D1"),".")</f>
        <v>QLD</v>
      </c>
      <c r="D34" s="10" t="str">
        <f t="shared" ca="1" si="3"/>
        <v/>
      </c>
      <c r="E34" s="10" t="str">
        <f ca="1">IF(C34 = ".", "-","" )</f>
        <v/>
      </c>
      <c r="F34" s="10" t="str">
        <f t="shared" ca="1" si="4"/>
        <v/>
      </c>
      <c r="G34" s="31" t="str">
        <f ca="1">IF(C34 = ".", "-","" )</f>
        <v/>
      </c>
      <c r="H34">
        <f ca="1">IF(C34 &lt;&gt; ".", 1, 0)</f>
        <v>1</v>
      </c>
      <c r="I34">
        <f t="shared" ca="1" si="1"/>
        <v>1</v>
      </c>
      <c r="J34" t="s">
        <v>78</v>
      </c>
      <c r="K34" s="53" t="s">
        <v>78</v>
      </c>
      <c r="L34" t="s">
        <v>78</v>
      </c>
      <c r="M34" t="s">
        <v>78</v>
      </c>
    </row>
    <row r="35" spans="1:13" x14ac:dyDescent="0.25">
      <c r="A35" s="9">
        <f t="shared" ca="1" si="2"/>
        <v>5</v>
      </c>
      <c r="B35" s="10" t="str">
        <f t="shared" ref="B35" ca="1" si="39">B34</f>
        <v>Australian Power and Gas</v>
      </c>
      <c r="C35" s="10" t="str">
        <f t="shared" ref="C35" ca="1" si="40">IF(INDIRECT("Supplier!E"&amp;(FLOOR((CELL("row",A35)-2)/8,1)+1)+1)&lt;&gt;"N",INDIRECT("Supplier!E1"),".")</f>
        <v>NSW</v>
      </c>
      <c r="D35" s="10" t="str">
        <f t="shared" ca="1" si="3"/>
        <v/>
      </c>
      <c r="E35" s="10" t="str">
        <f ca="1">IF(C35 = ".", "-","" )</f>
        <v/>
      </c>
      <c r="F35" s="10" t="str">
        <f t="shared" ca="1" si="4"/>
        <v/>
      </c>
      <c r="G35" s="31" t="str">
        <f ca="1">IF(C35 = ".", "-","" )</f>
        <v/>
      </c>
      <c r="H35">
        <f ca="1">IF(C35 &lt;&gt; ".", 1, 0)</f>
        <v>1</v>
      </c>
      <c r="I35">
        <f t="shared" ca="1" si="1"/>
        <v>1</v>
      </c>
      <c r="J35" t="s">
        <v>78</v>
      </c>
      <c r="K35" s="53" t="s">
        <v>78</v>
      </c>
      <c r="L35" t="s">
        <v>78</v>
      </c>
      <c r="M35" t="s">
        <v>78</v>
      </c>
    </row>
    <row r="36" spans="1:13" x14ac:dyDescent="0.25">
      <c r="A36" s="9">
        <f t="shared" ca="1" si="2"/>
        <v>5</v>
      </c>
      <c r="B36" s="10" t="str">
        <f t="shared" ref="B36" ca="1" si="41">B34</f>
        <v>Australian Power and Gas</v>
      </c>
      <c r="C36" s="10" t="str">
        <f t="shared" ref="C36" ca="1" si="42">IF(INDIRECT("Supplier!F"&amp;(FLOOR((CELL("row",A36)-2)/8,1)+1)+1)&lt;&gt;"N",INDIRECT("Supplier!F1"),".")</f>
        <v>VIC</v>
      </c>
      <c r="D36" s="10" t="str">
        <f t="shared" ca="1" si="3"/>
        <v/>
      </c>
      <c r="E36" s="10" t="str">
        <f ca="1">IF(C36 = ".", "-","" )</f>
        <v/>
      </c>
      <c r="F36" s="10" t="str">
        <f t="shared" ca="1" si="4"/>
        <v/>
      </c>
      <c r="G36" s="31" t="str">
        <f ca="1">IF(C36 = ".", "-","" )</f>
        <v/>
      </c>
      <c r="H36">
        <f ca="1">IF(C36 &lt;&gt; ".", 1, 0)</f>
        <v>1</v>
      </c>
      <c r="I36">
        <f t="shared" ca="1" si="1"/>
        <v>1</v>
      </c>
      <c r="J36" t="s">
        <v>78</v>
      </c>
      <c r="K36" s="53" t="s">
        <v>78</v>
      </c>
      <c r="L36" t="s">
        <v>78</v>
      </c>
      <c r="M36" t="s">
        <v>78</v>
      </c>
    </row>
    <row r="37" spans="1:13" x14ac:dyDescent="0.25">
      <c r="A37" s="9">
        <f t="shared" ca="1" si="2"/>
        <v>5</v>
      </c>
      <c r="B37" s="10" t="str">
        <f t="shared" ref="B37" ca="1" si="43">B34</f>
        <v>Australian Power and Gas</v>
      </c>
      <c r="C37" s="10" t="str">
        <f t="shared" ref="C37" ca="1" si="44">IF(INDIRECT("Supplier!G"&amp;(FLOOR((CELL("row",A37)-2)/8,1)+1)+1)&lt;&gt;"N",INDIRECT("Supplier!G1"),".")</f>
        <v>.</v>
      </c>
      <c r="D37" s="10" t="str">
        <f t="shared" ca="1" si="3"/>
        <v>-</v>
      </c>
      <c r="E37" s="10" t="str">
        <f ca="1">IF(C37 = ".", "-","" )</f>
        <v>-</v>
      </c>
      <c r="F37" s="10" t="str">
        <f t="shared" ca="1" si="4"/>
        <v>-</v>
      </c>
      <c r="G37" s="31" t="str">
        <f ca="1">IF(C37 = ".", "-","" )</f>
        <v>-</v>
      </c>
      <c r="H37">
        <f ca="1">IF(C37 &lt;&gt; ".", 1, 0)</f>
        <v>0</v>
      </c>
      <c r="I37">
        <f t="shared" ca="1" si="1"/>
        <v>0</v>
      </c>
      <c r="J37" t="s">
        <v>78</v>
      </c>
      <c r="K37" s="53" t="s">
        <v>78</v>
      </c>
      <c r="L37" t="s">
        <v>78</v>
      </c>
      <c r="M37" t="s">
        <v>78</v>
      </c>
    </row>
    <row r="38" spans="1:13" x14ac:dyDescent="0.25">
      <c r="A38" s="9">
        <f t="shared" ca="1" si="2"/>
        <v>5</v>
      </c>
      <c r="B38" s="10" t="str">
        <f t="shared" ref="B38" ca="1" si="45">B34</f>
        <v>Australian Power and Gas</v>
      </c>
      <c r="C38" s="10" t="str">
        <f t="shared" ref="C38" ca="1" si="46">IF(INDIRECT("Supplier!H"&amp;(FLOOR((CELL("row",A38)-2)/8,1)+1)+1)&lt;&gt;"N",INDIRECT("Supplier!H1"),".")</f>
        <v>.</v>
      </c>
      <c r="D38" s="10" t="str">
        <f t="shared" ca="1" si="3"/>
        <v>-</v>
      </c>
      <c r="E38" s="10" t="str">
        <f ca="1">IF(C38 = ".", "-","" )</f>
        <v>-</v>
      </c>
      <c r="F38" s="10" t="str">
        <f t="shared" ca="1" si="4"/>
        <v>-</v>
      </c>
      <c r="G38" s="31" t="str">
        <f ca="1">IF(C38 = ".", "-","" )</f>
        <v>-</v>
      </c>
      <c r="H38">
        <f ca="1">IF(C38 &lt;&gt; ".", 1, 0)</f>
        <v>0</v>
      </c>
      <c r="I38">
        <f t="shared" ca="1" si="1"/>
        <v>0</v>
      </c>
      <c r="J38" t="s">
        <v>78</v>
      </c>
      <c r="K38" s="53" t="s">
        <v>78</v>
      </c>
      <c r="L38" t="s">
        <v>78</v>
      </c>
      <c r="M38" t="s">
        <v>78</v>
      </c>
    </row>
    <row r="39" spans="1:13" x14ac:dyDescent="0.25">
      <c r="A39" s="9">
        <f t="shared" ca="1" si="2"/>
        <v>5</v>
      </c>
      <c r="B39" s="10" t="str">
        <f t="shared" ref="B39" ca="1" si="47">B34</f>
        <v>Australian Power and Gas</v>
      </c>
      <c r="C39" s="10" t="str">
        <f t="shared" ref="C39" ca="1" si="48">IF(INDIRECT("Supplier!I"&amp;(FLOOR((CELL("row",A39)-2)/8,1)+1)+1)&lt;&gt;"N",INDIRECT("Supplier!I1"),".")</f>
        <v>.</v>
      </c>
      <c r="D39" s="10" t="str">
        <f t="shared" ca="1" si="3"/>
        <v>-</v>
      </c>
      <c r="E39" s="10" t="str">
        <f ca="1">IF(C39 = ".", "-","" )</f>
        <v>-</v>
      </c>
      <c r="F39" s="10" t="str">
        <f t="shared" ca="1" si="4"/>
        <v>-</v>
      </c>
      <c r="G39" s="31" t="str">
        <f ca="1">IF(C39 = ".", "-","" )</f>
        <v>-</v>
      </c>
      <c r="H39">
        <f ca="1">IF(C39 &lt;&gt; ".", 1, 0)</f>
        <v>0</v>
      </c>
      <c r="I39">
        <f t="shared" ca="1" si="1"/>
        <v>0</v>
      </c>
      <c r="J39" t="s">
        <v>78</v>
      </c>
      <c r="K39" s="53" t="s">
        <v>78</v>
      </c>
      <c r="L39" t="s">
        <v>78</v>
      </c>
      <c r="M39" t="s">
        <v>78</v>
      </c>
    </row>
    <row r="40" spans="1:13" x14ac:dyDescent="0.25">
      <c r="A40" s="9">
        <f t="shared" ca="1" si="2"/>
        <v>5</v>
      </c>
      <c r="B40" s="10" t="str">
        <f t="shared" ref="B40" ca="1" si="49">B34</f>
        <v>Australian Power and Gas</v>
      </c>
      <c r="C40" s="10" t="str">
        <f t="shared" ref="C40" ca="1" si="50">IF(INDIRECT("Supplier!J"&amp;(FLOOR((CELL("row",A40)-2)/8,1)+1)+1)&lt;&gt;"N",INDIRECT("Supplier!J1"),".")</f>
        <v>.</v>
      </c>
      <c r="D40" s="10" t="str">
        <f t="shared" ca="1" si="3"/>
        <v>-</v>
      </c>
      <c r="E40" s="10" t="str">
        <f ca="1">IF(C40 = ".", "-","" )</f>
        <v>-</v>
      </c>
      <c r="F40" s="10" t="str">
        <f t="shared" ca="1" si="4"/>
        <v>-</v>
      </c>
      <c r="G40" s="31" t="str">
        <f ca="1">IF(C40 = ".", "-","" )</f>
        <v>-</v>
      </c>
      <c r="H40">
        <f ca="1">IF(C40 &lt;&gt; ".", 1, 0)</f>
        <v>0</v>
      </c>
      <c r="I40">
        <f t="shared" ca="1" si="1"/>
        <v>0</v>
      </c>
      <c r="J40" t="s">
        <v>78</v>
      </c>
      <c r="K40" s="53" t="s">
        <v>78</v>
      </c>
      <c r="L40" t="s">
        <v>78</v>
      </c>
      <c r="M40" t="s">
        <v>78</v>
      </c>
    </row>
    <row r="41" spans="1:13" x14ac:dyDescent="0.25">
      <c r="A41" s="9">
        <f t="shared" ca="1" si="2"/>
        <v>5</v>
      </c>
      <c r="B41" s="10" t="str">
        <f t="shared" ref="B41" ca="1" si="51">B34</f>
        <v>Australian Power and Gas</v>
      </c>
      <c r="C41" s="10" t="str">
        <f t="shared" ref="C41" ca="1" si="52">IF(INDIRECT("Supplier!K"&amp;(FLOOR((CELL("row",A41)-2)/8,1)+1)+1)&lt;&gt;"N",INDIRECT("Supplier!K1"),".")</f>
        <v>.</v>
      </c>
      <c r="D41" s="10" t="str">
        <f t="shared" ca="1" si="3"/>
        <v>-</v>
      </c>
      <c r="E41" s="10" t="str">
        <f ca="1">IF(C41 = ".", "-","" )</f>
        <v>-</v>
      </c>
      <c r="F41" s="10" t="str">
        <f t="shared" ca="1" si="4"/>
        <v>-</v>
      </c>
      <c r="G41" s="31" t="str">
        <f ca="1">IF(C41 = ".", "-","" )</f>
        <v>-</v>
      </c>
      <c r="H41">
        <f ca="1">IF(C41 &lt;&gt; ".", 1, 0)</f>
        <v>0</v>
      </c>
      <c r="I41">
        <f t="shared" ca="1" si="1"/>
        <v>0</v>
      </c>
      <c r="J41" t="s">
        <v>78</v>
      </c>
      <c r="K41" s="53" t="s">
        <v>78</v>
      </c>
      <c r="L41" t="s">
        <v>78</v>
      </c>
      <c r="M41" t="s">
        <v>78</v>
      </c>
    </row>
    <row r="42" spans="1:13" x14ac:dyDescent="0.25">
      <c r="A42" s="35">
        <f t="shared" ca="1" si="2"/>
        <v>6</v>
      </c>
      <c r="B42" s="12" t="str">
        <f t="shared" ref="B42" ca="1" si="53">INDIRECT("Supplier!B" &amp; (FLOOR((CELL("row",  A42) - 2)  / 8, 1) + 1) + 1)</f>
        <v>Click Energy</v>
      </c>
      <c r="C42" s="12" t="str">
        <f t="shared" ref="C42" ca="1" si="54">IF(INDIRECT("Supplier!D"&amp;(FLOOR((CELL("row",A42)-2)/8,1)+1)+1)&lt;&gt;"N",INDIRECT("Supplier!D1"),".")</f>
        <v>QLD</v>
      </c>
      <c r="D42" s="10" t="str">
        <f t="shared" ca="1" si="3"/>
        <v/>
      </c>
      <c r="E42" s="10" t="str">
        <f ca="1">IF(C42 = ".", "-","" )</f>
        <v/>
      </c>
      <c r="F42" s="10" t="str">
        <f t="shared" ca="1" si="4"/>
        <v/>
      </c>
      <c r="G42" s="31" t="str">
        <f ca="1">IF(C42 = ".", "-","" )</f>
        <v/>
      </c>
      <c r="H42">
        <f ca="1">IF(C42 &lt;&gt; ".", 1, 0)</f>
        <v>1</v>
      </c>
      <c r="I42">
        <f t="shared" ca="1" si="1"/>
        <v>1</v>
      </c>
      <c r="J42" t="s">
        <v>78</v>
      </c>
      <c r="K42" s="53" t="s">
        <v>78</v>
      </c>
      <c r="L42" t="s">
        <v>78</v>
      </c>
      <c r="M42" t="s">
        <v>78</v>
      </c>
    </row>
    <row r="43" spans="1:13" x14ac:dyDescent="0.25">
      <c r="A43" s="35">
        <f t="shared" ca="1" si="2"/>
        <v>6</v>
      </c>
      <c r="B43" s="12" t="str">
        <f t="shared" ref="B43" ca="1" si="55">B42</f>
        <v>Click Energy</v>
      </c>
      <c r="C43" s="12" t="str">
        <f t="shared" ref="C43" ca="1" si="56">IF(INDIRECT("Supplier!E"&amp;(FLOOR((CELL("row",A43)-2)/8,1)+1)+1)&lt;&gt;"N",INDIRECT("Supplier!E1"),".")</f>
        <v>.</v>
      </c>
      <c r="D43" s="10" t="str">
        <f t="shared" ca="1" si="3"/>
        <v>-</v>
      </c>
      <c r="E43" s="10" t="str">
        <f ca="1">IF(C43 = ".", "-","" )</f>
        <v>-</v>
      </c>
      <c r="F43" s="10" t="str">
        <f t="shared" ca="1" si="4"/>
        <v>-</v>
      </c>
      <c r="G43" s="31" t="str">
        <f ca="1">IF(C43 = ".", "-","" )</f>
        <v>-</v>
      </c>
      <c r="H43">
        <f ca="1">IF(C43 &lt;&gt; ".", 1, 0)</f>
        <v>0</v>
      </c>
      <c r="I43">
        <f t="shared" ca="1" si="1"/>
        <v>0</v>
      </c>
      <c r="J43" t="s">
        <v>78</v>
      </c>
      <c r="K43" s="53" t="s">
        <v>78</v>
      </c>
      <c r="L43" t="s">
        <v>78</v>
      </c>
      <c r="M43" t="s">
        <v>78</v>
      </c>
    </row>
    <row r="44" spans="1:13" x14ac:dyDescent="0.25">
      <c r="A44" s="35">
        <f t="shared" ca="1" si="2"/>
        <v>6</v>
      </c>
      <c r="B44" s="12" t="str">
        <f t="shared" ref="B44" ca="1" si="57">B42</f>
        <v>Click Energy</v>
      </c>
      <c r="C44" s="12" t="str">
        <f t="shared" ref="C44" ca="1" si="58">IF(INDIRECT("Supplier!F"&amp;(FLOOR((CELL("row",A44)-2)/8,1)+1)+1)&lt;&gt;"N",INDIRECT("Supplier!F1"),".")</f>
        <v>VIC</v>
      </c>
      <c r="D44" s="10" t="str">
        <f t="shared" ca="1" si="3"/>
        <v/>
      </c>
      <c r="E44" s="10" t="str">
        <f ca="1">IF(C44 = ".", "-","" )</f>
        <v/>
      </c>
      <c r="F44" s="10" t="str">
        <f t="shared" ca="1" si="4"/>
        <v/>
      </c>
      <c r="G44" s="31" t="str">
        <f ca="1">IF(C44 = ".", "-","" )</f>
        <v/>
      </c>
      <c r="H44">
        <f ca="1">IF(C44 &lt;&gt; ".", 1, 0)</f>
        <v>1</v>
      </c>
      <c r="I44">
        <f t="shared" ca="1" si="1"/>
        <v>1</v>
      </c>
      <c r="J44" t="s">
        <v>78</v>
      </c>
      <c r="K44" s="53" t="s">
        <v>78</v>
      </c>
      <c r="L44" t="s">
        <v>78</v>
      </c>
      <c r="M44" t="s">
        <v>78</v>
      </c>
    </row>
    <row r="45" spans="1:13" x14ac:dyDescent="0.25">
      <c r="A45" s="35">
        <f t="shared" ca="1" si="2"/>
        <v>6</v>
      </c>
      <c r="B45" s="12" t="str">
        <f t="shared" ref="B45" ca="1" si="59">B42</f>
        <v>Click Energy</v>
      </c>
      <c r="C45" s="12" t="str">
        <f t="shared" ref="C45" ca="1" si="60">IF(INDIRECT("Supplier!G"&amp;(FLOOR((CELL("row",A45)-2)/8,1)+1)+1)&lt;&gt;"N",INDIRECT("Supplier!G1"),".")</f>
        <v>.</v>
      </c>
      <c r="D45" s="10" t="str">
        <f t="shared" ca="1" si="3"/>
        <v>-</v>
      </c>
      <c r="E45" s="10" t="str">
        <f ca="1">IF(C45 = ".", "-","" )</f>
        <v>-</v>
      </c>
      <c r="F45" s="10" t="str">
        <f t="shared" ca="1" si="4"/>
        <v>-</v>
      </c>
      <c r="G45" s="31" t="str">
        <f ca="1">IF(C45 = ".", "-","" )</f>
        <v>-</v>
      </c>
      <c r="H45">
        <f ca="1">IF(C45 &lt;&gt; ".", 1, 0)</f>
        <v>0</v>
      </c>
      <c r="I45">
        <f t="shared" ca="1" si="1"/>
        <v>0</v>
      </c>
      <c r="J45" t="s">
        <v>78</v>
      </c>
      <c r="K45" s="53" t="s">
        <v>78</v>
      </c>
      <c r="L45" t="s">
        <v>78</v>
      </c>
      <c r="M45" t="s">
        <v>78</v>
      </c>
    </row>
    <row r="46" spans="1:13" x14ac:dyDescent="0.25">
      <c r="A46" s="35">
        <f t="shared" ca="1" si="2"/>
        <v>6</v>
      </c>
      <c r="B46" s="12" t="str">
        <f t="shared" ref="B46" ca="1" si="61">B42</f>
        <v>Click Energy</v>
      </c>
      <c r="C46" s="12" t="str">
        <f t="shared" ref="C46" ca="1" si="62">IF(INDIRECT("Supplier!H"&amp;(FLOOR((CELL("row",A46)-2)/8,1)+1)+1)&lt;&gt;"N",INDIRECT("Supplier!H1"),".")</f>
        <v>.</v>
      </c>
      <c r="D46" s="10" t="str">
        <f t="shared" ca="1" si="3"/>
        <v>-</v>
      </c>
      <c r="E46" s="10" t="str">
        <f ca="1">IF(C46 = ".", "-","" )</f>
        <v>-</v>
      </c>
      <c r="F46" s="10" t="str">
        <f t="shared" ca="1" si="4"/>
        <v>-</v>
      </c>
      <c r="G46" s="31" t="str">
        <f ca="1">IF(C46 = ".", "-","" )</f>
        <v>-</v>
      </c>
      <c r="H46">
        <f ca="1">IF(C46 &lt;&gt; ".", 1, 0)</f>
        <v>0</v>
      </c>
      <c r="I46">
        <f t="shared" ca="1" si="1"/>
        <v>0</v>
      </c>
      <c r="J46" t="s">
        <v>78</v>
      </c>
      <c r="K46" s="53" t="s">
        <v>78</v>
      </c>
      <c r="L46" t="s">
        <v>78</v>
      </c>
      <c r="M46" t="s">
        <v>78</v>
      </c>
    </row>
    <row r="47" spans="1:13" x14ac:dyDescent="0.25">
      <c r="A47" s="35">
        <f t="shared" ca="1" si="2"/>
        <v>6</v>
      </c>
      <c r="B47" s="12" t="str">
        <f t="shared" ref="B47" ca="1" si="63">B42</f>
        <v>Click Energy</v>
      </c>
      <c r="C47" s="12" t="str">
        <f t="shared" ref="C47" ca="1" si="64">IF(INDIRECT("Supplier!I"&amp;(FLOOR((CELL("row",A47)-2)/8,1)+1)+1)&lt;&gt;"N",INDIRECT("Supplier!I1"),".")</f>
        <v>.</v>
      </c>
      <c r="D47" s="10" t="str">
        <f t="shared" ca="1" si="3"/>
        <v>-</v>
      </c>
      <c r="E47" s="10" t="str">
        <f ca="1">IF(C47 = ".", "-","" )</f>
        <v>-</v>
      </c>
      <c r="F47" s="10" t="str">
        <f t="shared" ca="1" si="4"/>
        <v>-</v>
      </c>
      <c r="G47" s="31" t="str">
        <f ca="1">IF(C47 = ".", "-","" )</f>
        <v>-</v>
      </c>
      <c r="H47">
        <f ca="1">IF(C47 &lt;&gt; ".", 1, 0)</f>
        <v>0</v>
      </c>
      <c r="I47">
        <f t="shared" ca="1" si="1"/>
        <v>0</v>
      </c>
      <c r="J47" t="s">
        <v>78</v>
      </c>
      <c r="K47" s="53" t="s">
        <v>78</v>
      </c>
      <c r="L47" t="s">
        <v>78</v>
      </c>
      <c r="M47" t="s">
        <v>78</v>
      </c>
    </row>
    <row r="48" spans="1:13" x14ac:dyDescent="0.25">
      <c r="A48" s="35">
        <f t="shared" ca="1" si="2"/>
        <v>6</v>
      </c>
      <c r="B48" s="12" t="str">
        <f t="shared" ref="B48" ca="1" si="65">B42</f>
        <v>Click Energy</v>
      </c>
      <c r="C48" s="12" t="str">
        <f t="shared" ref="C48" ca="1" si="66">IF(INDIRECT("Supplier!J"&amp;(FLOOR((CELL("row",A48)-2)/8,1)+1)+1)&lt;&gt;"N",INDIRECT("Supplier!J1"),".")</f>
        <v>.</v>
      </c>
      <c r="D48" s="10" t="str">
        <f t="shared" ca="1" si="3"/>
        <v>-</v>
      </c>
      <c r="E48" s="10" t="str">
        <f ca="1">IF(C48 = ".", "-","" )</f>
        <v>-</v>
      </c>
      <c r="F48" s="10" t="str">
        <f t="shared" ca="1" si="4"/>
        <v>-</v>
      </c>
      <c r="G48" s="31" t="str">
        <f ca="1">IF(C48 = ".", "-","" )</f>
        <v>-</v>
      </c>
      <c r="H48">
        <f ca="1">IF(C48 &lt;&gt; ".", 1, 0)</f>
        <v>0</v>
      </c>
      <c r="I48">
        <f t="shared" ca="1" si="1"/>
        <v>0</v>
      </c>
      <c r="J48" t="s">
        <v>78</v>
      </c>
      <c r="K48" s="53" t="s">
        <v>78</v>
      </c>
      <c r="L48" t="s">
        <v>78</v>
      </c>
      <c r="M48" t="s">
        <v>78</v>
      </c>
    </row>
    <row r="49" spans="1:13" x14ac:dyDescent="0.25">
      <c r="A49" s="35">
        <f t="shared" ca="1" si="2"/>
        <v>6</v>
      </c>
      <c r="B49" s="12" t="str">
        <f t="shared" ref="B49" ca="1" si="67">B42</f>
        <v>Click Energy</v>
      </c>
      <c r="C49" s="12" t="str">
        <f t="shared" ref="C49" ca="1" si="68">IF(INDIRECT("Supplier!K"&amp;(FLOOR((CELL("row",A49)-2)/8,1)+1)+1)&lt;&gt;"N",INDIRECT("Supplier!K1"),".")</f>
        <v>.</v>
      </c>
      <c r="D49" s="10" t="str">
        <f t="shared" ca="1" si="3"/>
        <v>-</v>
      </c>
      <c r="E49" s="10" t="str">
        <f ca="1">IF(C49 = ".", "-","" )</f>
        <v>-</v>
      </c>
      <c r="F49" s="10" t="str">
        <f t="shared" ca="1" si="4"/>
        <v>-</v>
      </c>
      <c r="G49" s="31" t="str">
        <f ca="1">IF(C49 = ".", "-","" )</f>
        <v>-</v>
      </c>
      <c r="H49">
        <f ca="1">IF(C49 &lt;&gt; ".", 1, 0)</f>
        <v>0</v>
      </c>
      <c r="I49">
        <f t="shared" ca="1" si="1"/>
        <v>0</v>
      </c>
      <c r="J49" t="s">
        <v>78</v>
      </c>
      <c r="K49" s="53" t="s">
        <v>78</v>
      </c>
      <c r="L49" t="s">
        <v>78</v>
      </c>
      <c r="M49" t="s">
        <v>78</v>
      </c>
    </row>
    <row r="50" spans="1:13" x14ac:dyDescent="0.25">
      <c r="A50" s="9">
        <f t="shared" ca="1" si="2"/>
        <v>7</v>
      </c>
      <c r="B50" s="10" t="str">
        <f t="shared" ref="B50" ca="1" si="69">INDIRECT("Supplier!B" &amp; (FLOOR((CELL("row",  A50) - 2)  / 8, 1) + 1) + 1)</f>
        <v>Country Energy</v>
      </c>
      <c r="C50" s="10" t="str">
        <f t="shared" ref="C50" ca="1" si="70">IF(INDIRECT("Supplier!D"&amp;(FLOOR((CELL("row",A50)-2)/8,1)+1)+1)&lt;&gt;"N",INDIRECT("Supplier!D1"),".")</f>
        <v>.</v>
      </c>
      <c r="D50" s="10" t="str">
        <f t="shared" ca="1" si="3"/>
        <v>-</v>
      </c>
      <c r="E50" s="10" t="str">
        <f ca="1">IF(C50 = ".", "-","" )</f>
        <v>-</v>
      </c>
      <c r="F50" s="10" t="str">
        <f t="shared" ca="1" si="4"/>
        <v>-</v>
      </c>
      <c r="G50" s="31" t="str">
        <f ca="1">IF(C50 = ".", "-","" )</f>
        <v>-</v>
      </c>
      <c r="H50">
        <f ca="1">IF(C50 &lt;&gt; ".", 1, 0)</f>
        <v>0</v>
      </c>
      <c r="I50">
        <f t="shared" ca="1" si="1"/>
        <v>0</v>
      </c>
      <c r="J50" t="s">
        <v>78</v>
      </c>
      <c r="K50" s="53" t="s">
        <v>78</v>
      </c>
      <c r="L50" t="s">
        <v>78</v>
      </c>
      <c r="M50" t="s">
        <v>78</v>
      </c>
    </row>
    <row r="51" spans="1:13" x14ac:dyDescent="0.25">
      <c r="A51" s="9">
        <f t="shared" ca="1" si="2"/>
        <v>7</v>
      </c>
      <c r="B51" s="10" t="str">
        <f t="shared" ref="B51" ca="1" si="71">B50</f>
        <v>Country Energy</v>
      </c>
      <c r="C51" s="10" t="str">
        <f t="shared" ref="C51" ca="1" si="72">IF(INDIRECT("Supplier!E"&amp;(FLOOR((CELL("row",A51)-2)/8,1)+1)+1)&lt;&gt;"N",INDIRECT("Supplier!E1"),".")</f>
        <v>NSW</v>
      </c>
      <c r="D51" s="10" t="str">
        <f t="shared" ca="1" si="3"/>
        <v/>
      </c>
      <c r="E51" s="10" t="str">
        <f ca="1">IF(C51 = ".", "-","" )</f>
        <v/>
      </c>
      <c r="F51" s="10" t="str">
        <f t="shared" ca="1" si="4"/>
        <v/>
      </c>
      <c r="G51" s="31" t="str">
        <f ca="1">IF(C51 = ".", "-","" )</f>
        <v/>
      </c>
      <c r="H51">
        <f ca="1">IF(C51 &lt;&gt; ".", 1, 0)</f>
        <v>1</v>
      </c>
      <c r="I51">
        <f t="shared" ca="1" si="1"/>
        <v>1</v>
      </c>
      <c r="J51" t="s">
        <v>78</v>
      </c>
      <c r="K51" s="53" t="s">
        <v>78</v>
      </c>
      <c r="L51" t="s">
        <v>78</v>
      </c>
      <c r="M51" t="s">
        <v>78</v>
      </c>
    </row>
    <row r="52" spans="1:13" x14ac:dyDescent="0.25">
      <c r="A52" s="9">
        <f t="shared" ca="1" si="2"/>
        <v>7</v>
      </c>
      <c r="B52" s="10" t="str">
        <f t="shared" ref="B52" ca="1" si="73">B50</f>
        <v>Country Energy</v>
      </c>
      <c r="C52" s="10" t="str">
        <f t="shared" ref="C52" ca="1" si="74">IF(INDIRECT("Supplier!F"&amp;(FLOOR((CELL("row",A52)-2)/8,1)+1)+1)&lt;&gt;"N",INDIRECT("Supplier!F1"),".")</f>
        <v>VIC</v>
      </c>
      <c r="D52" s="10" t="str">
        <f t="shared" ca="1" si="3"/>
        <v/>
      </c>
      <c r="E52" s="10" t="str">
        <f ca="1">IF(C52 = ".", "-","" )</f>
        <v/>
      </c>
      <c r="F52" s="10" t="str">
        <f t="shared" ca="1" si="4"/>
        <v/>
      </c>
      <c r="G52" s="31" t="str">
        <f ca="1">IF(C52 = ".", "-","" )</f>
        <v/>
      </c>
      <c r="H52">
        <f ca="1">IF(C52 &lt;&gt; ".", 1, 0)</f>
        <v>1</v>
      </c>
      <c r="I52">
        <f t="shared" ca="1" si="1"/>
        <v>1</v>
      </c>
      <c r="J52" t="s">
        <v>78</v>
      </c>
      <c r="K52" s="53" t="s">
        <v>78</v>
      </c>
      <c r="L52" t="s">
        <v>78</v>
      </c>
      <c r="M52" t="s">
        <v>78</v>
      </c>
    </row>
    <row r="53" spans="1:13" x14ac:dyDescent="0.25">
      <c r="A53" s="9">
        <f t="shared" ca="1" si="2"/>
        <v>7</v>
      </c>
      <c r="B53" s="10" t="str">
        <f t="shared" ref="B53" ca="1" si="75">B50</f>
        <v>Country Energy</v>
      </c>
      <c r="C53" s="10" t="str">
        <f t="shared" ref="C53" ca="1" si="76">IF(INDIRECT("Supplier!G"&amp;(FLOOR((CELL("row",A53)-2)/8,1)+1)+1)&lt;&gt;"N",INDIRECT("Supplier!G1"),".")</f>
        <v>.</v>
      </c>
      <c r="D53" s="10" t="str">
        <f t="shared" ca="1" si="3"/>
        <v>-</v>
      </c>
      <c r="E53" s="10" t="str">
        <f ca="1">IF(C53 = ".", "-","" )</f>
        <v>-</v>
      </c>
      <c r="F53" s="10" t="str">
        <f t="shared" ca="1" si="4"/>
        <v>-</v>
      </c>
      <c r="G53" s="31" t="str">
        <f ca="1">IF(C53 = ".", "-","" )</f>
        <v>-</v>
      </c>
      <c r="H53">
        <f ca="1">IF(C53 &lt;&gt; ".", 1, 0)</f>
        <v>0</v>
      </c>
      <c r="I53">
        <f t="shared" ca="1" si="1"/>
        <v>0</v>
      </c>
      <c r="J53" t="s">
        <v>78</v>
      </c>
      <c r="K53" s="53" t="s">
        <v>78</v>
      </c>
      <c r="L53" t="s">
        <v>78</v>
      </c>
      <c r="M53" t="s">
        <v>78</v>
      </c>
    </row>
    <row r="54" spans="1:13" x14ac:dyDescent="0.25">
      <c r="A54" s="9">
        <f t="shared" ca="1" si="2"/>
        <v>7</v>
      </c>
      <c r="B54" s="10" t="str">
        <f t="shared" ref="B54" ca="1" si="77">B50</f>
        <v>Country Energy</v>
      </c>
      <c r="C54" s="10" t="str">
        <f t="shared" ref="C54" ca="1" si="78">IF(INDIRECT("Supplier!H"&amp;(FLOOR((CELL("row",A54)-2)/8,1)+1)+1)&lt;&gt;"N",INDIRECT("Supplier!H1"),".")</f>
        <v>SA</v>
      </c>
      <c r="D54" s="10" t="str">
        <f t="shared" ca="1" si="3"/>
        <v/>
      </c>
      <c r="E54" s="10" t="str">
        <f ca="1">IF(C54 = ".", "-","" )</f>
        <v/>
      </c>
      <c r="F54" s="10" t="str">
        <f t="shared" ca="1" si="4"/>
        <v/>
      </c>
      <c r="G54" s="31" t="str">
        <f ca="1">IF(C54 = ".", "-","" )</f>
        <v/>
      </c>
      <c r="H54">
        <f ca="1">IF(C54 &lt;&gt; ".", 1, 0)</f>
        <v>1</v>
      </c>
      <c r="I54">
        <f t="shared" ca="1" si="1"/>
        <v>1</v>
      </c>
      <c r="J54" t="s">
        <v>78</v>
      </c>
      <c r="K54" s="53" t="s">
        <v>78</v>
      </c>
      <c r="L54" t="s">
        <v>78</v>
      </c>
      <c r="M54" t="s">
        <v>78</v>
      </c>
    </row>
    <row r="55" spans="1:13" x14ac:dyDescent="0.25">
      <c r="A55" s="9">
        <f t="shared" ca="1" si="2"/>
        <v>7</v>
      </c>
      <c r="B55" s="10" t="str">
        <f t="shared" ref="B55" ca="1" si="79">B50</f>
        <v>Country Energy</v>
      </c>
      <c r="C55" s="10" t="str">
        <f t="shared" ref="C55" ca="1" si="80">IF(INDIRECT("Supplier!I"&amp;(FLOOR((CELL("row",A55)-2)/8,1)+1)+1)&lt;&gt;"N",INDIRECT("Supplier!I1"),".")</f>
        <v>.</v>
      </c>
      <c r="D55" s="10" t="str">
        <f t="shared" ca="1" si="3"/>
        <v>-</v>
      </c>
      <c r="E55" s="10" t="str">
        <f ca="1">IF(C55 = ".", "-","" )</f>
        <v>-</v>
      </c>
      <c r="F55" s="10" t="str">
        <f t="shared" ca="1" si="4"/>
        <v>-</v>
      </c>
      <c r="G55" s="31" t="str">
        <f ca="1">IF(C55 = ".", "-","" )</f>
        <v>-</v>
      </c>
      <c r="H55">
        <f ca="1">IF(C55 &lt;&gt; ".", 1, 0)</f>
        <v>0</v>
      </c>
      <c r="I55">
        <f t="shared" ca="1" si="1"/>
        <v>0</v>
      </c>
      <c r="J55" t="s">
        <v>78</v>
      </c>
      <c r="K55" s="53" t="s">
        <v>78</v>
      </c>
      <c r="L55" t="s">
        <v>78</v>
      </c>
      <c r="M55" t="s">
        <v>78</v>
      </c>
    </row>
    <row r="56" spans="1:13" x14ac:dyDescent="0.25">
      <c r="A56" s="9">
        <f t="shared" ca="1" si="2"/>
        <v>7</v>
      </c>
      <c r="B56" s="10" t="str">
        <f t="shared" ref="B56" ca="1" si="81">B50</f>
        <v>Country Energy</v>
      </c>
      <c r="C56" s="10" t="str">
        <f t="shared" ref="C56" ca="1" si="82">IF(INDIRECT("Supplier!J"&amp;(FLOOR((CELL("row",A56)-2)/8,1)+1)+1)&lt;&gt;"N",INDIRECT("Supplier!J1"),".")</f>
        <v>.</v>
      </c>
      <c r="D56" s="10" t="str">
        <f t="shared" ca="1" si="3"/>
        <v>-</v>
      </c>
      <c r="E56" s="10" t="str">
        <f ca="1">IF(C56 = ".", "-","" )</f>
        <v>-</v>
      </c>
      <c r="F56" s="10" t="str">
        <f t="shared" ca="1" si="4"/>
        <v>-</v>
      </c>
      <c r="G56" s="31" t="str">
        <f ca="1">IF(C56 = ".", "-","" )</f>
        <v>-</v>
      </c>
      <c r="H56">
        <f ca="1">IF(C56 &lt;&gt; ".", 1, 0)</f>
        <v>0</v>
      </c>
      <c r="I56">
        <f t="shared" ca="1" si="1"/>
        <v>0</v>
      </c>
      <c r="J56" t="s">
        <v>78</v>
      </c>
      <c r="K56" s="53" t="s">
        <v>78</v>
      </c>
      <c r="L56" t="s">
        <v>78</v>
      </c>
      <c r="M56" t="s">
        <v>78</v>
      </c>
    </row>
    <row r="57" spans="1:13" x14ac:dyDescent="0.25">
      <c r="A57" s="9">
        <f t="shared" ca="1" si="2"/>
        <v>7</v>
      </c>
      <c r="B57" s="10" t="str">
        <f t="shared" ref="B57" ca="1" si="83">B50</f>
        <v>Country Energy</v>
      </c>
      <c r="C57" s="10" t="str">
        <f t="shared" ref="C57" ca="1" si="84">IF(INDIRECT("Supplier!K"&amp;(FLOOR((CELL("row",A57)-2)/8,1)+1)+1)&lt;&gt;"N",INDIRECT("Supplier!K1"),".")</f>
        <v>ACT</v>
      </c>
      <c r="D57" s="10" t="str">
        <f t="shared" ca="1" si="3"/>
        <v/>
      </c>
      <c r="E57" s="10" t="str">
        <f ca="1">IF(C57 = ".", "-","" )</f>
        <v/>
      </c>
      <c r="F57" s="10" t="str">
        <f t="shared" ca="1" si="4"/>
        <v/>
      </c>
      <c r="G57" s="31" t="str">
        <f ca="1">IF(C57 = ".", "-","" )</f>
        <v/>
      </c>
      <c r="H57">
        <f ca="1">IF(C57 &lt;&gt; ".", 1, 0)</f>
        <v>1</v>
      </c>
      <c r="I57">
        <f t="shared" ca="1" si="1"/>
        <v>1</v>
      </c>
      <c r="J57" t="s">
        <v>78</v>
      </c>
      <c r="K57" s="53" t="s">
        <v>78</v>
      </c>
      <c r="L57" t="s">
        <v>78</v>
      </c>
      <c r="M57" t="s">
        <v>78</v>
      </c>
    </row>
    <row r="58" spans="1:13" x14ac:dyDescent="0.25">
      <c r="A58" s="35">
        <f t="shared" ca="1" si="2"/>
        <v>8</v>
      </c>
      <c r="B58" s="12" t="str">
        <f t="shared" ref="B58" ca="1" si="85">INDIRECT("Supplier!B" &amp; (FLOOR((CELL("row",  A58) - 2)  / 8, 1) + 1) + 1)</f>
        <v>Diamond Energy</v>
      </c>
      <c r="C58" s="12" t="str">
        <f t="shared" ref="C58" ca="1" si="86">IF(INDIRECT("Supplier!D"&amp;(FLOOR((CELL("row",A58)-2)/8,1)+1)+1)&lt;&gt;"N",INDIRECT("Supplier!D1"),".")</f>
        <v>.</v>
      </c>
      <c r="D58" s="10" t="str">
        <f t="shared" ca="1" si="3"/>
        <v>-</v>
      </c>
      <c r="E58" s="10" t="str">
        <f ca="1">IF(C58 = ".", "-","" )</f>
        <v>-</v>
      </c>
      <c r="F58" s="10" t="str">
        <f t="shared" ca="1" si="4"/>
        <v>-</v>
      </c>
      <c r="G58" s="31" t="str">
        <f ca="1">IF(C58 = ".", "-","" )</f>
        <v>-</v>
      </c>
      <c r="H58">
        <f ca="1">IF(C58 &lt;&gt; ".", 1, 0)</f>
        <v>0</v>
      </c>
      <c r="I58">
        <f t="shared" ca="1" si="1"/>
        <v>0</v>
      </c>
      <c r="J58" t="s">
        <v>78</v>
      </c>
      <c r="K58" s="53" t="s">
        <v>78</v>
      </c>
      <c r="L58" t="s">
        <v>78</v>
      </c>
      <c r="M58" t="s">
        <v>78</v>
      </c>
    </row>
    <row r="59" spans="1:13" x14ac:dyDescent="0.25">
      <c r="A59" s="35">
        <f t="shared" ca="1" si="2"/>
        <v>8</v>
      </c>
      <c r="B59" s="12" t="str">
        <f t="shared" ref="B59" ca="1" si="87">B58</f>
        <v>Diamond Energy</v>
      </c>
      <c r="C59" s="12" t="str">
        <f t="shared" ref="C59" ca="1" si="88">IF(INDIRECT("Supplier!E"&amp;(FLOOR((CELL("row",A59)-2)/8,1)+1)+1)&lt;&gt;"N",INDIRECT("Supplier!E1"),".")</f>
        <v>.</v>
      </c>
      <c r="D59" s="10" t="str">
        <f t="shared" ca="1" si="3"/>
        <v>-</v>
      </c>
      <c r="E59" s="10" t="str">
        <f ca="1">IF(C59 = ".", "-","" )</f>
        <v>-</v>
      </c>
      <c r="F59" s="10" t="str">
        <f t="shared" ca="1" si="4"/>
        <v>-</v>
      </c>
      <c r="G59" s="31" t="str">
        <f ca="1">IF(C59 = ".", "-","" )</f>
        <v>-</v>
      </c>
      <c r="H59">
        <f ca="1">IF(C59 &lt;&gt; ".", 1, 0)</f>
        <v>0</v>
      </c>
      <c r="I59">
        <f t="shared" ca="1" si="1"/>
        <v>0</v>
      </c>
      <c r="J59" t="s">
        <v>78</v>
      </c>
      <c r="K59" s="53" t="s">
        <v>78</v>
      </c>
      <c r="L59" t="s">
        <v>78</v>
      </c>
      <c r="M59" t="s">
        <v>78</v>
      </c>
    </row>
    <row r="60" spans="1:13" x14ac:dyDescent="0.25">
      <c r="A60" s="35">
        <f t="shared" ca="1" si="2"/>
        <v>8</v>
      </c>
      <c r="B60" s="12" t="str">
        <f t="shared" ref="B60" ca="1" si="89">B58</f>
        <v>Diamond Energy</v>
      </c>
      <c r="C60" s="12" t="str">
        <f t="shared" ref="C60" ca="1" si="90">IF(INDIRECT("Supplier!F"&amp;(FLOOR((CELL("row",A60)-2)/8,1)+1)+1)&lt;&gt;"N",INDIRECT("Supplier!F1"),".")</f>
        <v>VIC</v>
      </c>
      <c r="D60" s="10" t="str">
        <f t="shared" ca="1" si="3"/>
        <v/>
      </c>
      <c r="E60" s="10" t="str">
        <f ca="1">IF(C60 = ".", "-","" )</f>
        <v/>
      </c>
      <c r="F60" s="10" t="str">
        <f t="shared" ca="1" si="4"/>
        <v/>
      </c>
      <c r="G60" s="31" t="str">
        <f ca="1">IF(C60 = ".", "-","" )</f>
        <v/>
      </c>
      <c r="H60">
        <f ca="1">IF(C60 &lt;&gt; ".", 1, 0)</f>
        <v>1</v>
      </c>
      <c r="I60">
        <f t="shared" ca="1" si="1"/>
        <v>1</v>
      </c>
      <c r="J60" t="s">
        <v>78</v>
      </c>
      <c r="K60" s="53" t="s">
        <v>78</v>
      </c>
      <c r="L60" t="s">
        <v>78</v>
      </c>
      <c r="M60" t="s">
        <v>78</v>
      </c>
    </row>
    <row r="61" spans="1:13" x14ac:dyDescent="0.25">
      <c r="A61" s="35">
        <f t="shared" ca="1" si="2"/>
        <v>8</v>
      </c>
      <c r="B61" s="12" t="str">
        <f t="shared" ref="B61" ca="1" si="91">B58</f>
        <v>Diamond Energy</v>
      </c>
      <c r="C61" s="12" t="str">
        <f t="shared" ref="C61" ca="1" si="92">IF(INDIRECT("Supplier!G"&amp;(FLOOR((CELL("row",A61)-2)/8,1)+1)+1)&lt;&gt;"N",INDIRECT("Supplier!G1"),".")</f>
        <v>.</v>
      </c>
      <c r="D61" s="10" t="str">
        <f t="shared" ca="1" si="3"/>
        <v>-</v>
      </c>
      <c r="E61" s="10" t="str">
        <f ca="1">IF(C61 = ".", "-","" )</f>
        <v>-</v>
      </c>
      <c r="F61" s="10" t="str">
        <f t="shared" ca="1" si="4"/>
        <v>-</v>
      </c>
      <c r="G61" s="31" t="str">
        <f ca="1">IF(C61 = ".", "-","" )</f>
        <v>-</v>
      </c>
      <c r="H61">
        <f ca="1">IF(C61 &lt;&gt; ".", 1, 0)</f>
        <v>0</v>
      </c>
      <c r="I61">
        <f t="shared" ca="1" si="1"/>
        <v>0</v>
      </c>
      <c r="J61" t="s">
        <v>78</v>
      </c>
      <c r="K61" s="53" t="s">
        <v>78</v>
      </c>
      <c r="L61" t="s">
        <v>78</v>
      </c>
      <c r="M61" t="s">
        <v>78</v>
      </c>
    </row>
    <row r="62" spans="1:13" x14ac:dyDescent="0.25">
      <c r="A62" s="35">
        <f t="shared" ca="1" si="2"/>
        <v>8</v>
      </c>
      <c r="B62" s="12" t="str">
        <f t="shared" ref="B62" ca="1" si="93">B58</f>
        <v>Diamond Energy</v>
      </c>
      <c r="C62" s="12" t="str">
        <f t="shared" ref="C62" ca="1" si="94">IF(INDIRECT("Supplier!H"&amp;(FLOOR((CELL("row",A62)-2)/8,1)+1)+1)&lt;&gt;"N",INDIRECT("Supplier!H1"),".")</f>
        <v>.</v>
      </c>
      <c r="D62" s="10" t="str">
        <f t="shared" ca="1" si="3"/>
        <v>-</v>
      </c>
      <c r="E62" s="10" t="str">
        <f ca="1">IF(C62 = ".", "-","" )</f>
        <v>-</v>
      </c>
      <c r="F62" s="10" t="str">
        <f t="shared" ca="1" si="4"/>
        <v>-</v>
      </c>
      <c r="G62" s="31" t="str">
        <f ca="1">IF(C62 = ".", "-","" )</f>
        <v>-</v>
      </c>
      <c r="H62">
        <f ca="1">IF(C62 &lt;&gt; ".", 1, 0)</f>
        <v>0</v>
      </c>
      <c r="I62">
        <f t="shared" ca="1" si="1"/>
        <v>0</v>
      </c>
      <c r="J62" t="s">
        <v>78</v>
      </c>
      <c r="K62" s="53" t="s">
        <v>78</v>
      </c>
      <c r="L62" t="s">
        <v>78</v>
      </c>
      <c r="M62" t="s">
        <v>78</v>
      </c>
    </row>
    <row r="63" spans="1:13" x14ac:dyDescent="0.25">
      <c r="A63" s="35">
        <f t="shared" ca="1" si="2"/>
        <v>8</v>
      </c>
      <c r="B63" s="12" t="str">
        <f t="shared" ref="B63" ca="1" si="95">B58</f>
        <v>Diamond Energy</v>
      </c>
      <c r="C63" s="12" t="str">
        <f t="shared" ref="C63" ca="1" si="96">IF(INDIRECT("Supplier!I"&amp;(FLOOR((CELL("row",A63)-2)/8,1)+1)+1)&lt;&gt;"N",INDIRECT("Supplier!I1"),".")</f>
        <v>.</v>
      </c>
      <c r="D63" s="10" t="str">
        <f t="shared" ca="1" si="3"/>
        <v>-</v>
      </c>
      <c r="E63" s="10" t="str">
        <f ca="1">IF(C63 = ".", "-","" )</f>
        <v>-</v>
      </c>
      <c r="F63" s="10" t="str">
        <f t="shared" ca="1" si="4"/>
        <v>-</v>
      </c>
      <c r="G63" s="31" t="str">
        <f ca="1">IF(C63 = ".", "-","" )</f>
        <v>-</v>
      </c>
      <c r="H63">
        <f ca="1">IF(C63 &lt;&gt; ".", 1, 0)</f>
        <v>0</v>
      </c>
      <c r="I63">
        <f t="shared" ca="1" si="1"/>
        <v>0</v>
      </c>
      <c r="J63" t="s">
        <v>78</v>
      </c>
      <c r="K63" s="53" t="s">
        <v>78</v>
      </c>
      <c r="L63" t="s">
        <v>78</v>
      </c>
      <c r="M63" t="s">
        <v>78</v>
      </c>
    </row>
    <row r="64" spans="1:13" x14ac:dyDescent="0.25">
      <c r="A64" s="35">
        <f t="shared" ca="1" si="2"/>
        <v>8</v>
      </c>
      <c r="B64" s="12" t="str">
        <f t="shared" ref="B64" ca="1" si="97">B58</f>
        <v>Diamond Energy</v>
      </c>
      <c r="C64" s="12" t="str">
        <f t="shared" ref="C64" ca="1" si="98">IF(INDIRECT("Supplier!J"&amp;(FLOOR((CELL("row",A64)-2)/8,1)+1)+1)&lt;&gt;"N",INDIRECT("Supplier!J1"),".")</f>
        <v>.</v>
      </c>
      <c r="D64" s="10" t="str">
        <f t="shared" ca="1" si="3"/>
        <v>-</v>
      </c>
      <c r="E64" s="10" t="str">
        <f ca="1">IF(C64 = ".", "-","" )</f>
        <v>-</v>
      </c>
      <c r="F64" s="10" t="str">
        <f t="shared" ca="1" si="4"/>
        <v>-</v>
      </c>
      <c r="G64" s="31" t="str">
        <f ca="1">IF(C64 = ".", "-","" )</f>
        <v>-</v>
      </c>
      <c r="H64">
        <f ca="1">IF(C64 &lt;&gt; ".", 1, 0)</f>
        <v>0</v>
      </c>
      <c r="I64">
        <f t="shared" ca="1" si="1"/>
        <v>0</v>
      </c>
      <c r="J64" t="s">
        <v>78</v>
      </c>
      <c r="K64" s="53" t="s">
        <v>78</v>
      </c>
      <c r="L64" t="s">
        <v>78</v>
      </c>
      <c r="M64" t="s">
        <v>78</v>
      </c>
    </row>
    <row r="65" spans="1:13" x14ac:dyDescent="0.25">
      <c r="A65" s="35">
        <f t="shared" ca="1" si="2"/>
        <v>8</v>
      </c>
      <c r="B65" s="12" t="str">
        <f t="shared" ref="B65" ca="1" si="99">B58</f>
        <v>Diamond Energy</v>
      </c>
      <c r="C65" s="12" t="str">
        <f t="shared" ref="C65" ca="1" si="100">IF(INDIRECT("Supplier!K"&amp;(FLOOR((CELL("row",A65)-2)/8,1)+1)+1)&lt;&gt;"N",INDIRECT("Supplier!K1"),".")</f>
        <v>.</v>
      </c>
      <c r="D65" s="10" t="str">
        <f t="shared" ca="1" si="3"/>
        <v>-</v>
      </c>
      <c r="E65" s="10" t="str">
        <f ca="1">IF(C65 = ".", "-","" )</f>
        <v>-</v>
      </c>
      <c r="F65" s="10" t="str">
        <f t="shared" ca="1" si="4"/>
        <v>-</v>
      </c>
      <c r="G65" s="31" t="str">
        <f ca="1">IF(C65 = ".", "-","" )</f>
        <v>-</v>
      </c>
      <c r="H65">
        <f ca="1">IF(C65 &lt;&gt; ".", 1, 0)</f>
        <v>0</v>
      </c>
      <c r="I65">
        <f t="shared" ca="1" si="1"/>
        <v>0</v>
      </c>
      <c r="J65" t="s">
        <v>78</v>
      </c>
      <c r="K65" s="53" t="s">
        <v>78</v>
      </c>
      <c r="L65" t="s">
        <v>78</v>
      </c>
      <c r="M65" t="s">
        <v>78</v>
      </c>
    </row>
    <row r="66" spans="1:13" x14ac:dyDescent="0.25">
      <c r="A66" s="9">
        <f t="shared" ca="1" si="2"/>
        <v>9</v>
      </c>
      <c r="B66" s="10" t="str">
        <f t="shared" ref="B66" ca="1" si="101">INDIRECT("Supplier!B" &amp; (FLOOR((CELL("row",  A66) - 2)  / 8, 1) + 1) + 1)</f>
        <v>Dodo</v>
      </c>
      <c r="C66" s="10" t="str">
        <f t="shared" ref="C66" ca="1" si="102">IF(INDIRECT("Supplier!D"&amp;(FLOOR((CELL("row",A66)-2)/8,1)+1)+1)&lt;&gt;"N",INDIRECT("Supplier!D1"),".")</f>
        <v>QLD</v>
      </c>
      <c r="D66" s="10" t="str">
        <f t="shared" ca="1" si="3"/>
        <v/>
      </c>
      <c r="E66" s="10" t="str">
        <f ca="1">IF(C66 = ".", "-","" )</f>
        <v/>
      </c>
      <c r="F66" s="10" t="str">
        <f t="shared" ca="1" si="4"/>
        <v/>
      </c>
      <c r="G66" s="31" t="str">
        <f ca="1">IF(C66 = ".", "-","" )</f>
        <v/>
      </c>
      <c r="H66">
        <f ca="1">IF(C66 &lt;&gt; ".", 1, 0)</f>
        <v>1</v>
      </c>
      <c r="I66">
        <f t="shared" ca="1" si="1"/>
        <v>1</v>
      </c>
      <c r="J66" t="s">
        <v>78</v>
      </c>
      <c r="K66" s="53" t="s">
        <v>78</v>
      </c>
      <c r="L66" t="s">
        <v>78</v>
      </c>
      <c r="M66" t="s">
        <v>78</v>
      </c>
    </row>
    <row r="67" spans="1:13" x14ac:dyDescent="0.25">
      <c r="A67" s="9">
        <f t="shared" ref="A67:A130" ca="1" si="103">FLOOR((CELL("row",  A67) - 2)  / 8, 1) + 1</f>
        <v>9</v>
      </c>
      <c r="B67" s="10" t="str">
        <f t="shared" ref="B67" ca="1" si="104">B66</f>
        <v>Dodo</v>
      </c>
      <c r="C67" s="10" t="str">
        <f t="shared" ref="C67" ca="1" si="105">IF(INDIRECT("Supplier!E"&amp;(FLOOR((CELL("row",A67)-2)/8,1)+1)+1)&lt;&gt;"N",INDIRECT("Supplier!E1"),".")</f>
        <v>NSW</v>
      </c>
      <c r="D67" s="10" t="str">
        <f t="shared" ref="D67:D130" ca="1" si="106">IF(C67 = ".", "-","" )</f>
        <v/>
      </c>
      <c r="E67" s="10" t="str">
        <f ca="1">IF(C67 = ".", "-","" )</f>
        <v/>
      </c>
      <c r="F67" s="10" t="str">
        <f t="shared" ca="1" si="4"/>
        <v/>
      </c>
      <c r="G67" s="31" t="str">
        <f ca="1">IF(C67 = ".", "-","" )</f>
        <v/>
      </c>
      <c r="H67">
        <f ca="1">IF(C67 &lt;&gt; ".", 1, 0)</f>
        <v>1</v>
      </c>
      <c r="I67">
        <f t="shared" ref="I67:I130" ca="1" si="107">IF(C67 &lt;&gt; ".", 1, 0)</f>
        <v>1</v>
      </c>
      <c r="J67" t="s">
        <v>78</v>
      </c>
      <c r="K67" s="53" t="s">
        <v>78</v>
      </c>
      <c r="L67" t="s">
        <v>78</v>
      </c>
      <c r="M67" t="s">
        <v>78</v>
      </c>
    </row>
    <row r="68" spans="1:13" x14ac:dyDescent="0.25">
      <c r="A68" s="9">
        <f t="shared" ca="1" si="103"/>
        <v>9</v>
      </c>
      <c r="B68" s="10" t="str">
        <f t="shared" ref="B68" ca="1" si="108">B66</f>
        <v>Dodo</v>
      </c>
      <c r="C68" s="10" t="str">
        <f t="shared" ref="C68" ca="1" si="109">IF(INDIRECT("Supplier!F"&amp;(FLOOR((CELL("row",A68)-2)/8,1)+1)+1)&lt;&gt;"N",INDIRECT("Supplier!F1"),".")</f>
        <v>VIC</v>
      </c>
      <c r="D68" s="10" t="str">
        <f t="shared" ca="1" si="106"/>
        <v/>
      </c>
      <c r="E68" s="10" t="str">
        <f ca="1">IF(C68 = ".", "-","" )</f>
        <v/>
      </c>
      <c r="F68" s="10" t="str">
        <f t="shared" ca="1" si="4"/>
        <v/>
      </c>
      <c r="G68" s="31" t="str">
        <f ca="1">IF(C68 = ".", "-","" )</f>
        <v/>
      </c>
      <c r="H68">
        <f ca="1">IF(C68 &lt;&gt; ".", 1, 0)</f>
        <v>1</v>
      </c>
      <c r="I68">
        <f t="shared" ca="1" si="107"/>
        <v>1</v>
      </c>
      <c r="J68" t="s">
        <v>78</v>
      </c>
      <c r="K68" s="53" t="s">
        <v>78</v>
      </c>
      <c r="L68" t="s">
        <v>78</v>
      </c>
      <c r="M68" t="s">
        <v>78</v>
      </c>
    </row>
    <row r="69" spans="1:13" x14ac:dyDescent="0.25">
      <c r="A69" s="9">
        <f t="shared" ca="1" si="103"/>
        <v>9</v>
      </c>
      <c r="B69" s="10" t="str">
        <f t="shared" ref="B69" ca="1" si="110">B66</f>
        <v>Dodo</v>
      </c>
      <c r="C69" s="10" t="str">
        <f t="shared" ref="C69" ca="1" si="111">IF(INDIRECT("Supplier!G"&amp;(FLOOR((CELL("row",A69)-2)/8,1)+1)+1)&lt;&gt;"N",INDIRECT("Supplier!G1"),".")</f>
        <v>.</v>
      </c>
      <c r="D69" s="10" t="str">
        <f t="shared" ca="1" si="106"/>
        <v>-</v>
      </c>
      <c r="E69" s="10" t="str">
        <f ca="1">IF(C69 = ".", "-","" )</f>
        <v>-</v>
      </c>
      <c r="F69" s="10" t="str">
        <f t="shared" ca="1" si="4"/>
        <v>-</v>
      </c>
      <c r="G69" s="31" t="str">
        <f ca="1">IF(C69 = ".", "-","" )</f>
        <v>-</v>
      </c>
      <c r="H69">
        <f ca="1">IF(C69 &lt;&gt; ".", 1, 0)</f>
        <v>0</v>
      </c>
      <c r="I69">
        <f t="shared" ca="1" si="107"/>
        <v>0</v>
      </c>
      <c r="J69" t="s">
        <v>78</v>
      </c>
      <c r="K69" s="53" t="s">
        <v>78</v>
      </c>
      <c r="L69" t="s">
        <v>78</v>
      </c>
      <c r="M69" t="s">
        <v>78</v>
      </c>
    </row>
    <row r="70" spans="1:13" x14ac:dyDescent="0.25">
      <c r="A70" s="9">
        <f t="shared" ca="1" si="103"/>
        <v>9</v>
      </c>
      <c r="B70" s="10" t="str">
        <f t="shared" ref="B70" ca="1" si="112">B66</f>
        <v>Dodo</v>
      </c>
      <c r="C70" s="10" t="str">
        <f t="shared" ref="C70" ca="1" si="113">IF(INDIRECT("Supplier!H"&amp;(FLOOR((CELL("row",A70)-2)/8,1)+1)+1)&lt;&gt;"N",INDIRECT("Supplier!H1"),".")</f>
        <v>.</v>
      </c>
      <c r="D70" s="10" t="str">
        <f t="shared" ca="1" si="106"/>
        <v>-</v>
      </c>
      <c r="E70" s="10" t="str">
        <f ca="1">IF(C70 = ".", "-","" )</f>
        <v>-</v>
      </c>
      <c r="F70" s="10" t="str">
        <f t="shared" ca="1" si="4"/>
        <v>-</v>
      </c>
      <c r="G70" s="31" t="str">
        <f ca="1">IF(C70 = ".", "-","" )</f>
        <v>-</v>
      </c>
      <c r="H70">
        <f ca="1">IF(C70 &lt;&gt; ".", 1, 0)</f>
        <v>0</v>
      </c>
      <c r="I70">
        <f t="shared" ca="1" si="107"/>
        <v>0</v>
      </c>
      <c r="J70" t="s">
        <v>78</v>
      </c>
      <c r="K70" s="53" t="s">
        <v>78</v>
      </c>
      <c r="L70" t="s">
        <v>78</v>
      </c>
      <c r="M70" t="s">
        <v>78</v>
      </c>
    </row>
    <row r="71" spans="1:13" x14ac:dyDescent="0.25">
      <c r="A71" s="9">
        <f t="shared" ca="1" si="103"/>
        <v>9</v>
      </c>
      <c r="B71" s="10" t="str">
        <f t="shared" ref="B71" ca="1" si="114">B66</f>
        <v>Dodo</v>
      </c>
      <c r="C71" s="10" t="str">
        <f t="shared" ref="C71" ca="1" si="115">IF(INDIRECT("Supplier!I"&amp;(FLOOR((CELL("row",A71)-2)/8,1)+1)+1)&lt;&gt;"N",INDIRECT("Supplier!I1"),".")</f>
        <v>.</v>
      </c>
      <c r="D71" s="10" t="str">
        <f t="shared" ca="1" si="106"/>
        <v>-</v>
      </c>
      <c r="E71" s="10" t="str">
        <f ca="1">IF(C71 = ".", "-","" )</f>
        <v>-</v>
      </c>
      <c r="F71" s="10" t="str">
        <f t="shared" ca="1" si="4"/>
        <v>-</v>
      </c>
      <c r="G71" s="31" t="str">
        <f ca="1">IF(C71 = ".", "-","" )</f>
        <v>-</v>
      </c>
      <c r="H71">
        <f ca="1">IF(C71 &lt;&gt; ".", 1, 0)</f>
        <v>0</v>
      </c>
      <c r="I71">
        <f t="shared" ca="1" si="107"/>
        <v>0</v>
      </c>
      <c r="J71" t="s">
        <v>78</v>
      </c>
      <c r="K71" s="53" t="s">
        <v>78</v>
      </c>
      <c r="L71" t="s">
        <v>78</v>
      </c>
      <c r="M71" t="s">
        <v>78</v>
      </c>
    </row>
    <row r="72" spans="1:13" x14ac:dyDescent="0.25">
      <c r="A72" s="9">
        <f t="shared" ca="1" si="103"/>
        <v>9</v>
      </c>
      <c r="B72" s="10" t="str">
        <f t="shared" ref="B72" ca="1" si="116">B66</f>
        <v>Dodo</v>
      </c>
      <c r="C72" s="10" t="str">
        <f t="shared" ref="C72" ca="1" si="117">IF(INDIRECT("Supplier!J"&amp;(FLOOR((CELL("row",A72)-2)/8,1)+1)+1)&lt;&gt;"N",INDIRECT("Supplier!J1"),".")</f>
        <v>.</v>
      </c>
      <c r="D72" s="10" t="str">
        <f t="shared" ca="1" si="106"/>
        <v>-</v>
      </c>
      <c r="E72" s="10" t="str">
        <f ca="1">IF(C72 = ".", "-","" )</f>
        <v>-</v>
      </c>
      <c r="F72" s="10" t="str">
        <f t="shared" ca="1" si="4"/>
        <v>-</v>
      </c>
      <c r="G72" s="31" t="str">
        <f ca="1">IF(C72 = ".", "-","" )</f>
        <v>-</v>
      </c>
      <c r="H72">
        <f ca="1">IF(C72 &lt;&gt; ".", 1, 0)</f>
        <v>0</v>
      </c>
      <c r="I72">
        <f t="shared" ca="1" si="107"/>
        <v>0</v>
      </c>
      <c r="J72" t="s">
        <v>78</v>
      </c>
      <c r="K72" s="53" t="s">
        <v>78</v>
      </c>
      <c r="L72" t="s">
        <v>78</v>
      </c>
      <c r="M72" t="s">
        <v>78</v>
      </c>
    </row>
    <row r="73" spans="1:13" x14ac:dyDescent="0.25">
      <c r="A73" s="9">
        <f t="shared" ca="1" si="103"/>
        <v>9</v>
      </c>
      <c r="B73" s="10" t="str">
        <f t="shared" ref="B73" ca="1" si="118">B66</f>
        <v>Dodo</v>
      </c>
      <c r="C73" s="10" t="str">
        <f t="shared" ref="C73" ca="1" si="119">IF(INDIRECT("Supplier!K"&amp;(FLOOR((CELL("row",A73)-2)/8,1)+1)+1)&lt;&gt;"N",INDIRECT("Supplier!K1"),".")</f>
        <v>.</v>
      </c>
      <c r="D73" s="10" t="str">
        <f t="shared" ca="1" si="106"/>
        <v>-</v>
      </c>
      <c r="E73" s="10" t="str">
        <f ca="1">IF(C73 = ".", "-","" )</f>
        <v>-</v>
      </c>
      <c r="F73" s="10" t="str">
        <f t="shared" ca="1" si="4"/>
        <v>-</v>
      </c>
      <c r="G73" s="31" t="str">
        <f ca="1">IF(C73 = ".", "-","" )</f>
        <v>-</v>
      </c>
      <c r="H73">
        <f ca="1">IF(C73 &lt;&gt; ".", 1, 0)</f>
        <v>0</v>
      </c>
      <c r="I73">
        <f t="shared" ca="1" si="107"/>
        <v>0</v>
      </c>
      <c r="J73" t="s">
        <v>78</v>
      </c>
      <c r="K73" s="53" t="s">
        <v>78</v>
      </c>
      <c r="L73" t="s">
        <v>78</v>
      </c>
      <c r="M73" t="s">
        <v>78</v>
      </c>
    </row>
    <row r="74" spans="1:13" x14ac:dyDescent="0.25">
      <c r="A74" s="35">
        <f t="shared" ca="1" si="103"/>
        <v>10</v>
      </c>
      <c r="B74" s="12" t="str">
        <f t="shared" ref="B74" ca="1" si="120">INDIRECT("Supplier!B" &amp; (FLOOR((CELL("row",  A74) - 2)  / 8, 1) + 1) + 1)</f>
        <v>Energy Australia</v>
      </c>
      <c r="C74" s="12" t="str">
        <f t="shared" ref="C74" ca="1" si="121">IF(INDIRECT("Supplier!D"&amp;(FLOOR((CELL("row",A74)-2)/8,1)+1)+1)&lt;&gt;"N",INDIRECT("Supplier!D1"),".")</f>
        <v>QLD</v>
      </c>
      <c r="D74" s="10" t="str">
        <f t="shared" ca="1" si="106"/>
        <v/>
      </c>
      <c r="E74" s="10" t="str">
        <f ca="1">IF(C74 = ".", "-","" )</f>
        <v/>
      </c>
      <c r="F74" s="10" t="str">
        <f t="shared" ca="1" si="4"/>
        <v/>
      </c>
      <c r="G74" s="31" t="str">
        <f ca="1">IF(C74 = ".", "-","" )</f>
        <v/>
      </c>
      <c r="H74">
        <f ca="1">IF(C74 &lt;&gt; ".", 1, 0)</f>
        <v>1</v>
      </c>
      <c r="I74">
        <f t="shared" ca="1" si="107"/>
        <v>1</v>
      </c>
      <c r="J74" t="s">
        <v>78</v>
      </c>
      <c r="K74" s="53" t="s">
        <v>78</v>
      </c>
      <c r="L74" t="s">
        <v>78</v>
      </c>
      <c r="M74" t="s">
        <v>78</v>
      </c>
    </row>
    <row r="75" spans="1:13" x14ac:dyDescent="0.25">
      <c r="A75" s="35">
        <f t="shared" ca="1" si="103"/>
        <v>10</v>
      </c>
      <c r="B75" s="12" t="str">
        <f t="shared" ref="B75" ca="1" si="122">B74</f>
        <v>Energy Australia</v>
      </c>
      <c r="C75" s="12" t="str">
        <f t="shared" ref="C75" ca="1" si="123">IF(INDIRECT("Supplier!E"&amp;(FLOOR((CELL("row",A75)-2)/8,1)+1)+1)&lt;&gt;"N",INDIRECT("Supplier!E1"),".")</f>
        <v>NSW</v>
      </c>
      <c r="D75" s="10" t="str">
        <f t="shared" ca="1" si="106"/>
        <v/>
      </c>
      <c r="E75" s="10" t="str">
        <f ca="1">IF(C75 = ".", "-","" )</f>
        <v/>
      </c>
      <c r="F75" s="10" t="str">
        <f t="shared" ca="1" si="4"/>
        <v/>
      </c>
      <c r="G75" s="31" t="str">
        <f ca="1">IF(C75 = ".", "-","" )</f>
        <v/>
      </c>
      <c r="H75">
        <f ca="1">IF(C75 &lt;&gt; ".", 1, 0)</f>
        <v>1</v>
      </c>
      <c r="I75">
        <f t="shared" ca="1" si="107"/>
        <v>1</v>
      </c>
      <c r="J75" t="s">
        <v>78</v>
      </c>
      <c r="K75" s="53" t="s">
        <v>78</v>
      </c>
      <c r="L75" t="s">
        <v>78</v>
      </c>
      <c r="M75" t="s">
        <v>78</v>
      </c>
    </row>
    <row r="76" spans="1:13" x14ac:dyDescent="0.25">
      <c r="A76" s="35">
        <f t="shared" ca="1" si="103"/>
        <v>10</v>
      </c>
      <c r="B76" s="12" t="str">
        <f t="shared" ref="B76" ca="1" si="124">B74</f>
        <v>Energy Australia</v>
      </c>
      <c r="C76" s="12" t="str">
        <f t="shared" ref="C76" ca="1" si="125">IF(INDIRECT("Supplier!F"&amp;(FLOOR((CELL("row",A76)-2)/8,1)+1)+1)&lt;&gt;"N",INDIRECT("Supplier!F1"),".")</f>
        <v>VIC</v>
      </c>
      <c r="D76" s="10" t="str">
        <f t="shared" ca="1" si="106"/>
        <v/>
      </c>
      <c r="E76" s="10" t="str">
        <f ca="1">IF(C76 = ".", "-","" )</f>
        <v/>
      </c>
      <c r="F76" s="10" t="str">
        <f t="shared" ca="1" si="4"/>
        <v/>
      </c>
      <c r="G76" s="31" t="str">
        <f ca="1">IF(C76 = ".", "-","" )</f>
        <v/>
      </c>
      <c r="H76">
        <f ca="1">IF(C76 &lt;&gt; ".", 1, 0)</f>
        <v>1</v>
      </c>
      <c r="I76">
        <f t="shared" ca="1" si="107"/>
        <v>1</v>
      </c>
      <c r="J76" t="s">
        <v>78</v>
      </c>
      <c r="K76" s="53" t="s">
        <v>78</v>
      </c>
      <c r="L76" t="s">
        <v>78</v>
      </c>
      <c r="M76" t="s">
        <v>78</v>
      </c>
    </row>
    <row r="77" spans="1:13" x14ac:dyDescent="0.25">
      <c r="A77" s="35">
        <f t="shared" ca="1" si="103"/>
        <v>10</v>
      </c>
      <c r="B77" s="12" t="str">
        <f t="shared" ref="B77" ca="1" si="126">B74</f>
        <v>Energy Australia</v>
      </c>
      <c r="C77" s="12" t="str">
        <f t="shared" ref="C77" ca="1" si="127">IF(INDIRECT("Supplier!G"&amp;(FLOOR((CELL("row",A77)-2)/8,1)+1)+1)&lt;&gt;"N",INDIRECT("Supplier!G1"),".")</f>
        <v>.</v>
      </c>
      <c r="D77" s="10" t="str">
        <f t="shared" ca="1" si="106"/>
        <v>-</v>
      </c>
      <c r="E77" s="10" t="str">
        <f ca="1">IF(C77 = ".", "-","" )</f>
        <v>-</v>
      </c>
      <c r="F77" s="10" t="str">
        <f t="shared" ca="1" si="4"/>
        <v>-</v>
      </c>
      <c r="G77" s="31" t="str">
        <f ca="1">IF(C77 = ".", "-","" )</f>
        <v>-</v>
      </c>
      <c r="H77">
        <f ca="1">IF(C77 &lt;&gt; ".", 1, 0)</f>
        <v>0</v>
      </c>
      <c r="I77">
        <f t="shared" ca="1" si="107"/>
        <v>0</v>
      </c>
      <c r="J77" t="s">
        <v>78</v>
      </c>
      <c r="K77" s="53" t="s">
        <v>78</v>
      </c>
      <c r="L77" t="s">
        <v>78</v>
      </c>
      <c r="M77" t="s">
        <v>78</v>
      </c>
    </row>
    <row r="78" spans="1:13" x14ac:dyDescent="0.25">
      <c r="A78" s="35">
        <f t="shared" ca="1" si="103"/>
        <v>10</v>
      </c>
      <c r="B78" s="12" t="str">
        <f t="shared" ref="B78" ca="1" si="128">B74</f>
        <v>Energy Australia</v>
      </c>
      <c r="C78" s="12" t="str">
        <f t="shared" ref="C78" ca="1" si="129">IF(INDIRECT("Supplier!H"&amp;(FLOOR((CELL("row",A78)-2)/8,1)+1)+1)&lt;&gt;"N",INDIRECT("Supplier!H1"),".")</f>
        <v>.</v>
      </c>
      <c r="D78" s="10" t="str">
        <f t="shared" ca="1" si="106"/>
        <v>-</v>
      </c>
      <c r="E78" s="10" t="str">
        <f ca="1">IF(C78 = ".", "-","" )</f>
        <v>-</v>
      </c>
      <c r="F78" s="10" t="str">
        <f t="shared" ref="F78:F141" ca="1" si="130">IF(C78 = ".", "-","" )</f>
        <v>-</v>
      </c>
      <c r="G78" s="31" t="str">
        <f ca="1">IF(C78 = ".", "-","" )</f>
        <v>-</v>
      </c>
      <c r="H78">
        <f ca="1">IF(C78 &lt;&gt; ".", 1, 0)</f>
        <v>0</v>
      </c>
      <c r="I78">
        <f t="shared" ca="1" si="107"/>
        <v>0</v>
      </c>
      <c r="J78" t="s">
        <v>78</v>
      </c>
      <c r="K78" s="53" t="s">
        <v>78</v>
      </c>
      <c r="L78" t="s">
        <v>78</v>
      </c>
      <c r="M78" t="s">
        <v>78</v>
      </c>
    </row>
    <row r="79" spans="1:13" x14ac:dyDescent="0.25">
      <c r="A79" s="35">
        <f t="shared" ca="1" si="103"/>
        <v>10</v>
      </c>
      <c r="B79" s="12" t="str">
        <f t="shared" ref="B79" ca="1" si="131">B74</f>
        <v>Energy Australia</v>
      </c>
      <c r="C79" s="12" t="str">
        <f t="shared" ref="C79" ca="1" si="132">IF(INDIRECT("Supplier!I"&amp;(FLOOR((CELL("row",A79)-2)/8,1)+1)+1)&lt;&gt;"N",INDIRECT("Supplier!I1"),".")</f>
        <v>.</v>
      </c>
      <c r="D79" s="10" t="str">
        <f t="shared" ca="1" si="106"/>
        <v>-</v>
      </c>
      <c r="E79" s="10" t="str">
        <f ca="1">IF(C79 = ".", "-","" )</f>
        <v>-</v>
      </c>
      <c r="F79" s="10" t="str">
        <f t="shared" ca="1" si="130"/>
        <v>-</v>
      </c>
      <c r="G79" s="31" t="str">
        <f ca="1">IF(C79 = ".", "-","" )</f>
        <v>-</v>
      </c>
      <c r="H79">
        <f ca="1">IF(C79 &lt;&gt; ".", 1, 0)</f>
        <v>0</v>
      </c>
      <c r="I79">
        <f t="shared" ca="1" si="107"/>
        <v>0</v>
      </c>
      <c r="J79" t="s">
        <v>78</v>
      </c>
      <c r="K79" s="53" t="s">
        <v>78</v>
      </c>
      <c r="L79" t="s">
        <v>78</v>
      </c>
      <c r="M79" t="s">
        <v>78</v>
      </c>
    </row>
    <row r="80" spans="1:13" x14ac:dyDescent="0.25">
      <c r="A80" s="35">
        <f t="shared" ca="1" si="103"/>
        <v>10</v>
      </c>
      <c r="B80" s="12" t="str">
        <f t="shared" ref="B80" ca="1" si="133">B74</f>
        <v>Energy Australia</v>
      </c>
      <c r="C80" s="12" t="str">
        <f t="shared" ref="C80" ca="1" si="134">IF(INDIRECT("Supplier!J"&amp;(FLOOR((CELL("row",A80)-2)/8,1)+1)+1)&lt;&gt;"N",INDIRECT("Supplier!J1"),".")</f>
        <v>.</v>
      </c>
      <c r="D80" s="10" t="str">
        <f t="shared" ca="1" si="106"/>
        <v>-</v>
      </c>
      <c r="E80" s="10" t="str">
        <f ca="1">IF(C80 = ".", "-","" )</f>
        <v>-</v>
      </c>
      <c r="F80" s="10" t="str">
        <f t="shared" ca="1" si="130"/>
        <v>-</v>
      </c>
      <c r="G80" s="31" t="str">
        <f ca="1">IF(C80 = ".", "-","" )</f>
        <v>-</v>
      </c>
      <c r="H80">
        <f ca="1">IF(C80 &lt;&gt; ".", 1, 0)</f>
        <v>0</v>
      </c>
      <c r="I80">
        <f t="shared" ca="1" si="107"/>
        <v>0</v>
      </c>
      <c r="J80" t="s">
        <v>78</v>
      </c>
      <c r="K80" s="53" t="s">
        <v>78</v>
      </c>
      <c r="L80" t="s">
        <v>78</v>
      </c>
      <c r="M80" t="s">
        <v>78</v>
      </c>
    </row>
    <row r="81" spans="1:13" x14ac:dyDescent="0.25">
      <c r="A81" s="35">
        <f t="shared" ca="1" si="103"/>
        <v>10</v>
      </c>
      <c r="B81" s="12" t="str">
        <f t="shared" ref="B81" ca="1" si="135">B74</f>
        <v>Energy Australia</v>
      </c>
      <c r="C81" s="12" t="str">
        <f t="shared" ref="C81" ca="1" si="136">IF(INDIRECT("Supplier!K"&amp;(FLOOR((CELL("row",A81)-2)/8,1)+1)+1)&lt;&gt;"N",INDIRECT("Supplier!K1"),".")</f>
        <v>ACT</v>
      </c>
      <c r="D81" s="10" t="str">
        <f t="shared" ca="1" si="106"/>
        <v/>
      </c>
      <c r="E81" s="10" t="str">
        <f ca="1">IF(C81 = ".", "-","" )</f>
        <v/>
      </c>
      <c r="F81" s="10" t="str">
        <f t="shared" ca="1" si="130"/>
        <v/>
      </c>
      <c r="G81" s="31" t="str">
        <f ca="1">IF(C81 = ".", "-","" )</f>
        <v/>
      </c>
      <c r="H81">
        <f ca="1">IF(C81 &lt;&gt; ".", 1, 0)</f>
        <v>1</v>
      </c>
      <c r="I81">
        <f t="shared" ca="1" si="107"/>
        <v>1</v>
      </c>
      <c r="J81" t="s">
        <v>78</v>
      </c>
      <c r="K81" s="53" t="s">
        <v>78</v>
      </c>
      <c r="L81" t="s">
        <v>78</v>
      </c>
      <c r="M81" t="s">
        <v>78</v>
      </c>
    </row>
    <row r="82" spans="1:13" x14ac:dyDescent="0.25">
      <c r="A82" s="9">
        <f t="shared" ca="1" si="103"/>
        <v>11</v>
      </c>
      <c r="B82" s="10" t="str">
        <f t="shared" ref="B82" ca="1" si="137">INDIRECT("Supplier!B" &amp; (FLOOR((CELL("row",  A82) - 2)  / 8, 1) + 1) + 1)</f>
        <v>Ergon</v>
      </c>
      <c r="C82" s="10" t="str">
        <f t="shared" ref="C82" ca="1" si="138">IF(INDIRECT("Supplier!D"&amp;(FLOOR((CELL("row",A82)-2)/8,1)+1)+1)&lt;&gt;"N",INDIRECT("Supplier!D1"),".")</f>
        <v>QLD</v>
      </c>
      <c r="D82" s="10" t="str">
        <f t="shared" ca="1" si="106"/>
        <v/>
      </c>
      <c r="E82" s="10" t="str">
        <f ca="1">IF(C82 = ".", "-","" )</f>
        <v/>
      </c>
      <c r="F82" s="10" t="str">
        <f t="shared" ca="1" si="130"/>
        <v/>
      </c>
      <c r="G82" s="31" t="str">
        <f ca="1">IF(C82 = ".", "-","" )</f>
        <v/>
      </c>
      <c r="H82">
        <f ca="1">IF(C82 &lt;&gt; ".", 1, 0)</f>
        <v>1</v>
      </c>
      <c r="I82">
        <f t="shared" ca="1" si="107"/>
        <v>1</v>
      </c>
      <c r="J82" t="s">
        <v>78</v>
      </c>
      <c r="K82" s="53" t="s">
        <v>78</v>
      </c>
      <c r="L82" t="s">
        <v>78</v>
      </c>
      <c r="M82" t="s">
        <v>78</v>
      </c>
    </row>
    <row r="83" spans="1:13" x14ac:dyDescent="0.25">
      <c r="A83" s="9">
        <f t="shared" ca="1" si="103"/>
        <v>11</v>
      </c>
      <c r="B83" s="10" t="str">
        <f t="shared" ref="B83" ca="1" si="139">B82</f>
        <v>Ergon</v>
      </c>
      <c r="C83" s="10" t="str">
        <f t="shared" ref="C83" ca="1" si="140">IF(INDIRECT("Supplier!E"&amp;(FLOOR((CELL("row",A83)-2)/8,1)+1)+1)&lt;&gt;"N",INDIRECT("Supplier!E1"),".")</f>
        <v>.</v>
      </c>
      <c r="D83" s="10" t="str">
        <f t="shared" ca="1" si="106"/>
        <v>-</v>
      </c>
      <c r="E83" s="10" t="str">
        <f ca="1">IF(C83 = ".", "-","" )</f>
        <v>-</v>
      </c>
      <c r="F83" s="10" t="str">
        <f t="shared" ca="1" si="130"/>
        <v>-</v>
      </c>
      <c r="G83" s="31" t="str">
        <f ca="1">IF(C83 = ".", "-","" )</f>
        <v>-</v>
      </c>
      <c r="H83">
        <f ca="1">IF(C83 &lt;&gt; ".", 1, 0)</f>
        <v>0</v>
      </c>
      <c r="I83">
        <f t="shared" ca="1" si="107"/>
        <v>0</v>
      </c>
      <c r="J83" t="s">
        <v>78</v>
      </c>
      <c r="K83" s="53" t="s">
        <v>78</v>
      </c>
      <c r="L83" t="s">
        <v>78</v>
      </c>
      <c r="M83" t="s">
        <v>78</v>
      </c>
    </row>
    <row r="84" spans="1:13" x14ac:dyDescent="0.25">
      <c r="A84" s="9">
        <f t="shared" ca="1" si="103"/>
        <v>11</v>
      </c>
      <c r="B84" s="10" t="str">
        <f t="shared" ref="B84" ca="1" si="141">B82</f>
        <v>Ergon</v>
      </c>
      <c r="C84" s="10" t="str">
        <f t="shared" ref="C84" ca="1" si="142">IF(INDIRECT("Supplier!F"&amp;(FLOOR((CELL("row",A84)-2)/8,1)+1)+1)&lt;&gt;"N",INDIRECT("Supplier!F1"),".")</f>
        <v>.</v>
      </c>
      <c r="D84" s="10" t="str">
        <f t="shared" ca="1" si="106"/>
        <v>-</v>
      </c>
      <c r="E84" s="10" t="str">
        <f ca="1">IF(C84 = ".", "-","" )</f>
        <v>-</v>
      </c>
      <c r="F84" s="10" t="str">
        <f t="shared" ca="1" si="130"/>
        <v>-</v>
      </c>
      <c r="G84" s="31" t="str">
        <f ca="1">IF(C84 = ".", "-","" )</f>
        <v>-</v>
      </c>
      <c r="H84">
        <f ca="1">IF(C84 &lt;&gt; ".", 1, 0)</f>
        <v>0</v>
      </c>
      <c r="I84">
        <f t="shared" ca="1" si="107"/>
        <v>0</v>
      </c>
      <c r="J84" t="s">
        <v>78</v>
      </c>
      <c r="K84" s="53" t="s">
        <v>78</v>
      </c>
      <c r="L84" t="s">
        <v>78</v>
      </c>
      <c r="M84" t="s">
        <v>78</v>
      </c>
    </row>
    <row r="85" spans="1:13" x14ac:dyDescent="0.25">
      <c r="A85" s="9">
        <f t="shared" ca="1" si="103"/>
        <v>11</v>
      </c>
      <c r="B85" s="10" t="str">
        <f t="shared" ref="B85" ca="1" si="143">B82</f>
        <v>Ergon</v>
      </c>
      <c r="C85" s="10" t="str">
        <f t="shared" ref="C85" ca="1" si="144">IF(INDIRECT("Supplier!G"&amp;(FLOOR((CELL("row",A85)-2)/8,1)+1)+1)&lt;&gt;"N",INDIRECT("Supplier!G1"),".")</f>
        <v>.</v>
      </c>
      <c r="D85" s="10" t="str">
        <f t="shared" ca="1" si="106"/>
        <v>-</v>
      </c>
      <c r="E85" s="10" t="str">
        <f ca="1">IF(C85 = ".", "-","" )</f>
        <v>-</v>
      </c>
      <c r="F85" s="10" t="str">
        <f t="shared" ca="1" si="130"/>
        <v>-</v>
      </c>
      <c r="G85" s="31" t="str">
        <f ca="1">IF(C85 = ".", "-","" )</f>
        <v>-</v>
      </c>
      <c r="H85">
        <f ca="1">IF(C85 &lt;&gt; ".", 1, 0)</f>
        <v>0</v>
      </c>
      <c r="I85">
        <f t="shared" ca="1" si="107"/>
        <v>0</v>
      </c>
      <c r="J85" t="s">
        <v>78</v>
      </c>
      <c r="K85" s="53" t="s">
        <v>78</v>
      </c>
      <c r="L85" t="s">
        <v>78</v>
      </c>
      <c r="M85" t="s">
        <v>78</v>
      </c>
    </row>
    <row r="86" spans="1:13" x14ac:dyDescent="0.25">
      <c r="A86" s="9">
        <f t="shared" ca="1" si="103"/>
        <v>11</v>
      </c>
      <c r="B86" s="10" t="str">
        <f t="shared" ref="B86" ca="1" si="145">B82</f>
        <v>Ergon</v>
      </c>
      <c r="C86" s="10" t="str">
        <f t="shared" ref="C86" ca="1" si="146">IF(INDIRECT("Supplier!H"&amp;(FLOOR((CELL("row",A86)-2)/8,1)+1)+1)&lt;&gt;"N",INDIRECT("Supplier!H1"),".")</f>
        <v>.</v>
      </c>
      <c r="D86" s="10" t="str">
        <f t="shared" ca="1" si="106"/>
        <v>-</v>
      </c>
      <c r="E86" s="10" t="str">
        <f ca="1">IF(C86 = ".", "-","" )</f>
        <v>-</v>
      </c>
      <c r="F86" s="10" t="str">
        <f t="shared" ca="1" si="130"/>
        <v>-</v>
      </c>
      <c r="G86" s="31" t="str">
        <f ca="1">IF(C86 = ".", "-","" )</f>
        <v>-</v>
      </c>
      <c r="H86">
        <f ca="1">IF(C86 &lt;&gt; ".", 1, 0)</f>
        <v>0</v>
      </c>
      <c r="I86">
        <f t="shared" ca="1" si="107"/>
        <v>0</v>
      </c>
      <c r="J86" t="s">
        <v>78</v>
      </c>
      <c r="K86" s="53" t="s">
        <v>78</v>
      </c>
      <c r="L86" t="s">
        <v>78</v>
      </c>
      <c r="M86" t="s">
        <v>78</v>
      </c>
    </row>
    <row r="87" spans="1:13" x14ac:dyDescent="0.25">
      <c r="A87" s="9">
        <f t="shared" ca="1" si="103"/>
        <v>11</v>
      </c>
      <c r="B87" s="10" t="str">
        <f t="shared" ref="B87" ca="1" si="147">B82</f>
        <v>Ergon</v>
      </c>
      <c r="C87" s="10" t="str">
        <f t="shared" ref="C87" ca="1" si="148">IF(INDIRECT("Supplier!I"&amp;(FLOOR((CELL("row",A87)-2)/8,1)+1)+1)&lt;&gt;"N",INDIRECT("Supplier!I1"),".")</f>
        <v>.</v>
      </c>
      <c r="D87" s="10" t="str">
        <f t="shared" ca="1" si="106"/>
        <v>-</v>
      </c>
      <c r="E87" s="10" t="str">
        <f ca="1">IF(C87 = ".", "-","" )</f>
        <v>-</v>
      </c>
      <c r="F87" s="10" t="str">
        <f t="shared" ca="1" si="130"/>
        <v>-</v>
      </c>
      <c r="G87" s="31" t="str">
        <f ca="1">IF(C87 = ".", "-","" )</f>
        <v>-</v>
      </c>
      <c r="H87">
        <f ca="1">IF(C87 &lt;&gt; ".", 1, 0)</f>
        <v>0</v>
      </c>
      <c r="I87">
        <f t="shared" ca="1" si="107"/>
        <v>0</v>
      </c>
      <c r="J87" t="s">
        <v>78</v>
      </c>
      <c r="K87" s="53" t="s">
        <v>78</v>
      </c>
      <c r="L87" t="s">
        <v>78</v>
      </c>
      <c r="M87" t="s">
        <v>78</v>
      </c>
    </row>
    <row r="88" spans="1:13" x14ac:dyDescent="0.25">
      <c r="A88" s="9">
        <f t="shared" ca="1" si="103"/>
        <v>11</v>
      </c>
      <c r="B88" s="10" t="str">
        <f t="shared" ref="B88" ca="1" si="149">B82</f>
        <v>Ergon</v>
      </c>
      <c r="C88" s="10" t="str">
        <f t="shared" ref="C88" ca="1" si="150">IF(INDIRECT("Supplier!J"&amp;(FLOOR((CELL("row",A88)-2)/8,1)+1)+1)&lt;&gt;"N",INDIRECT("Supplier!J1"),".")</f>
        <v>.</v>
      </c>
      <c r="D88" s="10" t="str">
        <f t="shared" ca="1" si="106"/>
        <v>-</v>
      </c>
      <c r="E88" s="10" t="str">
        <f ca="1">IF(C88 = ".", "-","" )</f>
        <v>-</v>
      </c>
      <c r="F88" s="10" t="str">
        <f t="shared" ca="1" si="130"/>
        <v>-</v>
      </c>
      <c r="G88" s="31" t="str">
        <f ca="1">IF(C88 = ".", "-","" )</f>
        <v>-</v>
      </c>
      <c r="H88">
        <f ca="1">IF(C88 &lt;&gt; ".", 1, 0)</f>
        <v>0</v>
      </c>
      <c r="I88">
        <f t="shared" ca="1" si="107"/>
        <v>0</v>
      </c>
      <c r="J88" t="s">
        <v>78</v>
      </c>
      <c r="K88" s="53" t="s">
        <v>78</v>
      </c>
      <c r="L88" t="s">
        <v>78</v>
      </c>
      <c r="M88" t="s">
        <v>78</v>
      </c>
    </row>
    <row r="89" spans="1:13" x14ac:dyDescent="0.25">
      <c r="A89" s="9">
        <f t="shared" ca="1" si="103"/>
        <v>11</v>
      </c>
      <c r="B89" s="10" t="str">
        <f t="shared" ref="B89" ca="1" si="151">B82</f>
        <v>Ergon</v>
      </c>
      <c r="C89" s="10" t="str">
        <f t="shared" ref="C89" ca="1" si="152">IF(INDIRECT("Supplier!K"&amp;(FLOOR((CELL("row",A89)-2)/8,1)+1)+1)&lt;&gt;"N",INDIRECT("Supplier!K1"),".")</f>
        <v>.</v>
      </c>
      <c r="D89" s="10" t="str">
        <f t="shared" ca="1" si="106"/>
        <v>-</v>
      </c>
      <c r="E89" s="10" t="str">
        <f ca="1">IF(C89 = ".", "-","" )</f>
        <v>-</v>
      </c>
      <c r="F89" s="10" t="str">
        <f t="shared" ca="1" si="130"/>
        <v>-</v>
      </c>
      <c r="G89" s="31" t="str">
        <f ca="1">IF(C89 = ".", "-","" )</f>
        <v>-</v>
      </c>
      <c r="H89">
        <f ca="1">IF(C89 &lt;&gt; ".", 1, 0)</f>
        <v>0</v>
      </c>
      <c r="I89">
        <f t="shared" ca="1" si="107"/>
        <v>0</v>
      </c>
      <c r="J89" t="s">
        <v>78</v>
      </c>
      <c r="K89" s="53" t="s">
        <v>78</v>
      </c>
      <c r="L89" t="s">
        <v>78</v>
      </c>
      <c r="M89" t="s">
        <v>78</v>
      </c>
    </row>
    <row r="90" spans="1:13" x14ac:dyDescent="0.25">
      <c r="A90" s="35">
        <f t="shared" ca="1" si="103"/>
        <v>12</v>
      </c>
      <c r="B90" s="12" t="str">
        <f t="shared" ref="B90" ca="1" si="153">INDIRECT("Supplier!B" &amp; (FLOOR((CELL("row",  A90) - 2)  / 8, 1) + 1) + 1)</f>
        <v>Horizon Power</v>
      </c>
      <c r="C90" s="12" t="str">
        <f t="shared" ref="C90" ca="1" si="154">IF(INDIRECT("Supplier!D"&amp;(FLOOR((CELL("row",A90)-2)/8,1)+1)+1)&lt;&gt;"N",INDIRECT("Supplier!D1"),".")</f>
        <v>.</v>
      </c>
      <c r="D90" s="10" t="str">
        <f t="shared" ca="1" si="106"/>
        <v>-</v>
      </c>
      <c r="E90" s="10" t="str">
        <f ca="1">IF(C90 = ".", "-","" )</f>
        <v>-</v>
      </c>
      <c r="F90" s="10" t="str">
        <f t="shared" ca="1" si="130"/>
        <v>-</v>
      </c>
      <c r="G90" s="31" t="str">
        <f ca="1">IF(C90 = ".", "-","" )</f>
        <v>-</v>
      </c>
      <c r="H90">
        <f ca="1">IF(C90 &lt;&gt; ".", 1, 0)</f>
        <v>0</v>
      </c>
      <c r="I90">
        <f t="shared" ca="1" si="107"/>
        <v>0</v>
      </c>
      <c r="J90" t="s">
        <v>78</v>
      </c>
      <c r="K90" s="53" t="s">
        <v>78</v>
      </c>
      <c r="L90" t="s">
        <v>78</v>
      </c>
      <c r="M90" t="s">
        <v>78</v>
      </c>
    </row>
    <row r="91" spans="1:13" x14ac:dyDescent="0.25">
      <c r="A91" s="35">
        <f t="shared" ca="1" si="103"/>
        <v>12</v>
      </c>
      <c r="B91" s="12" t="str">
        <f t="shared" ref="B91" ca="1" si="155">B90</f>
        <v>Horizon Power</v>
      </c>
      <c r="C91" s="12" t="str">
        <f t="shared" ref="C91" ca="1" si="156">IF(INDIRECT("Supplier!E"&amp;(FLOOR((CELL("row",A91)-2)/8,1)+1)+1)&lt;&gt;"N",INDIRECT("Supplier!E1"),".")</f>
        <v>.</v>
      </c>
      <c r="D91" s="10" t="str">
        <f t="shared" ca="1" si="106"/>
        <v>-</v>
      </c>
      <c r="E91" s="10" t="str">
        <f ca="1">IF(C91 = ".", "-","" )</f>
        <v>-</v>
      </c>
      <c r="F91" s="10" t="str">
        <f t="shared" ca="1" si="130"/>
        <v>-</v>
      </c>
      <c r="G91" s="31" t="str">
        <f ca="1">IF(C91 = ".", "-","" )</f>
        <v>-</v>
      </c>
      <c r="H91">
        <f ca="1">IF(C91 &lt;&gt; ".", 1, 0)</f>
        <v>0</v>
      </c>
      <c r="I91">
        <f t="shared" ca="1" si="107"/>
        <v>0</v>
      </c>
      <c r="J91" t="s">
        <v>78</v>
      </c>
      <c r="K91" s="53" t="s">
        <v>78</v>
      </c>
      <c r="L91" t="s">
        <v>78</v>
      </c>
      <c r="M91" t="s">
        <v>78</v>
      </c>
    </row>
    <row r="92" spans="1:13" x14ac:dyDescent="0.25">
      <c r="A92" s="35">
        <f t="shared" ca="1" si="103"/>
        <v>12</v>
      </c>
      <c r="B92" s="12" t="str">
        <f t="shared" ref="B92" ca="1" si="157">B90</f>
        <v>Horizon Power</v>
      </c>
      <c r="C92" s="12" t="str">
        <f t="shared" ref="C92" ca="1" si="158">IF(INDIRECT("Supplier!F"&amp;(FLOOR((CELL("row",A92)-2)/8,1)+1)+1)&lt;&gt;"N",INDIRECT("Supplier!F1"),".")</f>
        <v>.</v>
      </c>
      <c r="D92" s="10" t="str">
        <f t="shared" ca="1" si="106"/>
        <v>-</v>
      </c>
      <c r="E92" s="10" t="str">
        <f ca="1">IF(C92 = ".", "-","" )</f>
        <v>-</v>
      </c>
      <c r="F92" s="10" t="str">
        <f t="shared" ca="1" si="130"/>
        <v>-</v>
      </c>
      <c r="G92" s="31" t="str">
        <f ca="1">IF(C92 = ".", "-","" )</f>
        <v>-</v>
      </c>
      <c r="H92">
        <f ca="1">IF(C92 &lt;&gt; ".", 1, 0)</f>
        <v>0</v>
      </c>
      <c r="I92">
        <f t="shared" ca="1" si="107"/>
        <v>0</v>
      </c>
      <c r="J92" t="s">
        <v>78</v>
      </c>
      <c r="K92" s="53" t="s">
        <v>78</v>
      </c>
      <c r="L92" t="s">
        <v>78</v>
      </c>
      <c r="M92" t="s">
        <v>78</v>
      </c>
    </row>
    <row r="93" spans="1:13" x14ac:dyDescent="0.25">
      <c r="A93" s="35">
        <f t="shared" ca="1" si="103"/>
        <v>12</v>
      </c>
      <c r="B93" s="12" t="str">
        <f t="shared" ref="B93" ca="1" si="159">B90</f>
        <v>Horizon Power</v>
      </c>
      <c r="C93" s="12" t="str">
        <f t="shared" ref="C93" ca="1" si="160">IF(INDIRECT("Supplier!G"&amp;(FLOOR((CELL("row",A93)-2)/8,1)+1)+1)&lt;&gt;"N",INDIRECT("Supplier!G1"),".")</f>
        <v>.</v>
      </c>
      <c r="D93" s="10" t="str">
        <f t="shared" ca="1" si="106"/>
        <v>-</v>
      </c>
      <c r="E93" s="10" t="str">
        <f ca="1">IF(C93 = ".", "-","" )</f>
        <v>-</v>
      </c>
      <c r="F93" s="10" t="str">
        <f t="shared" ca="1" si="130"/>
        <v>-</v>
      </c>
      <c r="G93" s="31" t="str">
        <f ca="1">IF(C93 = ".", "-","" )</f>
        <v>-</v>
      </c>
      <c r="H93">
        <f ca="1">IF(C93 &lt;&gt; ".", 1, 0)</f>
        <v>0</v>
      </c>
      <c r="I93">
        <f t="shared" ca="1" si="107"/>
        <v>0</v>
      </c>
      <c r="J93" t="s">
        <v>78</v>
      </c>
      <c r="K93" s="53" t="s">
        <v>78</v>
      </c>
      <c r="L93" t="s">
        <v>78</v>
      </c>
      <c r="M93" t="s">
        <v>78</v>
      </c>
    </row>
    <row r="94" spans="1:13" x14ac:dyDescent="0.25">
      <c r="A94" s="35">
        <f t="shared" ca="1" si="103"/>
        <v>12</v>
      </c>
      <c r="B94" s="12" t="str">
        <f t="shared" ref="B94" ca="1" si="161">B90</f>
        <v>Horizon Power</v>
      </c>
      <c r="C94" s="12" t="str">
        <f t="shared" ref="C94" ca="1" si="162">IF(INDIRECT("Supplier!H"&amp;(FLOOR((CELL("row",A94)-2)/8,1)+1)+1)&lt;&gt;"N",INDIRECT("Supplier!H1"),".")</f>
        <v>.</v>
      </c>
      <c r="D94" s="10" t="str">
        <f t="shared" ca="1" si="106"/>
        <v>-</v>
      </c>
      <c r="E94" s="10" t="str">
        <f ca="1">IF(C94 = ".", "-","" )</f>
        <v>-</v>
      </c>
      <c r="F94" s="10" t="str">
        <f t="shared" ca="1" si="130"/>
        <v>-</v>
      </c>
      <c r="G94" s="31" t="str">
        <f ca="1">IF(C94 = ".", "-","" )</f>
        <v>-</v>
      </c>
      <c r="H94">
        <f ca="1">IF(C94 &lt;&gt; ".", 1, 0)</f>
        <v>0</v>
      </c>
      <c r="I94">
        <f t="shared" ca="1" si="107"/>
        <v>0</v>
      </c>
      <c r="J94" t="s">
        <v>78</v>
      </c>
      <c r="K94" s="53" t="s">
        <v>78</v>
      </c>
      <c r="L94" t="s">
        <v>78</v>
      </c>
      <c r="M94" t="s">
        <v>78</v>
      </c>
    </row>
    <row r="95" spans="1:13" x14ac:dyDescent="0.25">
      <c r="A95" s="35">
        <f t="shared" ca="1" si="103"/>
        <v>12</v>
      </c>
      <c r="B95" s="12" t="str">
        <f t="shared" ref="B95" ca="1" si="163">B90</f>
        <v>Horizon Power</v>
      </c>
      <c r="C95" s="12" t="str">
        <f t="shared" ref="C95" ca="1" si="164">IF(INDIRECT("Supplier!I"&amp;(FLOOR((CELL("row",A95)-2)/8,1)+1)+1)&lt;&gt;"N",INDIRECT("Supplier!I1"),".")</f>
        <v>.</v>
      </c>
      <c r="D95" s="10" t="str">
        <f t="shared" ca="1" si="106"/>
        <v>-</v>
      </c>
      <c r="E95" s="10" t="str">
        <f ca="1">IF(C95 = ".", "-","" )</f>
        <v>-</v>
      </c>
      <c r="F95" s="10" t="str">
        <f t="shared" ca="1" si="130"/>
        <v>-</v>
      </c>
      <c r="G95" s="31" t="str">
        <f ca="1">IF(C95 = ".", "-","" )</f>
        <v>-</v>
      </c>
      <c r="H95">
        <f ca="1">IF(C95 &lt;&gt; ".", 1, 0)</f>
        <v>0</v>
      </c>
      <c r="I95">
        <f t="shared" ca="1" si="107"/>
        <v>0</v>
      </c>
      <c r="J95" t="s">
        <v>78</v>
      </c>
      <c r="K95" s="53" t="s">
        <v>78</v>
      </c>
      <c r="L95" t="s">
        <v>78</v>
      </c>
      <c r="M95" t="s">
        <v>78</v>
      </c>
    </row>
    <row r="96" spans="1:13" x14ac:dyDescent="0.25">
      <c r="A96" s="35">
        <f t="shared" ca="1" si="103"/>
        <v>12</v>
      </c>
      <c r="B96" s="12" t="str">
        <f t="shared" ref="B96" ca="1" si="165">B90</f>
        <v>Horizon Power</v>
      </c>
      <c r="C96" s="12" t="str">
        <f t="shared" ref="C96" ca="1" si="166">IF(INDIRECT("Supplier!J"&amp;(FLOOR((CELL("row",A96)-2)/8,1)+1)+1)&lt;&gt;"N",INDIRECT("Supplier!J1"),".")</f>
        <v>WA</v>
      </c>
      <c r="D96" s="10">
        <v>24.89</v>
      </c>
      <c r="E96" s="10">
        <v>24.89</v>
      </c>
      <c r="F96" s="10" t="str">
        <f t="shared" ca="1" si="130"/>
        <v/>
      </c>
      <c r="G96" s="31">
        <v>20</v>
      </c>
      <c r="H96">
        <v>0</v>
      </c>
      <c r="I96">
        <f t="shared" ca="1" si="107"/>
        <v>1</v>
      </c>
      <c r="J96" t="s">
        <v>90</v>
      </c>
      <c r="K96" s="53" t="s">
        <v>90</v>
      </c>
      <c r="L96" t="s">
        <v>91</v>
      </c>
      <c r="M96" t="s">
        <v>78</v>
      </c>
    </row>
    <row r="97" spans="1:13" x14ac:dyDescent="0.25">
      <c r="A97" s="35">
        <f t="shared" ca="1" si="103"/>
        <v>12</v>
      </c>
      <c r="B97" s="12" t="str">
        <f t="shared" ref="B97" ca="1" si="167">B90</f>
        <v>Horizon Power</v>
      </c>
      <c r="C97" s="12" t="str">
        <f t="shared" ref="C97" ca="1" si="168">IF(INDIRECT("Supplier!K"&amp;(FLOOR((CELL("row",A97)-2)/8,1)+1)+1)&lt;&gt;"N",INDIRECT("Supplier!K1"),".")</f>
        <v>.</v>
      </c>
      <c r="D97" s="10" t="str">
        <f t="shared" ca="1" si="106"/>
        <v>-</v>
      </c>
      <c r="E97" s="10" t="str">
        <f ca="1">IF(C97 = ".", "-","" )</f>
        <v>-</v>
      </c>
      <c r="F97" s="10" t="str">
        <f t="shared" ca="1" si="130"/>
        <v>-</v>
      </c>
      <c r="G97" s="31" t="str">
        <f ca="1">IF(C97 = ".", "-","" )</f>
        <v>-</v>
      </c>
      <c r="H97">
        <f ca="1">IF(C97 &lt;&gt; ".", 1, 0)</f>
        <v>0</v>
      </c>
      <c r="I97">
        <f t="shared" ca="1" si="107"/>
        <v>0</v>
      </c>
      <c r="J97" t="s">
        <v>78</v>
      </c>
      <c r="K97" s="53" t="s">
        <v>78</v>
      </c>
      <c r="L97" t="s">
        <v>78</v>
      </c>
      <c r="M97" t="s">
        <v>78</v>
      </c>
    </row>
    <row r="98" spans="1:13" x14ac:dyDescent="0.25">
      <c r="A98" s="9">
        <f t="shared" ca="1" si="103"/>
        <v>13</v>
      </c>
      <c r="B98" s="10" t="str">
        <f t="shared" ref="B98" ca="1" si="169">INDIRECT("Supplier!B" &amp; (FLOOR((CELL("row",  A98) - 2)  / 8, 1) + 1) + 1)</f>
        <v>Integral Energy</v>
      </c>
      <c r="C98" s="10" t="str">
        <f t="shared" ref="C98" ca="1" si="170">IF(INDIRECT("Supplier!D"&amp;(FLOOR((CELL("row",A98)-2)/8,1)+1)+1)&lt;&gt;"N",INDIRECT("Supplier!D1"),".")</f>
        <v>QLD</v>
      </c>
      <c r="D98" s="10" t="str">
        <f t="shared" ca="1" si="106"/>
        <v/>
      </c>
      <c r="E98" s="10" t="str">
        <f ca="1">IF(C98 = ".", "-","" )</f>
        <v/>
      </c>
      <c r="F98" s="10" t="str">
        <f t="shared" ca="1" si="130"/>
        <v/>
      </c>
      <c r="G98" s="31" t="str">
        <f ca="1">IF(C98 = ".", "-","" )</f>
        <v/>
      </c>
      <c r="H98">
        <f ca="1">IF(C98 &lt;&gt; ".", 1, 0)</f>
        <v>1</v>
      </c>
      <c r="I98">
        <f t="shared" ca="1" si="107"/>
        <v>1</v>
      </c>
      <c r="J98" t="s">
        <v>78</v>
      </c>
      <c r="K98" s="53" t="s">
        <v>78</v>
      </c>
      <c r="L98" t="s">
        <v>78</v>
      </c>
      <c r="M98" t="s">
        <v>78</v>
      </c>
    </row>
    <row r="99" spans="1:13" x14ac:dyDescent="0.25">
      <c r="A99" s="9">
        <f t="shared" ca="1" si="103"/>
        <v>13</v>
      </c>
      <c r="B99" s="10" t="str">
        <f t="shared" ref="B99" ca="1" si="171">B98</f>
        <v>Integral Energy</v>
      </c>
      <c r="C99" s="10" t="str">
        <f t="shared" ref="C99" ca="1" si="172">IF(INDIRECT("Supplier!E"&amp;(FLOOR((CELL("row",A99)-2)/8,1)+1)+1)&lt;&gt;"N",INDIRECT("Supplier!E1"),".")</f>
        <v>NSW</v>
      </c>
      <c r="D99" s="10" t="str">
        <f t="shared" ca="1" si="106"/>
        <v/>
      </c>
      <c r="E99" s="10" t="str">
        <f ca="1">IF(C99 = ".", "-","" )</f>
        <v/>
      </c>
      <c r="F99" s="10" t="str">
        <f t="shared" ca="1" si="130"/>
        <v/>
      </c>
      <c r="G99" s="31" t="str">
        <f ca="1">IF(C99 = ".", "-","" )</f>
        <v/>
      </c>
      <c r="H99">
        <f ca="1">IF(C99 &lt;&gt; ".", 1, 0)</f>
        <v>1</v>
      </c>
      <c r="I99">
        <f t="shared" ca="1" si="107"/>
        <v>1</v>
      </c>
      <c r="J99" t="s">
        <v>78</v>
      </c>
      <c r="K99" s="53" t="s">
        <v>78</v>
      </c>
      <c r="L99" t="s">
        <v>78</v>
      </c>
      <c r="M99" t="s">
        <v>78</v>
      </c>
    </row>
    <row r="100" spans="1:13" x14ac:dyDescent="0.25">
      <c r="A100" s="9">
        <f t="shared" ca="1" si="103"/>
        <v>13</v>
      </c>
      <c r="B100" s="10" t="str">
        <f t="shared" ref="B100" ca="1" si="173">B98</f>
        <v>Integral Energy</v>
      </c>
      <c r="C100" s="10" t="str">
        <f t="shared" ref="C100" ca="1" si="174">IF(INDIRECT("Supplier!F"&amp;(FLOOR((CELL("row",A100)-2)/8,1)+1)+1)&lt;&gt;"N",INDIRECT("Supplier!F1"),".")</f>
        <v>.</v>
      </c>
      <c r="D100" s="10" t="str">
        <f t="shared" ca="1" si="106"/>
        <v>-</v>
      </c>
      <c r="E100" s="10" t="str">
        <f ca="1">IF(C100 = ".", "-","" )</f>
        <v>-</v>
      </c>
      <c r="F100" s="10" t="str">
        <f t="shared" ca="1" si="130"/>
        <v>-</v>
      </c>
      <c r="G100" s="31" t="str">
        <f ca="1">IF(C100 = ".", "-","" )</f>
        <v>-</v>
      </c>
      <c r="H100">
        <f ca="1">IF(C100 &lt;&gt; ".", 1, 0)</f>
        <v>0</v>
      </c>
      <c r="I100">
        <f t="shared" ca="1" si="107"/>
        <v>0</v>
      </c>
      <c r="J100" t="s">
        <v>78</v>
      </c>
      <c r="K100" s="53" t="s">
        <v>78</v>
      </c>
      <c r="L100" t="s">
        <v>78</v>
      </c>
      <c r="M100" t="s">
        <v>78</v>
      </c>
    </row>
    <row r="101" spans="1:13" x14ac:dyDescent="0.25">
      <c r="A101" s="9">
        <f t="shared" ca="1" si="103"/>
        <v>13</v>
      </c>
      <c r="B101" s="10" t="str">
        <f t="shared" ref="B101" ca="1" si="175">B98</f>
        <v>Integral Energy</v>
      </c>
      <c r="C101" s="10" t="str">
        <f t="shared" ref="C101" ca="1" si="176">IF(INDIRECT("Supplier!G"&amp;(FLOOR((CELL("row",A101)-2)/8,1)+1)+1)&lt;&gt;"N",INDIRECT("Supplier!G1"),".")</f>
        <v>.</v>
      </c>
      <c r="D101" s="10" t="str">
        <f t="shared" ca="1" si="106"/>
        <v>-</v>
      </c>
      <c r="E101" s="10" t="str">
        <f ca="1">IF(C101 = ".", "-","" )</f>
        <v>-</v>
      </c>
      <c r="F101" s="10" t="str">
        <f t="shared" ca="1" si="130"/>
        <v>-</v>
      </c>
      <c r="G101" s="31" t="str">
        <f ca="1">IF(C101 = ".", "-","" )</f>
        <v>-</v>
      </c>
      <c r="H101">
        <f ca="1">IF(C101 &lt;&gt; ".", 1, 0)</f>
        <v>0</v>
      </c>
      <c r="I101">
        <f t="shared" ca="1" si="107"/>
        <v>0</v>
      </c>
      <c r="J101" t="s">
        <v>78</v>
      </c>
      <c r="K101" s="53" t="s">
        <v>78</v>
      </c>
      <c r="L101" t="s">
        <v>78</v>
      </c>
      <c r="M101" t="s">
        <v>78</v>
      </c>
    </row>
    <row r="102" spans="1:13" x14ac:dyDescent="0.25">
      <c r="A102" s="9">
        <f t="shared" ca="1" si="103"/>
        <v>13</v>
      </c>
      <c r="B102" s="10" t="str">
        <f t="shared" ref="B102" ca="1" si="177">B98</f>
        <v>Integral Energy</v>
      </c>
      <c r="C102" s="10" t="str">
        <f t="shared" ref="C102" ca="1" si="178">IF(INDIRECT("Supplier!H"&amp;(FLOOR((CELL("row",A102)-2)/8,1)+1)+1)&lt;&gt;"N",INDIRECT("Supplier!H1"),".")</f>
        <v>.</v>
      </c>
      <c r="D102" s="10" t="str">
        <f t="shared" ca="1" si="106"/>
        <v>-</v>
      </c>
      <c r="E102" s="10" t="str">
        <f ca="1">IF(C102 = ".", "-","" )</f>
        <v>-</v>
      </c>
      <c r="F102" s="10" t="str">
        <f t="shared" ca="1" si="130"/>
        <v>-</v>
      </c>
      <c r="G102" s="31" t="str">
        <f ca="1">IF(C102 = ".", "-","" )</f>
        <v>-</v>
      </c>
      <c r="H102">
        <f ca="1">IF(C102 &lt;&gt; ".", 1, 0)</f>
        <v>0</v>
      </c>
      <c r="I102">
        <f t="shared" ca="1" si="107"/>
        <v>0</v>
      </c>
      <c r="J102" t="s">
        <v>78</v>
      </c>
      <c r="K102" s="53" t="s">
        <v>78</v>
      </c>
      <c r="L102" t="s">
        <v>78</v>
      </c>
      <c r="M102" t="s">
        <v>78</v>
      </c>
    </row>
    <row r="103" spans="1:13" x14ac:dyDescent="0.25">
      <c r="A103" s="9">
        <f t="shared" ca="1" si="103"/>
        <v>13</v>
      </c>
      <c r="B103" s="10" t="str">
        <f t="shared" ref="B103" ca="1" si="179">B98</f>
        <v>Integral Energy</v>
      </c>
      <c r="C103" s="10" t="str">
        <f t="shared" ref="C103" ca="1" si="180">IF(INDIRECT("Supplier!I"&amp;(FLOOR((CELL("row",A103)-2)/8,1)+1)+1)&lt;&gt;"N",INDIRECT("Supplier!I1"),".")</f>
        <v>.</v>
      </c>
      <c r="D103" s="10" t="str">
        <f t="shared" ca="1" si="106"/>
        <v>-</v>
      </c>
      <c r="E103" s="10" t="str">
        <f ca="1">IF(C103 = ".", "-","" )</f>
        <v>-</v>
      </c>
      <c r="F103" s="10" t="str">
        <f t="shared" ca="1" si="130"/>
        <v>-</v>
      </c>
      <c r="G103" s="31" t="str">
        <f ca="1">IF(C103 = ".", "-","" )</f>
        <v>-</v>
      </c>
      <c r="H103">
        <f ca="1">IF(C103 &lt;&gt; ".", 1, 0)</f>
        <v>0</v>
      </c>
      <c r="I103">
        <f t="shared" ca="1" si="107"/>
        <v>0</v>
      </c>
      <c r="J103" t="s">
        <v>78</v>
      </c>
      <c r="K103" s="53" t="s">
        <v>78</v>
      </c>
      <c r="L103" t="s">
        <v>78</v>
      </c>
      <c r="M103" t="s">
        <v>78</v>
      </c>
    </row>
    <row r="104" spans="1:13" x14ac:dyDescent="0.25">
      <c r="A104" s="9">
        <f t="shared" ca="1" si="103"/>
        <v>13</v>
      </c>
      <c r="B104" s="10" t="str">
        <f t="shared" ref="B104" ca="1" si="181">B98</f>
        <v>Integral Energy</v>
      </c>
      <c r="C104" s="10" t="str">
        <f t="shared" ref="C104" ca="1" si="182">IF(INDIRECT("Supplier!J"&amp;(FLOOR((CELL("row",A104)-2)/8,1)+1)+1)&lt;&gt;"N",INDIRECT("Supplier!J1"),".")</f>
        <v>.</v>
      </c>
      <c r="D104" s="10" t="str">
        <f t="shared" ca="1" si="106"/>
        <v>-</v>
      </c>
      <c r="E104" s="10" t="str">
        <f ca="1">IF(C104 = ".", "-","" )</f>
        <v>-</v>
      </c>
      <c r="F104" s="10" t="str">
        <f t="shared" ca="1" si="130"/>
        <v>-</v>
      </c>
      <c r="G104" s="31" t="str">
        <f ca="1">IF(C104 = ".", "-","" )</f>
        <v>-</v>
      </c>
      <c r="H104">
        <f ca="1">IF(C104 &lt;&gt; ".", 1, 0)</f>
        <v>0</v>
      </c>
      <c r="I104">
        <f t="shared" ca="1" si="107"/>
        <v>0</v>
      </c>
      <c r="J104" t="s">
        <v>78</v>
      </c>
      <c r="K104" s="53" t="s">
        <v>78</v>
      </c>
      <c r="L104" t="s">
        <v>78</v>
      </c>
      <c r="M104" t="s">
        <v>78</v>
      </c>
    </row>
    <row r="105" spans="1:13" x14ac:dyDescent="0.25">
      <c r="A105" s="9">
        <f t="shared" ca="1" si="103"/>
        <v>13</v>
      </c>
      <c r="B105" s="10" t="str">
        <f t="shared" ref="B105" ca="1" si="183">B98</f>
        <v>Integral Energy</v>
      </c>
      <c r="C105" s="10" t="str">
        <f t="shared" ref="C105" ca="1" si="184">IF(INDIRECT("Supplier!K"&amp;(FLOOR((CELL("row",A105)-2)/8,1)+1)+1)&lt;&gt;"N",INDIRECT("Supplier!K1"),".")</f>
        <v>.</v>
      </c>
      <c r="D105" s="10" t="str">
        <f t="shared" ca="1" si="106"/>
        <v>-</v>
      </c>
      <c r="E105" s="10" t="str">
        <f ca="1">IF(C105 = ".", "-","" )</f>
        <v>-</v>
      </c>
      <c r="F105" s="10" t="str">
        <f t="shared" ca="1" si="130"/>
        <v>-</v>
      </c>
      <c r="G105" s="31" t="str">
        <f ca="1">IF(C105 = ".", "-","" )</f>
        <v>-</v>
      </c>
      <c r="H105">
        <f ca="1">IF(C105 &lt;&gt; ".", 1, 0)</f>
        <v>0</v>
      </c>
      <c r="I105">
        <f t="shared" ca="1" si="107"/>
        <v>0</v>
      </c>
      <c r="J105" t="s">
        <v>78</v>
      </c>
      <c r="K105" s="53" t="s">
        <v>78</v>
      </c>
      <c r="L105" t="s">
        <v>78</v>
      </c>
      <c r="M105" t="s">
        <v>78</v>
      </c>
    </row>
    <row r="106" spans="1:13" x14ac:dyDescent="0.25">
      <c r="A106" s="35">
        <f t="shared" ca="1" si="103"/>
        <v>14</v>
      </c>
      <c r="B106" s="12" t="str">
        <f t="shared" ref="B106" ca="1" si="185">INDIRECT("Supplier!B" &amp; (FLOOR((CELL("row",  A106) - 2)  / 8, 1) + 1) + 1)</f>
        <v>Jackgreen Energy</v>
      </c>
      <c r="C106" s="12" t="str">
        <f t="shared" ref="C106" ca="1" si="186">IF(INDIRECT("Supplier!D"&amp;(FLOOR((CELL("row",A106)-2)/8,1)+1)+1)&lt;&gt;"N",INDIRECT("Supplier!D1"),".")</f>
        <v>QLD</v>
      </c>
      <c r="D106" s="10" t="str">
        <f t="shared" ca="1" si="106"/>
        <v/>
      </c>
      <c r="E106" s="10" t="str">
        <f ca="1">IF(C106 = ".", "-","" )</f>
        <v/>
      </c>
      <c r="F106" s="10" t="str">
        <f t="shared" ca="1" si="130"/>
        <v/>
      </c>
      <c r="G106" s="31" t="str">
        <f ca="1">IF(C106 = ".", "-","" )</f>
        <v/>
      </c>
      <c r="H106">
        <f ca="1">IF(C106 &lt;&gt; ".", 1, 0)</f>
        <v>1</v>
      </c>
      <c r="I106">
        <f t="shared" ca="1" si="107"/>
        <v>1</v>
      </c>
      <c r="J106" t="s">
        <v>78</v>
      </c>
      <c r="K106" s="53" t="s">
        <v>78</v>
      </c>
      <c r="L106" t="s">
        <v>78</v>
      </c>
      <c r="M106" t="s">
        <v>78</v>
      </c>
    </row>
    <row r="107" spans="1:13" x14ac:dyDescent="0.25">
      <c r="A107" s="35">
        <f t="shared" ca="1" si="103"/>
        <v>14</v>
      </c>
      <c r="B107" s="12" t="str">
        <f t="shared" ref="B107" ca="1" si="187">B106</f>
        <v>Jackgreen Energy</v>
      </c>
      <c r="C107" s="12" t="str">
        <f t="shared" ref="C107" ca="1" si="188">IF(INDIRECT("Supplier!E"&amp;(FLOOR((CELL("row",A107)-2)/8,1)+1)+1)&lt;&gt;"N",INDIRECT("Supplier!E1"),".")</f>
        <v>NSW</v>
      </c>
      <c r="D107" s="10" t="str">
        <f t="shared" ca="1" si="106"/>
        <v/>
      </c>
      <c r="E107" s="10" t="str">
        <f ca="1">IF(C107 = ".", "-","" )</f>
        <v/>
      </c>
      <c r="F107" s="10" t="str">
        <f t="shared" ca="1" si="130"/>
        <v/>
      </c>
      <c r="G107" s="31" t="str">
        <f ca="1">IF(C107 = ".", "-","" )</f>
        <v/>
      </c>
      <c r="H107">
        <f ca="1">IF(C107 &lt;&gt; ".", 1, 0)</f>
        <v>1</v>
      </c>
      <c r="I107">
        <f t="shared" ca="1" si="107"/>
        <v>1</v>
      </c>
      <c r="J107" t="s">
        <v>78</v>
      </c>
      <c r="K107" s="53" t="s">
        <v>78</v>
      </c>
      <c r="L107" t="s">
        <v>78</v>
      </c>
      <c r="M107" t="s">
        <v>78</v>
      </c>
    </row>
    <row r="108" spans="1:13" x14ac:dyDescent="0.25">
      <c r="A108" s="35">
        <f t="shared" ca="1" si="103"/>
        <v>14</v>
      </c>
      <c r="B108" s="12" t="str">
        <f t="shared" ref="B108" ca="1" si="189">B106</f>
        <v>Jackgreen Energy</v>
      </c>
      <c r="C108" s="12" t="str">
        <f t="shared" ref="C108" ca="1" si="190">IF(INDIRECT("Supplier!F"&amp;(FLOOR((CELL("row",A108)-2)/8,1)+1)+1)&lt;&gt;"N",INDIRECT("Supplier!F1"),".")</f>
        <v>VIC</v>
      </c>
      <c r="D108" s="10" t="str">
        <f t="shared" ca="1" si="106"/>
        <v/>
      </c>
      <c r="E108" s="10" t="str">
        <f ca="1">IF(C108 = ".", "-","" )</f>
        <v/>
      </c>
      <c r="F108" s="10" t="str">
        <f t="shared" ca="1" si="130"/>
        <v/>
      </c>
      <c r="G108" s="31" t="str">
        <f ca="1">IF(C108 = ".", "-","" )</f>
        <v/>
      </c>
      <c r="H108">
        <f ca="1">IF(C108 &lt;&gt; ".", 1, 0)</f>
        <v>1</v>
      </c>
      <c r="I108">
        <f t="shared" ca="1" si="107"/>
        <v>1</v>
      </c>
      <c r="J108" t="s">
        <v>78</v>
      </c>
      <c r="K108" s="53" t="s">
        <v>78</v>
      </c>
      <c r="L108" t="s">
        <v>78</v>
      </c>
      <c r="M108" t="s">
        <v>78</v>
      </c>
    </row>
    <row r="109" spans="1:13" x14ac:dyDescent="0.25">
      <c r="A109" s="35">
        <f t="shared" ca="1" si="103"/>
        <v>14</v>
      </c>
      <c r="B109" s="12" t="str">
        <f t="shared" ref="B109" ca="1" si="191">B106</f>
        <v>Jackgreen Energy</v>
      </c>
      <c r="C109" s="12" t="str">
        <f t="shared" ref="C109" ca="1" si="192">IF(INDIRECT("Supplier!G"&amp;(FLOOR((CELL("row",A109)-2)/8,1)+1)+1)&lt;&gt;"N",INDIRECT("Supplier!G1"),".")</f>
        <v>.</v>
      </c>
      <c r="D109" s="10" t="str">
        <f t="shared" ca="1" si="106"/>
        <v>-</v>
      </c>
      <c r="E109" s="10" t="str">
        <f ca="1">IF(C109 = ".", "-","" )</f>
        <v>-</v>
      </c>
      <c r="F109" s="10" t="str">
        <f t="shared" ca="1" si="130"/>
        <v>-</v>
      </c>
      <c r="G109" s="31" t="str">
        <f ca="1">IF(C109 = ".", "-","" )</f>
        <v>-</v>
      </c>
      <c r="H109">
        <f ca="1">IF(C109 &lt;&gt; ".", 1, 0)</f>
        <v>0</v>
      </c>
      <c r="I109">
        <f t="shared" ca="1" si="107"/>
        <v>0</v>
      </c>
      <c r="J109" t="s">
        <v>78</v>
      </c>
      <c r="K109" s="53" t="s">
        <v>78</v>
      </c>
      <c r="L109" t="s">
        <v>78</v>
      </c>
      <c r="M109" t="s">
        <v>78</v>
      </c>
    </row>
    <row r="110" spans="1:13" x14ac:dyDescent="0.25">
      <c r="A110" s="35">
        <f t="shared" ca="1" si="103"/>
        <v>14</v>
      </c>
      <c r="B110" s="12" t="str">
        <f t="shared" ref="B110" ca="1" si="193">B106</f>
        <v>Jackgreen Energy</v>
      </c>
      <c r="C110" s="12" t="str">
        <f t="shared" ref="C110" ca="1" si="194">IF(INDIRECT("Supplier!H"&amp;(FLOOR((CELL("row",A110)-2)/8,1)+1)+1)&lt;&gt;"N",INDIRECT("Supplier!H1"),".")</f>
        <v>SA</v>
      </c>
      <c r="D110" s="10" t="str">
        <f t="shared" ca="1" si="106"/>
        <v/>
      </c>
      <c r="E110" s="10" t="str">
        <f ca="1">IF(C110 = ".", "-","" )</f>
        <v/>
      </c>
      <c r="F110" s="10" t="str">
        <f t="shared" ca="1" si="130"/>
        <v/>
      </c>
      <c r="G110" s="31" t="str">
        <f ca="1">IF(C110 = ".", "-","" )</f>
        <v/>
      </c>
      <c r="H110">
        <f ca="1">IF(C110 &lt;&gt; ".", 1, 0)</f>
        <v>1</v>
      </c>
      <c r="I110">
        <f t="shared" ca="1" si="107"/>
        <v>1</v>
      </c>
      <c r="J110" t="s">
        <v>78</v>
      </c>
      <c r="K110" s="53" t="s">
        <v>78</v>
      </c>
      <c r="L110" t="s">
        <v>78</v>
      </c>
      <c r="M110" t="s">
        <v>78</v>
      </c>
    </row>
    <row r="111" spans="1:13" x14ac:dyDescent="0.25">
      <c r="A111" s="35">
        <f t="shared" ca="1" si="103"/>
        <v>14</v>
      </c>
      <c r="B111" s="12" t="str">
        <f t="shared" ref="B111" ca="1" si="195">B106</f>
        <v>Jackgreen Energy</v>
      </c>
      <c r="C111" s="12" t="str">
        <f t="shared" ref="C111" ca="1" si="196">IF(INDIRECT("Supplier!I"&amp;(FLOOR((CELL("row",A111)-2)/8,1)+1)+1)&lt;&gt;"N",INDIRECT("Supplier!I1"),".")</f>
        <v>.</v>
      </c>
      <c r="D111" s="10" t="str">
        <f t="shared" ca="1" si="106"/>
        <v>-</v>
      </c>
      <c r="E111" s="10" t="str">
        <f ca="1">IF(C111 = ".", "-","" )</f>
        <v>-</v>
      </c>
      <c r="F111" s="10" t="str">
        <f t="shared" ca="1" si="130"/>
        <v>-</v>
      </c>
      <c r="G111" s="31" t="str">
        <f ca="1">IF(C111 = ".", "-","" )</f>
        <v>-</v>
      </c>
      <c r="H111">
        <f ca="1">IF(C111 &lt;&gt; ".", 1, 0)</f>
        <v>0</v>
      </c>
      <c r="I111">
        <f t="shared" ca="1" si="107"/>
        <v>0</v>
      </c>
      <c r="J111" t="s">
        <v>78</v>
      </c>
      <c r="K111" s="53" t="s">
        <v>78</v>
      </c>
      <c r="L111" t="s">
        <v>78</v>
      </c>
      <c r="M111" t="s">
        <v>78</v>
      </c>
    </row>
    <row r="112" spans="1:13" x14ac:dyDescent="0.25">
      <c r="A112" s="35">
        <f t="shared" ca="1" si="103"/>
        <v>14</v>
      </c>
      <c r="B112" s="12" t="str">
        <f t="shared" ref="B112" ca="1" si="197">B106</f>
        <v>Jackgreen Energy</v>
      </c>
      <c r="C112" s="12" t="str">
        <f t="shared" ref="C112" ca="1" si="198">IF(INDIRECT("Supplier!J"&amp;(FLOOR((CELL("row",A112)-2)/8,1)+1)+1)&lt;&gt;"N",INDIRECT("Supplier!J1"),".")</f>
        <v>.</v>
      </c>
      <c r="D112" s="10" t="str">
        <f t="shared" ca="1" si="106"/>
        <v>-</v>
      </c>
      <c r="E112" s="10" t="str">
        <f ca="1">IF(C112 = ".", "-","" )</f>
        <v>-</v>
      </c>
      <c r="F112" s="10" t="str">
        <f t="shared" ca="1" si="130"/>
        <v>-</v>
      </c>
      <c r="G112" s="31" t="str">
        <f ca="1">IF(C112 = ".", "-","" )</f>
        <v>-</v>
      </c>
      <c r="H112">
        <f ca="1">IF(C112 &lt;&gt; ".", 1, 0)</f>
        <v>0</v>
      </c>
      <c r="I112">
        <f t="shared" ca="1" si="107"/>
        <v>0</v>
      </c>
      <c r="J112" t="s">
        <v>78</v>
      </c>
      <c r="K112" s="53" t="s">
        <v>78</v>
      </c>
      <c r="L112" t="s">
        <v>78</v>
      </c>
      <c r="M112" t="s">
        <v>78</v>
      </c>
    </row>
    <row r="113" spans="1:13" x14ac:dyDescent="0.25">
      <c r="A113" s="35">
        <f t="shared" ca="1" si="103"/>
        <v>14</v>
      </c>
      <c r="B113" s="12" t="str">
        <f t="shared" ref="B113" ca="1" si="199">B106</f>
        <v>Jackgreen Energy</v>
      </c>
      <c r="C113" s="12" t="str">
        <f t="shared" ref="C113" ca="1" si="200">IF(INDIRECT("Supplier!K"&amp;(FLOOR((CELL("row",A113)-2)/8,1)+1)+1)&lt;&gt;"N",INDIRECT("Supplier!K1"),".")</f>
        <v>.</v>
      </c>
      <c r="D113" s="10" t="str">
        <f t="shared" ca="1" si="106"/>
        <v>-</v>
      </c>
      <c r="E113" s="10" t="str">
        <f ca="1">IF(C113 = ".", "-","" )</f>
        <v>-</v>
      </c>
      <c r="F113" s="10" t="str">
        <f t="shared" ca="1" si="130"/>
        <v>-</v>
      </c>
      <c r="G113" s="31" t="str">
        <f ca="1">IF(C113 = ".", "-","" )</f>
        <v>-</v>
      </c>
      <c r="H113">
        <f ca="1">IF(C113 &lt;&gt; ".", 1, 0)</f>
        <v>0</v>
      </c>
      <c r="I113">
        <f t="shared" ca="1" si="107"/>
        <v>0</v>
      </c>
      <c r="J113" t="s">
        <v>78</v>
      </c>
      <c r="K113" s="53" t="s">
        <v>78</v>
      </c>
      <c r="L113" t="s">
        <v>78</v>
      </c>
      <c r="M113" t="s">
        <v>78</v>
      </c>
    </row>
    <row r="114" spans="1:13" x14ac:dyDescent="0.25">
      <c r="A114" s="9">
        <f t="shared" ca="1" si="103"/>
        <v>15</v>
      </c>
      <c r="B114" s="10" t="str">
        <f t="shared" ref="B114" ca="1" si="201">INDIRECT("Supplier!B" &amp; (FLOOR((CELL("row",  A114) - 2)  / 8, 1) + 1) + 1)</f>
        <v>Lumo Energy</v>
      </c>
      <c r="C114" s="10" t="str">
        <f t="shared" ref="C114" ca="1" si="202">IF(INDIRECT("Supplier!D"&amp;(FLOOR((CELL("row",A114)-2)/8,1)+1)+1)&lt;&gt;"N",INDIRECT("Supplier!D1"),".")</f>
        <v>QLD</v>
      </c>
      <c r="D114" s="10" t="str">
        <f t="shared" ca="1" si="106"/>
        <v/>
      </c>
      <c r="E114" s="10" t="str">
        <f ca="1">IF(C114 = ".", "-","" )</f>
        <v/>
      </c>
      <c r="F114" s="10" t="str">
        <f t="shared" ca="1" si="130"/>
        <v/>
      </c>
      <c r="G114" s="31" t="str">
        <f ca="1">IF(C114 = ".", "-","" )</f>
        <v/>
      </c>
      <c r="H114">
        <f ca="1">IF(C114 &lt;&gt; ".", 1, 0)</f>
        <v>1</v>
      </c>
      <c r="I114">
        <f t="shared" ca="1" si="107"/>
        <v>1</v>
      </c>
      <c r="J114" t="s">
        <v>78</v>
      </c>
      <c r="K114" s="53" t="s">
        <v>78</v>
      </c>
      <c r="L114" t="s">
        <v>78</v>
      </c>
      <c r="M114" t="s">
        <v>78</v>
      </c>
    </row>
    <row r="115" spans="1:13" x14ac:dyDescent="0.25">
      <c r="A115" s="9">
        <f t="shared" ca="1" si="103"/>
        <v>15</v>
      </c>
      <c r="B115" s="10" t="str">
        <f t="shared" ref="B115" ca="1" si="203">B114</f>
        <v>Lumo Energy</v>
      </c>
      <c r="C115" s="10" t="str">
        <f t="shared" ref="C115" ca="1" si="204">IF(INDIRECT("Supplier!E"&amp;(FLOOR((CELL("row",A115)-2)/8,1)+1)+1)&lt;&gt;"N",INDIRECT("Supplier!E1"),".")</f>
        <v>NSW</v>
      </c>
      <c r="D115" s="10" t="str">
        <f t="shared" ca="1" si="106"/>
        <v/>
      </c>
      <c r="E115" s="10" t="str">
        <f t="shared" ref="E115:F178" ca="1" si="205">IF(C115 = ".", "-","" )</f>
        <v/>
      </c>
      <c r="F115" s="10" t="str">
        <f t="shared" ca="1" si="130"/>
        <v/>
      </c>
      <c r="G115" s="31" t="str">
        <f t="shared" ref="G115:G178" ca="1" si="206">IF(C115 = ".", "-","" )</f>
        <v/>
      </c>
      <c r="H115">
        <f ca="1">IF(C115 &lt;&gt; ".", 1, 0)</f>
        <v>1</v>
      </c>
      <c r="I115">
        <f t="shared" ca="1" si="107"/>
        <v>1</v>
      </c>
      <c r="J115" t="s">
        <v>78</v>
      </c>
      <c r="K115" s="53" t="s">
        <v>78</v>
      </c>
      <c r="L115" t="s">
        <v>78</v>
      </c>
      <c r="M115" t="s">
        <v>78</v>
      </c>
    </row>
    <row r="116" spans="1:13" x14ac:dyDescent="0.25">
      <c r="A116" s="9">
        <f t="shared" ca="1" si="103"/>
        <v>15</v>
      </c>
      <c r="B116" s="10" t="str">
        <f t="shared" ref="B116" ca="1" si="207">B114</f>
        <v>Lumo Energy</v>
      </c>
      <c r="C116" s="10" t="str">
        <f t="shared" ref="C116" ca="1" si="208">IF(INDIRECT("Supplier!F"&amp;(FLOOR((CELL("row",A116)-2)/8,1)+1)+1)&lt;&gt;"N",INDIRECT("Supplier!F1"),".")</f>
        <v>VIC</v>
      </c>
      <c r="D116" s="10" t="str">
        <f t="shared" ca="1" si="106"/>
        <v/>
      </c>
      <c r="E116" s="10" t="str">
        <f t="shared" ca="1" si="205"/>
        <v/>
      </c>
      <c r="F116" s="10" t="str">
        <f t="shared" ca="1" si="130"/>
        <v/>
      </c>
      <c r="G116" s="31" t="str">
        <f t="shared" ca="1" si="206"/>
        <v/>
      </c>
      <c r="H116">
        <f ca="1">IF(C116 &lt;&gt; ".", 1, 0)</f>
        <v>1</v>
      </c>
      <c r="I116">
        <f t="shared" ca="1" si="107"/>
        <v>1</v>
      </c>
      <c r="J116" t="s">
        <v>78</v>
      </c>
      <c r="K116" s="53" t="s">
        <v>78</v>
      </c>
      <c r="L116" t="s">
        <v>78</v>
      </c>
      <c r="M116" t="s">
        <v>78</v>
      </c>
    </row>
    <row r="117" spans="1:13" x14ac:dyDescent="0.25">
      <c r="A117" s="9">
        <f t="shared" ca="1" si="103"/>
        <v>15</v>
      </c>
      <c r="B117" s="10" t="str">
        <f t="shared" ref="B117" ca="1" si="209">B114</f>
        <v>Lumo Energy</v>
      </c>
      <c r="C117" s="10" t="str">
        <f t="shared" ref="C117" ca="1" si="210">IF(INDIRECT("Supplier!G"&amp;(FLOOR((CELL("row",A117)-2)/8,1)+1)+1)&lt;&gt;"N",INDIRECT("Supplier!G1"),".")</f>
        <v>.</v>
      </c>
      <c r="D117" s="10" t="str">
        <f t="shared" ca="1" si="106"/>
        <v>-</v>
      </c>
      <c r="E117" s="10" t="str">
        <f t="shared" ca="1" si="205"/>
        <v>-</v>
      </c>
      <c r="F117" s="10" t="str">
        <f t="shared" ca="1" si="130"/>
        <v>-</v>
      </c>
      <c r="G117" s="31" t="str">
        <f t="shared" ca="1" si="206"/>
        <v>-</v>
      </c>
      <c r="H117">
        <f ca="1">IF(C117 &lt;&gt; ".", 1, 0)</f>
        <v>0</v>
      </c>
      <c r="I117">
        <f t="shared" ca="1" si="107"/>
        <v>0</v>
      </c>
      <c r="J117" t="s">
        <v>78</v>
      </c>
      <c r="K117" s="53" t="s">
        <v>78</v>
      </c>
      <c r="L117" t="s">
        <v>78</v>
      </c>
      <c r="M117" t="s">
        <v>78</v>
      </c>
    </row>
    <row r="118" spans="1:13" x14ac:dyDescent="0.25">
      <c r="A118" s="9">
        <f t="shared" ca="1" si="103"/>
        <v>15</v>
      </c>
      <c r="B118" s="10" t="str">
        <f t="shared" ref="B118" ca="1" si="211">B114</f>
        <v>Lumo Energy</v>
      </c>
      <c r="C118" s="10" t="str">
        <f t="shared" ref="C118" ca="1" si="212">IF(INDIRECT("Supplier!H"&amp;(FLOOR((CELL("row",A118)-2)/8,1)+1)+1)&lt;&gt;"N",INDIRECT("Supplier!H1"),".")</f>
        <v>SA</v>
      </c>
      <c r="D118" s="10" t="str">
        <f t="shared" ca="1" si="106"/>
        <v/>
      </c>
      <c r="E118" s="10" t="str">
        <f t="shared" ca="1" si="205"/>
        <v/>
      </c>
      <c r="F118" s="10" t="str">
        <f t="shared" ca="1" si="130"/>
        <v/>
      </c>
      <c r="G118" s="31" t="str">
        <f t="shared" ca="1" si="206"/>
        <v/>
      </c>
      <c r="H118">
        <f ca="1">IF(C118 &lt;&gt; ".", 1, 0)</f>
        <v>1</v>
      </c>
      <c r="I118">
        <f t="shared" ca="1" si="107"/>
        <v>1</v>
      </c>
      <c r="J118" t="s">
        <v>78</v>
      </c>
      <c r="K118" s="53" t="s">
        <v>78</v>
      </c>
      <c r="L118" t="s">
        <v>78</v>
      </c>
      <c r="M118" t="s">
        <v>78</v>
      </c>
    </row>
    <row r="119" spans="1:13" x14ac:dyDescent="0.25">
      <c r="A119" s="9">
        <f t="shared" ca="1" si="103"/>
        <v>15</v>
      </c>
      <c r="B119" s="10" t="str">
        <f t="shared" ref="B119" ca="1" si="213">B114</f>
        <v>Lumo Energy</v>
      </c>
      <c r="C119" s="10" t="str">
        <f t="shared" ref="C119" ca="1" si="214">IF(INDIRECT("Supplier!I"&amp;(FLOOR((CELL("row",A119)-2)/8,1)+1)+1)&lt;&gt;"N",INDIRECT("Supplier!I1"),".")</f>
        <v>.</v>
      </c>
      <c r="D119" s="10" t="str">
        <f t="shared" ca="1" si="106"/>
        <v>-</v>
      </c>
      <c r="E119" s="10" t="str">
        <f t="shared" ca="1" si="205"/>
        <v>-</v>
      </c>
      <c r="F119" s="10" t="str">
        <f t="shared" ca="1" si="130"/>
        <v>-</v>
      </c>
      <c r="G119" s="31" t="str">
        <f t="shared" ca="1" si="206"/>
        <v>-</v>
      </c>
      <c r="H119">
        <f ca="1">IF(C119 &lt;&gt; ".", 1, 0)</f>
        <v>0</v>
      </c>
      <c r="I119">
        <f t="shared" ca="1" si="107"/>
        <v>0</v>
      </c>
      <c r="J119" t="s">
        <v>78</v>
      </c>
      <c r="K119" s="53" t="s">
        <v>78</v>
      </c>
      <c r="L119" t="s">
        <v>78</v>
      </c>
      <c r="M119" t="s">
        <v>78</v>
      </c>
    </row>
    <row r="120" spans="1:13" x14ac:dyDescent="0.25">
      <c r="A120" s="9">
        <f t="shared" ca="1" si="103"/>
        <v>15</v>
      </c>
      <c r="B120" s="10" t="str">
        <f t="shared" ref="B120" ca="1" si="215">B114</f>
        <v>Lumo Energy</v>
      </c>
      <c r="C120" s="10" t="str">
        <f t="shared" ref="C120" ca="1" si="216">IF(INDIRECT("Supplier!J"&amp;(FLOOR((CELL("row",A120)-2)/8,1)+1)+1)&lt;&gt;"N",INDIRECT("Supplier!J1"),".")</f>
        <v>.</v>
      </c>
      <c r="D120" s="10" t="str">
        <f t="shared" ca="1" si="106"/>
        <v>-</v>
      </c>
      <c r="E120" s="10" t="str">
        <f t="shared" ca="1" si="205"/>
        <v>-</v>
      </c>
      <c r="F120" s="10" t="str">
        <f t="shared" ca="1" si="130"/>
        <v>-</v>
      </c>
      <c r="G120" s="31" t="str">
        <f t="shared" ca="1" si="206"/>
        <v>-</v>
      </c>
      <c r="H120">
        <f ca="1">IF(C120 &lt;&gt; ".", 1, 0)</f>
        <v>0</v>
      </c>
      <c r="I120">
        <f t="shared" ca="1" si="107"/>
        <v>0</v>
      </c>
      <c r="J120" t="s">
        <v>78</v>
      </c>
      <c r="K120" s="53" t="s">
        <v>78</v>
      </c>
      <c r="L120" t="s">
        <v>78</v>
      </c>
      <c r="M120" t="s">
        <v>78</v>
      </c>
    </row>
    <row r="121" spans="1:13" x14ac:dyDescent="0.25">
      <c r="A121" s="9">
        <f t="shared" ca="1" si="103"/>
        <v>15</v>
      </c>
      <c r="B121" s="10" t="str">
        <f t="shared" ref="B121" ca="1" si="217">B114</f>
        <v>Lumo Energy</v>
      </c>
      <c r="C121" s="10" t="str">
        <f t="shared" ref="C121" ca="1" si="218">IF(INDIRECT("Supplier!K"&amp;(FLOOR((CELL("row",A121)-2)/8,1)+1)+1)&lt;&gt;"N",INDIRECT("Supplier!K1"),".")</f>
        <v>.</v>
      </c>
      <c r="D121" s="10" t="str">
        <f t="shared" ca="1" si="106"/>
        <v>-</v>
      </c>
      <c r="E121" s="10" t="str">
        <f t="shared" ca="1" si="205"/>
        <v>-</v>
      </c>
      <c r="F121" s="10" t="str">
        <f t="shared" ca="1" si="130"/>
        <v>-</v>
      </c>
      <c r="G121" s="31" t="str">
        <f t="shared" ca="1" si="206"/>
        <v>-</v>
      </c>
      <c r="H121">
        <f ca="1">IF(C121 &lt;&gt; ".", 1, 0)</f>
        <v>0</v>
      </c>
      <c r="I121">
        <f t="shared" ca="1" si="107"/>
        <v>0</v>
      </c>
      <c r="J121" t="s">
        <v>78</v>
      </c>
      <c r="K121" s="53" t="s">
        <v>78</v>
      </c>
      <c r="L121" t="s">
        <v>78</v>
      </c>
      <c r="M121" t="s">
        <v>78</v>
      </c>
    </row>
    <row r="122" spans="1:13" x14ac:dyDescent="0.25">
      <c r="A122" s="35">
        <f t="shared" ca="1" si="103"/>
        <v>16</v>
      </c>
      <c r="B122" s="12" t="str">
        <f t="shared" ref="B122" ca="1" si="219">INDIRECT("Supplier!B" &amp; (FLOOR((CELL("row",  A122) - 2)  / 8, 1) + 1) + 1)</f>
        <v>Momentum Energy</v>
      </c>
      <c r="C122" s="12" t="str">
        <f t="shared" ref="C122" ca="1" si="220">IF(INDIRECT("Supplier!D"&amp;(FLOOR((CELL("row",A122)-2)/8,1)+1)+1)&lt;&gt;"N",INDIRECT("Supplier!D1"),".")</f>
        <v>.</v>
      </c>
      <c r="D122" s="10" t="str">
        <f t="shared" ca="1" si="106"/>
        <v>-</v>
      </c>
      <c r="E122" s="10" t="str">
        <f t="shared" ca="1" si="205"/>
        <v>-</v>
      </c>
      <c r="F122" s="10" t="str">
        <f t="shared" ca="1" si="130"/>
        <v>-</v>
      </c>
      <c r="G122" s="31" t="str">
        <f t="shared" ca="1" si="206"/>
        <v>-</v>
      </c>
      <c r="H122">
        <f ca="1">IF(C122 &lt;&gt; ".", 1, 0)</f>
        <v>0</v>
      </c>
      <c r="I122">
        <f t="shared" ca="1" si="107"/>
        <v>0</v>
      </c>
      <c r="J122" t="s">
        <v>78</v>
      </c>
      <c r="K122" s="53" t="s">
        <v>78</v>
      </c>
      <c r="L122" t="s">
        <v>78</v>
      </c>
      <c r="M122" t="s">
        <v>78</v>
      </c>
    </row>
    <row r="123" spans="1:13" x14ac:dyDescent="0.25">
      <c r="A123" s="35">
        <f t="shared" ca="1" si="103"/>
        <v>16</v>
      </c>
      <c r="B123" s="12" t="str">
        <f t="shared" ref="B123" ca="1" si="221">B122</f>
        <v>Momentum Energy</v>
      </c>
      <c r="C123" s="12" t="str">
        <f t="shared" ref="C123" ca="1" si="222">IF(INDIRECT("Supplier!E"&amp;(FLOOR((CELL("row",A123)-2)/8,1)+1)+1)&lt;&gt;"N",INDIRECT("Supplier!E1"),".")</f>
        <v>.</v>
      </c>
      <c r="D123" s="10" t="str">
        <f t="shared" ca="1" si="106"/>
        <v>-</v>
      </c>
      <c r="E123" s="10" t="str">
        <f t="shared" ca="1" si="205"/>
        <v>-</v>
      </c>
      <c r="F123" s="10" t="str">
        <f t="shared" ca="1" si="130"/>
        <v>-</v>
      </c>
      <c r="G123" s="31" t="str">
        <f t="shared" ca="1" si="206"/>
        <v>-</v>
      </c>
      <c r="H123">
        <f ca="1">IF(C123 &lt;&gt; ".", 1, 0)</f>
        <v>0</v>
      </c>
      <c r="I123">
        <f t="shared" ca="1" si="107"/>
        <v>0</v>
      </c>
      <c r="J123" t="s">
        <v>78</v>
      </c>
      <c r="K123" s="53" t="s">
        <v>78</v>
      </c>
      <c r="L123" t="s">
        <v>78</v>
      </c>
      <c r="M123" t="s">
        <v>78</v>
      </c>
    </row>
    <row r="124" spans="1:13" x14ac:dyDescent="0.25">
      <c r="A124" s="35">
        <f t="shared" ca="1" si="103"/>
        <v>16</v>
      </c>
      <c r="B124" s="12" t="str">
        <f t="shared" ref="B124" ca="1" si="223">B122</f>
        <v>Momentum Energy</v>
      </c>
      <c r="C124" s="12" t="str">
        <f t="shared" ref="C124" ca="1" si="224">IF(INDIRECT("Supplier!F"&amp;(FLOOR((CELL("row",A124)-2)/8,1)+1)+1)&lt;&gt;"N",INDIRECT("Supplier!F1"),".")</f>
        <v>VIC</v>
      </c>
      <c r="D124" s="10" t="str">
        <f t="shared" ca="1" si="106"/>
        <v/>
      </c>
      <c r="E124" s="10" t="str">
        <f t="shared" ca="1" si="205"/>
        <v/>
      </c>
      <c r="F124" s="10" t="str">
        <f t="shared" ca="1" si="130"/>
        <v/>
      </c>
      <c r="G124" s="31" t="str">
        <f t="shared" ca="1" si="206"/>
        <v/>
      </c>
      <c r="H124">
        <f ca="1">IF(C124 &lt;&gt; ".", 1, 0)</f>
        <v>1</v>
      </c>
      <c r="I124">
        <f t="shared" ca="1" si="107"/>
        <v>1</v>
      </c>
      <c r="J124" t="s">
        <v>78</v>
      </c>
      <c r="K124" s="53" t="s">
        <v>78</v>
      </c>
      <c r="L124" t="s">
        <v>78</v>
      </c>
      <c r="M124" t="s">
        <v>78</v>
      </c>
    </row>
    <row r="125" spans="1:13" x14ac:dyDescent="0.25">
      <c r="A125" s="35">
        <f t="shared" ca="1" si="103"/>
        <v>16</v>
      </c>
      <c r="B125" s="12" t="str">
        <f t="shared" ref="B125" ca="1" si="225">B122</f>
        <v>Momentum Energy</v>
      </c>
      <c r="C125" s="12" t="str">
        <f t="shared" ref="C125" ca="1" si="226">IF(INDIRECT("Supplier!G"&amp;(FLOOR((CELL("row",A125)-2)/8,1)+1)+1)&lt;&gt;"N",INDIRECT("Supplier!G1"),".")</f>
        <v>.</v>
      </c>
      <c r="D125" s="10" t="str">
        <f t="shared" ca="1" si="106"/>
        <v>-</v>
      </c>
      <c r="E125" s="10" t="str">
        <f t="shared" ca="1" si="205"/>
        <v>-</v>
      </c>
      <c r="F125" s="10" t="str">
        <f t="shared" ca="1" si="130"/>
        <v>-</v>
      </c>
      <c r="G125" s="31" t="str">
        <f t="shared" ca="1" si="206"/>
        <v>-</v>
      </c>
      <c r="H125">
        <f ca="1">IF(C125 &lt;&gt; ".", 1, 0)</f>
        <v>0</v>
      </c>
      <c r="I125">
        <f t="shared" ca="1" si="107"/>
        <v>0</v>
      </c>
      <c r="J125" t="s">
        <v>78</v>
      </c>
      <c r="K125" s="53" t="s">
        <v>78</v>
      </c>
      <c r="L125" t="s">
        <v>78</v>
      </c>
      <c r="M125" t="s">
        <v>78</v>
      </c>
    </row>
    <row r="126" spans="1:13" x14ac:dyDescent="0.25">
      <c r="A126" s="35">
        <f t="shared" ca="1" si="103"/>
        <v>16</v>
      </c>
      <c r="B126" s="12" t="str">
        <f t="shared" ref="B126" ca="1" si="227">B122</f>
        <v>Momentum Energy</v>
      </c>
      <c r="C126" s="12" t="str">
        <f t="shared" ref="C126" ca="1" si="228">IF(INDIRECT("Supplier!H"&amp;(FLOOR((CELL("row",A126)-2)/8,1)+1)+1)&lt;&gt;"N",INDIRECT("Supplier!H1"),".")</f>
        <v>SA</v>
      </c>
      <c r="D126" s="10" t="str">
        <f t="shared" ca="1" si="106"/>
        <v/>
      </c>
      <c r="E126" s="10" t="str">
        <f t="shared" ca="1" si="205"/>
        <v/>
      </c>
      <c r="F126" s="10" t="str">
        <f t="shared" ca="1" si="130"/>
        <v/>
      </c>
      <c r="G126" s="31" t="str">
        <f t="shared" ca="1" si="206"/>
        <v/>
      </c>
      <c r="H126">
        <f ca="1">IF(C126 &lt;&gt; ".", 1, 0)</f>
        <v>1</v>
      </c>
      <c r="I126">
        <f t="shared" ca="1" si="107"/>
        <v>1</v>
      </c>
      <c r="J126" t="s">
        <v>78</v>
      </c>
      <c r="K126" s="53" t="s">
        <v>78</v>
      </c>
      <c r="L126" t="s">
        <v>78</v>
      </c>
      <c r="M126" t="s">
        <v>78</v>
      </c>
    </row>
    <row r="127" spans="1:13" x14ac:dyDescent="0.25">
      <c r="A127" s="35">
        <f t="shared" ca="1" si="103"/>
        <v>16</v>
      </c>
      <c r="B127" s="12" t="str">
        <f t="shared" ref="B127" ca="1" si="229">B122</f>
        <v>Momentum Energy</v>
      </c>
      <c r="C127" s="12" t="str">
        <f t="shared" ref="C127" ca="1" si="230">IF(INDIRECT("Supplier!I"&amp;(FLOOR((CELL("row",A127)-2)/8,1)+1)+1)&lt;&gt;"N",INDIRECT("Supplier!I1"),".")</f>
        <v>.</v>
      </c>
      <c r="D127" s="10" t="str">
        <f t="shared" ca="1" si="106"/>
        <v>-</v>
      </c>
      <c r="E127" s="10" t="str">
        <f t="shared" ca="1" si="205"/>
        <v>-</v>
      </c>
      <c r="F127" s="10" t="str">
        <f t="shared" ca="1" si="130"/>
        <v>-</v>
      </c>
      <c r="G127" s="31" t="str">
        <f t="shared" ca="1" si="206"/>
        <v>-</v>
      </c>
      <c r="H127">
        <f ca="1">IF(C127 &lt;&gt; ".", 1, 0)</f>
        <v>0</v>
      </c>
      <c r="I127">
        <f t="shared" ca="1" si="107"/>
        <v>0</v>
      </c>
      <c r="J127" t="s">
        <v>78</v>
      </c>
      <c r="K127" s="53" t="s">
        <v>78</v>
      </c>
      <c r="L127" t="s">
        <v>78</v>
      </c>
      <c r="M127" t="s">
        <v>78</v>
      </c>
    </row>
    <row r="128" spans="1:13" x14ac:dyDescent="0.25">
      <c r="A128" s="35">
        <f t="shared" ca="1" si="103"/>
        <v>16</v>
      </c>
      <c r="B128" s="12" t="str">
        <f t="shared" ref="B128" ca="1" si="231">B122</f>
        <v>Momentum Energy</v>
      </c>
      <c r="C128" s="12" t="str">
        <f t="shared" ref="C128" ca="1" si="232">IF(INDIRECT("Supplier!J"&amp;(FLOOR((CELL("row",A128)-2)/8,1)+1)+1)&lt;&gt;"N",INDIRECT("Supplier!J1"),".")</f>
        <v>.</v>
      </c>
      <c r="D128" s="10" t="str">
        <f t="shared" ca="1" si="106"/>
        <v>-</v>
      </c>
      <c r="E128" s="10" t="str">
        <f t="shared" ca="1" si="205"/>
        <v>-</v>
      </c>
      <c r="F128" s="10" t="str">
        <f t="shared" ca="1" si="130"/>
        <v>-</v>
      </c>
      <c r="G128" s="31" t="str">
        <f t="shared" ca="1" si="206"/>
        <v>-</v>
      </c>
      <c r="H128">
        <f ca="1">IF(C128 &lt;&gt; ".", 1, 0)</f>
        <v>0</v>
      </c>
      <c r="I128">
        <f t="shared" ca="1" si="107"/>
        <v>0</v>
      </c>
      <c r="J128" t="s">
        <v>78</v>
      </c>
      <c r="K128" s="53" t="s">
        <v>78</v>
      </c>
      <c r="L128" t="s">
        <v>78</v>
      </c>
      <c r="M128" t="s">
        <v>78</v>
      </c>
    </row>
    <row r="129" spans="1:13" x14ac:dyDescent="0.25">
      <c r="A129" s="35">
        <f t="shared" ca="1" si="103"/>
        <v>16</v>
      </c>
      <c r="B129" s="12" t="str">
        <f t="shared" ref="B129" ca="1" si="233">B122</f>
        <v>Momentum Energy</v>
      </c>
      <c r="C129" s="12" t="str">
        <f t="shared" ref="C129" ca="1" si="234">IF(INDIRECT("Supplier!K"&amp;(FLOOR((CELL("row",A129)-2)/8,1)+1)+1)&lt;&gt;"N",INDIRECT("Supplier!K1"),".")</f>
        <v>.</v>
      </c>
      <c r="D129" s="10" t="str">
        <f t="shared" ca="1" si="106"/>
        <v>-</v>
      </c>
      <c r="E129" s="10" t="str">
        <f t="shared" ca="1" si="205"/>
        <v>-</v>
      </c>
      <c r="F129" s="10" t="str">
        <f t="shared" ca="1" si="130"/>
        <v>-</v>
      </c>
      <c r="G129" s="31" t="str">
        <f t="shared" ca="1" si="206"/>
        <v>-</v>
      </c>
      <c r="H129">
        <f ca="1">IF(C129 &lt;&gt; ".", 1, 0)</f>
        <v>0</v>
      </c>
      <c r="I129">
        <f t="shared" ca="1" si="107"/>
        <v>0</v>
      </c>
      <c r="J129" t="s">
        <v>78</v>
      </c>
      <c r="K129" s="53" t="s">
        <v>78</v>
      </c>
      <c r="L129" t="s">
        <v>78</v>
      </c>
      <c r="M129" t="s">
        <v>78</v>
      </c>
    </row>
    <row r="130" spans="1:13" x14ac:dyDescent="0.25">
      <c r="A130" s="9">
        <f t="shared" ca="1" si="103"/>
        <v>17</v>
      </c>
      <c r="B130" s="10" t="str">
        <f t="shared" ref="B130" ca="1" si="235">INDIRECT("Supplier!B" &amp; (FLOOR((CELL("row",  A130) - 2)  / 8, 1) + 1) + 1)</f>
        <v>Neighbour Hood</v>
      </c>
      <c r="C130" s="10" t="str">
        <f t="shared" ref="C130" ca="1" si="236">IF(INDIRECT("Supplier!D"&amp;(FLOOR((CELL("row",A130)-2)/8,1)+1)+1)&lt;&gt;"N",INDIRECT("Supplier!D1"),".")</f>
        <v>.</v>
      </c>
      <c r="D130" s="10" t="str">
        <f t="shared" ca="1" si="106"/>
        <v>-</v>
      </c>
      <c r="E130" s="10" t="str">
        <f t="shared" ca="1" si="205"/>
        <v>-</v>
      </c>
      <c r="F130" s="10" t="str">
        <f t="shared" ca="1" si="130"/>
        <v>-</v>
      </c>
      <c r="G130" s="31" t="str">
        <f t="shared" ca="1" si="206"/>
        <v>-</v>
      </c>
      <c r="H130">
        <f ca="1">IF(C130 &lt;&gt; ".", 1, 0)</f>
        <v>0</v>
      </c>
      <c r="I130">
        <f t="shared" ca="1" si="107"/>
        <v>0</v>
      </c>
      <c r="J130" t="s">
        <v>78</v>
      </c>
      <c r="K130" s="53" t="s">
        <v>78</v>
      </c>
      <c r="L130" t="s">
        <v>78</v>
      </c>
      <c r="M130" t="s">
        <v>78</v>
      </c>
    </row>
    <row r="131" spans="1:13" x14ac:dyDescent="0.25">
      <c r="A131" s="9">
        <f t="shared" ref="A131:A194" ca="1" si="237">FLOOR((CELL("row",  A131) - 2)  / 8, 1) + 1</f>
        <v>17</v>
      </c>
      <c r="B131" s="10" t="str">
        <f t="shared" ref="B131" ca="1" si="238">B130</f>
        <v>Neighbour Hood</v>
      </c>
      <c r="C131" s="10" t="str">
        <f t="shared" ref="C131" ca="1" si="239">IF(INDIRECT("Supplier!E"&amp;(FLOOR((CELL("row",A131)-2)/8,1)+1)+1)&lt;&gt;"N",INDIRECT("Supplier!E1"),".")</f>
        <v>.</v>
      </c>
      <c r="D131" s="10" t="str">
        <f t="shared" ref="D131:D194" ca="1" si="240">IF(C131 = ".", "-","" )</f>
        <v>-</v>
      </c>
      <c r="E131" s="10" t="str">
        <f t="shared" ca="1" si="205"/>
        <v>-</v>
      </c>
      <c r="F131" s="10" t="str">
        <f t="shared" ca="1" si="130"/>
        <v>-</v>
      </c>
      <c r="G131" s="31" t="str">
        <f t="shared" ca="1" si="206"/>
        <v>-</v>
      </c>
      <c r="H131">
        <f ca="1">IF(C131 &lt;&gt; ".", 1, 0)</f>
        <v>0</v>
      </c>
      <c r="I131">
        <f t="shared" ref="I131:I194" ca="1" si="241">IF(C131 &lt;&gt; ".", 1, 0)</f>
        <v>0</v>
      </c>
      <c r="J131" t="s">
        <v>78</v>
      </c>
      <c r="K131" s="53" t="s">
        <v>78</v>
      </c>
      <c r="L131" t="s">
        <v>78</v>
      </c>
      <c r="M131" t="s">
        <v>78</v>
      </c>
    </row>
    <row r="132" spans="1:13" x14ac:dyDescent="0.25">
      <c r="A132" s="9">
        <f t="shared" ca="1" si="237"/>
        <v>17</v>
      </c>
      <c r="B132" s="10" t="str">
        <f t="shared" ref="B132" ca="1" si="242">B130</f>
        <v>Neighbour Hood</v>
      </c>
      <c r="C132" s="10" t="str">
        <f t="shared" ref="C132" ca="1" si="243">IF(INDIRECT("Supplier!F"&amp;(FLOOR((CELL("row",A132)-2)/8,1)+1)+1)&lt;&gt;"N",INDIRECT("Supplier!F1"),".")</f>
        <v>VIC</v>
      </c>
      <c r="D132" s="10" t="str">
        <f t="shared" ca="1" si="240"/>
        <v/>
      </c>
      <c r="E132" s="10" t="str">
        <f t="shared" ca="1" si="205"/>
        <v/>
      </c>
      <c r="F132" s="10" t="str">
        <f t="shared" ca="1" si="130"/>
        <v/>
      </c>
      <c r="G132" s="31" t="str">
        <f t="shared" ca="1" si="206"/>
        <v/>
      </c>
      <c r="H132">
        <f t="shared" ref="H132:H195" ca="1" si="244">IF(C132 &lt;&gt; ".", 1, 0)</f>
        <v>1</v>
      </c>
      <c r="I132">
        <f t="shared" ca="1" si="241"/>
        <v>1</v>
      </c>
      <c r="J132" t="s">
        <v>78</v>
      </c>
      <c r="K132" s="53" t="s">
        <v>78</v>
      </c>
      <c r="L132" t="s">
        <v>78</v>
      </c>
      <c r="M132" t="s">
        <v>78</v>
      </c>
    </row>
    <row r="133" spans="1:13" x14ac:dyDescent="0.25">
      <c r="A133" s="9">
        <f t="shared" ca="1" si="237"/>
        <v>17</v>
      </c>
      <c r="B133" s="10" t="str">
        <f t="shared" ref="B133" ca="1" si="245">B130</f>
        <v>Neighbour Hood</v>
      </c>
      <c r="C133" s="10" t="str">
        <f t="shared" ref="C133" ca="1" si="246">IF(INDIRECT("Supplier!G"&amp;(FLOOR((CELL("row",A133)-2)/8,1)+1)+1)&lt;&gt;"N",INDIRECT("Supplier!G1"),".")</f>
        <v>.</v>
      </c>
      <c r="D133" s="10" t="str">
        <f t="shared" ca="1" si="240"/>
        <v>-</v>
      </c>
      <c r="E133" s="10" t="str">
        <f t="shared" ca="1" si="205"/>
        <v>-</v>
      </c>
      <c r="F133" s="10" t="str">
        <f t="shared" ca="1" si="130"/>
        <v>-</v>
      </c>
      <c r="G133" s="31" t="str">
        <f t="shared" ca="1" si="206"/>
        <v>-</v>
      </c>
      <c r="H133">
        <f t="shared" ca="1" si="244"/>
        <v>0</v>
      </c>
      <c r="I133">
        <f t="shared" ca="1" si="241"/>
        <v>0</v>
      </c>
      <c r="J133" t="s">
        <v>78</v>
      </c>
      <c r="K133" s="53" t="s">
        <v>78</v>
      </c>
      <c r="L133" t="s">
        <v>78</v>
      </c>
      <c r="M133" t="s">
        <v>78</v>
      </c>
    </row>
    <row r="134" spans="1:13" x14ac:dyDescent="0.25">
      <c r="A134" s="9">
        <f t="shared" ca="1" si="237"/>
        <v>17</v>
      </c>
      <c r="B134" s="10" t="str">
        <f t="shared" ref="B134" ca="1" si="247">B130</f>
        <v>Neighbour Hood</v>
      </c>
      <c r="C134" s="10" t="str">
        <f t="shared" ref="C134" ca="1" si="248">IF(INDIRECT("Supplier!H"&amp;(FLOOR((CELL("row",A134)-2)/8,1)+1)+1)&lt;&gt;"N",INDIRECT("Supplier!H1"),".")</f>
        <v>.</v>
      </c>
      <c r="D134" s="10" t="str">
        <f t="shared" ca="1" si="240"/>
        <v>-</v>
      </c>
      <c r="E134" s="10" t="str">
        <f t="shared" ca="1" si="205"/>
        <v>-</v>
      </c>
      <c r="F134" s="10" t="str">
        <f t="shared" ca="1" si="130"/>
        <v>-</v>
      </c>
      <c r="G134" s="31" t="str">
        <f t="shared" ca="1" si="206"/>
        <v>-</v>
      </c>
      <c r="H134">
        <f t="shared" ca="1" si="244"/>
        <v>0</v>
      </c>
      <c r="I134">
        <f t="shared" ca="1" si="241"/>
        <v>0</v>
      </c>
      <c r="J134" t="s">
        <v>78</v>
      </c>
      <c r="K134" s="53" t="s">
        <v>78</v>
      </c>
      <c r="L134" t="s">
        <v>78</v>
      </c>
      <c r="M134" t="s">
        <v>78</v>
      </c>
    </row>
    <row r="135" spans="1:13" x14ac:dyDescent="0.25">
      <c r="A135" s="9">
        <f t="shared" ca="1" si="237"/>
        <v>17</v>
      </c>
      <c r="B135" s="10" t="str">
        <f t="shared" ref="B135" ca="1" si="249">B130</f>
        <v>Neighbour Hood</v>
      </c>
      <c r="C135" s="10" t="str">
        <f t="shared" ref="C135" ca="1" si="250">IF(INDIRECT("Supplier!I"&amp;(FLOOR((CELL("row",A135)-2)/8,1)+1)+1)&lt;&gt;"N",INDIRECT("Supplier!I1"),".")</f>
        <v>.</v>
      </c>
      <c r="D135" s="10" t="str">
        <f t="shared" ca="1" si="240"/>
        <v>-</v>
      </c>
      <c r="E135" s="10" t="str">
        <f t="shared" ca="1" si="205"/>
        <v>-</v>
      </c>
      <c r="F135" s="10" t="str">
        <f t="shared" ca="1" si="130"/>
        <v>-</v>
      </c>
      <c r="G135" s="31" t="str">
        <f t="shared" ca="1" si="206"/>
        <v>-</v>
      </c>
      <c r="H135">
        <f t="shared" ca="1" si="244"/>
        <v>0</v>
      </c>
      <c r="I135">
        <f t="shared" ca="1" si="241"/>
        <v>0</v>
      </c>
      <c r="J135" t="s">
        <v>78</v>
      </c>
      <c r="K135" s="53" t="s">
        <v>78</v>
      </c>
      <c r="L135" t="s">
        <v>78</v>
      </c>
      <c r="M135" t="s">
        <v>78</v>
      </c>
    </row>
    <row r="136" spans="1:13" x14ac:dyDescent="0.25">
      <c r="A136" s="9">
        <f t="shared" ca="1" si="237"/>
        <v>17</v>
      </c>
      <c r="B136" s="10" t="str">
        <f t="shared" ref="B136" ca="1" si="251">B130</f>
        <v>Neighbour Hood</v>
      </c>
      <c r="C136" s="10" t="str">
        <f t="shared" ref="C136" ca="1" si="252">IF(INDIRECT("Supplier!J"&amp;(FLOOR((CELL("row",A136)-2)/8,1)+1)+1)&lt;&gt;"N",INDIRECT("Supplier!J1"),".")</f>
        <v>.</v>
      </c>
      <c r="D136" s="10" t="str">
        <f t="shared" ca="1" si="240"/>
        <v>-</v>
      </c>
      <c r="E136" s="10" t="str">
        <f t="shared" ca="1" si="205"/>
        <v>-</v>
      </c>
      <c r="F136" s="10" t="str">
        <f t="shared" ca="1" si="130"/>
        <v>-</v>
      </c>
      <c r="G136" s="31" t="str">
        <f t="shared" ca="1" si="206"/>
        <v>-</v>
      </c>
      <c r="H136">
        <f t="shared" ca="1" si="244"/>
        <v>0</v>
      </c>
      <c r="I136">
        <f t="shared" ca="1" si="241"/>
        <v>0</v>
      </c>
      <c r="J136" t="s">
        <v>78</v>
      </c>
      <c r="K136" s="53" t="s">
        <v>78</v>
      </c>
      <c r="L136" t="s">
        <v>78</v>
      </c>
      <c r="M136" t="s">
        <v>78</v>
      </c>
    </row>
    <row r="137" spans="1:13" x14ac:dyDescent="0.25">
      <c r="A137" s="9">
        <f t="shared" ca="1" si="237"/>
        <v>17</v>
      </c>
      <c r="B137" s="10" t="str">
        <f t="shared" ref="B137" ca="1" si="253">B130</f>
        <v>Neighbour Hood</v>
      </c>
      <c r="C137" s="10" t="str">
        <f t="shared" ref="C137" ca="1" si="254">IF(INDIRECT("Supplier!K"&amp;(FLOOR((CELL("row",A137)-2)/8,1)+1)+1)&lt;&gt;"N",INDIRECT("Supplier!K1"),".")</f>
        <v>.</v>
      </c>
      <c r="D137" s="10" t="str">
        <f t="shared" ca="1" si="240"/>
        <v>-</v>
      </c>
      <c r="E137" s="10" t="str">
        <f t="shared" ca="1" si="205"/>
        <v>-</v>
      </c>
      <c r="F137" s="10" t="str">
        <f t="shared" ca="1" si="130"/>
        <v>-</v>
      </c>
      <c r="G137" s="31" t="str">
        <f t="shared" ca="1" si="206"/>
        <v>-</v>
      </c>
      <c r="H137">
        <f t="shared" ca="1" si="244"/>
        <v>0</v>
      </c>
      <c r="I137">
        <f t="shared" ca="1" si="241"/>
        <v>0</v>
      </c>
      <c r="J137" t="s">
        <v>78</v>
      </c>
      <c r="K137" s="53" t="s">
        <v>78</v>
      </c>
      <c r="L137" t="s">
        <v>78</v>
      </c>
      <c r="M137" t="s">
        <v>78</v>
      </c>
    </row>
    <row r="138" spans="1:13" x14ac:dyDescent="0.25">
      <c r="A138" s="35">
        <f t="shared" ca="1" si="237"/>
        <v>18</v>
      </c>
      <c r="B138" s="12" t="str">
        <f t="shared" ref="B138" ca="1" si="255">INDIRECT("Supplier!B" &amp; (FLOOR((CELL("row",  A138) - 2)  / 8, 1) + 1) + 1)</f>
        <v>Origin</v>
      </c>
      <c r="C138" s="12" t="str">
        <f t="shared" ref="C138" ca="1" si="256">IF(INDIRECT("Supplier!D"&amp;(FLOOR((CELL("row",A138)-2)/8,1)+1)+1)&lt;&gt;"N",INDIRECT("Supplier!D1"),".")</f>
        <v>QLD</v>
      </c>
      <c r="D138" s="10" t="str">
        <f t="shared" ca="1" si="240"/>
        <v/>
      </c>
      <c r="E138" s="10" t="str">
        <f t="shared" ca="1" si="205"/>
        <v/>
      </c>
      <c r="F138" s="10" t="str">
        <f t="shared" ca="1" si="130"/>
        <v/>
      </c>
      <c r="G138" s="31" t="str">
        <f t="shared" ca="1" si="206"/>
        <v/>
      </c>
      <c r="H138">
        <f t="shared" ca="1" si="244"/>
        <v>1</v>
      </c>
      <c r="I138">
        <f t="shared" ca="1" si="241"/>
        <v>1</v>
      </c>
      <c r="J138" t="s">
        <v>78</v>
      </c>
      <c r="K138" s="53" t="s">
        <v>78</v>
      </c>
      <c r="L138" t="s">
        <v>78</v>
      </c>
      <c r="M138" t="s">
        <v>78</v>
      </c>
    </row>
    <row r="139" spans="1:13" x14ac:dyDescent="0.25">
      <c r="A139" s="35">
        <f t="shared" ca="1" si="237"/>
        <v>18</v>
      </c>
      <c r="B139" s="12" t="str">
        <f t="shared" ref="B139" ca="1" si="257">B138</f>
        <v>Origin</v>
      </c>
      <c r="C139" s="12" t="str">
        <f t="shared" ref="C139" ca="1" si="258">IF(INDIRECT("Supplier!E"&amp;(FLOOR((CELL("row",A139)-2)/8,1)+1)+1)&lt;&gt;"N",INDIRECT("Supplier!E1"),".")</f>
        <v>NSW</v>
      </c>
      <c r="D139" s="10" t="str">
        <f t="shared" ca="1" si="240"/>
        <v/>
      </c>
      <c r="E139" s="10" t="str">
        <f t="shared" ca="1" si="205"/>
        <v/>
      </c>
      <c r="F139" s="10" t="str">
        <f t="shared" ca="1" si="130"/>
        <v/>
      </c>
      <c r="G139" s="31" t="str">
        <f t="shared" ca="1" si="206"/>
        <v/>
      </c>
      <c r="H139">
        <f t="shared" ca="1" si="244"/>
        <v>1</v>
      </c>
      <c r="I139">
        <f t="shared" ca="1" si="241"/>
        <v>1</v>
      </c>
      <c r="J139" t="s">
        <v>78</v>
      </c>
      <c r="K139" s="53" t="s">
        <v>78</v>
      </c>
      <c r="L139" t="s">
        <v>78</v>
      </c>
      <c r="M139" t="s">
        <v>78</v>
      </c>
    </row>
    <row r="140" spans="1:13" x14ac:dyDescent="0.25">
      <c r="A140" s="35">
        <f t="shared" ca="1" si="237"/>
        <v>18</v>
      </c>
      <c r="B140" s="12" t="str">
        <f t="shared" ref="B140" ca="1" si="259">B138</f>
        <v>Origin</v>
      </c>
      <c r="C140" s="12" t="str">
        <f t="shared" ref="C140" ca="1" si="260">IF(INDIRECT("Supplier!F"&amp;(FLOOR((CELL("row",A140)-2)/8,1)+1)+1)&lt;&gt;"N",INDIRECT("Supplier!F1"),".")</f>
        <v>VIC</v>
      </c>
      <c r="D140" s="10" t="str">
        <f t="shared" ca="1" si="240"/>
        <v/>
      </c>
      <c r="E140" s="10" t="str">
        <f t="shared" ca="1" si="205"/>
        <v/>
      </c>
      <c r="F140" s="10" t="str">
        <f t="shared" ca="1" si="130"/>
        <v/>
      </c>
      <c r="G140" s="31" t="str">
        <f t="shared" ca="1" si="206"/>
        <v/>
      </c>
      <c r="H140">
        <f t="shared" ca="1" si="244"/>
        <v>1</v>
      </c>
      <c r="I140">
        <f t="shared" ca="1" si="241"/>
        <v>1</v>
      </c>
      <c r="J140" t="s">
        <v>78</v>
      </c>
      <c r="K140" s="53" t="s">
        <v>78</v>
      </c>
      <c r="L140" t="s">
        <v>78</v>
      </c>
      <c r="M140" t="s">
        <v>78</v>
      </c>
    </row>
    <row r="141" spans="1:13" x14ac:dyDescent="0.25">
      <c r="A141" s="35">
        <f t="shared" ca="1" si="237"/>
        <v>18</v>
      </c>
      <c r="B141" s="12" t="str">
        <f t="shared" ref="B141" ca="1" si="261">B138</f>
        <v>Origin</v>
      </c>
      <c r="C141" s="12" t="str">
        <f t="shared" ref="C141" ca="1" si="262">IF(INDIRECT("Supplier!G"&amp;(FLOOR((CELL("row",A141)-2)/8,1)+1)+1)&lt;&gt;"N",INDIRECT("Supplier!G1"),".")</f>
        <v>.</v>
      </c>
      <c r="D141" s="10" t="str">
        <f t="shared" ca="1" si="240"/>
        <v>-</v>
      </c>
      <c r="E141" s="10" t="str">
        <f t="shared" ca="1" si="205"/>
        <v>-</v>
      </c>
      <c r="F141" s="10" t="str">
        <f t="shared" ca="1" si="130"/>
        <v>-</v>
      </c>
      <c r="G141" s="31" t="str">
        <f t="shared" ca="1" si="206"/>
        <v>-</v>
      </c>
      <c r="H141">
        <f t="shared" ca="1" si="244"/>
        <v>0</v>
      </c>
      <c r="I141">
        <f t="shared" ca="1" si="241"/>
        <v>0</v>
      </c>
      <c r="J141" t="s">
        <v>78</v>
      </c>
      <c r="K141" s="53" t="s">
        <v>78</v>
      </c>
      <c r="L141" t="s">
        <v>78</v>
      </c>
      <c r="M141" t="s">
        <v>78</v>
      </c>
    </row>
    <row r="142" spans="1:13" x14ac:dyDescent="0.25">
      <c r="A142" s="35">
        <f t="shared" ca="1" si="237"/>
        <v>18</v>
      </c>
      <c r="B142" s="12" t="str">
        <f t="shared" ref="B142" ca="1" si="263">B138</f>
        <v>Origin</v>
      </c>
      <c r="C142" s="12" t="str">
        <f t="shared" ref="C142" ca="1" si="264">IF(INDIRECT("Supplier!H"&amp;(FLOOR((CELL("row",A142)-2)/8,1)+1)+1)&lt;&gt;"N",INDIRECT("Supplier!H1"),".")</f>
        <v>SA</v>
      </c>
      <c r="D142" s="10" t="str">
        <f t="shared" ca="1" si="240"/>
        <v/>
      </c>
      <c r="E142" s="10" t="str">
        <f t="shared" ca="1" si="205"/>
        <v/>
      </c>
      <c r="F142" s="10" t="str">
        <f t="shared" ref="F142:F205" ca="1" si="265">IF(C142 = ".", "-","" )</f>
        <v/>
      </c>
      <c r="G142" s="31" t="str">
        <f t="shared" ca="1" si="206"/>
        <v/>
      </c>
      <c r="H142">
        <f t="shared" ca="1" si="244"/>
        <v>1</v>
      </c>
      <c r="I142">
        <f t="shared" ca="1" si="241"/>
        <v>1</v>
      </c>
      <c r="J142" t="s">
        <v>78</v>
      </c>
      <c r="K142" s="53" t="s">
        <v>78</v>
      </c>
      <c r="L142" t="s">
        <v>78</v>
      </c>
      <c r="M142" t="s">
        <v>78</v>
      </c>
    </row>
    <row r="143" spans="1:13" x14ac:dyDescent="0.25">
      <c r="A143" s="35">
        <f t="shared" ca="1" si="237"/>
        <v>18</v>
      </c>
      <c r="B143" s="12" t="str">
        <f t="shared" ref="B143" ca="1" si="266">B138</f>
        <v>Origin</v>
      </c>
      <c r="C143" s="12" t="str">
        <f t="shared" ref="C143" ca="1" si="267">IF(INDIRECT("Supplier!I"&amp;(FLOOR((CELL("row",A143)-2)/8,1)+1)+1)&lt;&gt;"N",INDIRECT("Supplier!I1"),".")</f>
        <v>.</v>
      </c>
      <c r="D143" s="10" t="str">
        <f t="shared" ca="1" si="240"/>
        <v>-</v>
      </c>
      <c r="E143" s="10" t="str">
        <f t="shared" ca="1" si="205"/>
        <v>-</v>
      </c>
      <c r="F143" s="10" t="str">
        <f t="shared" ca="1" si="265"/>
        <v>-</v>
      </c>
      <c r="G143" s="31" t="str">
        <f t="shared" ca="1" si="206"/>
        <v>-</v>
      </c>
      <c r="H143">
        <f t="shared" ca="1" si="244"/>
        <v>0</v>
      </c>
      <c r="I143">
        <f t="shared" ca="1" si="241"/>
        <v>0</v>
      </c>
      <c r="J143" t="s">
        <v>78</v>
      </c>
      <c r="K143" s="53" t="s">
        <v>78</v>
      </c>
      <c r="L143" t="s">
        <v>78</v>
      </c>
      <c r="M143" t="s">
        <v>78</v>
      </c>
    </row>
    <row r="144" spans="1:13" x14ac:dyDescent="0.25">
      <c r="A144" s="35">
        <f t="shared" ca="1" si="237"/>
        <v>18</v>
      </c>
      <c r="B144" s="12" t="str">
        <f t="shared" ref="B144" ca="1" si="268">B138</f>
        <v>Origin</v>
      </c>
      <c r="C144" s="12" t="str">
        <f t="shared" ref="C144" ca="1" si="269">IF(INDIRECT("Supplier!J"&amp;(FLOOR((CELL("row",A144)-2)/8,1)+1)+1)&lt;&gt;"N",INDIRECT("Supplier!J1"),".")</f>
        <v>.</v>
      </c>
      <c r="D144" s="10" t="str">
        <f t="shared" ca="1" si="240"/>
        <v>-</v>
      </c>
      <c r="E144" s="10" t="str">
        <f t="shared" ca="1" si="205"/>
        <v>-</v>
      </c>
      <c r="F144" s="10" t="str">
        <f t="shared" ca="1" si="265"/>
        <v>-</v>
      </c>
      <c r="G144" s="31" t="str">
        <f t="shared" ca="1" si="206"/>
        <v>-</v>
      </c>
      <c r="H144">
        <f t="shared" ca="1" si="244"/>
        <v>0</v>
      </c>
      <c r="I144">
        <f t="shared" ca="1" si="241"/>
        <v>0</v>
      </c>
      <c r="J144" t="s">
        <v>78</v>
      </c>
      <c r="K144" s="53" t="s">
        <v>78</v>
      </c>
      <c r="L144" t="s">
        <v>78</v>
      </c>
      <c r="M144" t="s">
        <v>78</v>
      </c>
    </row>
    <row r="145" spans="1:13" x14ac:dyDescent="0.25">
      <c r="A145" s="35">
        <f t="shared" ca="1" si="237"/>
        <v>18</v>
      </c>
      <c r="B145" s="12" t="str">
        <f t="shared" ref="B145" ca="1" si="270">B138</f>
        <v>Origin</v>
      </c>
      <c r="C145" s="12" t="str">
        <f t="shared" ref="C145" ca="1" si="271">IF(INDIRECT("Supplier!K"&amp;(FLOOR((CELL("row",A145)-2)/8,1)+1)+1)&lt;&gt;"N",INDIRECT("Supplier!K1"),".")</f>
        <v>.</v>
      </c>
      <c r="D145" s="10" t="str">
        <f t="shared" ca="1" si="240"/>
        <v>-</v>
      </c>
      <c r="E145" s="10" t="str">
        <f t="shared" ca="1" si="205"/>
        <v>-</v>
      </c>
      <c r="F145" s="10" t="str">
        <f t="shared" ca="1" si="265"/>
        <v>-</v>
      </c>
      <c r="G145" s="31" t="str">
        <f t="shared" ca="1" si="206"/>
        <v>-</v>
      </c>
      <c r="H145">
        <f t="shared" ca="1" si="244"/>
        <v>0</v>
      </c>
      <c r="I145">
        <f t="shared" ca="1" si="241"/>
        <v>0</v>
      </c>
      <c r="J145" t="s">
        <v>78</v>
      </c>
      <c r="K145" s="53" t="s">
        <v>78</v>
      </c>
      <c r="L145" t="s">
        <v>78</v>
      </c>
      <c r="M145" t="s">
        <v>78</v>
      </c>
    </row>
    <row r="146" spans="1:13" x14ac:dyDescent="0.25">
      <c r="A146" s="9">
        <f t="shared" ca="1" si="237"/>
        <v>19</v>
      </c>
      <c r="B146" s="10" t="str">
        <f t="shared" ref="B146" ca="1" si="272">INDIRECT("Supplier!B" &amp; (FLOOR((CELL("row",  A146) - 2)  / 8, 1) + 1) + 1)</f>
        <v>Power Water</v>
      </c>
      <c r="C146" s="10" t="str">
        <f t="shared" ref="C146" ca="1" si="273">IF(INDIRECT("Supplier!D"&amp;(FLOOR((CELL("row",A146)-2)/8,1)+1)+1)&lt;&gt;"N",INDIRECT("Supplier!D1"),".")</f>
        <v>.</v>
      </c>
      <c r="D146" s="10" t="str">
        <f t="shared" ca="1" si="240"/>
        <v>-</v>
      </c>
      <c r="E146" s="10" t="str">
        <f t="shared" ca="1" si="205"/>
        <v>-</v>
      </c>
      <c r="F146" s="10" t="str">
        <f t="shared" ca="1" si="265"/>
        <v>-</v>
      </c>
      <c r="G146" s="31" t="str">
        <f t="shared" ca="1" si="206"/>
        <v>-</v>
      </c>
      <c r="H146">
        <f t="shared" ca="1" si="244"/>
        <v>0</v>
      </c>
      <c r="I146">
        <f t="shared" ca="1" si="241"/>
        <v>0</v>
      </c>
      <c r="J146" t="s">
        <v>78</v>
      </c>
      <c r="K146" s="53" t="s">
        <v>78</v>
      </c>
      <c r="L146" t="s">
        <v>78</v>
      </c>
      <c r="M146" t="s">
        <v>78</v>
      </c>
    </row>
    <row r="147" spans="1:13" x14ac:dyDescent="0.25">
      <c r="A147" s="9">
        <f t="shared" ca="1" si="237"/>
        <v>19</v>
      </c>
      <c r="B147" s="10" t="str">
        <f t="shared" ref="B147" ca="1" si="274">B146</f>
        <v>Power Water</v>
      </c>
      <c r="C147" s="10" t="str">
        <f t="shared" ref="C147" ca="1" si="275">IF(INDIRECT("Supplier!E"&amp;(FLOOR((CELL("row",A147)-2)/8,1)+1)+1)&lt;&gt;"N",INDIRECT("Supplier!E1"),".")</f>
        <v>.</v>
      </c>
      <c r="D147" s="10" t="str">
        <f t="shared" ca="1" si="240"/>
        <v>-</v>
      </c>
      <c r="E147" s="10" t="str">
        <f t="shared" ca="1" si="205"/>
        <v>-</v>
      </c>
      <c r="F147" s="10" t="str">
        <f t="shared" ca="1" si="265"/>
        <v>-</v>
      </c>
      <c r="G147" s="31" t="str">
        <f t="shared" ca="1" si="206"/>
        <v>-</v>
      </c>
      <c r="H147">
        <f t="shared" ca="1" si="244"/>
        <v>0</v>
      </c>
      <c r="I147">
        <f t="shared" ca="1" si="241"/>
        <v>0</v>
      </c>
      <c r="J147" t="s">
        <v>78</v>
      </c>
      <c r="K147" s="53" t="s">
        <v>78</v>
      </c>
      <c r="L147" t="s">
        <v>78</v>
      </c>
      <c r="M147" t="s">
        <v>78</v>
      </c>
    </row>
    <row r="148" spans="1:13" x14ac:dyDescent="0.25">
      <c r="A148" s="9">
        <f t="shared" ca="1" si="237"/>
        <v>19</v>
      </c>
      <c r="B148" s="10" t="str">
        <f t="shared" ref="B148" ca="1" si="276">B146</f>
        <v>Power Water</v>
      </c>
      <c r="C148" s="10" t="str">
        <f t="shared" ref="C148" ca="1" si="277">IF(INDIRECT("Supplier!F"&amp;(FLOOR((CELL("row",A148)-2)/8,1)+1)+1)&lt;&gt;"N",INDIRECT("Supplier!F1"),".")</f>
        <v>.</v>
      </c>
      <c r="D148" s="10" t="str">
        <f t="shared" ca="1" si="240"/>
        <v>-</v>
      </c>
      <c r="E148" s="10" t="str">
        <f t="shared" ca="1" si="205"/>
        <v>-</v>
      </c>
      <c r="F148" s="10" t="str">
        <f t="shared" ca="1" si="265"/>
        <v>-</v>
      </c>
      <c r="G148" s="31" t="str">
        <f t="shared" ca="1" si="206"/>
        <v>-</v>
      </c>
      <c r="H148">
        <f t="shared" ca="1" si="244"/>
        <v>0</v>
      </c>
      <c r="I148">
        <f t="shared" ca="1" si="241"/>
        <v>0</v>
      </c>
      <c r="J148" t="s">
        <v>78</v>
      </c>
      <c r="K148" s="53" t="s">
        <v>78</v>
      </c>
      <c r="L148" t="s">
        <v>78</v>
      </c>
      <c r="M148" t="s">
        <v>78</v>
      </c>
    </row>
    <row r="149" spans="1:13" x14ac:dyDescent="0.25">
      <c r="A149" s="9">
        <f t="shared" ca="1" si="237"/>
        <v>19</v>
      </c>
      <c r="B149" s="10" t="str">
        <f t="shared" ref="B149" ca="1" si="278">B146</f>
        <v>Power Water</v>
      </c>
      <c r="C149" s="10" t="str">
        <f t="shared" ref="C149" ca="1" si="279">IF(INDIRECT("Supplier!G"&amp;(FLOOR((CELL("row",A149)-2)/8,1)+1)+1)&lt;&gt;"N",INDIRECT("Supplier!G1"),".")</f>
        <v>.</v>
      </c>
      <c r="D149" s="10" t="str">
        <f t="shared" ca="1" si="240"/>
        <v>-</v>
      </c>
      <c r="E149" s="10" t="str">
        <f t="shared" ca="1" si="205"/>
        <v>-</v>
      </c>
      <c r="F149" s="10" t="str">
        <f t="shared" ca="1" si="265"/>
        <v>-</v>
      </c>
      <c r="G149" s="31" t="str">
        <f t="shared" ca="1" si="206"/>
        <v>-</v>
      </c>
      <c r="H149">
        <f t="shared" ca="1" si="244"/>
        <v>0</v>
      </c>
      <c r="I149">
        <f t="shared" ca="1" si="241"/>
        <v>0</v>
      </c>
      <c r="J149" t="s">
        <v>78</v>
      </c>
      <c r="K149" s="53" t="s">
        <v>78</v>
      </c>
      <c r="L149" t="s">
        <v>78</v>
      </c>
      <c r="M149" t="s">
        <v>78</v>
      </c>
    </row>
    <row r="150" spans="1:13" x14ac:dyDescent="0.25">
      <c r="A150" s="9">
        <f t="shared" ca="1" si="237"/>
        <v>19</v>
      </c>
      <c r="B150" s="10" t="str">
        <f t="shared" ref="B150" ca="1" si="280">B146</f>
        <v>Power Water</v>
      </c>
      <c r="C150" s="10" t="str">
        <f t="shared" ref="C150" ca="1" si="281">IF(INDIRECT("Supplier!H"&amp;(FLOOR((CELL("row",A150)-2)/8,1)+1)+1)&lt;&gt;"N",INDIRECT("Supplier!H1"),".")</f>
        <v>.</v>
      </c>
      <c r="D150" s="10" t="str">
        <f t="shared" ca="1" si="240"/>
        <v>-</v>
      </c>
      <c r="E150" s="10" t="str">
        <f t="shared" ca="1" si="205"/>
        <v>-</v>
      </c>
      <c r="F150" s="10" t="str">
        <f t="shared" ca="1" si="265"/>
        <v>-</v>
      </c>
      <c r="G150" s="31" t="str">
        <f t="shared" ca="1" si="206"/>
        <v>-</v>
      </c>
      <c r="H150">
        <f t="shared" ca="1" si="244"/>
        <v>0</v>
      </c>
      <c r="I150">
        <f t="shared" ca="1" si="241"/>
        <v>0</v>
      </c>
      <c r="J150" t="s">
        <v>78</v>
      </c>
      <c r="K150" s="53" t="s">
        <v>78</v>
      </c>
      <c r="L150" t="s">
        <v>78</v>
      </c>
      <c r="M150" t="s">
        <v>78</v>
      </c>
    </row>
    <row r="151" spans="1:13" x14ac:dyDescent="0.25">
      <c r="A151" s="9">
        <f t="shared" ca="1" si="237"/>
        <v>19</v>
      </c>
      <c r="B151" s="10" t="str">
        <f t="shared" ref="B151" ca="1" si="282">B146</f>
        <v>Power Water</v>
      </c>
      <c r="C151" s="10" t="str">
        <f t="shared" ref="C151" ca="1" si="283">IF(INDIRECT("Supplier!I"&amp;(FLOOR((CELL("row",A151)-2)/8,1)+1)+1)&lt;&gt;"N",INDIRECT("Supplier!I1"),".")</f>
        <v>NT</v>
      </c>
      <c r="D151" s="10">
        <v>21.77</v>
      </c>
      <c r="E151" s="10">
        <v>21.77</v>
      </c>
      <c r="F151" s="10" t="str">
        <f t="shared" ca="1" si="265"/>
        <v/>
      </c>
      <c r="G151" s="31" t="str">
        <f t="shared" ca="1" si="206"/>
        <v/>
      </c>
      <c r="H151">
        <f t="shared" ca="1" si="244"/>
        <v>1</v>
      </c>
      <c r="I151">
        <f t="shared" ca="1" si="241"/>
        <v>1</v>
      </c>
      <c r="J151" t="s">
        <v>78</v>
      </c>
      <c r="K151" s="53" t="s">
        <v>78</v>
      </c>
      <c r="L151" t="s">
        <v>78</v>
      </c>
      <c r="M151" t="s">
        <v>78</v>
      </c>
    </row>
    <row r="152" spans="1:13" x14ac:dyDescent="0.25">
      <c r="A152" s="9">
        <f t="shared" ca="1" si="237"/>
        <v>19</v>
      </c>
      <c r="B152" s="10" t="str">
        <f t="shared" ref="B152" ca="1" si="284">B146</f>
        <v>Power Water</v>
      </c>
      <c r="C152" s="10" t="str">
        <f t="shared" ref="C152" ca="1" si="285">IF(INDIRECT("Supplier!J"&amp;(FLOOR((CELL("row",A152)-2)/8,1)+1)+1)&lt;&gt;"N",INDIRECT("Supplier!J1"),".")</f>
        <v>.</v>
      </c>
      <c r="D152" s="10" t="str">
        <f t="shared" ca="1" si="240"/>
        <v>-</v>
      </c>
      <c r="E152" s="10" t="str">
        <f t="shared" ca="1" si="205"/>
        <v>-</v>
      </c>
      <c r="F152" s="10" t="str">
        <f t="shared" ca="1" si="265"/>
        <v>-</v>
      </c>
      <c r="G152" s="31" t="str">
        <f t="shared" ca="1" si="206"/>
        <v>-</v>
      </c>
      <c r="H152">
        <f t="shared" ca="1" si="244"/>
        <v>0</v>
      </c>
      <c r="I152">
        <f t="shared" ca="1" si="241"/>
        <v>0</v>
      </c>
      <c r="J152" t="s">
        <v>78</v>
      </c>
      <c r="K152" s="53" t="s">
        <v>78</v>
      </c>
      <c r="L152" t="s">
        <v>78</v>
      </c>
      <c r="M152" t="s">
        <v>78</v>
      </c>
    </row>
    <row r="153" spans="1:13" x14ac:dyDescent="0.25">
      <c r="A153" s="9">
        <f t="shared" ca="1" si="237"/>
        <v>19</v>
      </c>
      <c r="B153" s="10" t="str">
        <f t="shared" ref="B153" ca="1" si="286">B146</f>
        <v>Power Water</v>
      </c>
      <c r="C153" s="10" t="str">
        <f t="shared" ref="C153" ca="1" si="287">IF(INDIRECT("Supplier!K"&amp;(FLOOR((CELL("row",A153)-2)/8,1)+1)+1)&lt;&gt;"N",INDIRECT("Supplier!K1"),".")</f>
        <v>.</v>
      </c>
      <c r="D153" s="10" t="str">
        <f t="shared" ca="1" si="240"/>
        <v>-</v>
      </c>
      <c r="E153" s="10" t="str">
        <f t="shared" ca="1" si="205"/>
        <v>-</v>
      </c>
      <c r="F153" s="10" t="str">
        <f t="shared" ca="1" si="265"/>
        <v>-</v>
      </c>
      <c r="G153" s="31" t="str">
        <f t="shared" ca="1" si="206"/>
        <v>-</v>
      </c>
      <c r="H153">
        <f t="shared" ca="1" si="244"/>
        <v>0</v>
      </c>
      <c r="I153">
        <f t="shared" ca="1" si="241"/>
        <v>0</v>
      </c>
      <c r="J153" t="s">
        <v>78</v>
      </c>
      <c r="K153" s="53" t="s">
        <v>78</v>
      </c>
      <c r="L153" t="s">
        <v>78</v>
      </c>
      <c r="M153" t="s">
        <v>78</v>
      </c>
    </row>
    <row r="154" spans="1:13" x14ac:dyDescent="0.25">
      <c r="A154" s="35">
        <f t="shared" ca="1" si="237"/>
        <v>20</v>
      </c>
      <c r="B154" s="12" t="str">
        <f t="shared" ref="B154" ca="1" si="288">INDIRECT("Supplier!B" &amp; (FLOOR((CELL("row",  A154) - 2)  / 8, 1) + 1) + 1)</f>
        <v>Power Direct</v>
      </c>
      <c r="C154" s="12" t="str">
        <f t="shared" ref="C154" ca="1" si="289">IF(INDIRECT("Supplier!D"&amp;(FLOOR((CELL("row",A154)-2)/8,1)+1)+1)&lt;&gt;"N",INDIRECT("Supplier!D1"),".")</f>
        <v>QLD</v>
      </c>
      <c r="D154" s="10" t="str">
        <f t="shared" ca="1" si="240"/>
        <v/>
      </c>
      <c r="E154" s="10" t="str">
        <f t="shared" ca="1" si="205"/>
        <v/>
      </c>
      <c r="F154" s="10" t="str">
        <f t="shared" ca="1" si="265"/>
        <v/>
      </c>
      <c r="G154" s="31" t="str">
        <f t="shared" ca="1" si="206"/>
        <v/>
      </c>
      <c r="H154">
        <f t="shared" ca="1" si="244"/>
        <v>1</v>
      </c>
      <c r="I154">
        <f t="shared" ca="1" si="241"/>
        <v>1</v>
      </c>
      <c r="J154" t="s">
        <v>78</v>
      </c>
      <c r="K154" s="53" t="s">
        <v>78</v>
      </c>
      <c r="L154" t="s">
        <v>78</v>
      </c>
      <c r="M154" t="s">
        <v>78</v>
      </c>
    </row>
    <row r="155" spans="1:13" x14ac:dyDescent="0.25">
      <c r="A155" s="35">
        <f t="shared" ca="1" si="237"/>
        <v>20</v>
      </c>
      <c r="B155" s="12" t="str">
        <f t="shared" ref="B155" ca="1" si="290">B154</f>
        <v>Power Direct</v>
      </c>
      <c r="C155" s="12" t="str">
        <f t="shared" ref="C155" ca="1" si="291">IF(INDIRECT("Supplier!E"&amp;(FLOOR((CELL("row",A155)-2)/8,1)+1)+1)&lt;&gt;"N",INDIRECT("Supplier!E1"),".")</f>
        <v>NSW</v>
      </c>
      <c r="D155" s="10" t="str">
        <f t="shared" ca="1" si="240"/>
        <v/>
      </c>
      <c r="E155" s="10" t="str">
        <f t="shared" ca="1" si="205"/>
        <v/>
      </c>
      <c r="F155" s="10" t="str">
        <f t="shared" ca="1" si="265"/>
        <v/>
      </c>
      <c r="G155" s="31" t="str">
        <f t="shared" ca="1" si="206"/>
        <v/>
      </c>
      <c r="H155">
        <f t="shared" ca="1" si="244"/>
        <v>1</v>
      </c>
      <c r="I155">
        <f t="shared" ca="1" si="241"/>
        <v>1</v>
      </c>
      <c r="J155" t="s">
        <v>78</v>
      </c>
      <c r="K155" s="53" t="s">
        <v>78</v>
      </c>
      <c r="L155" t="s">
        <v>78</v>
      </c>
      <c r="M155" t="s">
        <v>78</v>
      </c>
    </row>
    <row r="156" spans="1:13" x14ac:dyDescent="0.25">
      <c r="A156" s="35">
        <f t="shared" ca="1" si="237"/>
        <v>20</v>
      </c>
      <c r="B156" s="12" t="str">
        <f t="shared" ref="B156" ca="1" si="292">B154</f>
        <v>Power Direct</v>
      </c>
      <c r="C156" s="12" t="str">
        <f t="shared" ref="C156" ca="1" si="293">IF(INDIRECT("Supplier!F"&amp;(FLOOR((CELL("row",A156)-2)/8,1)+1)+1)&lt;&gt;"N",INDIRECT("Supplier!F1"),".")</f>
        <v>VIC</v>
      </c>
      <c r="D156" s="10" t="str">
        <f t="shared" ca="1" si="240"/>
        <v/>
      </c>
      <c r="E156" s="10" t="str">
        <f t="shared" ca="1" si="205"/>
        <v/>
      </c>
      <c r="F156" s="10" t="str">
        <f t="shared" ca="1" si="265"/>
        <v/>
      </c>
      <c r="G156" s="31" t="str">
        <f t="shared" ca="1" si="206"/>
        <v/>
      </c>
      <c r="H156">
        <f t="shared" ca="1" si="244"/>
        <v>1</v>
      </c>
      <c r="I156">
        <f t="shared" ca="1" si="241"/>
        <v>1</v>
      </c>
      <c r="J156" t="s">
        <v>78</v>
      </c>
      <c r="K156" s="53" t="s">
        <v>78</v>
      </c>
      <c r="L156" t="s">
        <v>78</v>
      </c>
      <c r="M156" t="s">
        <v>78</v>
      </c>
    </row>
    <row r="157" spans="1:13" x14ac:dyDescent="0.25">
      <c r="A157" s="35">
        <f t="shared" ca="1" si="237"/>
        <v>20</v>
      </c>
      <c r="B157" s="12" t="str">
        <f t="shared" ref="B157" ca="1" si="294">B154</f>
        <v>Power Direct</v>
      </c>
      <c r="C157" s="12" t="str">
        <f t="shared" ref="C157" ca="1" si="295">IF(INDIRECT("Supplier!G"&amp;(FLOOR((CELL("row",A157)-2)/8,1)+1)+1)&lt;&gt;"N",INDIRECT("Supplier!G1"),".")</f>
        <v>.</v>
      </c>
      <c r="D157" s="10" t="str">
        <f t="shared" ca="1" si="240"/>
        <v>-</v>
      </c>
      <c r="E157" s="10" t="str">
        <f t="shared" ca="1" si="205"/>
        <v>-</v>
      </c>
      <c r="F157" s="10" t="str">
        <f t="shared" ca="1" si="265"/>
        <v>-</v>
      </c>
      <c r="G157" s="31" t="str">
        <f t="shared" ca="1" si="206"/>
        <v>-</v>
      </c>
      <c r="H157">
        <f t="shared" ca="1" si="244"/>
        <v>0</v>
      </c>
      <c r="I157">
        <f t="shared" ca="1" si="241"/>
        <v>0</v>
      </c>
      <c r="J157" t="s">
        <v>78</v>
      </c>
      <c r="K157" s="53" t="s">
        <v>78</v>
      </c>
      <c r="L157" t="s">
        <v>78</v>
      </c>
      <c r="M157" t="s">
        <v>78</v>
      </c>
    </row>
    <row r="158" spans="1:13" x14ac:dyDescent="0.25">
      <c r="A158" s="35">
        <f t="shared" ca="1" si="237"/>
        <v>20</v>
      </c>
      <c r="B158" s="12" t="str">
        <f t="shared" ref="B158" ca="1" si="296">B154</f>
        <v>Power Direct</v>
      </c>
      <c r="C158" s="12" t="str">
        <f t="shared" ref="C158" ca="1" si="297">IF(INDIRECT("Supplier!H"&amp;(FLOOR((CELL("row",A158)-2)/8,1)+1)+1)&lt;&gt;"N",INDIRECT("Supplier!H1"),".")</f>
        <v>SA</v>
      </c>
      <c r="D158" s="10" t="str">
        <f t="shared" ca="1" si="240"/>
        <v/>
      </c>
      <c r="E158" s="10" t="str">
        <f t="shared" ca="1" si="205"/>
        <v/>
      </c>
      <c r="F158" s="10" t="str">
        <f t="shared" ca="1" si="265"/>
        <v/>
      </c>
      <c r="G158" s="31" t="str">
        <f t="shared" ca="1" si="206"/>
        <v/>
      </c>
      <c r="H158">
        <f t="shared" ca="1" si="244"/>
        <v>1</v>
      </c>
      <c r="I158">
        <f t="shared" ca="1" si="241"/>
        <v>1</v>
      </c>
      <c r="J158" t="s">
        <v>78</v>
      </c>
      <c r="K158" s="53" t="s">
        <v>78</v>
      </c>
      <c r="L158" t="s">
        <v>78</v>
      </c>
      <c r="M158" t="s">
        <v>78</v>
      </c>
    </row>
    <row r="159" spans="1:13" x14ac:dyDescent="0.25">
      <c r="A159" s="35">
        <f t="shared" ca="1" si="237"/>
        <v>20</v>
      </c>
      <c r="B159" s="12" t="str">
        <f t="shared" ref="B159" ca="1" si="298">B154</f>
        <v>Power Direct</v>
      </c>
      <c r="C159" s="12" t="str">
        <f t="shared" ref="C159" ca="1" si="299">IF(INDIRECT("Supplier!I"&amp;(FLOOR((CELL("row",A159)-2)/8,1)+1)+1)&lt;&gt;"N",INDIRECT("Supplier!I1"),".")</f>
        <v>.</v>
      </c>
      <c r="D159" s="10" t="str">
        <f t="shared" ca="1" si="240"/>
        <v>-</v>
      </c>
      <c r="E159" s="10" t="str">
        <f t="shared" ca="1" si="205"/>
        <v>-</v>
      </c>
      <c r="F159" s="10" t="str">
        <f t="shared" ca="1" si="265"/>
        <v>-</v>
      </c>
      <c r="G159" s="31" t="str">
        <f t="shared" ca="1" si="206"/>
        <v>-</v>
      </c>
      <c r="H159">
        <f t="shared" ca="1" si="244"/>
        <v>0</v>
      </c>
      <c r="I159">
        <f t="shared" ca="1" si="241"/>
        <v>0</v>
      </c>
      <c r="J159" t="s">
        <v>78</v>
      </c>
      <c r="K159" s="53" t="s">
        <v>78</v>
      </c>
      <c r="L159" t="s">
        <v>78</v>
      </c>
      <c r="M159" t="s">
        <v>78</v>
      </c>
    </row>
    <row r="160" spans="1:13" x14ac:dyDescent="0.25">
      <c r="A160" s="35">
        <f t="shared" ca="1" si="237"/>
        <v>20</v>
      </c>
      <c r="B160" s="12" t="str">
        <f t="shared" ref="B160" ca="1" si="300">B154</f>
        <v>Power Direct</v>
      </c>
      <c r="C160" s="12" t="str">
        <f t="shared" ref="C160" ca="1" si="301">IF(INDIRECT("Supplier!J"&amp;(FLOOR((CELL("row",A160)-2)/8,1)+1)+1)&lt;&gt;"N",INDIRECT("Supplier!J1"),".")</f>
        <v>.</v>
      </c>
      <c r="D160" s="10" t="str">
        <f t="shared" ca="1" si="240"/>
        <v>-</v>
      </c>
      <c r="E160" s="10" t="str">
        <f t="shared" ca="1" si="205"/>
        <v>-</v>
      </c>
      <c r="F160" s="10" t="str">
        <f t="shared" ca="1" si="265"/>
        <v>-</v>
      </c>
      <c r="G160" s="31" t="str">
        <f t="shared" ca="1" si="206"/>
        <v>-</v>
      </c>
      <c r="H160">
        <f t="shared" ca="1" si="244"/>
        <v>0</v>
      </c>
      <c r="I160">
        <f t="shared" ca="1" si="241"/>
        <v>0</v>
      </c>
      <c r="J160" t="s">
        <v>78</v>
      </c>
      <c r="K160" s="53" t="s">
        <v>78</v>
      </c>
      <c r="L160" t="s">
        <v>78</v>
      </c>
      <c r="M160" t="s">
        <v>78</v>
      </c>
    </row>
    <row r="161" spans="1:13" x14ac:dyDescent="0.25">
      <c r="A161" s="35">
        <f t="shared" ca="1" si="237"/>
        <v>20</v>
      </c>
      <c r="B161" s="12" t="str">
        <f t="shared" ref="B161" ca="1" si="302">B154</f>
        <v>Power Direct</v>
      </c>
      <c r="C161" s="12" t="str">
        <f t="shared" ref="C161" ca="1" si="303">IF(INDIRECT("Supplier!K"&amp;(FLOOR((CELL("row",A161)-2)/8,1)+1)+1)&lt;&gt;"N",INDIRECT("Supplier!K1"),".")</f>
        <v>.</v>
      </c>
      <c r="D161" s="10" t="str">
        <f t="shared" ca="1" si="240"/>
        <v>-</v>
      </c>
      <c r="E161" s="10" t="str">
        <f t="shared" ca="1" si="205"/>
        <v>-</v>
      </c>
      <c r="F161" s="10" t="str">
        <f t="shared" ca="1" si="265"/>
        <v>-</v>
      </c>
      <c r="G161" s="31" t="str">
        <f t="shared" ca="1" si="206"/>
        <v>-</v>
      </c>
      <c r="H161">
        <f t="shared" ca="1" si="244"/>
        <v>0</v>
      </c>
      <c r="I161">
        <f t="shared" ca="1" si="241"/>
        <v>0</v>
      </c>
      <c r="J161" t="s">
        <v>78</v>
      </c>
      <c r="K161" s="53" t="s">
        <v>78</v>
      </c>
      <c r="L161" t="s">
        <v>78</v>
      </c>
      <c r="M161" t="s">
        <v>78</v>
      </c>
    </row>
    <row r="162" spans="1:13" x14ac:dyDescent="0.25">
      <c r="A162" s="9">
        <f t="shared" ca="1" si="237"/>
        <v>21</v>
      </c>
      <c r="B162" s="10" t="str">
        <f t="shared" ref="B162" ca="1" si="304">INDIRECT("Supplier!B" &amp; (FLOOR((CELL("row",  A162) - 2)  / 8, 1) + 1) + 1)</f>
        <v>Qenergy</v>
      </c>
      <c r="C162" s="10" t="str">
        <f t="shared" ref="C162" ca="1" si="305">IF(INDIRECT("Supplier!D"&amp;(FLOOR((CELL("row",A162)-2)/8,1)+1)+1)&lt;&gt;"N",INDIRECT("Supplier!D1"),".")</f>
        <v>QLD</v>
      </c>
      <c r="D162" s="10" t="str">
        <f t="shared" ca="1" si="240"/>
        <v/>
      </c>
      <c r="E162" s="10" t="str">
        <f t="shared" ca="1" si="205"/>
        <v/>
      </c>
      <c r="F162" s="10" t="str">
        <f t="shared" ca="1" si="265"/>
        <v/>
      </c>
      <c r="G162" s="31" t="str">
        <f t="shared" ca="1" si="206"/>
        <v/>
      </c>
      <c r="H162">
        <f t="shared" ca="1" si="244"/>
        <v>1</v>
      </c>
      <c r="I162">
        <f t="shared" ca="1" si="241"/>
        <v>1</v>
      </c>
      <c r="J162" t="s">
        <v>78</v>
      </c>
      <c r="K162" s="53" t="s">
        <v>78</v>
      </c>
      <c r="L162" t="s">
        <v>78</v>
      </c>
      <c r="M162" t="s">
        <v>78</v>
      </c>
    </row>
    <row r="163" spans="1:13" x14ac:dyDescent="0.25">
      <c r="A163" s="9">
        <f t="shared" ca="1" si="237"/>
        <v>21</v>
      </c>
      <c r="B163" s="10" t="str">
        <f t="shared" ref="B163" ca="1" si="306">B162</f>
        <v>Qenergy</v>
      </c>
      <c r="C163" s="10" t="str">
        <f t="shared" ref="C163" ca="1" si="307">IF(INDIRECT("Supplier!E"&amp;(FLOOR((CELL("row",A163)-2)/8,1)+1)+1)&lt;&gt;"N",INDIRECT("Supplier!E1"),".")</f>
        <v>.</v>
      </c>
      <c r="D163" s="10" t="str">
        <f t="shared" ca="1" si="240"/>
        <v>-</v>
      </c>
      <c r="E163" s="10" t="str">
        <f t="shared" ca="1" si="205"/>
        <v>-</v>
      </c>
      <c r="F163" s="10" t="str">
        <f t="shared" ca="1" si="265"/>
        <v>-</v>
      </c>
      <c r="G163" s="31" t="str">
        <f t="shared" ca="1" si="206"/>
        <v>-</v>
      </c>
      <c r="H163">
        <f t="shared" ca="1" si="244"/>
        <v>0</v>
      </c>
      <c r="I163">
        <f t="shared" ca="1" si="241"/>
        <v>0</v>
      </c>
      <c r="J163" t="s">
        <v>78</v>
      </c>
      <c r="K163" s="53" t="s">
        <v>78</v>
      </c>
      <c r="L163" t="s">
        <v>78</v>
      </c>
      <c r="M163" t="s">
        <v>78</v>
      </c>
    </row>
    <row r="164" spans="1:13" x14ac:dyDescent="0.25">
      <c r="A164" s="9">
        <f t="shared" ca="1" si="237"/>
        <v>21</v>
      </c>
      <c r="B164" s="10" t="str">
        <f t="shared" ref="B164" ca="1" si="308">B162</f>
        <v>Qenergy</v>
      </c>
      <c r="C164" s="10" t="str">
        <f t="shared" ref="C164" ca="1" si="309">IF(INDIRECT("Supplier!F"&amp;(FLOOR((CELL("row",A164)-2)/8,1)+1)+1)&lt;&gt;"N",INDIRECT("Supplier!F1"),".")</f>
        <v>.</v>
      </c>
      <c r="D164" s="10" t="str">
        <f t="shared" ca="1" si="240"/>
        <v>-</v>
      </c>
      <c r="E164" s="10" t="str">
        <f t="shared" ca="1" si="205"/>
        <v>-</v>
      </c>
      <c r="F164" s="10" t="str">
        <f t="shared" ca="1" si="265"/>
        <v>-</v>
      </c>
      <c r="G164" s="31" t="str">
        <f t="shared" ca="1" si="206"/>
        <v>-</v>
      </c>
      <c r="H164">
        <f t="shared" ca="1" si="244"/>
        <v>0</v>
      </c>
      <c r="I164">
        <f t="shared" ca="1" si="241"/>
        <v>0</v>
      </c>
      <c r="J164" t="s">
        <v>78</v>
      </c>
      <c r="K164" s="53" t="s">
        <v>78</v>
      </c>
      <c r="L164" t="s">
        <v>78</v>
      </c>
      <c r="M164" t="s">
        <v>78</v>
      </c>
    </row>
    <row r="165" spans="1:13" x14ac:dyDescent="0.25">
      <c r="A165" s="9">
        <f t="shared" ca="1" si="237"/>
        <v>21</v>
      </c>
      <c r="B165" s="10" t="str">
        <f t="shared" ref="B165" ca="1" si="310">B162</f>
        <v>Qenergy</v>
      </c>
      <c r="C165" s="10" t="str">
        <f t="shared" ref="C165" ca="1" si="311">IF(INDIRECT("Supplier!G"&amp;(FLOOR((CELL("row",A165)-2)/8,1)+1)+1)&lt;&gt;"N",INDIRECT("Supplier!G1"),".")</f>
        <v>.</v>
      </c>
      <c r="D165" s="10" t="str">
        <f t="shared" ca="1" si="240"/>
        <v>-</v>
      </c>
      <c r="E165" s="10" t="str">
        <f t="shared" ca="1" si="205"/>
        <v>-</v>
      </c>
      <c r="F165" s="10" t="str">
        <f t="shared" ca="1" si="265"/>
        <v>-</v>
      </c>
      <c r="G165" s="31" t="str">
        <f t="shared" ca="1" si="206"/>
        <v>-</v>
      </c>
      <c r="H165">
        <f t="shared" ca="1" si="244"/>
        <v>0</v>
      </c>
      <c r="I165">
        <f t="shared" ca="1" si="241"/>
        <v>0</v>
      </c>
      <c r="J165" t="s">
        <v>78</v>
      </c>
      <c r="K165" s="53" t="s">
        <v>78</v>
      </c>
      <c r="L165" t="s">
        <v>78</v>
      </c>
      <c r="M165" t="s">
        <v>78</v>
      </c>
    </row>
    <row r="166" spans="1:13" x14ac:dyDescent="0.25">
      <c r="A166" s="9">
        <f t="shared" ca="1" si="237"/>
        <v>21</v>
      </c>
      <c r="B166" s="10" t="str">
        <f t="shared" ref="B166" ca="1" si="312">B162</f>
        <v>Qenergy</v>
      </c>
      <c r="C166" s="10" t="str">
        <f t="shared" ref="C166" ca="1" si="313">IF(INDIRECT("Supplier!H"&amp;(FLOOR((CELL("row",A166)-2)/8,1)+1)+1)&lt;&gt;"N",INDIRECT("Supplier!H1"),".")</f>
        <v>.</v>
      </c>
      <c r="D166" s="10" t="str">
        <f t="shared" ca="1" si="240"/>
        <v>-</v>
      </c>
      <c r="E166" s="10" t="str">
        <f t="shared" ca="1" si="205"/>
        <v>-</v>
      </c>
      <c r="F166" s="10" t="str">
        <f t="shared" ca="1" si="265"/>
        <v>-</v>
      </c>
      <c r="G166" s="31" t="str">
        <f t="shared" ca="1" si="206"/>
        <v>-</v>
      </c>
      <c r="H166">
        <f t="shared" ca="1" si="244"/>
        <v>0</v>
      </c>
      <c r="I166">
        <f t="shared" ca="1" si="241"/>
        <v>0</v>
      </c>
      <c r="J166" t="s">
        <v>78</v>
      </c>
      <c r="K166" s="53" t="s">
        <v>78</v>
      </c>
      <c r="L166" t="s">
        <v>78</v>
      </c>
      <c r="M166" t="s">
        <v>78</v>
      </c>
    </row>
    <row r="167" spans="1:13" x14ac:dyDescent="0.25">
      <c r="A167" s="9">
        <f t="shared" ca="1" si="237"/>
        <v>21</v>
      </c>
      <c r="B167" s="10" t="str">
        <f t="shared" ref="B167" ca="1" si="314">B162</f>
        <v>Qenergy</v>
      </c>
      <c r="C167" s="10" t="str">
        <f t="shared" ref="C167" ca="1" si="315">IF(INDIRECT("Supplier!I"&amp;(FLOOR((CELL("row",A167)-2)/8,1)+1)+1)&lt;&gt;"N",INDIRECT("Supplier!I1"),".")</f>
        <v>.</v>
      </c>
      <c r="D167" s="10" t="str">
        <f t="shared" ca="1" si="240"/>
        <v>-</v>
      </c>
      <c r="E167" s="10" t="str">
        <f t="shared" ca="1" si="205"/>
        <v>-</v>
      </c>
      <c r="F167" s="10" t="str">
        <f t="shared" ca="1" si="265"/>
        <v>-</v>
      </c>
      <c r="G167" s="31" t="str">
        <f t="shared" ca="1" si="206"/>
        <v>-</v>
      </c>
      <c r="H167">
        <f t="shared" ca="1" si="244"/>
        <v>0</v>
      </c>
      <c r="I167">
        <f t="shared" ca="1" si="241"/>
        <v>0</v>
      </c>
      <c r="J167" t="s">
        <v>78</v>
      </c>
      <c r="K167" s="53" t="s">
        <v>78</v>
      </c>
      <c r="L167" t="s">
        <v>78</v>
      </c>
      <c r="M167" t="s">
        <v>78</v>
      </c>
    </row>
    <row r="168" spans="1:13" x14ac:dyDescent="0.25">
      <c r="A168" s="9">
        <f t="shared" ca="1" si="237"/>
        <v>21</v>
      </c>
      <c r="B168" s="10" t="str">
        <f t="shared" ref="B168" ca="1" si="316">B162</f>
        <v>Qenergy</v>
      </c>
      <c r="C168" s="10" t="str">
        <f t="shared" ref="C168" ca="1" si="317">IF(INDIRECT("Supplier!J"&amp;(FLOOR((CELL("row",A168)-2)/8,1)+1)+1)&lt;&gt;"N",INDIRECT("Supplier!J1"),".")</f>
        <v>.</v>
      </c>
      <c r="D168" s="10" t="str">
        <f t="shared" ca="1" si="240"/>
        <v>-</v>
      </c>
      <c r="E168" s="10" t="str">
        <f t="shared" ca="1" si="205"/>
        <v>-</v>
      </c>
      <c r="F168" s="10" t="str">
        <f t="shared" ca="1" si="265"/>
        <v>-</v>
      </c>
      <c r="G168" s="31" t="str">
        <f t="shared" ca="1" si="206"/>
        <v>-</v>
      </c>
      <c r="H168">
        <f t="shared" ca="1" si="244"/>
        <v>0</v>
      </c>
      <c r="I168">
        <f t="shared" ca="1" si="241"/>
        <v>0</v>
      </c>
      <c r="J168" t="s">
        <v>78</v>
      </c>
      <c r="K168" s="53" t="s">
        <v>78</v>
      </c>
      <c r="L168" t="s">
        <v>78</v>
      </c>
      <c r="M168" t="s">
        <v>78</v>
      </c>
    </row>
    <row r="169" spans="1:13" x14ac:dyDescent="0.25">
      <c r="A169" s="9">
        <f t="shared" ca="1" si="237"/>
        <v>21</v>
      </c>
      <c r="B169" s="10" t="str">
        <f t="shared" ref="B169" ca="1" si="318">B162</f>
        <v>Qenergy</v>
      </c>
      <c r="C169" s="10" t="str">
        <f t="shared" ref="C169" ca="1" si="319">IF(INDIRECT("Supplier!K"&amp;(FLOOR((CELL("row",A169)-2)/8,1)+1)+1)&lt;&gt;"N",INDIRECT("Supplier!K1"),".")</f>
        <v>.</v>
      </c>
      <c r="D169" s="10" t="str">
        <f t="shared" ca="1" si="240"/>
        <v>-</v>
      </c>
      <c r="E169" s="10" t="str">
        <f t="shared" ca="1" si="205"/>
        <v>-</v>
      </c>
      <c r="F169" s="10" t="str">
        <f t="shared" ca="1" si="265"/>
        <v>-</v>
      </c>
      <c r="G169" s="31" t="str">
        <f t="shared" ca="1" si="206"/>
        <v>-</v>
      </c>
      <c r="H169">
        <f t="shared" ca="1" si="244"/>
        <v>0</v>
      </c>
      <c r="I169">
        <f t="shared" ca="1" si="241"/>
        <v>0</v>
      </c>
      <c r="J169" t="s">
        <v>78</v>
      </c>
      <c r="K169" s="53" t="s">
        <v>78</v>
      </c>
      <c r="L169" t="s">
        <v>78</v>
      </c>
      <c r="M169" t="s">
        <v>78</v>
      </c>
    </row>
    <row r="170" spans="1:13" x14ac:dyDescent="0.25">
      <c r="A170" s="35">
        <f t="shared" ca="1" si="237"/>
        <v>22</v>
      </c>
      <c r="B170" s="12" t="str">
        <f t="shared" ref="B170" ca="1" si="320">INDIRECT("Supplier!B" &amp; (FLOOR((CELL("row",  A170) - 2)  / 8, 1) + 1) + 1)</f>
        <v>Lumo Energy</v>
      </c>
      <c r="C170" s="12" t="str">
        <f t="shared" ref="C170" ca="1" si="321">IF(INDIRECT("Supplier!D"&amp;(FLOOR((CELL("row",A170)-2)/8,1)+1)+1)&lt;&gt;"N",INDIRECT("Supplier!D1"),".")</f>
        <v>QLD</v>
      </c>
      <c r="D170" s="10" t="str">
        <f t="shared" ca="1" si="240"/>
        <v/>
      </c>
      <c r="E170" s="10" t="str">
        <f t="shared" ca="1" si="205"/>
        <v/>
      </c>
      <c r="F170" s="10" t="str">
        <f t="shared" ca="1" si="265"/>
        <v/>
      </c>
      <c r="G170" s="31" t="str">
        <f t="shared" ca="1" si="206"/>
        <v/>
      </c>
      <c r="H170">
        <f t="shared" ca="1" si="244"/>
        <v>1</v>
      </c>
      <c r="I170">
        <f t="shared" ca="1" si="241"/>
        <v>1</v>
      </c>
      <c r="J170" t="s">
        <v>78</v>
      </c>
      <c r="K170" s="53" t="s">
        <v>78</v>
      </c>
      <c r="L170" t="s">
        <v>78</v>
      </c>
      <c r="M170" t="s">
        <v>78</v>
      </c>
    </row>
    <row r="171" spans="1:13" x14ac:dyDescent="0.25">
      <c r="A171" s="35">
        <f t="shared" ca="1" si="237"/>
        <v>22</v>
      </c>
      <c r="B171" s="12" t="str">
        <f t="shared" ref="B171" ca="1" si="322">B170</f>
        <v>Lumo Energy</v>
      </c>
      <c r="C171" s="12" t="str">
        <f t="shared" ref="C171" ca="1" si="323">IF(INDIRECT("Supplier!E"&amp;(FLOOR((CELL("row",A171)-2)/8,1)+1)+1)&lt;&gt;"N",INDIRECT("Supplier!E1"),".")</f>
        <v>NSW</v>
      </c>
      <c r="D171" s="10" t="str">
        <f t="shared" ca="1" si="240"/>
        <v/>
      </c>
      <c r="E171" s="10" t="str">
        <f t="shared" ca="1" si="205"/>
        <v/>
      </c>
      <c r="F171" s="10" t="str">
        <f t="shared" ca="1" si="265"/>
        <v/>
      </c>
      <c r="G171" s="31" t="str">
        <f t="shared" ca="1" si="206"/>
        <v/>
      </c>
      <c r="H171">
        <f t="shared" ca="1" si="244"/>
        <v>1</v>
      </c>
      <c r="I171">
        <f t="shared" ca="1" si="241"/>
        <v>1</v>
      </c>
      <c r="J171" t="s">
        <v>78</v>
      </c>
      <c r="K171" s="53" t="s">
        <v>78</v>
      </c>
      <c r="L171" t="s">
        <v>78</v>
      </c>
      <c r="M171" t="s">
        <v>78</v>
      </c>
    </row>
    <row r="172" spans="1:13" x14ac:dyDescent="0.25">
      <c r="A172" s="35">
        <f t="shared" ca="1" si="237"/>
        <v>22</v>
      </c>
      <c r="B172" s="12" t="str">
        <f t="shared" ref="B172" ca="1" si="324">B170</f>
        <v>Lumo Energy</v>
      </c>
      <c r="C172" s="12" t="str">
        <f t="shared" ref="C172" ca="1" si="325">IF(INDIRECT("Supplier!F"&amp;(FLOOR((CELL("row",A172)-2)/8,1)+1)+1)&lt;&gt;"N",INDIRECT("Supplier!F1"),".")</f>
        <v>VIC</v>
      </c>
      <c r="D172" s="10" t="str">
        <f t="shared" ca="1" si="240"/>
        <v/>
      </c>
      <c r="E172" s="10" t="str">
        <f t="shared" ca="1" si="205"/>
        <v/>
      </c>
      <c r="F172" s="10" t="str">
        <f t="shared" ca="1" si="265"/>
        <v/>
      </c>
      <c r="G172" s="31" t="str">
        <f t="shared" ca="1" si="206"/>
        <v/>
      </c>
      <c r="H172">
        <f t="shared" ca="1" si="244"/>
        <v>1</v>
      </c>
      <c r="I172">
        <f t="shared" ca="1" si="241"/>
        <v>1</v>
      </c>
      <c r="J172" t="s">
        <v>78</v>
      </c>
      <c r="K172" s="53" t="s">
        <v>78</v>
      </c>
      <c r="L172" t="s">
        <v>78</v>
      </c>
      <c r="M172" t="s">
        <v>78</v>
      </c>
    </row>
    <row r="173" spans="1:13" x14ac:dyDescent="0.25">
      <c r="A173" s="35">
        <f t="shared" ca="1" si="237"/>
        <v>22</v>
      </c>
      <c r="B173" s="12" t="str">
        <f t="shared" ref="B173" ca="1" si="326">B170</f>
        <v>Lumo Energy</v>
      </c>
      <c r="C173" s="12" t="str">
        <f t="shared" ref="C173" ca="1" si="327">IF(INDIRECT("Supplier!G"&amp;(FLOOR((CELL("row",A173)-2)/8,1)+1)+1)&lt;&gt;"N",INDIRECT("Supplier!G1"),".")</f>
        <v>.</v>
      </c>
      <c r="D173" s="10" t="str">
        <f t="shared" ca="1" si="240"/>
        <v>-</v>
      </c>
      <c r="E173" s="10" t="str">
        <f t="shared" ca="1" si="205"/>
        <v>-</v>
      </c>
      <c r="F173" s="10" t="str">
        <f t="shared" ca="1" si="265"/>
        <v>-</v>
      </c>
      <c r="G173" s="31" t="str">
        <f t="shared" ca="1" si="206"/>
        <v>-</v>
      </c>
      <c r="H173">
        <f t="shared" ca="1" si="244"/>
        <v>0</v>
      </c>
      <c r="I173">
        <f t="shared" ca="1" si="241"/>
        <v>0</v>
      </c>
      <c r="J173" t="s">
        <v>78</v>
      </c>
      <c r="K173" s="53" t="s">
        <v>78</v>
      </c>
      <c r="L173" t="s">
        <v>78</v>
      </c>
      <c r="M173" t="s">
        <v>78</v>
      </c>
    </row>
    <row r="174" spans="1:13" x14ac:dyDescent="0.25">
      <c r="A174" s="35">
        <f t="shared" ca="1" si="237"/>
        <v>22</v>
      </c>
      <c r="B174" s="12" t="str">
        <f t="shared" ref="B174" ca="1" si="328">B170</f>
        <v>Lumo Energy</v>
      </c>
      <c r="C174" s="12" t="str">
        <f t="shared" ref="C174" ca="1" si="329">IF(INDIRECT("Supplier!H"&amp;(FLOOR((CELL("row",A174)-2)/8,1)+1)+1)&lt;&gt;"N",INDIRECT("Supplier!H1"),".")</f>
        <v>SA</v>
      </c>
      <c r="D174" s="10" t="str">
        <f t="shared" ca="1" si="240"/>
        <v/>
      </c>
      <c r="E174" s="10" t="str">
        <f t="shared" ca="1" si="205"/>
        <v/>
      </c>
      <c r="F174" s="10" t="str">
        <f t="shared" ca="1" si="265"/>
        <v/>
      </c>
      <c r="G174" s="31" t="str">
        <f t="shared" ca="1" si="206"/>
        <v/>
      </c>
      <c r="H174">
        <f t="shared" ca="1" si="244"/>
        <v>1</v>
      </c>
      <c r="I174">
        <f t="shared" ca="1" si="241"/>
        <v>1</v>
      </c>
      <c r="J174" t="s">
        <v>78</v>
      </c>
      <c r="K174" s="53" t="s">
        <v>78</v>
      </c>
      <c r="L174" t="s">
        <v>78</v>
      </c>
      <c r="M174" t="s">
        <v>78</v>
      </c>
    </row>
    <row r="175" spans="1:13" x14ac:dyDescent="0.25">
      <c r="A175" s="35">
        <f t="shared" ca="1" si="237"/>
        <v>22</v>
      </c>
      <c r="B175" s="12" t="str">
        <f t="shared" ref="B175" ca="1" si="330">B170</f>
        <v>Lumo Energy</v>
      </c>
      <c r="C175" s="12" t="str">
        <f t="shared" ref="C175" ca="1" si="331">IF(INDIRECT("Supplier!I"&amp;(FLOOR((CELL("row",A175)-2)/8,1)+1)+1)&lt;&gt;"N",INDIRECT("Supplier!I1"),".")</f>
        <v>.</v>
      </c>
      <c r="D175" s="10" t="str">
        <f t="shared" ca="1" si="240"/>
        <v>-</v>
      </c>
      <c r="E175" s="10" t="str">
        <f t="shared" ca="1" si="205"/>
        <v>-</v>
      </c>
      <c r="F175" s="10" t="str">
        <f t="shared" ca="1" si="265"/>
        <v>-</v>
      </c>
      <c r="G175" s="31" t="str">
        <f t="shared" ca="1" si="206"/>
        <v>-</v>
      </c>
      <c r="H175">
        <f t="shared" ca="1" si="244"/>
        <v>0</v>
      </c>
      <c r="I175">
        <f t="shared" ca="1" si="241"/>
        <v>0</v>
      </c>
      <c r="J175" t="s">
        <v>78</v>
      </c>
      <c r="K175" s="53" t="s">
        <v>78</v>
      </c>
      <c r="L175" t="s">
        <v>78</v>
      </c>
      <c r="M175" t="s">
        <v>78</v>
      </c>
    </row>
    <row r="176" spans="1:13" x14ac:dyDescent="0.25">
      <c r="A176" s="35">
        <f t="shared" ca="1" si="237"/>
        <v>22</v>
      </c>
      <c r="B176" s="12" t="str">
        <f t="shared" ref="B176" ca="1" si="332">B170</f>
        <v>Lumo Energy</v>
      </c>
      <c r="C176" s="12" t="str">
        <f t="shared" ref="C176" ca="1" si="333">IF(INDIRECT("Supplier!J"&amp;(FLOOR((CELL("row",A176)-2)/8,1)+1)+1)&lt;&gt;"N",INDIRECT("Supplier!J1"),".")</f>
        <v>.</v>
      </c>
      <c r="D176" s="10" t="str">
        <f t="shared" ca="1" si="240"/>
        <v>-</v>
      </c>
      <c r="E176" s="10" t="str">
        <f t="shared" ca="1" si="205"/>
        <v>-</v>
      </c>
      <c r="F176" s="10" t="str">
        <f t="shared" ca="1" si="265"/>
        <v>-</v>
      </c>
      <c r="G176" s="31" t="str">
        <f t="shared" ca="1" si="206"/>
        <v>-</v>
      </c>
      <c r="H176">
        <f t="shared" ca="1" si="244"/>
        <v>0</v>
      </c>
      <c r="I176">
        <f t="shared" ca="1" si="241"/>
        <v>0</v>
      </c>
      <c r="J176" t="s">
        <v>78</v>
      </c>
      <c r="K176" s="53" t="s">
        <v>78</v>
      </c>
      <c r="L176" t="s">
        <v>78</v>
      </c>
      <c r="M176" t="s">
        <v>78</v>
      </c>
    </row>
    <row r="177" spans="1:13" x14ac:dyDescent="0.25">
      <c r="A177" s="35">
        <f t="shared" ca="1" si="237"/>
        <v>22</v>
      </c>
      <c r="B177" s="12" t="str">
        <f t="shared" ref="B177" ca="1" si="334">B170</f>
        <v>Lumo Energy</v>
      </c>
      <c r="C177" s="12" t="str">
        <f t="shared" ref="C177" ca="1" si="335">IF(INDIRECT("Supplier!K"&amp;(FLOOR((CELL("row",A177)-2)/8,1)+1)+1)&lt;&gt;"N",INDIRECT("Supplier!K1"),".")</f>
        <v>.</v>
      </c>
      <c r="D177" s="10" t="str">
        <f t="shared" ca="1" si="240"/>
        <v>-</v>
      </c>
      <c r="E177" s="10" t="str">
        <f t="shared" ca="1" si="205"/>
        <v>-</v>
      </c>
      <c r="F177" s="10" t="str">
        <f t="shared" ca="1" si="265"/>
        <v>-</v>
      </c>
      <c r="G177" s="31" t="str">
        <f t="shared" ca="1" si="206"/>
        <v>-</v>
      </c>
      <c r="H177">
        <f t="shared" ca="1" si="244"/>
        <v>0</v>
      </c>
      <c r="I177">
        <f t="shared" ca="1" si="241"/>
        <v>0</v>
      </c>
      <c r="J177" t="s">
        <v>78</v>
      </c>
      <c r="K177" s="53" t="s">
        <v>78</v>
      </c>
      <c r="L177" t="s">
        <v>78</v>
      </c>
      <c r="M177" t="s">
        <v>78</v>
      </c>
    </row>
    <row r="178" spans="1:13" x14ac:dyDescent="0.25">
      <c r="A178" s="9">
        <f t="shared" ca="1" si="237"/>
        <v>23</v>
      </c>
      <c r="B178" s="10" t="str">
        <f t="shared" ref="B178" ca="1" si="336">INDIRECT("Supplier!B" &amp; (FLOOR((CELL("row",  A178) - 2)  / 8, 1) + 1) + 1)</f>
        <v>Red Energy</v>
      </c>
      <c r="C178" s="10" t="str">
        <f t="shared" ref="C178" ca="1" si="337">IF(INDIRECT("Supplier!D"&amp;(FLOOR((CELL("row",A178)-2)/8,1)+1)+1)&lt;&gt;"N",INDIRECT("Supplier!D1"),".")</f>
        <v>.</v>
      </c>
      <c r="D178" s="10" t="str">
        <f t="shared" ca="1" si="240"/>
        <v>-</v>
      </c>
      <c r="E178" s="10" t="str">
        <f t="shared" ca="1" si="205"/>
        <v>-</v>
      </c>
      <c r="F178" s="10" t="str">
        <f t="shared" ca="1" si="265"/>
        <v>-</v>
      </c>
      <c r="G178" s="31" t="str">
        <f t="shared" ca="1" si="206"/>
        <v>-</v>
      </c>
      <c r="H178">
        <f t="shared" ca="1" si="244"/>
        <v>0</v>
      </c>
      <c r="I178">
        <f t="shared" ca="1" si="241"/>
        <v>0</v>
      </c>
      <c r="J178" t="s">
        <v>78</v>
      </c>
      <c r="K178" s="53" t="s">
        <v>78</v>
      </c>
      <c r="L178" t="s">
        <v>78</v>
      </c>
      <c r="M178" t="s">
        <v>78</v>
      </c>
    </row>
    <row r="179" spans="1:13" x14ac:dyDescent="0.25">
      <c r="A179" s="9">
        <f t="shared" ca="1" si="237"/>
        <v>23</v>
      </c>
      <c r="B179" s="10" t="str">
        <f t="shared" ref="B179" ca="1" si="338">B178</f>
        <v>Red Energy</v>
      </c>
      <c r="C179" s="10" t="str">
        <f t="shared" ref="C179" ca="1" si="339">IF(INDIRECT("Supplier!E"&amp;(FLOOR((CELL("row",A179)-2)/8,1)+1)+1)&lt;&gt;"N",INDIRECT("Supplier!E1"),".")</f>
        <v>NSW</v>
      </c>
      <c r="D179" s="10" t="str">
        <f t="shared" ca="1" si="240"/>
        <v/>
      </c>
      <c r="E179" s="10" t="str">
        <f ca="1">IF(C179 = ".", "-","" )</f>
        <v/>
      </c>
      <c r="F179" s="10" t="str">
        <f t="shared" ca="1" si="265"/>
        <v/>
      </c>
      <c r="G179" s="31" t="str">
        <f ca="1">IF(C179 = ".", "-","" )</f>
        <v/>
      </c>
      <c r="H179">
        <f t="shared" ca="1" si="244"/>
        <v>1</v>
      </c>
      <c r="I179">
        <f t="shared" ca="1" si="241"/>
        <v>1</v>
      </c>
      <c r="J179" t="s">
        <v>78</v>
      </c>
      <c r="K179" s="53" t="s">
        <v>78</v>
      </c>
      <c r="L179" t="s">
        <v>78</v>
      </c>
      <c r="M179" t="s">
        <v>78</v>
      </c>
    </row>
    <row r="180" spans="1:13" x14ac:dyDescent="0.25">
      <c r="A180" s="9">
        <f t="shared" ca="1" si="237"/>
        <v>23</v>
      </c>
      <c r="B180" s="10" t="str">
        <f t="shared" ref="B180" ca="1" si="340">B178</f>
        <v>Red Energy</v>
      </c>
      <c r="C180" s="10" t="str">
        <f t="shared" ref="C180" ca="1" si="341">IF(INDIRECT("Supplier!F"&amp;(FLOOR((CELL("row",A180)-2)/8,1)+1)+1)&lt;&gt;"N",INDIRECT("Supplier!F1"),".")</f>
        <v>VIC</v>
      </c>
      <c r="D180" s="10" t="str">
        <f t="shared" ca="1" si="240"/>
        <v/>
      </c>
      <c r="E180" s="10" t="str">
        <f ca="1">IF(C180 = ".", "-","" )</f>
        <v/>
      </c>
      <c r="F180" s="10" t="str">
        <f t="shared" ca="1" si="265"/>
        <v/>
      </c>
      <c r="G180" s="31" t="str">
        <f ca="1">IF(C180 = ".", "-","" )</f>
        <v/>
      </c>
      <c r="H180">
        <f t="shared" ca="1" si="244"/>
        <v>1</v>
      </c>
      <c r="I180">
        <f t="shared" ca="1" si="241"/>
        <v>1</v>
      </c>
      <c r="J180" t="s">
        <v>78</v>
      </c>
      <c r="K180" s="53" t="s">
        <v>78</v>
      </c>
      <c r="L180" t="s">
        <v>78</v>
      </c>
      <c r="M180" t="s">
        <v>78</v>
      </c>
    </row>
    <row r="181" spans="1:13" x14ac:dyDescent="0.25">
      <c r="A181" s="9">
        <f t="shared" ca="1" si="237"/>
        <v>23</v>
      </c>
      <c r="B181" s="10" t="str">
        <f t="shared" ref="B181" ca="1" si="342">B178</f>
        <v>Red Energy</v>
      </c>
      <c r="C181" s="10" t="str">
        <f t="shared" ref="C181" ca="1" si="343">IF(INDIRECT("Supplier!G"&amp;(FLOOR((CELL("row",A181)-2)/8,1)+1)+1)&lt;&gt;"N",INDIRECT("Supplier!G1"),".")</f>
        <v>.</v>
      </c>
      <c r="D181" s="10" t="str">
        <f t="shared" ca="1" si="240"/>
        <v>-</v>
      </c>
      <c r="E181" s="10" t="str">
        <f ca="1">IF(C181 = ".", "-","" )</f>
        <v>-</v>
      </c>
      <c r="F181" s="10" t="str">
        <f t="shared" ca="1" si="265"/>
        <v>-</v>
      </c>
      <c r="G181" s="31" t="str">
        <f ca="1">IF(C181 = ".", "-","" )</f>
        <v>-</v>
      </c>
      <c r="H181">
        <f t="shared" ca="1" si="244"/>
        <v>0</v>
      </c>
      <c r="I181">
        <f t="shared" ca="1" si="241"/>
        <v>0</v>
      </c>
      <c r="J181" t="s">
        <v>78</v>
      </c>
      <c r="K181" s="53" t="s">
        <v>78</v>
      </c>
      <c r="L181" t="s">
        <v>78</v>
      </c>
      <c r="M181" t="s">
        <v>78</v>
      </c>
    </row>
    <row r="182" spans="1:13" x14ac:dyDescent="0.25">
      <c r="A182" s="9">
        <f t="shared" ca="1" si="237"/>
        <v>23</v>
      </c>
      <c r="B182" s="10" t="str">
        <f t="shared" ref="B182" ca="1" si="344">B178</f>
        <v>Red Energy</v>
      </c>
      <c r="C182" s="10" t="str">
        <f t="shared" ref="C182" ca="1" si="345">IF(INDIRECT("Supplier!H"&amp;(FLOOR((CELL("row",A182)-2)/8,1)+1)+1)&lt;&gt;"N",INDIRECT("Supplier!H1"),".")</f>
        <v>SA</v>
      </c>
      <c r="D182" s="10" t="str">
        <f t="shared" ca="1" si="240"/>
        <v/>
      </c>
      <c r="E182" s="10" t="str">
        <f ca="1">IF(C182 = ".", "-","" )</f>
        <v/>
      </c>
      <c r="F182" s="10" t="str">
        <f t="shared" ca="1" si="265"/>
        <v/>
      </c>
      <c r="G182" s="31" t="str">
        <f ca="1">IF(C182 = ".", "-","" )</f>
        <v/>
      </c>
      <c r="H182">
        <f t="shared" ca="1" si="244"/>
        <v>1</v>
      </c>
      <c r="I182">
        <f t="shared" ca="1" si="241"/>
        <v>1</v>
      </c>
      <c r="J182" t="s">
        <v>78</v>
      </c>
      <c r="K182" s="53" t="s">
        <v>78</v>
      </c>
      <c r="L182" t="s">
        <v>78</v>
      </c>
      <c r="M182" t="s">
        <v>78</v>
      </c>
    </row>
    <row r="183" spans="1:13" x14ac:dyDescent="0.25">
      <c r="A183" s="9">
        <f t="shared" ca="1" si="237"/>
        <v>23</v>
      </c>
      <c r="B183" s="10" t="str">
        <f t="shared" ref="B183" ca="1" si="346">B178</f>
        <v>Red Energy</v>
      </c>
      <c r="C183" s="10" t="str">
        <f t="shared" ref="C183" ca="1" si="347">IF(INDIRECT("Supplier!I"&amp;(FLOOR((CELL("row",A183)-2)/8,1)+1)+1)&lt;&gt;"N",INDIRECT("Supplier!I1"),".")</f>
        <v>.</v>
      </c>
      <c r="D183" s="10" t="str">
        <f t="shared" ca="1" si="240"/>
        <v>-</v>
      </c>
      <c r="E183" s="10" t="str">
        <f ca="1">IF(C183 = ".", "-","" )</f>
        <v>-</v>
      </c>
      <c r="F183" s="10" t="str">
        <f t="shared" ca="1" si="265"/>
        <v>-</v>
      </c>
      <c r="G183" s="31" t="str">
        <f ca="1">IF(C183 = ".", "-","" )</f>
        <v>-</v>
      </c>
      <c r="H183">
        <f t="shared" ca="1" si="244"/>
        <v>0</v>
      </c>
      <c r="I183">
        <f t="shared" ca="1" si="241"/>
        <v>0</v>
      </c>
      <c r="J183" t="s">
        <v>78</v>
      </c>
      <c r="K183" s="53" t="s">
        <v>78</v>
      </c>
      <c r="L183" t="s">
        <v>78</v>
      </c>
      <c r="M183" t="s">
        <v>78</v>
      </c>
    </row>
    <row r="184" spans="1:13" x14ac:dyDescent="0.25">
      <c r="A184" s="9">
        <f t="shared" ca="1" si="237"/>
        <v>23</v>
      </c>
      <c r="B184" s="10" t="str">
        <f t="shared" ref="B184" ca="1" si="348">B178</f>
        <v>Red Energy</v>
      </c>
      <c r="C184" s="10" t="str">
        <f t="shared" ref="C184" ca="1" si="349">IF(INDIRECT("Supplier!J"&amp;(FLOOR((CELL("row",A184)-2)/8,1)+1)+1)&lt;&gt;"N",INDIRECT("Supplier!J1"),".")</f>
        <v>.</v>
      </c>
      <c r="D184" s="10" t="str">
        <f t="shared" ca="1" si="240"/>
        <v>-</v>
      </c>
      <c r="E184" s="10" t="str">
        <f ca="1">IF(C184 = ".", "-","" )</f>
        <v>-</v>
      </c>
      <c r="F184" s="10" t="str">
        <f t="shared" ca="1" si="265"/>
        <v>-</v>
      </c>
      <c r="G184" s="31" t="str">
        <f ca="1">IF(C184 = ".", "-","" )</f>
        <v>-</v>
      </c>
      <c r="H184">
        <f t="shared" ca="1" si="244"/>
        <v>0</v>
      </c>
      <c r="I184">
        <f t="shared" ca="1" si="241"/>
        <v>0</v>
      </c>
      <c r="J184" t="s">
        <v>78</v>
      </c>
      <c r="K184" s="53" t="s">
        <v>78</v>
      </c>
      <c r="L184" t="s">
        <v>78</v>
      </c>
      <c r="M184" t="s">
        <v>78</v>
      </c>
    </row>
    <row r="185" spans="1:13" x14ac:dyDescent="0.25">
      <c r="A185" s="9">
        <f t="shared" ca="1" si="237"/>
        <v>23</v>
      </c>
      <c r="B185" s="10" t="str">
        <f t="shared" ref="B185" ca="1" si="350">B178</f>
        <v>Red Energy</v>
      </c>
      <c r="C185" s="10" t="str">
        <f t="shared" ref="C185" ca="1" si="351">IF(INDIRECT("Supplier!K"&amp;(FLOOR((CELL("row",A185)-2)/8,1)+1)+1)&lt;&gt;"N",INDIRECT("Supplier!K1"),".")</f>
        <v>.</v>
      </c>
      <c r="D185" s="10" t="str">
        <f t="shared" ca="1" si="240"/>
        <v>-</v>
      </c>
      <c r="E185" s="10" t="str">
        <f ca="1">IF(C185 = ".", "-","" )</f>
        <v>-</v>
      </c>
      <c r="F185" s="10" t="str">
        <f t="shared" ca="1" si="265"/>
        <v>-</v>
      </c>
      <c r="G185" s="31" t="str">
        <f ca="1">IF(C185 = ".", "-","" )</f>
        <v>-</v>
      </c>
      <c r="H185">
        <f t="shared" ca="1" si="244"/>
        <v>0</v>
      </c>
      <c r="I185">
        <f t="shared" ca="1" si="241"/>
        <v>0</v>
      </c>
      <c r="J185" t="s">
        <v>78</v>
      </c>
      <c r="K185" s="53" t="s">
        <v>78</v>
      </c>
      <c r="L185" t="s">
        <v>78</v>
      </c>
      <c r="M185" t="s">
        <v>78</v>
      </c>
    </row>
    <row r="186" spans="1:13" x14ac:dyDescent="0.25">
      <c r="A186" s="35">
        <f t="shared" ca="1" si="237"/>
        <v>24</v>
      </c>
      <c r="B186" s="12" t="str">
        <f t="shared" ref="B186" ca="1" si="352">INDIRECT("Supplier!B" &amp; (FLOOR((CELL("row",  A186) - 2)  / 8, 1) + 1) + 1)</f>
        <v>Simple Energy</v>
      </c>
      <c r="C186" s="12" t="str">
        <f t="shared" ref="C186" ca="1" si="353">IF(INDIRECT("Supplier!D"&amp;(FLOOR((CELL("row",A186)-2)/8,1)+1)+1)&lt;&gt;"N",INDIRECT("Supplier!D1"),".")</f>
        <v>.</v>
      </c>
      <c r="D186" s="10" t="str">
        <f t="shared" ca="1" si="240"/>
        <v>-</v>
      </c>
      <c r="E186" s="10" t="str">
        <f ca="1">IF(C186 = ".", "-","" )</f>
        <v>-</v>
      </c>
      <c r="F186" s="10" t="str">
        <f t="shared" ca="1" si="265"/>
        <v>-</v>
      </c>
      <c r="G186" s="31" t="str">
        <f ca="1">IF(C186 = ".", "-","" )</f>
        <v>-</v>
      </c>
      <c r="H186">
        <f t="shared" ca="1" si="244"/>
        <v>0</v>
      </c>
      <c r="I186">
        <f t="shared" ca="1" si="241"/>
        <v>0</v>
      </c>
      <c r="J186" t="s">
        <v>78</v>
      </c>
      <c r="K186" s="53" t="s">
        <v>78</v>
      </c>
      <c r="L186" t="s">
        <v>78</v>
      </c>
      <c r="M186" t="s">
        <v>78</v>
      </c>
    </row>
    <row r="187" spans="1:13" x14ac:dyDescent="0.25">
      <c r="A187" s="35">
        <f t="shared" ca="1" si="237"/>
        <v>24</v>
      </c>
      <c r="B187" s="12" t="str">
        <f t="shared" ref="B187" ca="1" si="354">B186</f>
        <v>Simple Energy</v>
      </c>
      <c r="C187" s="12" t="str">
        <f t="shared" ref="C187" ca="1" si="355">IF(INDIRECT("Supplier!E"&amp;(FLOOR((CELL("row",A187)-2)/8,1)+1)+1)&lt;&gt;"N",INDIRECT("Supplier!E1"),".")</f>
        <v>.</v>
      </c>
      <c r="D187" s="10" t="str">
        <f t="shared" ca="1" si="240"/>
        <v>-</v>
      </c>
      <c r="E187" s="10" t="str">
        <f ca="1">IF(C187 = ".", "-","" )</f>
        <v>-</v>
      </c>
      <c r="F187" s="10" t="str">
        <f t="shared" ca="1" si="265"/>
        <v>-</v>
      </c>
      <c r="G187" s="31" t="str">
        <f ca="1">IF(C187 = ".", "-","" )</f>
        <v>-</v>
      </c>
      <c r="H187">
        <f t="shared" ca="1" si="244"/>
        <v>0</v>
      </c>
      <c r="I187">
        <f t="shared" ca="1" si="241"/>
        <v>0</v>
      </c>
      <c r="J187" t="s">
        <v>78</v>
      </c>
      <c r="K187" s="53" t="s">
        <v>78</v>
      </c>
      <c r="L187" t="s">
        <v>78</v>
      </c>
      <c r="M187" t="s">
        <v>78</v>
      </c>
    </row>
    <row r="188" spans="1:13" x14ac:dyDescent="0.25">
      <c r="A188" s="35">
        <f t="shared" ca="1" si="237"/>
        <v>24</v>
      </c>
      <c r="B188" s="12" t="str">
        <f t="shared" ref="B188" ca="1" si="356">B186</f>
        <v>Simple Energy</v>
      </c>
      <c r="C188" s="12" t="str">
        <f t="shared" ref="C188" ca="1" si="357">IF(INDIRECT("Supplier!F"&amp;(FLOOR((CELL("row",A188)-2)/8,1)+1)+1)&lt;&gt;"N",INDIRECT("Supplier!F1"),".")</f>
        <v>VIC</v>
      </c>
      <c r="D188" s="10" t="str">
        <f t="shared" ca="1" si="240"/>
        <v/>
      </c>
      <c r="E188" s="10" t="str">
        <f ca="1">IF(C188 = ".", "-","" )</f>
        <v/>
      </c>
      <c r="F188" s="10" t="str">
        <f t="shared" ca="1" si="265"/>
        <v/>
      </c>
      <c r="G188" s="31" t="str">
        <f ca="1">IF(C188 = ".", "-","" )</f>
        <v/>
      </c>
      <c r="H188">
        <f t="shared" ca="1" si="244"/>
        <v>1</v>
      </c>
      <c r="I188">
        <f t="shared" ca="1" si="241"/>
        <v>1</v>
      </c>
      <c r="J188" t="s">
        <v>78</v>
      </c>
      <c r="K188" s="53" t="s">
        <v>78</v>
      </c>
      <c r="L188" t="s">
        <v>78</v>
      </c>
      <c r="M188" t="s">
        <v>78</v>
      </c>
    </row>
    <row r="189" spans="1:13" x14ac:dyDescent="0.25">
      <c r="A189" s="35">
        <f t="shared" ca="1" si="237"/>
        <v>24</v>
      </c>
      <c r="B189" s="12" t="str">
        <f t="shared" ref="B189" ca="1" si="358">B186</f>
        <v>Simple Energy</v>
      </c>
      <c r="C189" s="12" t="str">
        <f t="shared" ref="C189" ca="1" si="359">IF(INDIRECT("Supplier!G"&amp;(FLOOR((CELL("row",A189)-2)/8,1)+1)+1)&lt;&gt;"N",INDIRECT("Supplier!G1"),".")</f>
        <v>.</v>
      </c>
      <c r="D189" s="10" t="str">
        <f t="shared" ca="1" si="240"/>
        <v>-</v>
      </c>
      <c r="E189" s="10" t="str">
        <f ca="1">IF(C189 = ".", "-","" )</f>
        <v>-</v>
      </c>
      <c r="F189" s="10" t="str">
        <f t="shared" ca="1" si="265"/>
        <v>-</v>
      </c>
      <c r="G189" s="31" t="str">
        <f ca="1">IF(C189 = ".", "-","" )</f>
        <v>-</v>
      </c>
      <c r="H189">
        <f t="shared" ca="1" si="244"/>
        <v>0</v>
      </c>
      <c r="I189">
        <f t="shared" ca="1" si="241"/>
        <v>0</v>
      </c>
      <c r="J189" t="s">
        <v>78</v>
      </c>
      <c r="K189" s="53" t="s">
        <v>78</v>
      </c>
      <c r="L189" t="s">
        <v>78</v>
      </c>
      <c r="M189" t="s">
        <v>78</v>
      </c>
    </row>
    <row r="190" spans="1:13" x14ac:dyDescent="0.25">
      <c r="A190" s="35">
        <f t="shared" ca="1" si="237"/>
        <v>24</v>
      </c>
      <c r="B190" s="12" t="str">
        <f t="shared" ref="B190" ca="1" si="360">B186</f>
        <v>Simple Energy</v>
      </c>
      <c r="C190" s="12" t="str">
        <f t="shared" ref="C190" ca="1" si="361">IF(INDIRECT("Supplier!H"&amp;(FLOOR((CELL("row",A190)-2)/8,1)+1)+1)&lt;&gt;"N",INDIRECT("Supplier!H1"),".")</f>
        <v>SA</v>
      </c>
      <c r="D190" s="10" t="str">
        <f t="shared" ca="1" si="240"/>
        <v/>
      </c>
      <c r="E190" s="10" t="str">
        <f ca="1">IF(C190 = ".", "-","" )</f>
        <v/>
      </c>
      <c r="F190" s="10" t="str">
        <f t="shared" ca="1" si="265"/>
        <v/>
      </c>
      <c r="G190" s="31" t="str">
        <f ca="1">IF(C190 = ".", "-","" )</f>
        <v/>
      </c>
      <c r="H190">
        <f t="shared" ca="1" si="244"/>
        <v>1</v>
      </c>
      <c r="I190">
        <f t="shared" ca="1" si="241"/>
        <v>1</v>
      </c>
      <c r="J190" t="s">
        <v>78</v>
      </c>
      <c r="K190" s="53" t="s">
        <v>78</v>
      </c>
      <c r="L190" t="s">
        <v>78</v>
      </c>
      <c r="M190" t="s">
        <v>78</v>
      </c>
    </row>
    <row r="191" spans="1:13" x14ac:dyDescent="0.25">
      <c r="A191" s="35">
        <f t="shared" ca="1" si="237"/>
        <v>24</v>
      </c>
      <c r="B191" s="12" t="str">
        <f t="shared" ref="B191" ca="1" si="362">B186</f>
        <v>Simple Energy</v>
      </c>
      <c r="C191" s="12" t="str">
        <f t="shared" ref="C191" ca="1" si="363">IF(INDIRECT("Supplier!I"&amp;(FLOOR((CELL("row",A191)-2)/8,1)+1)+1)&lt;&gt;"N",INDIRECT("Supplier!I1"),".")</f>
        <v>.</v>
      </c>
      <c r="D191" s="10" t="str">
        <f t="shared" ca="1" si="240"/>
        <v>-</v>
      </c>
      <c r="E191" s="10" t="str">
        <f ca="1">IF(C191 = ".", "-","" )</f>
        <v>-</v>
      </c>
      <c r="F191" s="10" t="str">
        <f t="shared" ca="1" si="265"/>
        <v>-</v>
      </c>
      <c r="G191" s="31" t="str">
        <f ca="1">IF(C191 = ".", "-","" )</f>
        <v>-</v>
      </c>
      <c r="H191">
        <f t="shared" ca="1" si="244"/>
        <v>0</v>
      </c>
      <c r="I191">
        <f t="shared" ca="1" si="241"/>
        <v>0</v>
      </c>
      <c r="J191" t="s">
        <v>78</v>
      </c>
      <c r="K191" s="53" t="s">
        <v>78</v>
      </c>
      <c r="L191" t="s">
        <v>78</v>
      </c>
      <c r="M191" t="s">
        <v>78</v>
      </c>
    </row>
    <row r="192" spans="1:13" x14ac:dyDescent="0.25">
      <c r="A192" s="35">
        <f t="shared" ca="1" si="237"/>
        <v>24</v>
      </c>
      <c r="B192" s="12" t="str">
        <f t="shared" ref="B192" ca="1" si="364">B186</f>
        <v>Simple Energy</v>
      </c>
      <c r="C192" s="12" t="str">
        <f t="shared" ref="C192" ca="1" si="365">IF(INDIRECT("Supplier!J"&amp;(FLOOR((CELL("row",A192)-2)/8,1)+1)+1)&lt;&gt;"N",INDIRECT("Supplier!J1"),".")</f>
        <v>.</v>
      </c>
      <c r="D192" s="10" t="str">
        <f t="shared" ca="1" si="240"/>
        <v>-</v>
      </c>
      <c r="E192" s="10" t="str">
        <f ca="1">IF(C192 = ".", "-","" )</f>
        <v>-</v>
      </c>
      <c r="F192" s="10" t="str">
        <f t="shared" ca="1" si="265"/>
        <v>-</v>
      </c>
      <c r="G192" s="31" t="str">
        <f ca="1">IF(C192 = ".", "-","" )</f>
        <v>-</v>
      </c>
      <c r="H192">
        <f t="shared" ca="1" si="244"/>
        <v>0</v>
      </c>
      <c r="I192">
        <f t="shared" ca="1" si="241"/>
        <v>0</v>
      </c>
      <c r="J192" t="s">
        <v>78</v>
      </c>
      <c r="K192" s="53" t="s">
        <v>78</v>
      </c>
      <c r="L192" t="s">
        <v>78</v>
      </c>
      <c r="M192" t="s">
        <v>78</v>
      </c>
    </row>
    <row r="193" spans="1:13" x14ac:dyDescent="0.25">
      <c r="A193" s="35">
        <f t="shared" ca="1" si="237"/>
        <v>24</v>
      </c>
      <c r="B193" s="12" t="str">
        <f t="shared" ref="B193" ca="1" si="366">B186</f>
        <v>Simple Energy</v>
      </c>
      <c r="C193" s="12" t="str">
        <f t="shared" ref="C193" ca="1" si="367">IF(INDIRECT("Supplier!K"&amp;(FLOOR((CELL("row",A193)-2)/8,1)+1)+1)&lt;&gt;"N",INDIRECT("Supplier!K1"),".")</f>
        <v>.</v>
      </c>
      <c r="D193" s="10" t="str">
        <f t="shared" ca="1" si="240"/>
        <v>-</v>
      </c>
      <c r="E193" s="10" t="str">
        <f ca="1">IF(C193 = ".", "-","" )</f>
        <v>-</v>
      </c>
      <c r="F193" s="10" t="str">
        <f t="shared" ca="1" si="265"/>
        <v>-</v>
      </c>
      <c r="G193" s="31" t="str">
        <f ca="1">IF(C193 = ".", "-","" )</f>
        <v>-</v>
      </c>
      <c r="H193">
        <f t="shared" ca="1" si="244"/>
        <v>0</v>
      </c>
      <c r="I193">
        <f t="shared" ca="1" si="241"/>
        <v>0</v>
      </c>
      <c r="J193" t="s">
        <v>78</v>
      </c>
      <c r="K193" s="53" t="s">
        <v>78</v>
      </c>
      <c r="L193" t="s">
        <v>78</v>
      </c>
      <c r="M193" t="s">
        <v>78</v>
      </c>
    </row>
    <row r="194" spans="1:13" x14ac:dyDescent="0.25">
      <c r="A194" s="9">
        <f t="shared" ca="1" si="237"/>
        <v>25</v>
      </c>
      <c r="B194" s="10" t="str">
        <f t="shared" ref="B194" ca="1" si="368">INDIRECT("Supplier!B" &amp; (FLOOR((CELL("row",  A194) - 2)  / 8, 1) + 1) + 1)</f>
        <v>South Australia Energy</v>
      </c>
      <c r="C194" s="10" t="str">
        <f t="shared" ref="C194" ca="1" si="369">IF(INDIRECT("Supplier!D"&amp;(FLOOR((CELL("row",A194)-2)/8,1)+1)+1)&lt;&gt;"N",INDIRECT("Supplier!D1"),".")</f>
        <v>.</v>
      </c>
      <c r="D194" s="10" t="str">
        <f t="shared" ca="1" si="240"/>
        <v>-</v>
      </c>
      <c r="E194" s="10" t="str">
        <f ca="1">IF(C194 = ".", "-","" )</f>
        <v>-</v>
      </c>
      <c r="F194" s="10" t="str">
        <f t="shared" ca="1" si="265"/>
        <v>-</v>
      </c>
      <c r="G194" s="31" t="str">
        <f ca="1">IF(C194 = ".", "-","" )</f>
        <v>-</v>
      </c>
      <c r="H194">
        <f t="shared" ca="1" si="244"/>
        <v>0</v>
      </c>
      <c r="I194">
        <f t="shared" ca="1" si="241"/>
        <v>0</v>
      </c>
      <c r="J194" t="s">
        <v>78</v>
      </c>
      <c r="K194" s="53" t="s">
        <v>78</v>
      </c>
      <c r="L194" t="s">
        <v>78</v>
      </c>
      <c r="M194" t="s">
        <v>78</v>
      </c>
    </row>
    <row r="195" spans="1:13" x14ac:dyDescent="0.25">
      <c r="A195" s="9">
        <f t="shared" ref="A195:A233" ca="1" si="370">FLOOR((CELL("row",  A195) - 2)  / 8, 1) + 1</f>
        <v>25</v>
      </c>
      <c r="B195" s="10" t="str">
        <f t="shared" ref="B195" ca="1" si="371">B194</f>
        <v>South Australia Energy</v>
      </c>
      <c r="C195" s="10" t="str">
        <f t="shared" ref="C195" ca="1" si="372">IF(INDIRECT("Supplier!E"&amp;(FLOOR((CELL("row",A195)-2)/8,1)+1)+1)&lt;&gt;"N",INDIRECT("Supplier!E1"),".")</f>
        <v>.</v>
      </c>
      <c r="D195" s="10" t="str">
        <f t="shared" ref="D195:D233" ca="1" si="373">IF(C195 = ".", "-","" )</f>
        <v>-</v>
      </c>
      <c r="E195" s="10" t="str">
        <f ca="1">IF(C195 = ".", "-","" )</f>
        <v>-</v>
      </c>
      <c r="F195" s="10" t="str">
        <f t="shared" ca="1" si="265"/>
        <v>-</v>
      </c>
      <c r="G195" s="31" t="str">
        <f ca="1">IF(C195 = ".", "-","" )</f>
        <v>-</v>
      </c>
      <c r="H195">
        <f t="shared" ca="1" si="244"/>
        <v>0</v>
      </c>
      <c r="I195">
        <f t="shared" ref="I195:I233" ca="1" si="374">IF(C195 &lt;&gt; ".", 1, 0)</f>
        <v>0</v>
      </c>
      <c r="J195" t="s">
        <v>78</v>
      </c>
      <c r="K195" s="53" t="s">
        <v>78</v>
      </c>
      <c r="L195" t="s">
        <v>78</v>
      </c>
      <c r="M195" t="s">
        <v>78</v>
      </c>
    </row>
    <row r="196" spans="1:13" x14ac:dyDescent="0.25">
      <c r="A196" s="9">
        <f t="shared" ca="1" si="370"/>
        <v>25</v>
      </c>
      <c r="B196" s="10" t="str">
        <f t="shared" ref="B196" ca="1" si="375">B194</f>
        <v>South Australia Energy</v>
      </c>
      <c r="C196" s="10" t="str">
        <f t="shared" ref="C196" ca="1" si="376">IF(INDIRECT("Supplier!F"&amp;(FLOOR((CELL("row",A196)-2)/8,1)+1)+1)&lt;&gt;"N",INDIRECT("Supplier!F1"),".")</f>
        <v>.</v>
      </c>
      <c r="D196" s="10" t="str">
        <f t="shared" ca="1" si="373"/>
        <v>-</v>
      </c>
      <c r="E196" s="10" t="str">
        <f ca="1">IF(C196 = ".", "-","" )</f>
        <v>-</v>
      </c>
      <c r="F196" s="10" t="str">
        <f t="shared" ca="1" si="265"/>
        <v>-</v>
      </c>
      <c r="G196" s="31" t="str">
        <f ca="1">IF(C196 = ".", "-","" )</f>
        <v>-</v>
      </c>
      <c r="H196">
        <f ca="1">IF(C196 &lt;&gt; ".", 1, 0)</f>
        <v>0</v>
      </c>
      <c r="I196">
        <f t="shared" ca="1" si="374"/>
        <v>0</v>
      </c>
      <c r="J196" t="s">
        <v>78</v>
      </c>
      <c r="K196" s="53" t="s">
        <v>78</v>
      </c>
      <c r="L196" t="s">
        <v>78</v>
      </c>
      <c r="M196" t="s">
        <v>78</v>
      </c>
    </row>
    <row r="197" spans="1:13" x14ac:dyDescent="0.25">
      <c r="A197" s="9">
        <f t="shared" ca="1" si="370"/>
        <v>25</v>
      </c>
      <c r="B197" s="10" t="str">
        <f t="shared" ref="B197" ca="1" si="377">B194</f>
        <v>South Australia Energy</v>
      </c>
      <c r="C197" s="10" t="str">
        <f t="shared" ref="C197" ca="1" si="378">IF(INDIRECT("Supplier!G"&amp;(FLOOR((CELL("row",A197)-2)/8,1)+1)+1)&lt;&gt;"N",INDIRECT("Supplier!G1"),".")</f>
        <v>.</v>
      </c>
      <c r="D197" s="10" t="str">
        <f t="shared" ca="1" si="373"/>
        <v>-</v>
      </c>
      <c r="E197" s="10" t="str">
        <f ca="1">IF(C197 = ".", "-","" )</f>
        <v>-</v>
      </c>
      <c r="F197" s="10" t="str">
        <f t="shared" ca="1" si="265"/>
        <v>-</v>
      </c>
      <c r="G197" s="31" t="str">
        <f ca="1">IF(C197 = ".", "-","" )</f>
        <v>-</v>
      </c>
      <c r="H197">
        <f ca="1">IF(C197 &lt;&gt; ".", 1, 0)</f>
        <v>0</v>
      </c>
      <c r="I197">
        <f t="shared" ca="1" si="374"/>
        <v>0</v>
      </c>
      <c r="J197" t="s">
        <v>78</v>
      </c>
      <c r="K197" s="53" t="s">
        <v>78</v>
      </c>
      <c r="L197" t="s">
        <v>78</v>
      </c>
      <c r="M197" t="s">
        <v>78</v>
      </c>
    </row>
    <row r="198" spans="1:13" x14ac:dyDescent="0.25">
      <c r="A198" s="9">
        <f t="shared" ca="1" si="370"/>
        <v>25</v>
      </c>
      <c r="B198" s="10" t="str">
        <f t="shared" ref="B198" ca="1" si="379">B194</f>
        <v>South Australia Energy</v>
      </c>
      <c r="C198" s="10" t="str">
        <f t="shared" ref="C198" ca="1" si="380">IF(INDIRECT("Supplier!H"&amp;(FLOOR((CELL("row",A198)-2)/8,1)+1)+1)&lt;&gt;"N",INDIRECT("Supplier!H1"),".")</f>
        <v>SA</v>
      </c>
      <c r="D198" s="10">
        <v>21.77</v>
      </c>
      <c r="E198" s="10">
        <v>21.77</v>
      </c>
      <c r="F198" s="10">
        <v>40.07</v>
      </c>
      <c r="G198" s="31">
        <v>21.77</v>
      </c>
      <c r="H198">
        <v>0</v>
      </c>
      <c r="I198">
        <f t="shared" ca="1" si="374"/>
        <v>1</v>
      </c>
      <c r="J198" t="s">
        <v>101</v>
      </c>
      <c r="K198" s="53" t="s">
        <v>101</v>
      </c>
      <c r="L198" t="s">
        <v>100</v>
      </c>
      <c r="M198" t="s">
        <v>78</v>
      </c>
    </row>
    <row r="199" spans="1:13" x14ac:dyDescent="0.25">
      <c r="A199" s="9">
        <f t="shared" ca="1" si="370"/>
        <v>25</v>
      </c>
      <c r="B199" s="10" t="str">
        <f t="shared" ref="B199" ca="1" si="381">B194</f>
        <v>South Australia Energy</v>
      </c>
      <c r="C199" s="10" t="str">
        <f t="shared" ref="C199" ca="1" si="382">IF(INDIRECT("Supplier!I"&amp;(FLOOR((CELL("row",A199)-2)/8,1)+1)+1)&lt;&gt;"N",INDIRECT("Supplier!I1"),".")</f>
        <v>.</v>
      </c>
      <c r="D199" s="10" t="str">
        <f t="shared" ca="1" si="373"/>
        <v>-</v>
      </c>
      <c r="E199" s="10" t="str">
        <f ca="1">IF(C199 = ".", "-","" )</f>
        <v>-</v>
      </c>
      <c r="F199" s="10" t="str">
        <f t="shared" ca="1" si="265"/>
        <v>-</v>
      </c>
      <c r="G199" s="31" t="str">
        <f ca="1">IF(C199 = ".", "-","" )</f>
        <v>-</v>
      </c>
      <c r="H199">
        <f ca="1">IF(C199 &lt;&gt; ".", 1, 0)</f>
        <v>0</v>
      </c>
      <c r="I199">
        <f t="shared" ca="1" si="374"/>
        <v>0</v>
      </c>
      <c r="J199" t="s">
        <v>78</v>
      </c>
      <c r="K199" s="53" t="s">
        <v>78</v>
      </c>
      <c r="L199" t="s">
        <v>78</v>
      </c>
      <c r="M199" t="s">
        <v>78</v>
      </c>
    </row>
    <row r="200" spans="1:13" x14ac:dyDescent="0.25">
      <c r="A200" s="9">
        <f t="shared" ca="1" si="370"/>
        <v>25</v>
      </c>
      <c r="B200" s="10" t="str">
        <f t="shared" ref="B200" ca="1" si="383">B194</f>
        <v>South Australia Energy</v>
      </c>
      <c r="C200" s="10" t="str">
        <f t="shared" ref="C200" ca="1" si="384">IF(INDIRECT("Supplier!J"&amp;(FLOOR((CELL("row",A200)-2)/8,1)+1)+1)&lt;&gt;"N",INDIRECT("Supplier!J1"),".")</f>
        <v>.</v>
      </c>
      <c r="D200" s="10" t="str">
        <f t="shared" ca="1" si="373"/>
        <v>-</v>
      </c>
      <c r="E200" s="10" t="str">
        <f ca="1">IF(C200 = ".", "-","" )</f>
        <v>-</v>
      </c>
      <c r="F200" s="10" t="str">
        <f t="shared" ca="1" si="265"/>
        <v>-</v>
      </c>
      <c r="G200" s="31" t="str">
        <f ca="1">IF(C200 = ".", "-","" )</f>
        <v>-</v>
      </c>
      <c r="H200">
        <f ca="1">IF(C200 &lt;&gt; ".", 1, 0)</f>
        <v>0</v>
      </c>
      <c r="I200">
        <f t="shared" ca="1" si="374"/>
        <v>0</v>
      </c>
      <c r="J200" t="s">
        <v>78</v>
      </c>
      <c r="K200" s="53" t="s">
        <v>78</v>
      </c>
      <c r="L200" t="s">
        <v>78</v>
      </c>
      <c r="M200" t="s">
        <v>78</v>
      </c>
    </row>
    <row r="201" spans="1:13" x14ac:dyDescent="0.25">
      <c r="A201" s="9">
        <f t="shared" ca="1" si="370"/>
        <v>25</v>
      </c>
      <c r="B201" s="10" t="str">
        <f t="shared" ref="B201" ca="1" si="385">B194</f>
        <v>South Australia Energy</v>
      </c>
      <c r="C201" s="10" t="str">
        <f t="shared" ref="C201" ca="1" si="386">IF(INDIRECT("Supplier!K"&amp;(FLOOR((CELL("row",A201)-2)/8,1)+1)+1)&lt;&gt;"N",INDIRECT("Supplier!K1"),".")</f>
        <v>.</v>
      </c>
      <c r="D201" s="10" t="str">
        <f t="shared" ca="1" si="373"/>
        <v>-</v>
      </c>
      <c r="E201" s="10" t="str">
        <f ca="1">IF(C201 = ".", "-","" )</f>
        <v>-</v>
      </c>
      <c r="F201" s="10" t="str">
        <f t="shared" ca="1" si="265"/>
        <v>-</v>
      </c>
      <c r="G201" s="31" t="str">
        <f ca="1">IF(C201 = ".", "-","" )</f>
        <v>-</v>
      </c>
      <c r="H201">
        <f ca="1">IF(C201 &lt;&gt; ".", 1, 0)</f>
        <v>0</v>
      </c>
      <c r="I201">
        <f t="shared" ca="1" si="374"/>
        <v>0</v>
      </c>
      <c r="J201" t="s">
        <v>78</v>
      </c>
      <c r="K201" s="53" t="s">
        <v>78</v>
      </c>
      <c r="L201" t="s">
        <v>78</v>
      </c>
      <c r="M201" t="s">
        <v>78</v>
      </c>
    </row>
    <row r="202" spans="1:13" x14ac:dyDescent="0.25">
      <c r="A202" s="35">
        <f t="shared" ca="1" si="370"/>
        <v>26</v>
      </c>
      <c r="B202" s="12" t="str">
        <f t="shared" ref="B202" ca="1" si="387">INDIRECT("Supplier!B" &amp; (FLOOR((CELL("row",  A202) - 2)  / 8, 1) + 1) + 1)</f>
        <v>SYNERGY</v>
      </c>
      <c r="C202" s="12" t="str">
        <f t="shared" ref="C202" ca="1" si="388">IF(INDIRECT("Supplier!D"&amp;(FLOOR((CELL("row",A202)-2)/8,1)+1)+1)&lt;&gt;"N",INDIRECT("Supplier!D1"),".")</f>
        <v>.</v>
      </c>
      <c r="D202" s="10" t="str">
        <f t="shared" ca="1" si="373"/>
        <v>-</v>
      </c>
      <c r="E202" s="10" t="str">
        <f ca="1">IF(C202 = ".", "-","" )</f>
        <v>-</v>
      </c>
      <c r="F202" s="10" t="str">
        <f t="shared" ca="1" si="265"/>
        <v>-</v>
      </c>
      <c r="G202" s="31" t="str">
        <f ca="1">IF(C202 = ".", "-","" )</f>
        <v>-</v>
      </c>
      <c r="H202">
        <f ca="1">IF(C202 &lt;&gt; ".", 1, 0)</f>
        <v>0</v>
      </c>
      <c r="I202">
        <f t="shared" ca="1" si="374"/>
        <v>0</v>
      </c>
      <c r="J202" t="s">
        <v>78</v>
      </c>
      <c r="K202" s="53" t="s">
        <v>78</v>
      </c>
      <c r="L202" t="s">
        <v>78</v>
      </c>
      <c r="M202" t="s">
        <v>78</v>
      </c>
    </row>
    <row r="203" spans="1:13" x14ac:dyDescent="0.25">
      <c r="A203" s="35">
        <f t="shared" ca="1" si="370"/>
        <v>26</v>
      </c>
      <c r="B203" s="12" t="str">
        <f t="shared" ref="B203" ca="1" si="389">B202</f>
        <v>SYNERGY</v>
      </c>
      <c r="C203" s="12" t="str">
        <f t="shared" ref="C203" ca="1" si="390">IF(INDIRECT("Supplier!E"&amp;(FLOOR((CELL("row",A203)-2)/8,1)+1)+1)&lt;&gt;"N",INDIRECT("Supplier!E1"),".")</f>
        <v>.</v>
      </c>
      <c r="D203" s="10" t="str">
        <f t="shared" ca="1" si="373"/>
        <v>-</v>
      </c>
      <c r="E203" s="10" t="str">
        <f ca="1">IF(C203 = ".", "-","" )</f>
        <v>-</v>
      </c>
      <c r="F203" s="10" t="str">
        <f t="shared" ca="1" si="265"/>
        <v>-</v>
      </c>
      <c r="G203" s="31" t="str">
        <f ca="1">IF(C203 = ".", "-","" )</f>
        <v>-</v>
      </c>
      <c r="H203">
        <f ca="1">IF(C203 &lt;&gt; ".", 1, 0)</f>
        <v>0</v>
      </c>
      <c r="I203">
        <f t="shared" ca="1" si="374"/>
        <v>0</v>
      </c>
      <c r="J203" t="s">
        <v>78</v>
      </c>
      <c r="K203" s="53" t="s">
        <v>78</v>
      </c>
      <c r="L203" t="s">
        <v>78</v>
      </c>
      <c r="M203" t="s">
        <v>78</v>
      </c>
    </row>
    <row r="204" spans="1:13" x14ac:dyDescent="0.25">
      <c r="A204" s="35">
        <f t="shared" ca="1" si="370"/>
        <v>26</v>
      </c>
      <c r="B204" s="12" t="str">
        <f t="shared" ref="B204" ca="1" si="391">B202</f>
        <v>SYNERGY</v>
      </c>
      <c r="C204" s="12" t="str">
        <f t="shared" ref="C204" ca="1" si="392">IF(INDIRECT("Supplier!F"&amp;(FLOOR((CELL("row",A204)-2)/8,1)+1)+1)&lt;&gt;"N",INDIRECT("Supplier!F1"),".")</f>
        <v>.</v>
      </c>
      <c r="D204" s="10" t="str">
        <f t="shared" ca="1" si="373"/>
        <v>-</v>
      </c>
      <c r="E204" s="10" t="str">
        <f ca="1">IF(C204 = ".", "-","" )</f>
        <v>-</v>
      </c>
      <c r="F204" s="10" t="str">
        <f t="shared" ca="1" si="265"/>
        <v>-</v>
      </c>
      <c r="G204" s="31" t="str">
        <f ca="1">IF(C204 = ".", "-","" )</f>
        <v>-</v>
      </c>
      <c r="H204">
        <f ca="1">IF(C204 &lt;&gt; ".", 1, 0)</f>
        <v>0</v>
      </c>
      <c r="I204">
        <f t="shared" ca="1" si="374"/>
        <v>0</v>
      </c>
      <c r="J204" t="s">
        <v>78</v>
      </c>
      <c r="K204" s="53" t="s">
        <v>78</v>
      </c>
      <c r="L204" t="s">
        <v>78</v>
      </c>
      <c r="M204" t="s">
        <v>78</v>
      </c>
    </row>
    <row r="205" spans="1:13" x14ac:dyDescent="0.25">
      <c r="A205" s="35">
        <f t="shared" ca="1" si="370"/>
        <v>26</v>
      </c>
      <c r="B205" s="12" t="str">
        <f t="shared" ref="B205" ca="1" si="393">B202</f>
        <v>SYNERGY</v>
      </c>
      <c r="C205" s="12" t="str">
        <f t="shared" ref="C205" ca="1" si="394">IF(INDIRECT("Supplier!G"&amp;(FLOOR((CELL("row",A205)-2)/8,1)+1)+1)&lt;&gt;"N",INDIRECT("Supplier!G1"),".")</f>
        <v>.</v>
      </c>
      <c r="D205" s="10" t="str">
        <f t="shared" ca="1" si="373"/>
        <v>-</v>
      </c>
      <c r="E205" s="10" t="str">
        <f ca="1">IF(C205 = ".", "-","" )</f>
        <v>-</v>
      </c>
      <c r="F205" s="10" t="str">
        <f t="shared" ca="1" si="265"/>
        <v>-</v>
      </c>
      <c r="G205" s="31" t="str">
        <f ca="1">IF(C205 = ".", "-","" )</f>
        <v>-</v>
      </c>
      <c r="H205">
        <f ca="1">IF(C205 &lt;&gt; ".", 1, 0)</f>
        <v>0</v>
      </c>
      <c r="I205">
        <f t="shared" ca="1" si="374"/>
        <v>0</v>
      </c>
      <c r="J205" t="s">
        <v>78</v>
      </c>
      <c r="K205" s="53" t="s">
        <v>78</v>
      </c>
      <c r="L205" t="s">
        <v>78</v>
      </c>
      <c r="M205" t="s">
        <v>78</v>
      </c>
    </row>
    <row r="206" spans="1:13" x14ac:dyDescent="0.25">
      <c r="A206" s="35">
        <f t="shared" ca="1" si="370"/>
        <v>26</v>
      </c>
      <c r="B206" s="12" t="str">
        <f t="shared" ref="B206" ca="1" si="395">B202</f>
        <v>SYNERGY</v>
      </c>
      <c r="C206" s="12" t="str">
        <f t="shared" ref="C206" ca="1" si="396">IF(INDIRECT("Supplier!H"&amp;(FLOOR((CELL("row",A206)-2)/8,1)+1)+1)&lt;&gt;"N",INDIRECT("Supplier!H1"),".")</f>
        <v>.</v>
      </c>
      <c r="D206" s="10" t="str">
        <f t="shared" ca="1" si="373"/>
        <v>-</v>
      </c>
      <c r="E206" s="10" t="str">
        <f ca="1">IF(C206 = ".", "-","" )</f>
        <v>-</v>
      </c>
      <c r="F206" s="10" t="str">
        <f t="shared" ref="F206:F233" ca="1" si="397">IF(C206 = ".", "-","" )</f>
        <v>-</v>
      </c>
      <c r="G206" s="31" t="str">
        <f ca="1">IF(C206 = ".", "-","" )</f>
        <v>-</v>
      </c>
      <c r="H206">
        <f ca="1">IF(C206 &lt;&gt; ".", 1, 0)</f>
        <v>0</v>
      </c>
      <c r="I206">
        <f t="shared" ca="1" si="374"/>
        <v>0</v>
      </c>
      <c r="J206" t="s">
        <v>78</v>
      </c>
      <c r="K206" s="53" t="s">
        <v>78</v>
      </c>
      <c r="L206" t="s">
        <v>78</v>
      </c>
      <c r="M206" t="s">
        <v>78</v>
      </c>
    </row>
    <row r="207" spans="1:13" x14ac:dyDescent="0.25">
      <c r="A207" s="35">
        <f t="shared" ca="1" si="370"/>
        <v>26</v>
      </c>
      <c r="B207" s="12" t="str">
        <f t="shared" ref="B207" ca="1" si="398">B202</f>
        <v>SYNERGY</v>
      </c>
      <c r="C207" s="12" t="str">
        <f t="shared" ref="C207" ca="1" si="399">IF(INDIRECT("Supplier!I"&amp;(FLOOR((CELL("row",A207)-2)/8,1)+1)+1)&lt;&gt;"N",INDIRECT("Supplier!I1"),".")</f>
        <v>.</v>
      </c>
      <c r="D207" s="10" t="str">
        <f t="shared" ca="1" si="373"/>
        <v>-</v>
      </c>
      <c r="E207" s="10" t="str">
        <f ca="1">IF(C207 = ".", "-","" )</f>
        <v>-</v>
      </c>
      <c r="F207" s="10" t="str">
        <f t="shared" ca="1" si="397"/>
        <v>-</v>
      </c>
      <c r="G207" s="31" t="str">
        <f ca="1">IF(C207 = ".", "-","" )</f>
        <v>-</v>
      </c>
      <c r="H207">
        <f ca="1">IF(C207 &lt;&gt; ".", 1, 0)</f>
        <v>0</v>
      </c>
      <c r="I207">
        <f t="shared" ca="1" si="374"/>
        <v>0</v>
      </c>
      <c r="J207" t="s">
        <v>78</v>
      </c>
      <c r="K207" s="53" t="s">
        <v>78</v>
      </c>
      <c r="L207" t="s">
        <v>78</v>
      </c>
      <c r="M207" t="s">
        <v>78</v>
      </c>
    </row>
    <row r="208" spans="1:13" x14ac:dyDescent="0.25">
      <c r="A208" s="35">
        <f t="shared" ca="1" si="370"/>
        <v>26</v>
      </c>
      <c r="B208" s="12" t="str">
        <f t="shared" ref="B208" ca="1" si="400">B202</f>
        <v>SYNERGY</v>
      </c>
      <c r="C208" s="12" t="str">
        <f t="shared" ref="C208" ca="1" si="401">IF(INDIRECT("Supplier!J"&amp;(FLOOR((CELL("row",A208)-2)/8,1)+1)+1)&lt;&gt;"N",INDIRECT("Supplier!J1"),".")</f>
        <v>WA</v>
      </c>
      <c r="D208" s="10">
        <v>24.886600000000001</v>
      </c>
      <c r="E208" s="10">
        <v>24.886600000000001</v>
      </c>
      <c r="F208" s="10" t="str">
        <f t="shared" ca="1" si="397"/>
        <v/>
      </c>
      <c r="G208" s="31">
        <v>0</v>
      </c>
      <c r="H208">
        <v>0</v>
      </c>
      <c r="I208">
        <f t="shared" ca="1" si="374"/>
        <v>1</v>
      </c>
      <c r="J208" t="s">
        <v>97</v>
      </c>
      <c r="K208" s="53" t="s">
        <v>97</v>
      </c>
      <c r="L208" t="s">
        <v>98</v>
      </c>
      <c r="M208" t="s">
        <v>78</v>
      </c>
    </row>
    <row r="209" spans="1:13" x14ac:dyDescent="0.25">
      <c r="A209" s="35">
        <f t="shared" ca="1" si="370"/>
        <v>26</v>
      </c>
      <c r="B209" s="12" t="str">
        <f t="shared" ref="B209" ca="1" si="402">B202</f>
        <v>SYNERGY</v>
      </c>
      <c r="C209" s="12" t="str">
        <f t="shared" ref="C209" ca="1" si="403">IF(INDIRECT("Supplier!K"&amp;(FLOOR((CELL("row",A209)-2)/8,1)+1)+1)&lt;&gt;"N",INDIRECT("Supplier!K1"),".")</f>
        <v>.</v>
      </c>
      <c r="D209" s="10" t="str">
        <f t="shared" ca="1" si="373"/>
        <v>-</v>
      </c>
      <c r="E209" s="10" t="str">
        <f ca="1">IF(C209 = ".", "-","" )</f>
        <v>-</v>
      </c>
      <c r="F209" s="10" t="str">
        <f t="shared" ca="1" si="397"/>
        <v>-</v>
      </c>
      <c r="G209" s="31" t="str">
        <f ca="1">IF(C209 = ".", "-","" )</f>
        <v>-</v>
      </c>
      <c r="H209">
        <f ca="1">IF(C209 &lt;&gt; ".", 1, 0)</f>
        <v>0</v>
      </c>
      <c r="I209">
        <f t="shared" ca="1" si="374"/>
        <v>0</v>
      </c>
      <c r="J209" t="s">
        <v>78</v>
      </c>
      <c r="K209" s="53" t="s">
        <v>78</v>
      </c>
      <c r="L209" t="s">
        <v>78</v>
      </c>
      <c r="M209" t="s">
        <v>78</v>
      </c>
    </row>
    <row r="210" spans="1:13" x14ac:dyDescent="0.25">
      <c r="A210" s="9">
        <f t="shared" ca="1" si="370"/>
        <v>27</v>
      </c>
      <c r="B210" s="10" t="str">
        <f t="shared" ref="B210" ca="1" si="404">INDIRECT("Supplier!B" &amp; (FLOOR((CELL("row",  A210) - 2)  / 8, 1) + 1) + 1)</f>
        <v>TRU Energy</v>
      </c>
      <c r="C210" s="10" t="str">
        <f t="shared" ref="C210" ca="1" si="405">IF(INDIRECT("Supplier!D"&amp;(FLOOR((CELL("row",A210)-2)/8,1)+1)+1)&lt;&gt;"N",INDIRECT("Supplier!D1"),".")</f>
        <v>QLD</v>
      </c>
      <c r="D210" s="10">
        <v>25.105</v>
      </c>
      <c r="E210" s="10">
        <v>13.2</v>
      </c>
      <c r="F210" s="10" t="str">
        <f t="shared" ca="1" si="397"/>
        <v/>
      </c>
      <c r="G210" s="31">
        <v>13</v>
      </c>
      <c r="H210">
        <v>0</v>
      </c>
      <c r="I210">
        <f t="shared" ca="1" si="374"/>
        <v>1</v>
      </c>
      <c r="J210" t="s">
        <v>92</v>
      </c>
      <c r="K210" s="53" t="s">
        <v>92</v>
      </c>
      <c r="L210" t="s">
        <v>96</v>
      </c>
      <c r="M210" t="s">
        <v>78</v>
      </c>
    </row>
    <row r="211" spans="1:13" x14ac:dyDescent="0.25">
      <c r="A211" s="9">
        <f t="shared" ca="1" si="370"/>
        <v>27</v>
      </c>
      <c r="B211" s="10" t="str">
        <f t="shared" ref="B211" ca="1" si="406">B210</f>
        <v>TRU Energy</v>
      </c>
      <c r="C211" s="10" t="str">
        <f t="shared" ref="C211" ca="1" si="407">IF(INDIRECT("Supplier!E"&amp;(FLOOR((CELL("row",A211)-2)/8,1)+1)+1)&lt;&gt;"N",INDIRECT("Supplier!E1"),".")</f>
        <v>NSW</v>
      </c>
      <c r="D211" s="10">
        <v>27.12</v>
      </c>
      <c r="E211" s="10">
        <v>11.51</v>
      </c>
      <c r="F211" s="10" t="str">
        <f t="shared" ca="1" si="397"/>
        <v/>
      </c>
      <c r="G211" s="31">
        <v>11</v>
      </c>
      <c r="H211">
        <v>0</v>
      </c>
      <c r="I211">
        <f t="shared" ca="1" si="374"/>
        <v>1</v>
      </c>
      <c r="J211" t="s">
        <v>93</v>
      </c>
      <c r="K211" s="53" t="s">
        <v>93</v>
      </c>
      <c r="L211" t="s">
        <v>78</v>
      </c>
      <c r="M211" t="s">
        <v>78</v>
      </c>
    </row>
    <row r="212" spans="1:13" x14ac:dyDescent="0.25">
      <c r="A212" s="9">
        <f t="shared" ca="1" si="370"/>
        <v>27</v>
      </c>
      <c r="B212" s="10" t="str">
        <f t="shared" ref="B212" ca="1" si="408">B210</f>
        <v>TRU Energy</v>
      </c>
      <c r="C212" s="10" t="str">
        <f t="shared" ref="C212" ca="1" si="409">IF(INDIRECT("Supplier!F"&amp;(FLOOR((CELL("row",A212)-2)/8,1)+1)+1)&lt;&gt;"N",INDIRECT("Supplier!F1"),".")</f>
        <v>VIC</v>
      </c>
      <c r="D212" s="10">
        <v>36.450000000000003</v>
      </c>
      <c r="E212" s="10">
        <v>18.84</v>
      </c>
      <c r="F212" s="10" t="str">
        <f t="shared" ca="1" si="397"/>
        <v/>
      </c>
      <c r="G212" s="31">
        <v>8</v>
      </c>
      <c r="H212">
        <v>0</v>
      </c>
      <c r="I212">
        <f t="shared" ca="1" si="374"/>
        <v>1</v>
      </c>
      <c r="J212" t="s">
        <v>94</v>
      </c>
      <c r="K212" s="53" t="s">
        <v>94</v>
      </c>
      <c r="L212" t="s">
        <v>96</v>
      </c>
      <c r="M212" t="s">
        <v>78</v>
      </c>
    </row>
    <row r="213" spans="1:13" x14ac:dyDescent="0.25">
      <c r="A213" s="9">
        <f t="shared" ca="1" si="370"/>
        <v>27</v>
      </c>
      <c r="B213" s="10" t="str">
        <f t="shared" ref="B213" ca="1" si="410">B210</f>
        <v>TRU Energy</v>
      </c>
      <c r="C213" s="10" t="str">
        <f t="shared" ref="C213" ca="1" si="411">IF(INDIRECT("Supplier!G"&amp;(FLOOR((CELL("row",A213)-2)/8,1)+1)+1)&lt;&gt;"N",INDIRECT("Supplier!G1"),".")</f>
        <v>.</v>
      </c>
      <c r="D213" s="10" t="str">
        <f t="shared" ca="1" si="373"/>
        <v>-</v>
      </c>
      <c r="E213" s="10" t="str">
        <f ca="1">IF(C213 = ".", "-","" )</f>
        <v>-</v>
      </c>
      <c r="F213" s="10" t="str">
        <f t="shared" ca="1" si="397"/>
        <v>-</v>
      </c>
      <c r="G213" s="31" t="str">
        <f ca="1">IF(C213 = ".", "-","" )</f>
        <v>-</v>
      </c>
      <c r="H213">
        <f ca="1">IF(C213 &lt;&gt; ".", 1, 0)</f>
        <v>0</v>
      </c>
      <c r="I213">
        <f t="shared" ca="1" si="374"/>
        <v>0</v>
      </c>
      <c r="J213" t="s">
        <v>78</v>
      </c>
      <c r="K213" s="53" t="s">
        <v>78</v>
      </c>
      <c r="L213" t="s">
        <v>78</v>
      </c>
      <c r="M213" t="s">
        <v>78</v>
      </c>
    </row>
    <row r="214" spans="1:13" x14ac:dyDescent="0.25">
      <c r="A214" s="9">
        <f t="shared" ca="1" si="370"/>
        <v>27</v>
      </c>
      <c r="B214" s="10" t="str">
        <f t="shared" ref="B214" ca="1" si="412">B210</f>
        <v>TRU Energy</v>
      </c>
      <c r="C214" s="10" t="str">
        <f t="shared" ref="C214" ca="1" si="413">IF(INDIRECT("Supplier!H"&amp;(FLOOR((CELL("row",A214)-2)/8,1)+1)+1)&lt;&gt;"N",INDIRECT("Supplier!H1"),".")</f>
        <v>SA</v>
      </c>
      <c r="D214" s="10">
        <v>33.67</v>
      </c>
      <c r="E214" s="10">
        <v>16.649999999999999</v>
      </c>
      <c r="F214" s="10" t="str">
        <f t="shared" ca="1" si="397"/>
        <v/>
      </c>
      <c r="G214" s="31">
        <v>9.8000000000000007</v>
      </c>
      <c r="H214">
        <v>0</v>
      </c>
      <c r="I214">
        <f t="shared" ca="1" si="374"/>
        <v>1</v>
      </c>
      <c r="J214" t="s">
        <v>95</v>
      </c>
      <c r="K214" s="53" t="s">
        <v>95</v>
      </c>
      <c r="L214" t="s">
        <v>96</v>
      </c>
      <c r="M214" t="s">
        <v>78</v>
      </c>
    </row>
    <row r="215" spans="1:13" x14ac:dyDescent="0.25">
      <c r="A215" s="9">
        <f t="shared" ca="1" si="370"/>
        <v>27</v>
      </c>
      <c r="B215" s="10" t="str">
        <f t="shared" ref="B215" ca="1" si="414">B210</f>
        <v>TRU Energy</v>
      </c>
      <c r="C215" s="10" t="str">
        <f t="shared" ref="C215" ca="1" si="415">IF(INDIRECT("Supplier!I"&amp;(FLOOR((CELL("row",A215)-2)/8,1)+1)+1)&lt;&gt;"N",INDIRECT("Supplier!I1"),".")</f>
        <v>.</v>
      </c>
      <c r="D215" s="10" t="str">
        <f t="shared" ca="1" si="373"/>
        <v>-</v>
      </c>
      <c r="E215" s="10" t="str">
        <f ca="1">IF(C215 = ".", "-","" )</f>
        <v>-</v>
      </c>
      <c r="F215" s="10" t="str">
        <f t="shared" ca="1" si="397"/>
        <v>-</v>
      </c>
      <c r="G215" s="31" t="str">
        <f ca="1">IF(C215 = ".", "-","" )</f>
        <v>-</v>
      </c>
      <c r="H215">
        <f ca="1">IF(C215 &lt;&gt; ".", 1, 0)</f>
        <v>0</v>
      </c>
      <c r="I215">
        <f t="shared" ca="1" si="374"/>
        <v>0</v>
      </c>
      <c r="J215" t="s">
        <v>78</v>
      </c>
      <c r="K215" s="53" t="s">
        <v>78</v>
      </c>
      <c r="L215" t="s">
        <v>78</v>
      </c>
      <c r="M215" t="s">
        <v>78</v>
      </c>
    </row>
    <row r="216" spans="1:13" x14ac:dyDescent="0.25">
      <c r="A216" s="9">
        <f t="shared" ca="1" si="370"/>
        <v>27</v>
      </c>
      <c r="B216" s="10" t="str">
        <f t="shared" ref="B216" ca="1" si="416">B210</f>
        <v>TRU Energy</v>
      </c>
      <c r="C216" s="10" t="str">
        <f t="shared" ref="C216" ca="1" si="417">IF(INDIRECT("Supplier!J"&amp;(FLOOR((CELL("row",A216)-2)/8,1)+1)+1)&lt;&gt;"N",INDIRECT("Supplier!J1"),".")</f>
        <v>.</v>
      </c>
      <c r="D216" s="10" t="str">
        <f t="shared" ca="1" si="373"/>
        <v>-</v>
      </c>
      <c r="E216" s="10" t="str">
        <f ca="1">IF(C216 = ".", "-","" )</f>
        <v>-</v>
      </c>
      <c r="F216" s="10" t="str">
        <f t="shared" ca="1" si="397"/>
        <v>-</v>
      </c>
      <c r="G216" s="31" t="str">
        <f ca="1">IF(C216 = ".", "-","" )</f>
        <v>-</v>
      </c>
      <c r="H216">
        <f ca="1">IF(C216 &lt;&gt; ".", 1, 0)</f>
        <v>0</v>
      </c>
      <c r="I216">
        <f t="shared" ca="1" si="374"/>
        <v>0</v>
      </c>
      <c r="J216" t="s">
        <v>78</v>
      </c>
      <c r="K216" s="53" t="s">
        <v>78</v>
      </c>
      <c r="L216" t="s">
        <v>78</v>
      </c>
      <c r="M216" t="s">
        <v>78</v>
      </c>
    </row>
    <row r="217" spans="1:13" x14ac:dyDescent="0.25">
      <c r="A217" s="9">
        <f t="shared" ca="1" si="370"/>
        <v>27</v>
      </c>
      <c r="B217" s="10" t="str">
        <f t="shared" ref="B217" ca="1" si="418">B210</f>
        <v>TRU Energy</v>
      </c>
      <c r="C217" s="10" t="str">
        <f t="shared" ref="C217" ca="1" si="419">IF(INDIRECT("Supplier!K"&amp;(FLOOR((CELL("row",A217)-2)/8,1)+1)+1)&lt;&gt;"N",INDIRECT("Supplier!K1"),".")</f>
        <v>ACT</v>
      </c>
      <c r="D217" s="10">
        <v>21.2</v>
      </c>
      <c r="E217" s="10">
        <v>12.2</v>
      </c>
      <c r="F217" s="10" t="str">
        <f t="shared" ca="1" si="397"/>
        <v/>
      </c>
      <c r="G217" s="31">
        <v>9</v>
      </c>
      <c r="H217">
        <v>0</v>
      </c>
      <c r="I217">
        <f t="shared" ca="1" si="374"/>
        <v>1</v>
      </c>
      <c r="J217" t="s">
        <v>78</v>
      </c>
      <c r="K217" s="53" t="s">
        <v>78</v>
      </c>
      <c r="L217" t="s">
        <v>78</v>
      </c>
      <c r="M217" t="s">
        <v>78</v>
      </c>
    </row>
    <row r="218" spans="1:13" x14ac:dyDescent="0.25">
      <c r="A218" s="35">
        <f t="shared" ca="1" si="370"/>
        <v>28</v>
      </c>
      <c r="B218" s="12">
        <f t="shared" ref="B218" ca="1" si="420">INDIRECT("Supplier!B" &amp; (FLOOR((CELL("row",  A218) - 2)  / 8, 1) + 1) + 1)</f>
        <v>0</v>
      </c>
      <c r="C218" s="12" t="str">
        <f t="shared" ref="C218" ca="1" si="421">IF(INDIRECT("Supplier!D"&amp;(FLOOR((CELL("row",A218)-2)/8,1)+1)+1)&lt;&gt;"N",INDIRECT("Supplier!D1"),".")</f>
        <v>.</v>
      </c>
      <c r="D218" s="10" t="str">
        <f t="shared" ca="1" si="373"/>
        <v>-</v>
      </c>
      <c r="E218" s="10" t="str">
        <f ca="1">IF(C218 = ".", "-","" )</f>
        <v>-</v>
      </c>
      <c r="F218" s="10" t="str">
        <f t="shared" ca="1" si="397"/>
        <v>-</v>
      </c>
      <c r="G218" s="31" t="str">
        <f ca="1">IF(C218 = ".", "-","" )</f>
        <v>-</v>
      </c>
      <c r="H218">
        <f ca="1">IF(C218 &lt;&gt; ".", 1, 0)</f>
        <v>0</v>
      </c>
      <c r="I218">
        <f t="shared" ca="1" si="374"/>
        <v>0</v>
      </c>
      <c r="J218" t="s">
        <v>78</v>
      </c>
      <c r="K218" s="53" t="s">
        <v>78</v>
      </c>
      <c r="L218" t="s">
        <v>78</v>
      </c>
      <c r="M218" t="s">
        <v>78</v>
      </c>
    </row>
    <row r="219" spans="1:13" x14ac:dyDescent="0.25">
      <c r="A219" s="35">
        <f t="shared" ca="1" si="370"/>
        <v>28</v>
      </c>
      <c r="B219" s="12">
        <f t="shared" ref="B219" ca="1" si="422">B218</f>
        <v>0</v>
      </c>
      <c r="C219" s="12" t="str">
        <f t="shared" ref="C219" ca="1" si="423">IF(INDIRECT("Supplier!E"&amp;(FLOOR((CELL("row",A219)-2)/8,1)+1)+1)&lt;&gt;"N",INDIRECT("Supplier!E1"),".")</f>
        <v>.</v>
      </c>
      <c r="D219" s="10" t="str">
        <f t="shared" ca="1" si="373"/>
        <v>-</v>
      </c>
      <c r="E219" s="10" t="str">
        <f ca="1">IF(C219 = ".", "-","" )</f>
        <v>-</v>
      </c>
      <c r="F219" s="10" t="str">
        <f t="shared" ca="1" si="397"/>
        <v>-</v>
      </c>
      <c r="G219" s="31" t="str">
        <f ca="1">IF(C219 = ".", "-","" )</f>
        <v>-</v>
      </c>
      <c r="H219">
        <f ca="1">IF(C219 &lt;&gt; ".", 1, 0)</f>
        <v>0</v>
      </c>
      <c r="I219">
        <f t="shared" ca="1" si="374"/>
        <v>0</v>
      </c>
      <c r="J219" t="s">
        <v>78</v>
      </c>
      <c r="K219" s="53" t="s">
        <v>78</v>
      </c>
      <c r="L219" t="s">
        <v>78</v>
      </c>
      <c r="M219" t="s">
        <v>78</v>
      </c>
    </row>
    <row r="220" spans="1:13" x14ac:dyDescent="0.25">
      <c r="A220" s="35">
        <f t="shared" ca="1" si="370"/>
        <v>28</v>
      </c>
      <c r="B220" s="12">
        <f t="shared" ref="B220" ca="1" si="424">B218</f>
        <v>0</v>
      </c>
      <c r="C220" s="12" t="str">
        <f t="shared" ref="C220" ca="1" si="425">IF(INDIRECT("Supplier!F"&amp;(FLOOR((CELL("row",A220)-2)/8,1)+1)+1)&lt;&gt;"N",INDIRECT("Supplier!F1"),".")</f>
        <v>.</v>
      </c>
      <c r="D220" s="10" t="str">
        <f t="shared" ca="1" si="373"/>
        <v>-</v>
      </c>
      <c r="E220" s="10" t="str">
        <f ca="1">IF(C220 = ".", "-","" )</f>
        <v>-</v>
      </c>
      <c r="F220" s="10" t="str">
        <f t="shared" ca="1" si="397"/>
        <v>-</v>
      </c>
      <c r="G220" s="31" t="str">
        <f ca="1">IF(C220 = ".", "-","" )</f>
        <v>-</v>
      </c>
      <c r="H220">
        <f ca="1">IF(C220 &lt;&gt; ".", 1, 0)</f>
        <v>0</v>
      </c>
      <c r="I220">
        <f t="shared" ca="1" si="374"/>
        <v>0</v>
      </c>
      <c r="J220" t="s">
        <v>78</v>
      </c>
      <c r="K220" s="53" t="s">
        <v>78</v>
      </c>
      <c r="L220" t="s">
        <v>78</v>
      </c>
      <c r="M220" t="s">
        <v>78</v>
      </c>
    </row>
    <row r="221" spans="1:13" x14ac:dyDescent="0.25">
      <c r="A221" s="35">
        <f t="shared" ca="1" si="370"/>
        <v>28</v>
      </c>
      <c r="B221" s="12">
        <f t="shared" ref="B221" ca="1" si="426">B218</f>
        <v>0</v>
      </c>
      <c r="C221" s="12" t="str">
        <f t="shared" ref="C221" ca="1" si="427">IF(INDIRECT("Supplier!G"&amp;(FLOOR((CELL("row",A221)-2)/8,1)+1)+1)&lt;&gt;"N",INDIRECT("Supplier!G1"),".")</f>
        <v>.</v>
      </c>
      <c r="D221" s="10" t="str">
        <f t="shared" ca="1" si="373"/>
        <v>-</v>
      </c>
      <c r="E221" s="10" t="str">
        <f ca="1">IF(C221 = ".", "-","" )</f>
        <v>-</v>
      </c>
      <c r="F221" s="10" t="str">
        <f t="shared" ca="1" si="397"/>
        <v>-</v>
      </c>
      <c r="G221" s="31" t="str">
        <f ca="1">IF(C221 = ".", "-","" )</f>
        <v>-</v>
      </c>
      <c r="H221">
        <f ca="1">IF(C221 &lt;&gt; ".", 1, 0)</f>
        <v>0</v>
      </c>
      <c r="I221">
        <f t="shared" ca="1" si="374"/>
        <v>0</v>
      </c>
      <c r="J221" t="s">
        <v>78</v>
      </c>
      <c r="K221" s="53" t="s">
        <v>78</v>
      </c>
      <c r="L221" t="s">
        <v>78</v>
      </c>
      <c r="M221" t="s">
        <v>78</v>
      </c>
    </row>
    <row r="222" spans="1:13" x14ac:dyDescent="0.25">
      <c r="A222" s="35">
        <f t="shared" ca="1" si="370"/>
        <v>28</v>
      </c>
      <c r="B222" s="12">
        <f t="shared" ref="B222" ca="1" si="428">B218</f>
        <v>0</v>
      </c>
      <c r="C222" s="12" t="str">
        <f t="shared" ref="C222" ca="1" si="429">IF(INDIRECT("Supplier!H"&amp;(FLOOR((CELL("row",A222)-2)/8,1)+1)+1)&lt;&gt;"N",INDIRECT("Supplier!H1"),".")</f>
        <v>.</v>
      </c>
      <c r="D222" s="10" t="str">
        <f t="shared" ca="1" si="373"/>
        <v>-</v>
      </c>
      <c r="E222" s="10" t="str">
        <f ca="1">IF(C222 = ".", "-","" )</f>
        <v>-</v>
      </c>
      <c r="F222" s="10" t="str">
        <f t="shared" ca="1" si="397"/>
        <v>-</v>
      </c>
      <c r="G222" s="31" t="str">
        <f ca="1">IF(C222 = ".", "-","" )</f>
        <v>-</v>
      </c>
      <c r="H222">
        <f ca="1">IF(C222 &lt;&gt; ".", 1, 0)</f>
        <v>0</v>
      </c>
      <c r="I222">
        <f t="shared" ca="1" si="374"/>
        <v>0</v>
      </c>
      <c r="J222" t="s">
        <v>78</v>
      </c>
      <c r="K222" s="53" t="s">
        <v>78</v>
      </c>
      <c r="L222" t="s">
        <v>78</v>
      </c>
      <c r="M222" t="s">
        <v>78</v>
      </c>
    </row>
    <row r="223" spans="1:13" x14ac:dyDescent="0.25">
      <c r="A223" s="35">
        <f t="shared" ca="1" si="370"/>
        <v>28</v>
      </c>
      <c r="B223" s="12">
        <f t="shared" ref="B223" ca="1" si="430">B218</f>
        <v>0</v>
      </c>
      <c r="C223" s="12" t="str">
        <f t="shared" ref="C223" ca="1" si="431">IF(INDIRECT("Supplier!I"&amp;(FLOOR((CELL("row",A223)-2)/8,1)+1)+1)&lt;&gt;"N",INDIRECT("Supplier!I1"),".")</f>
        <v>.</v>
      </c>
      <c r="D223" s="10" t="str">
        <f t="shared" ca="1" si="373"/>
        <v>-</v>
      </c>
      <c r="E223" s="10" t="str">
        <f ca="1">IF(C223 = ".", "-","" )</f>
        <v>-</v>
      </c>
      <c r="F223" s="10" t="str">
        <f t="shared" ca="1" si="397"/>
        <v>-</v>
      </c>
      <c r="G223" s="31" t="str">
        <f ca="1">IF(C223 = ".", "-","" )</f>
        <v>-</v>
      </c>
      <c r="H223">
        <f ca="1">IF(C223 &lt;&gt; ".", 1, 0)</f>
        <v>0</v>
      </c>
      <c r="I223">
        <f t="shared" ca="1" si="374"/>
        <v>0</v>
      </c>
      <c r="J223" t="s">
        <v>78</v>
      </c>
      <c r="K223" s="53" t="s">
        <v>78</v>
      </c>
      <c r="L223" t="s">
        <v>78</v>
      </c>
      <c r="M223" t="s">
        <v>78</v>
      </c>
    </row>
    <row r="224" spans="1:13" x14ac:dyDescent="0.25">
      <c r="A224" s="35">
        <f t="shared" ca="1" si="370"/>
        <v>28</v>
      </c>
      <c r="B224" s="12">
        <f t="shared" ref="B224" ca="1" si="432">B218</f>
        <v>0</v>
      </c>
      <c r="C224" s="12" t="str">
        <f t="shared" ref="C224" ca="1" si="433">IF(INDIRECT("Supplier!J"&amp;(FLOOR((CELL("row",A224)-2)/8,1)+1)+1)&lt;&gt;"N",INDIRECT("Supplier!J1"),".")</f>
        <v>.</v>
      </c>
      <c r="D224" s="10" t="str">
        <f t="shared" ca="1" si="373"/>
        <v>-</v>
      </c>
      <c r="E224" s="10" t="str">
        <f ca="1">IF(C224 = ".", "-","" )</f>
        <v>-</v>
      </c>
      <c r="F224" s="10" t="str">
        <f t="shared" ca="1" si="397"/>
        <v>-</v>
      </c>
      <c r="G224" s="31" t="str">
        <f ca="1">IF(C224 = ".", "-","" )</f>
        <v>-</v>
      </c>
      <c r="H224">
        <f ca="1">IF(C224 &lt;&gt; ".", 1, 0)</f>
        <v>0</v>
      </c>
      <c r="I224">
        <f t="shared" ca="1" si="374"/>
        <v>0</v>
      </c>
      <c r="J224" t="s">
        <v>78</v>
      </c>
      <c r="K224" s="53" t="s">
        <v>78</v>
      </c>
      <c r="L224" t="s">
        <v>78</v>
      </c>
      <c r="M224" t="s">
        <v>78</v>
      </c>
    </row>
    <row r="225" spans="1:13" x14ac:dyDescent="0.25">
      <c r="A225" s="35">
        <f t="shared" ca="1" si="370"/>
        <v>28</v>
      </c>
      <c r="B225" s="12">
        <f t="shared" ref="B225" ca="1" si="434">B218</f>
        <v>0</v>
      </c>
      <c r="C225" s="12" t="str">
        <f t="shared" ref="C225" ca="1" si="435">IF(INDIRECT("Supplier!K"&amp;(FLOOR((CELL("row",A225)-2)/8,1)+1)+1)&lt;&gt;"N",INDIRECT("Supplier!K1"),".")</f>
        <v>.</v>
      </c>
      <c r="D225" s="10" t="str">
        <f t="shared" ca="1" si="373"/>
        <v>-</v>
      </c>
      <c r="E225" s="10" t="str">
        <f ca="1">IF(C225 = ".", "-","" )</f>
        <v>-</v>
      </c>
      <c r="F225" s="10" t="str">
        <f t="shared" ca="1" si="397"/>
        <v>-</v>
      </c>
      <c r="G225" s="31" t="str">
        <f ca="1">IF(C225 = ".", "-","" )</f>
        <v>-</v>
      </c>
      <c r="H225">
        <f ca="1">IF(C225 &lt;&gt; ".", 1, 0)</f>
        <v>0</v>
      </c>
      <c r="I225">
        <f t="shared" ca="1" si="374"/>
        <v>0</v>
      </c>
      <c r="J225" t="s">
        <v>78</v>
      </c>
      <c r="K225" s="53" t="s">
        <v>78</v>
      </c>
      <c r="L225" t="s">
        <v>78</v>
      </c>
      <c r="M225" t="s">
        <v>78</v>
      </c>
    </row>
    <row r="226" spans="1:13" x14ac:dyDescent="0.25">
      <c r="A226" s="9">
        <f t="shared" ca="1" si="370"/>
        <v>29</v>
      </c>
      <c r="B226" s="10" t="str">
        <f t="shared" ref="B226" ca="1" si="436">INDIRECT("Supplier!B" &amp; (FLOOR((CELL("row",  A226) - 2)  / 8, 1) + 1) + 1)</f>
        <v>Energex</v>
      </c>
      <c r="C226" s="10" t="str">
        <f t="shared" ref="C226" ca="1" si="437">IF(INDIRECT("Supplier!D"&amp;(FLOOR((CELL("row",A226)-2)/8,1)+1)+1)&lt;&gt;"N",INDIRECT("Supplier!D1"),".")</f>
        <v>.</v>
      </c>
      <c r="D226" s="10" t="str">
        <f t="shared" ca="1" si="373"/>
        <v>-</v>
      </c>
      <c r="E226" s="10" t="str">
        <f ca="1">IF(C226 = ".", "-","" )</f>
        <v>-</v>
      </c>
      <c r="F226" s="10" t="str">
        <f t="shared" ca="1" si="397"/>
        <v>-</v>
      </c>
      <c r="G226" s="31" t="str">
        <f ca="1">IF(C226 = ".", "-","" )</f>
        <v>-</v>
      </c>
      <c r="H226">
        <f ca="1">IF(C226 &lt;&gt; ".", 1, 0)</f>
        <v>0</v>
      </c>
      <c r="I226">
        <f t="shared" ca="1" si="374"/>
        <v>0</v>
      </c>
      <c r="J226" t="s">
        <v>78</v>
      </c>
      <c r="K226" s="53" t="s">
        <v>78</v>
      </c>
      <c r="L226" t="s">
        <v>78</v>
      </c>
      <c r="M226" t="s">
        <v>78</v>
      </c>
    </row>
    <row r="227" spans="1:13" x14ac:dyDescent="0.25">
      <c r="A227" s="9">
        <f t="shared" ca="1" si="370"/>
        <v>29</v>
      </c>
      <c r="B227" s="10" t="str">
        <f t="shared" ref="B227" ca="1" si="438">B226</f>
        <v>Energex</v>
      </c>
      <c r="C227" s="10" t="str">
        <f t="shared" ref="C227" ca="1" si="439">IF(INDIRECT("Supplier!E"&amp;(FLOOR((CELL("row",A227)-2)/8,1)+1)+1)&lt;&gt;"N",INDIRECT("Supplier!E1"),".")</f>
        <v>.</v>
      </c>
      <c r="D227" s="10" t="str">
        <f t="shared" ca="1" si="373"/>
        <v>-</v>
      </c>
      <c r="E227" s="10" t="str">
        <f ca="1">IF(C227 = ".", "-","" )</f>
        <v>-</v>
      </c>
      <c r="F227" s="10" t="str">
        <f t="shared" ca="1" si="397"/>
        <v>-</v>
      </c>
      <c r="G227" s="31" t="str">
        <f ca="1">IF(C227 = ".", "-","" )</f>
        <v>-</v>
      </c>
      <c r="H227">
        <f ca="1">IF(C227 &lt;&gt; ".", 1, 0)</f>
        <v>0</v>
      </c>
      <c r="I227">
        <f t="shared" ca="1" si="374"/>
        <v>0</v>
      </c>
      <c r="J227" t="s">
        <v>78</v>
      </c>
      <c r="K227" s="53" t="s">
        <v>78</v>
      </c>
      <c r="L227" t="s">
        <v>78</v>
      </c>
      <c r="M227" t="s">
        <v>78</v>
      </c>
    </row>
    <row r="228" spans="1:13" x14ac:dyDescent="0.25">
      <c r="A228" s="9">
        <f t="shared" ca="1" si="370"/>
        <v>29</v>
      </c>
      <c r="B228" s="10" t="str">
        <f t="shared" ref="B228" ca="1" si="440">B226</f>
        <v>Energex</v>
      </c>
      <c r="C228" s="10" t="str">
        <f t="shared" ref="C228" ca="1" si="441">IF(INDIRECT("Supplier!F"&amp;(FLOOR((CELL("row",A228)-2)/8,1)+1)+1)&lt;&gt;"N",INDIRECT("Supplier!F1"),".")</f>
        <v>.</v>
      </c>
      <c r="D228" s="10" t="str">
        <f t="shared" ca="1" si="373"/>
        <v>-</v>
      </c>
      <c r="E228" s="10" t="str">
        <f ca="1">IF(C228 = ".", "-","" )</f>
        <v>-</v>
      </c>
      <c r="F228" s="10" t="str">
        <f t="shared" ca="1" si="397"/>
        <v>-</v>
      </c>
      <c r="G228" s="31" t="str">
        <f ca="1">IF(C228 = ".", "-","" )</f>
        <v>-</v>
      </c>
      <c r="H228">
        <f ca="1">IF(C228 &lt;&gt; ".", 1, 0)</f>
        <v>0</v>
      </c>
      <c r="I228">
        <f t="shared" ca="1" si="374"/>
        <v>0</v>
      </c>
      <c r="J228" t="s">
        <v>78</v>
      </c>
      <c r="K228" s="53" t="s">
        <v>78</v>
      </c>
      <c r="L228" t="s">
        <v>78</v>
      </c>
      <c r="M228" t="s">
        <v>78</v>
      </c>
    </row>
    <row r="229" spans="1:13" x14ac:dyDescent="0.25">
      <c r="A229" s="9">
        <f t="shared" ca="1" si="370"/>
        <v>29</v>
      </c>
      <c r="B229" s="10" t="str">
        <f t="shared" ref="B229" ca="1" si="442">B226</f>
        <v>Energex</v>
      </c>
      <c r="C229" s="10" t="str">
        <f t="shared" ref="C229" ca="1" si="443">IF(INDIRECT("Supplier!G"&amp;(FLOOR((CELL("row",A229)-2)/8,1)+1)+1)&lt;&gt;"N",INDIRECT("Supplier!G1"),".")</f>
        <v>.</v>
      </c>
      <c r="D229" s="10" t="str">
        <f t="shared" ca="1" si="373"/>
        <v>-</v>
      </c>
      <c r="E229" s="10" t="str">
        <f ca="1">IF(C229 = ".", "-","" )</f>
        <v>-</v>
      </c>
      <c r="F229" s="10" t="str">
        <f t="shared" ca="1" si="397"/>
        <v>-</v>
      </c>
      <c r="G229" s="31" t="str">
        <f ca="1">IF(C229 = ".", "-","" )</f>
        <v>-</v>
      </c>
      <c r="H229">
        <f ca="1">IF(C229 &lt;&gt; ".", 1, 0)</f>
        <v>0</v>
      </c>
      <c r="I229">
        <f t="shared" ca="1" si="374"/>
        <v>0</v>
      </c>
      <c r="J229" t="s">
        <v>78</v>
      </c>
      <c r="K229" s="53" t="s">
        <v>78</v>
      </c>
      <c r="L229" t="s">
        <v>78</v>
      </c>
      <c r="M229" t="s">
        <v>78</v>
      </c>
    </row>
    <row r="230" spans="1:13" x14ac:dyDescent="0.25">
      <c r="A230" s="9">
        <f t="shared" ca="1" si="370"/>
        <v>29</v>
      </c>
      <c r="B230" s="10" t="str">
        <f t="shared" ref="B230" ca="1" si="444">B226</f>
        <v>Energex</v>
      </c>
      <c r="C230" s="10" t="str">
        <f t="shared" ref="C230" ca="1" si="445">IF(INDIRECT("Supplier!H"&amp;(FLOOR((CELL("row",A230)-2)/8,1)+1)+1)&lt;&gt;"N",INDIRECT("Supplier!H1"),".")</f>
        <v>.</v>
      </c>
      <c r="D230" s="10" t="str">
        <f t="shared" ca="1" si="373"/>
        <v>-</v>
      </c>
      <c r="E230" s="10" t="str">
        <f ca="1">IF(C230 = ".", "-","" )</f>
        <v>-</v>
      </c>
      <c r="F230" s="10" t="str">
        <f t="shared" ca="1" si="397"/>
        <v>-</v>
      </c>
      <c r="G230" s="31" t="str">
        <f ca="1">IF(C230 = ".", "-","" )</f>
        <v>-</v>
      </c>
      <c r="H230">
        <f ca="1">IF(C230 &lt;&gt; ".", 1, 0)</f>
        <v>0</v>
      </c>
      <c r="I230">
        <f t="shared" ca="1" si="374"/>
        <v>0</v>
      </c>
      <c r="J230" t="s">
        <v>78</v>
      </c>
      <c r="K230" s="53" t="s">
        <v>78</v>
      </c>
      <c r="L230" t="s">
        <v>78</v>
      </c>
      <c r="M230" t="s">
        <v>78</v>
      </c>
    </row>
    <row r="231" spans="1:13" x14ac:dyDescent="0.25">
      <c r="A231" s="9">
        <f t="shared" ca="1" si="370"/>
        <v>29</v>
      </c>
      <c r="B231" s="10" t="str">
        <f t="shared" ref="B231" ca="1" si="446">B226</f>
        <v>Energex</v>
      </c>
      <c r="C231" s="10" t="str">
        <f t="shared" ref="C231" ca="1" si="447">IF(INDIRECT("Supplier!I"&amp;(FLOOR((CELL("row",A231)-2)/8,1)+1)+1)&lt;&gt;"N",INDIRECT("Supplier!I1"),".")</f>
        <v>.</v>
      </c>
      <c r="D231" s="10" t="str">
        <f t="shared" ca="1" si="373"/>
        <v>-</v>
      </c>
      <c r="E231" s="10" t="str">
        <f ca="1">IF(C231 = ".", "-","" )</f>
        <v>-</v>
      </c>
      <c r="F231" s="10" t="str">
        <f t="shared" ca="1" si="397"/>
        <v>-</v>
      </c>
      <c r="G231" s="31" t="str">
        <f ca="1">IF(C231 = ".", "-","" )</f>
        <v>-</v>
      </c>
      <c r="H231">
        <f ca="1">IF(C231 &lt;&gt; ".", 1, 0)</f>
        <v>0</v>
      </c>
      <c r="I231">
        <f t="shared" ca="1" si="374"/>
        <v>0</v>
      </c>
      <c r="J231" t="s">
        <v>78</v>
      </c>
      <c r="K231" s="53" t="s">
        <v>78</v>
      </c>
      <c r="L231" t="s">
        <v>78</v>
      </c>
      <c r="M231" t="s">
        <v>78</v>
      </c>
    </row>
    <row r="232" spans="1:13" x14ac:dyDescent="0.25">
      <c r="A232" s="9">
        <f t="shared" ca="1" si="370"/>
        <v>29</v>
      </c>
      <c r="B232" s="10" t="str">
        <f t="shared" ref="B232" ca="1" si="448">B226</f>
        <v>Energex</v>
      </c>
      <c r="C232" s="10" t="str">
        <f t="shared" ref="C232" ca="1" si="449">IF(INDIRECT("Supplier!J"&amp;(FLOOR((CELL("row",A232)-2)/8,1)+1)+1)&lt;&gt;"N",INDIRECT("Supplier!J1"),".")</f>
        <v>.</v>
      </c>
      <c r="D232" s="10" t="str">
        <f t="shared" ca="1" si="373"/>
        <v>-</v>
      </c>
      <c r="E232" s="10" t="str">
        <f ca="1">IF(C232 = ".", "-","" )</f>
        <v>-</v>
      </c>
      <c r="F232" s="10" t="str">
        <f t="shared" ca="1" si="397"/>
        <v>-</v>
      </c>
      <c r="G232" s="31" t="str">
        <f ca="1">IF(C232 = ".", "-","" )</f>
        <v>-</v>
      </c>
      <c r="H232">
        <f ca="1">IF(C232 &lt;&gt; ".", 1, 0)</f>
        <v>0</v>
      </c>
      <c r="I232">
        <f t="shared" ca="1" si="374"/>
        <v>0</v>
      </c>
      <c r="J232" t="s">
        <v>78</v>
      </c>
      <c r="K232" s="53" t="s">
        <v>78</v>
      </c>
      <c r="L232" t="s">
        <v>78</v>
      </c>
      <c r="M232" t="s">
        <v>78</v>
      </c>
    </row>
    <row r="233" spans="1:13" ht="15.75" thickBot="1" x14ac:dyDescent="0.3">
      <c r="A233" s="36">
        <f t="shared" ca="1" si="370"/>
        <v>29</v>
      </c>
      <c r="B233" s="37" t="str">
        <f t="shared" ref="B233" ca="1" si="450">B226</f>
        <v>Energex</v>
      </c>
      <c r="C233" s="37" t="str">
        <f t="shared" ref="C233" ca="1" si="451">IF(INDIRECT("Supplier!K"&amp;(FLOOR((CELL("row",A233)-2)/8,1)+1)+1)&lt;&gt;"N",INDIRECT("Supplier!K1"),".")</f>
        <v>.</v>
      </c>
      <c r="D233" s="37" t="str">
        <f t="shared" ca="1" si="373"/>
        <v>-</v>
      </c>
      <c r="E233" s="37" t="str">
        <f ca="1">IF(C233 = ".", "-","" )</f>
        <v>-</v>
      </c>
      <c r="F233" s="37" t="str">
        <f ca="1">IF(C233 = ".", "-","" )</f>
        <v>-</v>
      </c>
      <c r="G233" s="38" t="str">
        <f ca="1">IF(C233 = ".", "-","" )</f>
        <v>-</v>
      </c>
      <c r="H233">
        <f ca="1">IF(C233 &lt;&gt; ".", 1, 0)</f>
        <v>0</v>
      </c>
      <c r="I233">
        <f t="shared" ca="1" si="374"/>
        <v>0</v>
      </c>
      <c r="J233" t="s">
        <v>78</v>
      </c>
      <c r="K233" s="53" t="s">
        <v>78</v>
      </c>
      <c r="L233" t="s">
        <v>78</v>
      </c>
      <c r="M233" t="s">
        <v>78</v>
      </c>
    </row>
    <row r="234" spans="1:13" ht="15.75" thickBot="1" x14ac:dyDescent="0.3">
      <c r="A234" s="13"/>
      <c r="B234" s="13"/>
      <c r="C234" s="14"/>
      <c r="D234" s="13"/>
      <c r="E234" s="13"/>
      <c r="F234" s="13"/>
      <c r="G234" s="13"/>
      <c r="H234" s="46">
        <f ca="1">SUM(H2:H233)</f>
        <v>50</v>
      </c>
      <c r="I234" s="50">
        <f ca="1">SUM(I2:I233)</f>
        <v>66</v>
      </c>
    </row>
    <row r="235" spans="1:13" ht="15.75" thickBot="1" x14ac:dyDescent="0.3">
      <c r="A235" s="13"/>
      <c r="B235" s="13"/>
      <c r="C235" s="14"/>
      <c r="D235" s="13"/>
      <c r="E235" s="13"/>
      <c r="F235" s="13"/>
      <c r="G235" s="13"/>
      <c r="I235" s="51">
        <f ca="1">I234-H234</f>
        <v>16</v>
      </c>
    </row>
    <row r="236" spans="1:13" x14ac:dyDescent="0.25">
      <c r="A236" s="13"/>
      <c r="B236" s="13"/>
      <c r="C236" s="14"/>
      <c r="D236" s="13"/>
      <c r="E236" s="13"/>
      <c r="F236" s="13"/>
      <c r="G236" s="13"/>
    </row>
    <row r="237" spans="1:13" x14ac:dyDescent="0.25">
      <c r="A237" s="13"/>
      <c r="B237" s="13"/>
      <c r="C237" s="14"/>
      <c r="D237" s="13"/>
      <c r="E237" s="13"/>
      <c r="F237" s="13"/>
      <c r="G237" s="13"/>
    </row>
    <row r="238" spans="1:13" x14ac:dyDescent="0.25">
      <c r="A238" s="13"/>
      <c r="B238" s="13"/>
      <c r="C238" s="14"/>
      <c r="D238" s="13"/>
      <c r="E238" s="13"/>
      <c r="F238" s="13"/>
      <c r="G238" s="13"/>
    </row>
    <row r="239" spans="1:13" x14ac:dyDescent="0.25">
      <c r="A239" s="13"/>
      <c r="B239" s="13"/>
      <c r="C239" s="14"/>
      <c r="D239" s="13"/>
      <c r="E239" s="13"/>
      <c r="F239" s="13"/>
      <c r="G239" s="13"/>
    </row>
    <row r="240" spans="1:13" x14ac:dyDescent="0.25">
      <c r="A240" s="13"/>
      <c r="B240" s="13"/>
      <c r="C240" s="14"/>
      <c r="D240" s="13"/>
      <c r="E240" s="13"/>
      <c r="F240" s="13"/>
      <c r="G240" s="13"/>
    </row>
    <row r="241" spans="1:7" x14ac:dyDescent="0.25">
      <c r="A241" s="13"/>
      <c r="B241" s="13"/>
      <c r="C241" s="14"/>
      <c r="D241" s="13"/>
      <c r="E241" s="13"/>
      <c r="F241" s="13"/>
      <c r="G241" s="13"/>
    </row>
    <row r="242" spans="1:7" x14ac:dyDescent="0.25">
      <c r="A242" s="13"/>
      <c r="B242" s="13"/>
      <c r="C242" s="14"/>
      <c r="D242" s="13"/>
      <c r="E242" s="13"/>
      <c r="F242" s="13"/>
      <c r="G242" s="13"/>
    </row>
    <row r="243" spans="1:7" x14ac:dyDescent="0.25">
      <c r="A243" s="13"/>
      <c r="B243" s="13"/>
      <c r="C243" s="14"/>
      <c r="D243" s="13"/>
      <c r="E243" s="13"/>
      <c r="F243" s="13"/>
      <c r="G243" s="13"/>
    </row>
    <row r="244" spans="1:7" x14ac:dyDescent="0.25">
      <c r="A244" s="13"/>
      <c r="B244" s="13"/>
      <c r="C244" s="14"/>
      <c r="D244" s="13"/>
      <c r="E244" s="13"/>
      <c r="F244" s="13"/>
      <c r="G244" s="13"/>
    </row>
    <row r="245" spans="1:7" x14ac:dyDescent="0.25">
      <c r="A245" s="13"/>
      <c r="B245" s="13"/>
      <c r="C245" s="14"/>
      <c r="D245" s="13"/>
      <c r="E245" s="13"/>
      <c r="F245" s="13"/>
      <c r="G245" s="13"/>
    </row>
    <row r="246" spans="1:7" x14ac:dyDescent="0.25">
      <c r="A246" s="13"/>
      <c r="B246" s="13"/>
      <c r="C246" s="14"/>
      <c r="D246" s="13"/>
      <c r="E246" s="13"/>
      <c r="F246" s="13"/>
      <c r="G246" s="13"/>
    </row>
    <row r="247" spans="1:7" x14ac:dyDescent="0.25">
      <c r="A247" s="13"/>
      <c r="B247" s="13"/>
      <c r="C247" s="14"/>
      <c r="D247" s="13"/>
      <c r="E247" s="13"/>
      <c r="F247" s="13"/>
      <c r="G247" s="13"/>
    </row>
    <row r="248" spans="1:7" x14ac:dyDescent="0.25">
      <c r="A248" s="13"/>
      <c r="B248" s="13"/>
      <c r="C248" s="14"/>
      <c r="D248" s="13"/>
      <c r="E248" s="13"/>
      <c r="F248" s="13"/>
      <c r="G248" s="13"/>
    </row>
    <row r="249" spans="1:7" x14ac:dyDescent="0.25">
      <c r="A249" s="13"/>
      <c r="B249" s="13"/>
      <c r="C249" s="14"/>
      <c r="D249" s="13"/>
      <c r="E249" s="13"/>
      <c r="F249" s="13"/>
      <c r="G249" s="13"/>
    </row>
    <row r="250" spans="1:7" x14ac:dyDescent="0.25">
      <c r="A250" s="13"/>
      <c r="B250" s="13"/>
      <c r="C250" s="14"/>
      <c r="D250" s="13"/>
      <c r="E250" s="13"/>
      <c r="F250" s="13"/>
      <c r="G250" s="13"/>
    </row>
    <row r="251" spans="1:7" x14ac:dyDescent="0.25">
      <c r="A251" s="13"/>
      <c r="B251" s="13"/>
      <c r="C251" s="14"/>
      <c r="D251" s="13"/>
      <c r="E251" s="13"/>
      <c r="F251" s="13"/>
      <c r="G251" s="13"/>
    </row>
    <row r="252" spans="1:7" x14ac:dyDescent="0.25">
      <c r="A252" s="13"/>
      <c r="B252" s="13"/>
      <c r="C252" s="14"/>
      <c r="D252" s="13"/>
      <c r="E252" s="13"/>
      <c r="F252" s="13"/>
      <c r="G252" s="13"/>
    </row>
    <row r="253" spans="1:7" x14ac:dyDescent="0.25">
      <c r="A253" s="13"/>
      <c r="B253" s="13"/>
      <c r="C253" s="14"/>
      <c r="D253" s="13"/>
      <c r="E253" s="13"/>
      <c r="F253" s="13"/>
      <c r="G253" s="13"/>
    </row>
    <row r="254" spans="1:7" x14ac:dyDescent="0.25">
      <c r="A254" s="13"/>
      <c r="B254" s="13"/>
      <c r="C254" s="14"/>
      <c r="D254" s="13"/>
      <c r="E254" s="13"/>
      <c r="F254" s="13"/>
      <c r="G254" s="13"/>
    </row>
    <row r="255" spans="1:7" x14ac:dyDescent="0.25">
      <c r="A255" s="13"/>
      <c r="B255" s="13"/>
      <c r="C255" s="14"/>
      <c r="D255" s="13"/>
      <c r="E255" s="13"/>
      <c r="F255" s="13"/>
      <c r="G255" s="13"/>
    </row>
    <row r="256" spans="1:7" x14ac:dyDescent="0.25">
      <c r="A256" s="13"/>
      <c r="B256" s="13"/>
      <c r="C256" s="14"/>
      <c r="D256" s="13"/>
      <c r="E256" s="13"/>
      <c r="F256" s="13"/>
      <c r="G256" s="13"/>
    </row>
    <row r="257" spans="1:7" x14ac:dyDescent="0.25">
      <c r="A257" s="13"/>
      <c r="B257" s="13"/>
      <c r="C257" s="14"/>
      <c r="D257" s="13"/>
      <c r="E257" s="13"/>
      <c r="F257" s="13"/>
      <c r="G257" s="13"/>
    </row>
    <row r="258" spans="1:7" x14ac:dyDescent="0.25">
      <c r="A258" s="13"/>
      <c r="B258" s="13"/>
      <c r="C258" s="14"/>
      <c r="D258" s="13"/>
      <c r="E258" s="13"/>
      <c r="F258" s="13"/>
      <c r="G258" s="13"/>
    </row>
    <row r="259" spans="1:7" x14ac:dyDescent="0.25">
      <c r="A259" s="13"/>
      <c r="B259" s="13"/>
      <c r="C259" s="14"/>
      <c r="D259" s="13"/>
      <c r="E259" s="13"/>
      <c r="F259" s="13"/>
      <c r="G259" s="13"/>
    </row>
    <row r="260" spans="1:7" x14ac:dyDescent="0.25">
      <c r="A260" s="13"/>
      <c r="B260" s="13"/>
      <c r="C260" s="14"/>
      <c r="D260" s="13"/>
      <c r="E260" s="13"/>
      <c r="F260" s="13"/>
      <c r="G260" s="13"/>
    </row>
    <row r="261" spans="1:7" x14ac:dyDescent="0.25">
      <c r="A261" s="13"/>
      <c r="B261" s="13"/>
      <c r="C261" s="14"/>
      <c r="D261" s="13"/>
      <c r="E261" s="13"/>
      <c r="F261" s="13"/>
      <c r="G261" s="13"/>
    </row>
    <row r="262" spans="1:7" x14ac:dyDescent="0.25">
      <c r="A262" s="13"/>
      <c r="B262" s="13"/>
      <c r="C262" s="14"/>
      <c r="D262" s="13"/>
      <c r="E262" s="13"/>
      <c r="F262" s="13"/>
      <c r="G262" s="13"/>
    </row>
    <row r="263" spans="1:7" x14ac:dyDescent="0.25">
      <c r="A263" s="13"/>
      <c r="B263" s="13"/>
      <c r="C263" s="14"/>
      <c r="D263" s="13"/>
      <c r="E263" s="13"/>
      <c r="F263" s="13"/>
      <c r="G263" s="13"/>
    </row>
    <row r="264" spans="1:7" x14ac:dyDescent="0.25">
      <c r="A264" s="13"/>
      <c r="B264" s="13"/>
      <c r="C264" s="14"/>
      <c r="D264" s="13"/>
      <c r="E264" s="13"/>
      <c r="F264" s="13"/>
      <c r="G264" s="13"/>
    </row>
    <row r="265" spans="1:7" x14ac:dyDescent="0.25">
      <c r="A265" s="13"/>
      <c r="B265" s="13"/>
      <c r="C265" s="14"/>
      <c r="D265" s="13"/>
      <c r="E265" s="13"/>
      <c r="F265" s="13"/>
      <c r="G265" s="13"/>
    </row>
    <row r="266" spans="1:7" x14ac:dyDescent="0.25">
      <c r="A266" s="13"/>
      <c r="B266" s="13"/>
      <c r="C266" s="14"/>
      <c r="D266" s="13"/>
      <c r="E266" s="13"/>
      <c r="F266" s="13"/>
      <c r="G266" s="13"/>
    </row>
    <row r="267" spans="1:7" x14ac:dyDescent="0.25">
      <c r="A267" s="13"/>
      <c r="B267" s="13"/>
      <c r="C267" s="14"/>
      <c r="D267" s="13"/>
      <c r="E267" s="13"/>
      <c r="F267" s="13"/>
      <c r="G267" s="13"/>
    </row>
    <row r="268" spans="1:7" x14ac:dyDescent="0.25">
      <c r="A268" s="13"/>
      <c r="B268" s="13"/>
      <c r="C268" s="14"/>
      <c r="D268" s="13"/>
      <c r="E268" s="13"/>
      <c r="F268" s="13"/>
      <c r="G268" s="13"/>
    </row>
    <row r="269" spans="1:7" x14ac:dyDescent="0.25">
      <c r="A269" s="13"/>
      <c r="B269" s="13"/>
      <c r="C269" s="14"/>
      <c r="D269" s="13"/>
      <c r="E269" s="13"/>
      <c r="F269" s="13"/>
      <c r="G269" s="13"/>
    </row>
    <row r="270" spans="1:7" x14ac:dyDescent="0.25">
      <c r="A270" s="13"/>
      <c r="B270" s="13"/>
      <c r="C270" s="14"/>
      <c r="D270" s="13"/>
      <c r="E270" s="13"/>
      <c r="F270" s="13"/>
      <c r="G270" s="13"/>
    </row>
    <row r="271" spans="1:7" x14ac:dyDescent="0.25">
      <c r="A271" s="13"/>
      <c r="B271" s="13"/>
      <c r="C271" s="14"/>
      <c r="D271" s="13"/>
      <c r="E271" s="13"/>
      <c r="F271" s="13"/>
      <c r="G271" s="13"/>
    </row>
    <row r="272" spans="1:7" x14ac:dyDescent="0.25">
      <c r="A272" s="13"/>
      <c r="B272" s="13"/>
      <c r="C272" s="14"/>
      <c r="D272" s="13"/>
      <c r="E272" s="13"/>
      <c r="F272" s="13"/>
      <c r="G272" s="13"/>
    </row>
    <row r="273" spans="1:7" x14ac:dyDescent="0.25">
      <c r="A273" s="13"/>
      <c r="B273" s="13"/>
      <c r="C273" s="14"/>
      <c r="D273" s="13"/>
      <c r="E273" s="13"/>
      <c r="F273" s="13"/>
      <c r="G273" s="13"/>
    </row>
    <row r="274" spans="1:7" x14ac:dyDescent="0.25">
      <c r="A274" s="13"/>
      <c r="B274" s="13"/>
      <c r="C274" s="14"/>
      <c r="D274" s="13"/>
      <c r="E274" s="13"/>
      <c r="F274" s="13"/>
      <c r="G274" s="13"/>
    </row>
    <row r="275" spans="1:7" x14ac:dyDescent="0.25">
      <c r="A275" s="13"/>
      <c r="B275" s="13"/>
      <c r="C275" s="14"/>
      <c r="D275" s="13"/>
      <c r="E275" s="13"/>
      <c r="F275" s="13"/>
      <c r="G275" s="13"/>
    </row>
    <row r="276" spans="1:7" x14ac:dyDescent="0.25">
      <c r="A276" s="13"/>
      <c r="B276" s="13"/>
      <c r="C276" s="14"/>
      <c r="D276" s="13"/>
      <c r="E276" s="13"/>
      <c r="F276" s="13"/>
      <c r="G276" s="13"/>
    </row>
    <row r="277" spans="1:7" x14ac:dyDescent="0.25">
      <c r="A277" s="13"/>
      <c r="B277" s="13"/>
      <c r="C277" s="14"/>
      <c r="D277" s="13"/>
      <c r="E277" s="13"/>
      <c r="F277" s="13"/>
      <c r="G277" s="13"/>
    </row>
    <row r="278" spans="1:7" x14ac:dyDescent="0.25">
      <c r="A278" s="13"/>
      <c r="B278" s="13"/>
      <c r="C278" s="14"/>
      <c r="D278" s="13"/>
      <c r="E278" s="13"/>
      <c r="F278" s="13"/>
      <c r="G278" s="13"/>
    </row>
    <row r="279" spans="1:7" x14ac:dyDescent="0.25">
      <c r="A279" s="13"/>
      <c r="B279" s="13"/>
      <c r="C279" s="14"/>
      <c r="D279" s="13"/>
      <c r="E279" s="13"/>
      <c r="F279" s="13"/>
      <c r="G279" s="13"/>
    </row>
    <row r="280" spans="1:7" x14ac:dyDescent="0.25">
      <c r="A280" s="13"/>
      <c r="B280" s="13"/>
      <c r="C280" s="14"/>
      <c r="D280" s="13"/>
      <c r="E280" s="13"/>
      <c r="F280" s="13"/>
      <c r="G280" s="13"/>
    </row>
    <row r="281" spans="1:7" x14ac:dyDescent="0.25">
      <c r="A281" s="13"/>
      <c r="B281" s="13"/>
      <c r="C281" s="14"/>
      <c r="D281" s="13"/>
      <c r="E281" s="13"/>
      <c r="F281" s="13"/>
      <c r="G281" s="13"/>
    </row>
    <row r="282" spans="1:7" x14ac:dyDescent="0.25">
      <c r="A282" s="13"/>
      <c r="B282" s="13"/>
      <c r="C282" s="14"/>
      <c r="D282" s="13"/>
      <c r="E282" s="13"/>
      <c r="F282" s="13"/>
      <c r="G282" s="13"/>
    </row>
    <row r="283" spans="1:7" x14ac:dyDescent="0.25">
      <c r="A283" s="13"/>
      <c r="B283" s="13"/>
      <c r="C283" s="14"/>
      <c r="D283" s="13"/>
      <c r="E283" s="13"/>
      <c r="F283" s="13"/>
      <c r="G283" s="13"/>
    </row>
    <row r="284" spans="1:7" x14ac:dyDescent="0.25">
      <c r="A284" s="13"/>
      <c r="B284" s="13"/>
      <c r="C284" s="14"/>
      <c r="D284" s="13"/>
      <c r="E284" s="13"/>
      <c r="F284" s="13"/>
      <c r="G284" s="13"/>
    </row>
    <row r="285" spans="1:7" x14ac:dyDescent="0.25">
      <c r="A285" s="13"/>
      <c r="B285" s="13"/>
      <c r="C285" s="14"/>
      <c r="D285" s="13"/>
      <c r="E285" s="13"/>
      <c r="F285" s="13"/>
      <c r="G285" s="13"/>
    </row>
    <row r="286" spans="1:7" x14ac:dyDescent="0.25">
      <c r="A286" s="13"/>
      <c r="B286" s="13"/>
      <c r="C286" s="14"/>
      <c r="D286" s="13"/>
      <c r="E286" s="13"/>
      <c r="F286" s="13"/>
      <c r="G286" s="13"/>
    </row>
    <row r="287" spans="1:7" x14ac:dyDescent="0.25">
      <c r="A287" s="13"/>
      <c r="B287" s="13"/>
      <c r="C287" s="14"/>
      <c r="D287" s="13"/>
      <c r="E287" s="13"/>
      <c r="F287" s="13"/>
      <c r="G287" s="13"/>
    </row>
    <row r="288" spans="1:7" x14ac:dyDescent="0.25">
      <c r="A288" s="13"/>
      <c r="B288" s="13"/>
      <c r="C288" s="14"/>
      <c r="D288" s="13"/>
      <c r="E288" s="13"/>
      <c r="F288" s="13"/>
      <c r="G288" s="13"/>
    </row>
    <row r="289" spans="1:7" x14ac:dyDescent="0.25">
      <c r="A289" s="13"/>
      <c r="B289" s="13"/>
      <c r="C289" s="14"/>
      <c r="D289" s="13"/>
      <c r="E289" s="13"/>
      <c r="F289" s="13"/>
      <c r="G289" s="13"/>
    </row>
    <row r="290" spans="1:7" x14ac:dyDescent="0.25">
      <c r="A290" s="13"/>
      <c r="B290" s="13"/>
      <c r="C290" s="14"/>
      <c r="D290" s="13"/>
      <c r="E290" s="13"/>
      <c r="F290" s="13"/>
      <c r="G290" s="13"/>
    </row>
    <row r="291" spans="1:7" x14ac:dyDescent="0.25">
      <c r="A291" s="13"/>
      <c r="B291" s="13"/>
      <c r="C291" s="14"/>
      <c r="D291" s="13"/>
      <c r="E291" s="13"/>
      <c r="F291" s="13"/>
      <c r="G291" s="13"/>
    </row>
    <row r="292" spans="1:7" x14ac:dyDescent="0.25">
      <c r="A292" s="13"/>
      <c r="B292" s="13"/>
      <c r="C292" s="14"/>
      <c r="D292" s="13"/>
      <c r="E292" s="13"/>
      <c r="F292" s="13"/>
      <c r="G292" s="13"/>
    </row>
    <row r="293" spans="1:7" x14ac:dyDescent="0.25">
      <c r="A293" s="13"/>
      <c r="B293" s="13"/>
      <c r="C293" s="14"/>
      <c r="D293" s="13"/>
      <c r="E293" s="13"/>
      <c r="F293" s="13"/>
      <c r="G293" s="13"/>
    </row>
    <row r="294" spans="1:7" x14ac:dyDescent="0.25">
      <c r="A294" s="13"/>
      <c r="B294" s="13"/>
      <c r="C294" s="14"/>
      <c r="D294" s="13"/>
      <c r="E294" s="13"/>
      <c r="F294" s="13"/>
      <c r="G294" s="13"/>
    </row>
    <row r="295" spans="1:7" x14ac:dyDescent="0.25">
      <c r="A295" s="13"/>
      <c r="B295" s="13"/>
      <c r="C295" s="14"/>
      <c r="D295" s="13"/>
      <c r="E295" s="13"/>
      <c r="F295" s="13"/>
      <c r="G295" s="13"/>
    </row>
    <row r="296" spans="1:7" x14ac:dyDescent="0.25">
      <c r="A296" s="13"/>
      <c r="B296" s="13"/>
      <c r="C296" s="14"/>
      <c r="D296" s="13"/>
      <c r="E296" s="13"/>
      <c r="F296" s="13"/>
      <c r="G296" s="13"/>
    </row>
    <row r="297" spans="1:7" x14ac:dyDescent="0.25">
      <c r="A297" s="13"/>
      <c r="B297" s="13"/>
      <c r="C297" s="14"/>
      <c r="D297" s="13"/>
      <c r="E297" s="13"/>
      <c r="F297" s="13"/>
      <c r="G297" s="13"/>
    </row>
    <row r="298" spans="1:7" x14ac:dyDescent="0.25">
      <c r="A298" s="13"/>
      <c r="B298" s="13"/>
      <c r="C298" s="14"/>
      <c r="D298" s="13"/>
      <c r="E298" s="13"/>
      <c r="F298" s="13"/>
      <c r="G298" s="13"/>
    </row>
    <row r="299" spans="1:7" x14ac:dyDescent="0.25">
      <c r="A299" s="13"/>
      <c r="B299" s="13"/>
      <c r="C299" s="14"/>
      <c r="D299" s="13"/>
      <c r="E299" s="13"/>
      <c r="F299" s="13"/>
      <c r="G299" s="13"/>
    </row>
    <row r="300" spans="1:7" x14ac:dyDescent="0.25">
      <c r="A300" s="13"/>
      <c r="B300" s="13"/>
      <c r="C300" s="14"/>
      <c r="D300" s="13"/>
      <c r="E300" s="13"/>
      <c r="F300" s="13"/>
      <c r="G300" s="13"/>
    </row>
    <row r="301" spans="1:7" x14ac:dyDescent="0.25">
      <c r="A301" s="13"/>
      <c r="B301" s="13"/>
      <c r="C301" s="14"/>
      <c r="D301" s="13"/>
      <c r="E301" s="13"/>
      <c r="F301" s="13"/>
      <c r="G301" s="13"/>
    </row>
    <row r="302" spans="1:7" x14ac:dyDescent="0.25">
      <c r="A302" s="13"/>
      <c r="B302" s="13"/>
      <c r="C302" s="14"/>
      <c r="D302" s="13"/>
      <c r="E302" s="13"/>
      <c r="F302" s="13"/>
      <c r="G302" s="13"/>
    </row>
    <row r="303" spans="1:7" x14ac:dyDescent="0.25">
      <c r="A303" s="13"/>
      <c r="B303" s="13"/>
      <c r="C303" s="14"/>
      <c r="D303" s="13"/>
      <c r="E303" s="13"/>
      <c r="F303" s="13"/>
      <c r="G303" s="13"/>
    </row>
    <row r="304" spans="1:7" x14ac:dyDescent="0.25">
      <c r="A304" s="13"/>
      <c r="B304" s="13"/>
      <c r="C304" s="14"/>
      <c r="D304" s="13"/>
      <c r="E304" s="13"/>
      <c r="F304" s="13"/>
      <c r="G304" s="13"/>
    </row>
    <row r="305" spans="1:7" x14ac:dyDescent="0.25">
      <c r="A305" s="13"/>
      <c r="B305" s="13"/>
      <c r="C305" s="14"/>
      <c r="D305" s="13"/>
      <c r="E305" s="13"/>
      <c r="F305" s="13"/>
      <c r="G305" s="13"/>
    </row>
    <row r="306" spans="1:7" x14ac:dyDescent="0.25">
      <c r="A306" s="13"/>
      <c r="B306" s="13"/>
      <c r="C306" s="14"/>
      <c r="D306" s="13"/>
      <c r="E306" s="13"/>
      <c r="F306" s="13"/>
      <c r="G306" s="13"/>
    </row>
    <row r="307" spans="1:7" x14ac:dyDescent="0.25">
      <c r="A307" s="13"/>
      <c r="B307" s="13"/>
      <c r="C307" s="14"/>
      <c r="D307" s="13"/>
      <c r="E307" s="13"/>
      <c r="F307" s="13"/>
      <c r="G307" s="13"/>
    </row>
    <row r="308" spans="1:7" x14ac:dyDescent="0.25">
      <c r="A308" s="13"/>
      <c r="B308" s="13"/>
      <c r="C308" s="13"/>
      <c r="D308" s="13"/>
      <c r="E308" s="13"/>
      <c r="F308" s="13"/>
      <c r="G308" s="13"/>
    </row>
    <row r="309" spans="1:7" x14ac:dyDescent="0.25">
      <c r="A309" s="13"/>
      <c r="B309" s="13"/>
      <c r="C309" s="13"/>
      <c r="D309" s="13"/>
      <c r="E309" s="13"/>
      <c r="F309" s="13"/>
      <c r="G309" s="13"/>
    </row>
    <row r="310" spans="1:7" x14ac:dyDescent="0.25">
      <c r="A310" s="13"/>
      <c r="B310" s="13"/>
      <c r="C310" s="13"/>
      <c r="D310" s="13"/>
      <c r="E310" s="13"/>
      <c r="F310" s="13"/>
      <c r="G310" s="13"/>
    </row>
    <row r="311" spans="1:7" x14ac:dyDescent="0.25">
      <c r="A311" s="13"/>
      <c r="B311" s="13"/>
      <c r="C311" s="13"/>
      <c r="D311" s="13"/>
      <c r="E311" s="13"/>
      <c r="F311" s="13"/>
      <c r="G311" s="13"/>
    </row>
    <row r="312" spans="1:7" x14ac:dyDescent="0.25">
      <c r="A312" s="13"/>
      <c r="B312" s="13"/>
      <c r="C312" s="13"/>
      <c r="D312" s="13"/>
      <c r="E312" s="13"/>
      <c r="F312" s="13"/>
      <c r="G312" s="13"/>
    </row>
    <row r="313" spans="1:7" x14ac:dyDescent="0.25">
      <c r="A313" s="13"/>
      <c r="B313" s="13"/>
      <c r="C313" s="13"/>
      <c r="D313" s="13"/>
      <c r="E313" s="13"/>
      <c r="F313" s="13"/>
      <c r="G313" s="13"/>
    </row>
    <row r="314" spans="1:7" x14ac:dyDescent="0.25">
      <c r="A314" s="13"/>
      <c r="B314" s="13"/>
      <c r="C314" s="13"/>
      <c r="D314" s="13"/>
      <c r="E314" s="13"/>
      <c r="F314" s="13"/>
      <c r="G314" s="13"/>
    </row>
    <row r="315" spans="1:7" x14ac:dyDescent="0.25">
      <c r="A315" s="13"/>
      <c r="B315" s="13"/>
      <c r="C315" s="13"/>
      <c r="D315" s="13"/>
      <c r="E315" s="13"/>
      <c r="F315" s="13"/>
      <c r="G315" s="13"/>
    </row>
    <row r="316" spans="1:7" x14ac:dyDescent="0.25">
      <c r="A316" s="13"/>
      <c r="B316" s="13"/>
      <c r="C316" s="13"/>
      <c r="D316" s="13"/>
      <c r="E316" s="13"/>
      <c r="F316" s="13"/>
      <c r="G316" s="13"/>
    </row>
    <row r="317" spans="1:7" x14ac:dyDescent="0.25">
      <c r="A317" s="13"/>
      <c r="B317" s="13"/>
      <c r="C317" s="13"/>
      <c r="D317" s="13"/>
      <c r="E317" s="13"/>
      <c r="F317" s="13"/>
      <c r="G317" s="13"/>
    </row>
    <row r="318" spans="1:7" x14ac:dyDescent="0.25">
      <c r="A318" s="13"/>
      <c r="B318" s="13"/>
      <c r="C318" s="13"/>
      <c r="D318" s="13"/>
      <c r="E318" s="13"/>
      <c r="F318" s="13"/>
      <c r="G318" s="13"/>
    </row>
    <row r="319" spans="1:7" x14ac:dyDescent="0.25">
      <c r="A319" s="13"/>
      <c r="B319" s="13"/>
      <c r="C319" s="13"/>
      <c r="D319" s="13"/>
      <c r="E319" s="13"/>
      <c r="F319" s="13"/>
      <c r="G319" s="13"/>
    </row>
    <row r="320" spans="1:7" x14ac:dyDescent="0.25">
      <c r="A320" s="13"/>
      <c r="B320" s="13"/>
      <c r="C320" s="13"/>
      <c r="D320" s="13"/>
      <c r="E320" s="13"/>
      <c r="F320" s="13"/>
      <c r="G320" s="13"/>
    </row>
    <row r="321" spans="1:7" x14ac:dyDescent="0.25">
      <c r="A321" s="13"/>
      <c r="B321" s="13"/>
      <c r="C321" s="13"/>
      <c r="D321" s="13"/>
      <c r="E321" s="13"/>
      <c r="F321" s="13"/>
      <c r="G321" s="13"/>
    </row>
    <row r="322" spans="1:7" x14ac:dyDescent="0.25">
      <c r="A322" s="13"/>
      <c r="B322" s="13"/>
      <c r="C322" s="13"/>
      <c r="D322" s="13"/>
      <c r="E322" s="13"/>
      <c r="F322" s="13"/>
      <c r="G322" s="13"/>
    </row>
    <row r="323" spans="1:7" x14ac:dyDescent="0.25">
      <c r="A323" s="13"/>
      <c r="B323" s="13"/>
      <c r="C323" s="13"/>
      <c r="D323" s="13"/>
      <c r="E323" s="13"/>
      <c r="F323" s="13"/>
      <c r="G323" s="13"/>
    </row>
    <row r="324" spans="1:7" x14ac:dyDescent="0.25">
      <c r="A324" s="13"/>
      <c r="B324" s="13"/>
      <c r="C324" s="13"/>
      <c r="D324" s="13"/>
      <c r="E324" s="13"/>
      <c r="F324" s="13"/>
      <c r="G324" s="13"/>
    </row>
    <row r="325" spans="1:7" x14ac:dyDescent="0.25">
      <c r="A325" s="13"/>
      <c r="B325" s="13"/>
      <c r="C325" s="13"/>
      <c r="D325" s="13"/>
      <c r="E325" s="13"/>
      <c r="F325" s="13"/>
      <c r="G325" s="13"/>
    </row>
    <row r="326" spans="1:7" x14ac:dyDescent="0.25">
      <c r="A326" s="13"/>
      <c r="B326" s="13"/>
      <c r="C326" s="13"/>
      <c r="D326" s="13"/>
      <c r="E326" s="13"/>
      <c r="F326" s="13"/>
      <c r="G326" s="13"/>
    </row>
    <row r="327" spans="1:7" x14ac:dyDescent="0.25">
      <c r="A327" s="13"/>
      <c r="B327" s="13"/>
      <c r="C327" s="13"/>
      <c r="D327" s="13"/>
      <c r="E327" s="13"/>
      <c r="F327" s="13"/>
      <c r="G327" s="13"/>
    </row>
    <row r="328" spans="1:7" x14ac:dyDescent="0.25">
      <c r="A328" s="13"/>
      <c r="B328" s="13"/>
      <c r="C328" s="13"/>
      <c r="D328" s="13"/>
      <c r="E328" s="13"/>
      <c r="F328" s="13"/>
      <c r="G328" s="13"/>
    </row>
    <row r="329" spans="1:7" x14ac:dyDescent="0.25">
      <c r="A329" s="13"/>
      <c r="B329" s="13"/>
      <c r="C329" s="13"/>
      <c r="D329" s="13"/>
      <c r="E329" s="13"/>
      <c r="F329" s="13"/>
      <c r="G329" s="13"/>
    </row>
    <row r="330" spans="1:7" x14ac:dyDescent="0.25">
      <c r="A330" s="13"/>
      <c r="B330" s="13"/>
      <c r="C330" s="13"/>
      <c r="D330" s="13"/>
      <c r="E330" s="13"/>
      <c r="F330" s="13"/>
      <c r="G330" s="13"/>
    </row>
    <row r="331" spans="1:7" x14ac:dyDescent="0.25">
      <c r="A331" s="13"/>
      <c r="B331" s="13"/>
      <c r="C331" s="13"/>
      <c r="D331" s="13"/>
      <c r="E331" s="13"/>
      <c r="F331" s="13"/>
      <c r="G331" s="13"/>
    </row>
    <row r="332" spans="1:7" x14ac:dyDescent="0.25">
      <c r="A332" s="13"/>
      <c r="B332" s="13"/>
      <c r="C332" s="13"/>
      <c r="D332" s="13"/>
      <c r="E332" s="13"/>
      <c r="F332" s="13"/>
      <c r="G332" s="13"/>
    </row>
    <row r="333" spans="1:7" x14ac:dyDescent="0.25">
      <c r="A333" s="13"/>
      <c r="B333" s="13"/>
      <c r="C333" s="13"/>
      <c r="D333" s="13"/>
      <c r="E333" s="13"/>
      <c r="F333" s="13"/>
      <c r="G333" s="13"/>
    </row>
    <row r="334" spans="1:7" x14ac:dyDescent="0.25">
      <c r="A334" s="13"/>
      <c r="B334" s="13"/>
      <c r="C334" s="13"/>
      <c r="D334" s="13"/>
      <c r="E334" s="13"/>
      <c r="F334" s="13"/>
      <c r="G334" s="13"/>
    </row>
    <row r="335" spans="1:7" x14ac:dyDescent="0.25">
      <c r="A335" s="13"/>
      <c r="B335" s="13"/>
      <c r="C335" s="13"/>
      <c r="D335" s="13"/>
      <c r="E335" s="13"/>
      <c r="F335" s="13"/>
      <c r="G335" s="13"/>
    </row>
    <row r="336" spans="1:7" x14ac:dyDescent="0.25">
      <c r="A336" s="13"/>
      <c r="B336" s="13"/>
      <c r="C336" s="13"/>
      <c r="D336" s="13"/>
      <c r="E336" s="13"/>
      <c r="F336" s="13"/>
      <c r="G336" s="13"/>
    </row>
    <row r="337" spans="1:7" x14ac:dyDescent="0.25">
      <c r="A337" s="13"/>
      <c r="B337" s="13"/>
      <c r="C337" s="13"/>
      <c r="D337" s="13"/>
      <c r="E337" s="13"/>
      <c r="F337" s="13"/>
      <c r="G337" s="13"/>
    </row>
    <row r="338" spans="1:7" x14ac:dyDescent="0.25">
      <c r="A338" s="13"/>
      <c r="B338" s="13"/>
      <c r="C338" s="13"/>
      <c r="D338" s="13"/>
      <c r="E338" s="13"/>
      <c r="F338" s="13"/>
      <c r="G338" s="13"/>
    </row>
    <row r="339" spans="1:7" x14ac:dyDescent="0.25">
      <c r="A339" s="13"/>
      <c r="B339" s="13"/>
      <c r="C339" s="13"/>
      <c r="D339" s="13"/>
      <c r="E339" s="13"/>
      <c r="F339" s="13"/>
      <c r="G339" s="13"/>
    </row>
    <row r="340" spans="1:7" x14ac:dyDescent="0.25">
      <c r="A340" s="13"/>
      <c r="B340" s="13"/>
      <c r="C340" s="13"/>
      <c r="D340" s="13"/>
      <c r="E340" s="13"/>
      <c r="F340" s="13"/>
      <c r="G340" s="13"/>
    </row>
    <row r="341" spans="1:7" x14ac:dyDescent="0.25">
      <c r="A341" s="13"/>
      <c r="B341" s="13"/>
      <c r="C341" s="13"/>
      <c r="D341" s="13"/>
      <c r="E341" s="13"/>
      <c r="F341" s="13"/>
      <c r="G341" s="13"/>
    </row>
    <row r="342" spans="1:7" x14ac:dyDescent="0.25">
      <c r="A342" s="13"/>
      <c r="B342" s="13"/>
      <c r="C342" s="13"/>
      <c r="D342" s="13"/>
      <c r="E342" s="13"/>
      <c r="F342" s="13"/>
      <c r="G342" s="13"/>
    </row>
    <row r="343" spans="1:7" x14ac:dyDescent="0.25">
      <c r="A343" s="13"/>
      <c r="B343" s="13"/>
      <c r="C343" s="13"/>
      <c r="D343" s="13"/>
      <c r="E343" s="13"/>
      <c r="F343" s="13"/>
      <c r="G343" s="13"/>
    </row>
    <row r="344" spans="1:7" x14ac:dyDescent="0.25">
      <c r="A344" s="13"/>
      <c r="B344" s="13"/>
      <c r="C344" s="13"/>
      <c r="D344" s="13"/>
      <c r="E344" s="13"/>
      <c r="F344" s="13"/>
      <c r="G344" s="13"/>
    </row>
    <row r="345" spans="1:7" x14ac:dyDescent="0.25">
      <c r="A345" s="13"/>
      <c r="B345" s="13"/>
      <c r="C345" s="13"/>
      <c r="D345" s="13"/>
      <c r="E345" s="13"/>
      <c r="F345" s="13"/>
      <c r="G345" s="13"/>
    </row>
    <row r="346" spans="1:7" x14ac:dyDescent="0.25">
      <c r="A346" s="13"/>
      <c r="B346" s="13"/>
      <c r="C346" s="13"/>
      <c r="D346" s="13"/>
      <c r="E346" s="13"/>
      <c r="F346" s="13"/>
      <c r="G346" s="13"/>
    </row>
    <row r="347" spans="1:7" x14ac:dyDescent="0.25">
      <c r="A347" s="13"/>
      <c r="B347" s="13"/>
      <c r="C347" s="13"/>
      <c r="D347" s="13"/>
      <c r="E347" s="13"/>
      <c r="F347" s="13"/>
      <c r="G347" s="13"/>
    </row>
    <row r="348" spans="1:7" x14ac:dyDescent="0.25">
      <c r="A348" s="13"/>
      <c r="B348" s="13"/>
      <c r="C348" s="13"/>
      <c r="D348" s="13"/>
      <c r="E348" s="13"/>
      <c r="F348" s="13"/>
      <c r="G348" s="13"/>
    </row>
    <row r="349" spans="1:7" x14ac:dyDescent="0.25">
      <c r="A349" s="13"/>
      <c r="B349" s="13"/>
      <c r="C349" s="13"/>
      <c r="D349" s="13"/>
      <c r="E349" s="13"/>
      <c r="F349" s="13"/>
      <c r="G349" s="13"/>
    </row>
    <row r="350" spans="1:7" x14ac:dyDescent="0.25">
      <c r="A350" s="13"/>
      <c r="B350" s="13"/>
      <c r="C350" s="13"/>
      <c r="D350" s="13"/>
      <c r="E350" s="13"/>
      <c r="F350" s="13"/>
      <c r="G350" s="13"/>
    </row>
    <row r="351" spans="1:7" x14ac:dyDescent="0.25">
      <c r="A351" s="13"/>
      <c r="B351" s="13"/>
      <c r="C351" s="13"/>
      <c r="D351" s="13"/>
      <c r="E351" s="13"/>
      <c r="F351" s="13"/>
      <c r="G351" s="13"/>
    </row>
    <row r="352" spans="1:7" x14ac:dyDescent="0.25">
      <c r="A352" s="13"/>
      <c r="B352" s="13"/>
      <c r="C352" s="13"/>
      <c r="D352" s="13"/>
      <c r="E352" s="13"/>
      <c r="F352" s="13"/>
      <c r="G352" s="13"/>
    </row>
    <row r="353" spans="1:7" x14ac:dyDescent="0.25">
      <c r="A353" s="13"/>
      <c r="B353" s="13"/>
      <c r="C353" s="13"/>
      <c r="D353" s="13"/>
      <c r="E353" s="13"/>
      <c r="F353" s="13"/>
      <c r="G353" s="13"/>
    </row>
    <row r="354" spans="1:7" x14ac:dyDescent="0.25">
      <c r="A354" s="13"/>
      <c r="B354" s="13"/>
      <c r="C354" s="13"/>
      <c r="D354" s="13"/>
      <c r="E354" s="13"/>
      <c r="F354" s="13"/>
      <c r="G354" s="13"/>
    </row>
    <row r="355" spans="1:7" x14ac:dyDescent="0.25">
      <c r="A355" s="13"/>
      <c r="B355" s="13"/>
      <c r="C355" s="13"/>
      <c r="D355" s="13"/>
      <c r="E355" s="13"/>
      <c r="F355" s="13"/>
      <c r="G355" s="13"/>
    </row>
    <row r="356" spans="1:7" x14ac:dyDescent="0.25">
      <c r="A356" s="13"/>
      <c r="B356" s="13"/>
      <c r="C356" s="13"/>
      <c r="D356" s="13"/>
      <c r="E356" s="13"/>
      <c r="F356" s="13"/>
      <c r="G356" s="13"/>
    </row>
    <row r="357" spans="1:7" x14ac:dyDescent="0.25">
      <c r="A357" s="13"/>
      <c r="B357" s="13"/>
      <c r="C357" s="13"/>
      <c r="D357" s="13"/>
      <c r="E357" s="13"/>
      <c r="F357" s="13"/>
      <c r="G357" s="13"/>
    </row>
    <row r="358" spans="1:7" x14ac:dyDescent="0.25">
      <c r="A358" s="13"/>
      <c r="B358" s="13"/>
      <c r="C358" s="13"/>
      <c r="D358" s="13"/>
      <c r="E358" s="13"/>
      <c r="F358" s="13"/>
      <c r="G358" s="13"/>
    </row>
    <row r="359" spans="1:7" x14ac:dyDescent="0.25">
      <c r="A359" s="13"/>
      <c r="B359" s="13"/>
      <c r="C359" s="13"/>
      <c r="D359" s="13"/>
      <c r="E359" s="13"/>
      <c r="F359" s="13"/>
      <c r="G359" s="13"/>
    </row>
    <row r="360" spans="1:7" x14ac:dyDescent="0.25">
      <c r="A360" s="13"/>
      <c r="B360" s="13"/>
      <c r="C360" s="13"/>
      <c r="D360" s="13"/>
      <c r="E360" s="13"/>
      <c r="F360" s="13"/>
      <c r="G360" s="13"/>
    </row>
    <row r="361" spans="1:7" x14ac:dyDescent="0.25">
      <c r="A361" s="13"/>
      <c r="B361" s="13"/>
      <c r="C361" s="13"/>
      <c r="D361" s="13"/>
      <c r="E361" s="13"/>
      <c r="F361" s="13"/>
      <c r="G361" s="13"/>
    </row>
    <row r="362" spans="1:7" x14ac:dyDescent="0.25">
      <c r="A362" s="13"/>
      <c r="B362" s="13"/>
      <c r="C362" s="13"/>
      <c r="D362" s="13"/>
      <c r="E362" s="13"/>
      <c r="F362" s="13"/>
      <c r="G362" s="13"/>
    </row>
    <row r="363" spans="1:7" x14ac:dyDescent="0.25">
      <c r="A363" s="13"/>
      <c r="B363" s="13"/>
      <c r="C363" s="13"/>
      <c r="D363" s="13"/>
      <c r="E363" s="13"/>
      <c r="F363" s="13"/>
      <c r="G363" s="13"/>
    </row>
    <row r="364" spans="1:7" x14ac:dyDescent="0.25">
      <c r="A364" s="13"/>
      <c r="B364" s="13"/>
      <c r="C364" s="13"/>
      <c r="D364" s="13"/>
      <c r="E364" s="13"/>
      <c r="F364" s="13"/>
      <c r="G364" s="13"/>
    </row>
    <row r="365" spans="1:7" x14ac:dyDescent="0.25">
      <c r="A365" s="13"/>
      <c r="B365" s="13"/>
      <c r="C365" s="13"/>
      <c r="D365" s="13"/>
      <c r="E365" s="13"/>
      <c r="F365" s="13"/>
      <c r="G365" s="13"/>
    </row>
    <row r="366" spans="1:7" x14ac:dyDescent="0.25">
      <c r="A366" s="13"/>
      <c r="B366" s="13"/>
      <c r="C366" s="13"/>
      <c r="D366" s="13"/>
      <c r="E366" s="13"/>
      <c r="F366" s="13"/>
      <c r="G366" s="13"/>
    </row>
    <row r="367" spans="1:7" x14ac:dyDescent="0.25">
      <c r="A367" s="13"/>
      <c r="B367" s="13"/>
      <c r="C367" s="13"/>
      <c r="D367" s="13"/>
      <c r="E367" s="13"/>
      <c r="F367" s="13"/>
      <c r="G367" s="13"/>
    </row>
    <row r="368" spans="1:7" x14ac:dyDescent="0.25">
      <c r="A368" s="13"/>
      <c r="B368" s="13"/>
      <c r="C368" s="13"/>
      <c r="D368" s="13"/>
      <c r="E368" s="13"/>
      <c r="F368" s="13"/>
      <c r="G368" s="13"/>
    </row>
    <row r="369" spans="1:7" x14ac:dyDescent="0.25">
      <c r="A369" s="13"/>
      <c r="B369" s="13"/>
      <c r="C369" s="13"/>
      <c r="D369" s="13"/>
      <c r="E369" s="13"/>
      <c r="F369" s="13"/>
      <c r="G369" s="13"/>
    </row>
    <row r="370" spans="1:7" x14ac:dyDescent="0.25">
      <c r="A370" s="13"/>
      <c r="B370" s="13"/>
      <c r="C370" s="13"/>
      <c r="D370" s="13"/>
      <c r="E370" s="13"/>
      <c r="F370" s="13"/>
      <c r="G370" s="13"/>
    </row>
    <row r="371" spans="1:7" x14ac:dyDescent="0.25">
      <c r="A371" s="13"/>
      <c r="B371" s="13"/>
      <c r="C371" s="13"/>
      <c r="D371" s="13"/>
      <c r="E371" s="13"/>
      <c r="F371" s="13"/>
      <c r="G371" s="13"/>
    </row>
    <row r="372" spans="1:7" x14ac:dyDescent="0.25">
      <c r="A372" s="13"/>
      <c r="B372" s="13"/>
      <c r="C372" s="13"/>
      <c r="D372" s="13"/>
      <c r="E372" s="13"/>
      <c r="F372" s="13"/>
      <c r="G372" s="13"/>
    </row>
    <row r="373" spans="1:7" x14ac:dyDescent="0.25">
      <c r="A373" s="13"/>
      <c r="B373" s="13"/>
      <c r="C373" s="13"/>
      <c r="D373" s="13"/>
      <c r="E373" s="13"/>
      <c r="F373" s="13"/>
      <c r="G373" s="13"/>
    </row>
    <row r="374" spans="1:7" x14ac:dyDescent="0.25">
      <c r="A374" s="13"/>
      <c r="B374" s="13"/>
      <c r="C374" s="13"/>
      <c r="D374" s="13"/>
      <c r="E374" s="13"/>
      <c r="F374" s="13"/>
      <c r="G374" s="13"/>
    </row>
    <row r="375" spans="1:7" x14ac:dyDescent="0.25">
      <c r="A375" s="13"/>
      <c r="B375" s="13"/>
      <c r="C375" s="13"/>
      <c r="D375" s="13"/>
      <c r="E375" s="13"/>
      <c r="F375" s="13"/>
      <c r="G375" s="13"/>
    </row>
    <row r="376" spans="1:7" x14ac:dyDescent="0.25">
      <c r="A376" s="13"/>
      <c r="B376" s="13"/>
      <c r="C376" s="13"/>
      <c r="D376" s="13"/>
      <c r="E376" s="13"/>
      <c r="F376" s="13"/>
      <c r="G376" s="13"/>
    </row>
    <row r="377" spans="1:7" x14ac:dyDescent="0.25">
      <c r="A377" s="13"/>
      <c r="B377" s="13"/>
      <c r="C377" s="13"/>
      <c r="D377" s="13"/>
      <c r="E377" s="13"/>
      <c r="F377" s="13"/>
      <c r="G377" s="13"/>
    </row>
    <row r="378" spans="1:7" x14ac:dyDescent="0.25">
      <c r="A378" s="13"/>
      <c r="B378" s="13"/>
      <c r="C378" s="13"/>
      <c r="D378" s="13"/>
      <c r="E378" s="13"/>
      <c r="F378" s="13"/>
      <c r="G378" s="13"/>
    </row>
    <row r="379" spans="1:7" x14ac:dyDescent="0.25">
      <c r="A379" s="13"/>
      <c r="B379" s="13"/>
      <c r="C379" s="13"/>
      <c r="D379" s="13"/>
      <c r="E379" s="13"/>
      <c r="F379" s="13"/>
      <c r="G379" s="13"/>
    </row>
    <row r="380" spans="1:7" x14ac:dyDescent="0.25">
      <c r="A380" s="13"/>
      <c r="B380" s="13"/>
      <c r="C380" s="13"/>
      <c r="D380" s="13"/>
      <c r="E380" s="13"/>
      <c r="F380" s="13"/>
      <c r="G380" s="13"/>
    </row>
    <row r="381" spans="1:7" x14ac:dyDescent="0.25">
      <c r="A381" s="13"/>
      <c r="B381" s="13"/>
      <c r="C381" s="13"/>
      <c r="D381" s="13"/>
      <c r="E381" s="13"/>
      <c r="F381" s="13"/>
      <c r="G381" s="13"/>
    </row>
    <row r="382" spans="1:7" x14ac:dyDescent="0.25">
      <c r="A382" s="13"/>
      <c r="B382" s="13"/>
      <c r="C382" s="13"/>
      <c r="D382" s="13"/>
      <c r="E382" s="13"/>
      <c r="F382" s="13"/>
      <c r="G382" s="13"/>
    </row>
    <row r="383" spans="1:7" x14ac:dyDescent="0.25">
      <c r="A383" s="13"/>
      <c r="B383" s="13"/>
      <c r="C383" s="13"/>
      <c r="D383" s="13"/>
      <c r="E383" s="13"/>
      <c r="F383" s="13"/>
      <c r="G383" s="13"/>
    </row>
    <row r="384" spans="1:7" x14ac:dyDescent="0.25">
      <c r="A384" s="13"/>
      <c r="B384" s="13"/>
      <c r="C384" s="13"/>
      <c r="D384" s="13"/>
      <c r="E384" s="13"/>
      <c r="F384" s="13"/>
      <c r="G384" s="13"/>
    </row>
    <row r="385" spans="1:7" x14ac:dyDescent="0.25">
      <c r="A385" s="13"/>
      <c r="B385" s="13"/>
      <c r="C385" s="13"/>
      <c r="D385" s="13"/>
      <c r="E385" s="13"/>
      <c r="F385" s="13"/>
      <c r="G385" s="13"/>
    </row>
    <row r="386" spans="1:7" x14ac:dyDescent="0.25">
      <c r="A386" s="13"/>
      <c r="B386" s="13"/>
      <c r="C386" s="13"/>
      <c r="D386" s="13"/>
      <c r="E386" s="13"/>
      <c r="F386" s="13"/>
      <c r="G386" s="13"/>
    </row>
    <row r="387" spans="1:7" x14ac:dyDescent="0.25">
      <c r="A387" s="13"/>
      <c r="B387" s="13"/>
      <c r="C387" s="13"/>
      <c r="D387" s="13"/>
      <c r="E387" s="13"/>
      <c r="F387" s="13"/>
      <c r="G387" s="13"/>
    </row>
    <row r="388" spans="1:7" x14ac:dyDescent="0.25">
      <c r="A388" s="13"/>
      <c r="B388" s="13"/>
      <c r="C388" s="13"/>
      <c r="D388" s="13"/>
      <c r="E388" s="13"/>
      <c r="F388" s="13"/>
      <c r="G388" s="13"/>
    </row>
    <row r="389" spans="1:7" x14ac:dyDescent="0.25">
      <c r="A389" s="13"/>
      <c r="B389" s="13"/>
      <c r="C389" s="13"/>
      <c r="D389" s="13"/>
      <c r="E389" s="13"/>
      <c r="F389" s="13"/>
      <c r="G389" s="13"/>
    </row>
    <row r="390" spans="1:7" x14ac:dyDescent="0.25">
      <c r="A390" s="13"/>
      <c r="B390" s="13"/>
      <c r="C390" s="13"/>
      <c r="D390" s="13"/>
      <c r="E390" s="13"/>
      <c r="F390" s="13"/>
      <c r="G390" s="13"/>
    </row>
    <row r="391" spans="1:7" x14ac:dyDescent="0.25">
      <c r="A391" s="13"/>
      <c r="B391" s="13"/>
      <c r="C391" s="13"/>
      <c r="D391" s="13"/>
      <c r="E391" s="13"/>
      <c r="F391" s="13"/>
      <c r="G391" s="13"/>
    </row>
    <row r="392" spans="1:7" x14ac:dyDescent="0.25">
      <c r="A392" s="13"/>
      <c r="B392" s="13"/>
      <c r="C392" s="13"/>
      <c r="D392" s="13"/>
      <c r="E392" s="13"/>
      <c r="F392" s="13"/>
      <c r="G392" s="13"/>
    </row>
    <row r="393" spans="1:7" x14ac:dyDescent="0.25">
      <c r="A393" s="13"/>
      <c r="B393" s="13"/>
      <c r="C393" s="13"/>
      <c r="D393" s="13"/>
      <c r="E393" s="13"/>
      <c r="F393" s="13"/>
      <c r="G393" s="13"/>
    </row>
    <row r="394" spans="1:7" x14ac:dyDescent="0.25">
      <c r="A394" s="13"/>
      <c r="B394" s="13"/>
      <c r="C394" s="13"/>
      <c r="D394" s="13"/>
      <c r="E394" s="13"/>
      <c r="F394" s="13"/>
      <c r="G394" s="13"/>
    </row>
    <row r="395" spans="1:7" x14ac:dyDescent="0.25">
      <c r="A395" s="13"/>
      <c r="B395" s="13"/>
      <c r="C395" s="13"/>
      <c r="D395" s="13"/>
      <c r="E395" s="13"/>
      <c r="F395" s="13"/>
      <c r="G395" s="13"/>
    </row>
    <row r="396" spans="1:7" x14ac:dyDescent="0.25">
      <c r="A396" s="13"/>
      <c r="B396" s="13"/>
      <c r="C396" s="13"/>
      <c r="D396" s="13"/>
      <c r="E396" s="13"/>
      <c r="F396" s="13"/>
      <c r="G396" s="13"/>
    </row>
    <row r="397" spans="1:7" x14ac:dyDescent="0.25">
      <c r="A397" s="13"/>
      <c r="B397" s="13"/>
      <c r="C397" s="13"/>
      <c r="D397" s="13"/>
      <c r="E397" s="13"/>
      <c r="F397" s="13"/>
      <c r="G397" s="13"/>
    </row>
    <row r="398" spans="1:7" x14ac:dyDescent="0.25">
      <c r="A398" s="13"/>
      <c r="B398" s="13"/>
      <c r="C398" s="13"/>
      <c r="D398" s="13"/>
      <c r="E398" s="13"/>
      <c r="F398" s="13"/>
      <c r="G398" s="13"/>
    </row>
    <row r="399" spans="1:7" x14ac:dyDescent="0.25">
      <c r="A399" s="13"/>
      <c r="B399" s="13"/>
      <c r="C399" s="13"/>
      <c r="D399" s="13"/>
      <c r="E399" s="13"/>
      <c r="F399" s="13"/>
      <c r="G399" s="13"/>
    </row>
    <row r="400" spans="1:7" x14ac:dyDescent="0.25">
      <c r="A400" s="13"/>
      <c r="B400" s="13"/>
      <c r="C400" s="13"/>
      <c r="D400" s="13"/>
      <c r="E400" s="13"/>
      <c r="F400" s="13"/>
      <c r="G400" s="13"/>
    </row>
    <row r="401" spans="1:7" x14ac:dyDescent="0.25">
      <c r="A401" s="13"/>
      <c r="B401" s="13"/>
      <c r="C401" s="13"/>
      <c r="D401" s="13"/>
      <c r="E401" s="13"/>
      <c r="F401" s="13"/>
      <c r="G401" s="13"/>
    </row>
    <row r="402" spans="1:7" x14ac:dyDescent="0.25">
      <c r="A402" s="13"/>
      <c r="B402" s="13"/>
      <c r="C402" s="13"/>
      <c r="D402" s="13"/>
      <c r="E402" s="13"/>
      <c r="F402" s="13"/>
      <c r="G402" s="13"/>
    </row>
    <row r="403" spans="1:7" x14ac:dyDescent="0.25">
      <c r="A403" s="13"/>
      <c r="B403" s="13"/>
      <c r="C403" s="13"/>
      <c r="D403" s="13"/>
      <c r="E403" s="13"/>
      <c r="F403" s="13"/>
      <c r="G403" s="13"/>
    </row>
    <row r="404" spans="1:7" x14ac:dyDescent="0.25">
      <c r="A404" s="13"/>
      <c r="B404" s="13"/>
      <c r="C404" s="13"/>
      <c r="D404" s="13"/>
      <c r="E404" s="13"/>
      <c r="F404" s="13"/>
      <c r="G404" s="13"/>
    </row>
    <row r="405" spans="1:7" x14ac:dyDescent="0.25">
      <c r="A405" s="13"/>
      <c r="B405" s="13"/>
      <c r="C405" s="13"/>
      <c r="D405" s="13"/>
      <c r="E405" s="13"/>
      <c r="F405" s="13"/>
      <c r="G405" s="13"/>
    </row>
    <row r="406" spans="1:7" x14ac:dyDescent="0.25">
      <c r="A406" s="13"/>
      <c r="B406" s="13"/>
      <c r="C406" s="13"/>
      <c r="D406" s="13"/>
      <c r="E406" s="13"/>
      <c r="F406" s="13"/>
      <c r="G406" s="13"/>
    </row>
    <row r="407" spans="1:7" x14ac:dyDescent="0.25">
      <c r="A407" s="13"/>
      <c r="B407" s="13"/>
      <c r="C407" s="13"/>
      <c r="D407" s="13"/>
      <c r="E407" s="13"/>
      <c r="F407" s="13"/>
      <c r="G407" s="13"/>
    </row>
    <row r="408" spans="1:7" x14ac:dyDescent="0.25">
      <c r="A408" s="13"/>
      <c r="B408" s="13"/>
      <c r="C408" s="13"/>
      <c r="D408" s="13"/>
      <c r="E408" s="13"/>
      <c r="F408" s="13"/>
      <c r="G408" s="13"/>
    </row>
    <row r="409" spans="1:7" x14ac:dyDescent="0.25">
      <c r="A409" s="13"/>
      <c r="B409" s="13"/>
      <c r="C409" s="13"/>
      <c r="D409" s="13"/>
      <c r="E409" s="13"/>
      <c r="F409" s="13"/>
      <c r="G409" s="13"/>
    </row>
    <row r="410" spans="1:7" x14ac:dyDescent="0.25">
      <c r="A410" s="13"/>
      <c r="B410" s="13"/>
      <c r="C410" s="13"/>
      <c r="D410" s="13"/>
      <c r="E410" s="13"/>
      <c r="F410" s="13"/>
      <c r="G410" s="13"/>
    </row>
    <row r="411" spans="1:7" x14ac:dyDescent="0.25">
      <c r="A411" s="13"/>
      <c r="B411" s="13"/>
      <c r="C411" s="13"/>
      <c r="D411" s="13"/>
      <c r="E411" s="13"/>
      <c r="F411" s="13"/>
      <c r="G411" s="13"/>
    </row>
    <row r="412" spans="1:7" x14ac:dyDescent="0.25">
      <c r="A412" s="13"/>
      <c r="B412" s="13"/>
      <c r="C412" s="13"/>
      <c r="D412" s="13"/>
      <c r="E412" s="13"/>
      <c r="F412" s="13"/>
      <c r="G412" s="13"/>
    </row>
    <row r="413" spans="1:7" x14ac:dyDescent="0.25">
      <c r="A413" s="13"/>
      <c r="B413" s="13"/>
      <c r="C413" s="13"/>
      <c r="D413" s="13"/>
      <c r="E413" s="13"/>
      <c r="F413" s="13"/>
      <c r="G413" s="13"/>
    </row>
    <row r="414" spans="1:7" x14ac:dyDescent="0.25">
      <c r="A414" s="13"/>
      <c r="B414" s="13"/>
      <c r="C414" s="13"/>
      <c r="D414" s="13"/>
      <c r="E414" s="13"/>
      <c r="F414" s="13"/>
      <c r="G414" s="13"/>
    </row>
    <row r="415" spans="1:7" x14ac:dyDescent="0.25">
      <c r="A415" s="13"/>
      <c r="B415" s="13"/>
      <c r="C415" s="13"/>
      <c r="D415" s="13"/>
      <c r="E415" s="13"/>
      <c r="F415" s="13"/>
      <c r="G415" s="13"/>
    </row>
    <row r="416" spans="1:7" x14ac:dyDescent="0.25">
      <c r="A416" s="13"/>
      <c r="B416" s="13"/>
      <c r="C416" s="13"/>
      <c r="D416" s="13"/>
      <c r="E416" s="13"/>
      <c r="F416" s="13"/>
      <c r="G416" s="13"/>
    </row>
    <row r="417" spans="1:7" x14ac:dyDescent="0.25">
      <c r="A417" s="13"/>
      <c r="B417" s="13"/>
      <c r="C417" s="13"/>
      <c r="D417" s="13"/>
      <c r="E417" s="13"/>
      <c r="F417" s="13"/>
      <c r="G417" s="13"/>
    </row>
    <row r="418" spans="1:7" x14ac:dyDescent="0.25">
      <c r="A418" s="13"/>
      <c r="B418" s="13"/>
      <c r="C418" s="13"/>
      <c r="D418" s="13"/>
      <c r="E418" s="13"/>
      <c r="F418" s="13"/>
      <c r="G418" s="13"/>
    </row>
    <row r="419" spans="1:7" x14ac:dyDescent="0.25">
      <c r="A419" s="13"/>
      <c r="B419" s="13"/>
      <c r="C419" s="13"/>
      <c r="D419" s="13"/>
      <c r="E419" s="13"/>
      <c r="F419" s="13"/>
      <c r="G419" s="13"/>
    </row>
    <row r="420" spans="1:7" x14ac:dyDescent="0.25">
      <c r="A420" s="13"/>
      <c r="B420" s="13"/>
      <c r="C420" s="13"/>
      <c r="D420" s="13"/>
      <c r="E420" s="13"/>
      <c r="F420" s="13"/>
      <c r="G420" s="13"/>
    </row>
    <row r="421" spans="1:7" x14ac:dyDescent="0.25">
      <c r="A421" s="13"/>
      <c r="B421" s="13"/>
      <c r="C421" s="13"/>
      <c r="D421" s="13"/>
      <c r="E421" s="13"/>
      <c r="F421" s="13"/>
      <c r="G421" s="13"/>
    </row>
    <row r="422" spans="1:7" x14ac:dyDescent="0.25">
      <c r="A422" s="13"/>
      <c r="B422" s="13"/>
      <c r="C422" s="13"/>
      <c r="D422" s="13"/>
      <c r="E422" s="13"/>
      <c r="F422" s="13"/>
      <c r="G422" s="13"/>
    </row>
    <row r="423" spans="1:7" x14ac:dyDescent="0.25">
      <c r="A423" s="13"/>
      <c r="B423" s="13"/>
      <c r="C423" s="13"/>
      <c r="D423" s="13"/>
      <c r="E423" s="13"/>
      <c r="F423" s="13"/>
      <c r="G423" s="13"/>
    </row>
    <row r="424" spans="1:7" x14ac:dyDescent="0.25">
      <c r="A424" s="13"/>
      <c r="B424" s="13"/>
      <c r="C424" s="13"/>
      <c r="D424" s="13"/>
      <c r="E424" s="13"/>
      <c r="F424" s="13"/>
      <c r="G424" s="13"/>
    </row>
    <row r="425" spans="1:7" x14ac:dyDescent="0.25">
      <c r="A425" s="13"/>
      <c r="B425" s="13"/>
      <c r="C425" s="13"/>
      <c r="D425" s="13"/>
      <c r="E425" s="13"/>
      <c r="F425" s="13"/>
      <c r="G425" s="13"/>
    </row>
    <row r="426" spans="1:7" x14ac:dyDescent="0.25">
      <c r="A426" s="13"/>
      <c r="B426" s="13"/>
      <c r="C426" s="13"/>
      <c r="D426" s="13"/>
      <c r="E426" s="13"/>
      <c r="F426" s="13"/>
      <c r="G426" s="13"/>
    </row>
    <row r="427" spans="1:7" x14ac:dyDescent="0.25">
      <c r="A427" s="13"/>
      <c r="B427" s="13"/>
      <c r="C427" s="13"/>
      <c r="D427" s="13"/>
      <c r="E427" s="13"/>
      <c r="F427" s="13"/>
      <c r="G427" s="13"/>
    </row>
    <row r="428" spans="1:7" x14ac:dyDescent="0.25">
      <c r="A428" s="13"/>
      <c r="B428" s="13"/>
      <c r="C428" s="13"/>
      <c r="D428" s="13"/>
      <c r="E428" s="13"/>
      <c r="F428" s="13"/>
      <c r="G428" s="13"/>
    </row>
    <row r="429" spans="1:7" x14ac:dyDescent="0.25">
      <c r="A429" s="13"/>
      <c r="B429" s="13"/>
      <c r="C429" s="13"/>
      <c r="D429" s="13"/>
      <c r="E429" s="13"/>
      <c r="F429" s="13"/>
      <c r="G429" s="13"/>
    </row>
    <row r="430" spans="1:7" x14ac:dyDescent="0.25">
      <c r="A430" s="13"/>
      <c r="B430" s="13"/>
      <c r="C430" s="13"/>
      <c r="D430" s="13"/>
      <c r="E430" s="13"/>
      <c r="F430" s="13"/>
      <c r="G430" s="13"/>
    </row>
    <row r="431" spans="1:7" x14ac:dyDescent="0.25">
      <c r="A431" s="13"/>
      <c r="B431" s="13"/>
      <c r="C431" s="13"/>
      <c r="D431" s="13"/>
      <c r="E431" s="13"/>
      <c r="F431" s="13"/>
      <c r="G431" s="13"/>
    </row>
    <row r="432" spans="1:7" x14ac:dyDescent="0.25">
      <c r="A432" s="13"/>
      <c r="B432" s="13"/>
      <c r="C432" s="13"/>
      <c r="D432" s="13"/>
      <c r="E432" s="13"/>
      <c r="F432" s="13"/>
      <c r="G432" s="13"/>
    </row>
    <row r="433" spans="1:7" x14ac:dyDescent="0.25">
      <c r="A433" s="13"/>
      <c r="B433" s="13"/>
      <c r="C433" s="13"/>
      <c r="D433" s="13"/>
      <c r="E433" s="13"/>
      <c r="F433" s="13"/>
      <c r="G433" s="13"/>
    </row>
    <row r="434" spans="1:7" x14ac:dyDescent="0.25">
      <c r="A434" s="13"/>
      <c r="B434" s="13"/>
      <c r="C434" s="13"/>
      <c r="D434" s="13"/>
      <c r="E434" s="13"/>
      <c r="F434" s="13"/>
      <c r="G434" s="13"/>
    </row>
    <row r="435" spans="1:7" x14ac:dyDescent="0.25">
      <c r="A435" s="13"/>
      <c r="B435" s="13"/>
      <c r="C435" s="13"/>
      <c r="D435" s="13"/>
      <c r="E435" s="13"/>
      <c r="F435" s="13"/>
      <c r="G435" s="13"/>
    </row>
    <row r="436" spans="1:7" x14ac:dyDescent="0.25">
      <c r="A436" s="13"/>
      <c r="B436" s="13"/>
      <c r="C436" s="13"/>
      <c r="D436" s="13"/>
      <c r="E436" s="13"/>
      <c r="F436" s="13"/>
      <c r="G436" s="13"/>
    </row>
    <row r="437" spans="1:7" x14ac:dyDescent="0.25">
      <c r="A437" s="13"/>
      <c r="B437" s="13"/>
      <c r="C437" s="13"/>
      <c r="D437" s="13"/>
      <c r="E437" s="13"/>
      <c r="F437" s="13"/>
      <c r="G437" s="13"/>
    </row>
    <row r="438" spans="1:7" x14ac:dyDescent="0.25">
      <c r="A438" s="13"/>
      <c r="B438" s="13"/>
      <c r="C438" s="13"/>
      <c r="D438" s="13"/>
      <c r="E438" s="13"/>
      <c r="F438" s="13"/>
      <c r="G438" s="13"/>
    </row>
    <row r="439" spans="1:7" x14ac:dyDescent="0.25">
      <c r="A439" s="13"/>
      <c r="B439" s="13"/>
      <c r="C439" s="13"/>
      <c r="D439" s="13"/>
      <c r="E439" s="13"/>
      <c r="F439" s="13"/>
      <c r="G439" s="13"/>
    </row>
    <row r="440" spans="1:7" x14ac:dyDescent="0.25">
      <c r="A440" s="13"/>
      <c r="B440" s="13"/>
      <c r="C440" s="13"/>
      <c r="D440" s="13"/>
      <c r="E440" s="13"/>
      <c r="F440" s="13"/>
      <c r="G440" s="13"/>
    </row>
    <row r="441" spans="1:7" x14ac:dyDescent="0.25">
      <c r="A441" s="13"/>
      <c r="B441" s="13"/>
      <c r="C441" s="13"/>
      <c r="D441" s="13"/>
      <c r="E441" s="13"/>
      <c r="F441" s="13"/>
      <c r="G441" s="13"/>
    </row>
    <row r="442" spans="1:7" x14ac:dyDescent="0.25">
      <c r="A442" s="13"/>
      <c r="B442" s="13"/>
      <c r="C442" s="13"/>
      <c r="D442" s="13"/>
      <c r="E442" s="13"/>
      <c r="F442" s="13"/>
      <c r="G442" s="13"/>
    </row>
    <row r="443" spans="1:7" x14ac:dyDescent="0.25">
      <c r="A443" s="13"/>
      <c r="B443" s="13"/>
      <c r="C443" s="13"/>
      <c r="D443" s="13"/>
      <c r="E443" s="13"/>
      <c r="F443" s="13"/>
      <c r="G443" s="13"/>
    </row>
    <row r="444" spans="1:7" x14ac:dyDescent="0.25">
      <c r="A444" s="13"/>
      <c r="B444" s="13"/>
      <c r="C444" s="13"/>
      <c r="D444" s="13"/>
      <c r="E444" s="13"/>
      <c r="F444" s="13"/>
      <c r="G444" s="13"/>
    </row>
    <row r="445" spans="1:7" x14ac:dyDescent="0.25">
      <c r="A445" s="13"/>
      <c r="B445" s="13"/>
      <c r="C445" s="13"/>
      <c r="D445" s="13"/>
      <c r="E445" s="13"/>
      <c r="F445" s="13"/>
      <c r="G445" s="13"/>
    </row>
    <row r="446" spans="1:7" x14ac:dyDescent="0.25">
      <c r="A446" s="13"/>
      <c r="B446" s="13"/>
      <c r="C446" s="13"/>
      <c r="D446" s="13"/>
      <c r="E446" s="13"/>
      <c r="F446" s="13"/>
      <c r="G446" s="13"/>
    </row>
    <row r="447" spans="1:7" x14ac:dyDescent="0.25">
      <c r="A447" s="13"/>
      <c r="B447" s="13"/>
      <c r="C447" s="13"/>
      <c r="D447" s="13"/>
      <c r="E447" s="13"/>
      <c r="F447" s="13"/>
      <c r="G447" s="13"/>
    </row>
    <row r="448" spans="1:7" x14ac:dyDescent="0.25">
      <c r="A448" s="13"/>
      <c r="B448" s="13"/>
      <c r="C448" s="13"/>
      <c r="D448" s="13"/>
      <c r="E448" s="13"/>
      <c r="F448" s="13"/>
      <c r="G448" s="13"/>
    </row>
    <row r="449" spans="1:7" x14ac:dyDescent="0.25">
      <c r="A449" s="13"/>
      <c r="B449" s="13"/>
      <c r="C449" s="13"/>
      <c r="D449" s="13"/>
      <c r="E449" s="13"/>
      <c r="F449" s="13"/>
      <c r="G449" s="13"/>
    </row>
    <row r="450" spans="1:7" x14ac:dyDescent="0.25">
      <c r="A450" s="13"/>
      <c r="B450" s="13"/>
      <c r="C450" s="13"/>
      <c r="D450" s="13"/>
      <c r="E450" s="13"/>
      <c r="F450" s="13"/>
      <c r="G450" s="13"/>
    </row>
    <row r="451" spans="1:7" x14ac:dyDescent="0.25">
      <c r="A451" s="13"/>
      <c r="B451" s="13"/>
      <c r="C451" s="13"/>
      <c r="D451" s="13"/>
      <c r="E451" s="13"/>
      <c r="F451" s="13"/>
      <c r="G451" s="13"/>
    </row>
    <row r="452" spans="1:7" x14ac:dyDescent="0.25">
      <c r="A452" s="13"/>
      <c r="B452" s="13"/>
      <c r="C452" s="13"/>
      <c r="D452" s="13"/>
      <c r="E452" s="13"/>
      <c r="F452" s="13"/>
      <c r="G452" s="13"/>
    </row>
    <row r="453" spans="1:7" x14ac:dyDescent="0.25">
      <c r="A453" s="13"/>
      <c r="B453" s="13"/>
      <c r="C453" s="13"/>
      <c r="D453" s="13"/>
      <c r="E453" s="13"/>
      <c r="F453" s="13"/>
      <c r="G453" s="13"/>
    </row>
    <row r="454" spans="1:7" x14ac:dyDescent="0.25">
      <c r="A454" s="13"/>
      <c r="B454" s="13"/>
      <c r="C454" s="13"/>
      <c r="D454" s="13"/>
      <c r="E454" s="13"/>
      <c r="F454" s="13"/>
      <c r="G454" s="13"/>
    </row>
    <row r="455" spans="1:7" x14ac:dyDescent="0.25">
      <c r="A455" s="13"/>
      <c r="B455" s="13"/>
      <c r="C455" s="13"/>
      <c r="D455" s="13"/>
      <c r="E455" s="13"/>
      <c r="F455" s="13"/>
      <c r="G455" s="13"/>
    </row>
    <row r="456" spans="1:7" x14ac:dyDescent="0.25">
      <c r="A456" s="13"/>
      <c r="B456" s="13"/>
      <c r="C456" s="13"/>
      <c r="D456" s="13"/>
      <c r="E456" s="13"/>
      <c r="F456" s="13"/>
      <c r="G456" s="13"/>
    </row>
    <row r="457" spans="1:7" x14ac:dyDescent="0.25">
      <c r="A457" s="13"/>
      <c r="B457" s="13"/>
      <c r="C457" s="13"/>
      <c r="D457" s="13"/>
      <c r="E457" s="13"/>
      <c r="F457" s="13"/>
      <c r="G457" s="13"/>
    </row>
    <row r="458" spans="1:7" x14ac:dyDescent="0.25">
      <c r="A458" s="13"/>
      <c r="B458" s="13"/>
      <c r="C458" s="13"/>
      <c r="D458" s="13"/>
      <c r="E458" s="13"/>
      <c r="F458" s="13"/>
      <c r="G458" s="13"/>
    </row>
    <row r="459" spans="1:7" x14ac:dyDescent="0.25">
      <c r="A459" s="13"/>
      <c r="B459" s="13"/>
      <c r="C459" s="13"/>
      <c r="D459" s="13"/>
      <c r="E459" s="13"/>
      <c r="F459" s="13"/>
      <c r="G459" s="13"/>
    </row>
    <row r="460" spans="1:7" x14ac:dyDescent="0.25">
      <c r="A460" s="13"/>
      <c r="B460" s="13"/>
      <c r="C460" s="13"/>
      <c r="D460" s="13"/>
      <c r="E460" s="13"/>
      <c r="F460" s="13"/>
      <c r="G460" s="13"/>
    </row>
    <row r="461" spans="1:7" x14ac:dyDescent="0.25">
      <c r="A461" s="13"/>
      <c r="B461" s="13"/>
      <c r="C461" s="13"/>
      <c r="D461" s="13"/>
      <c r="E461" s="13"/>
      <c r="F461" s="13"/>
      <c r="G461" s="13"/>
    </row>
    <row r="462" spans="1:7" x14ac:dyDescent="0.25">
      <c r="A462" s="13"/>
      <c r="B462" s="13"/>
      <c r="C462" s="13"/>
      <c r="D462" s="13"/>
      <c r="E462" s="13"/>
      <c r="F462" s="13"/>
      <c r="G462" s="13"/>
    </row>
    <row r="463" spans="1:7" x14ac:dyDescent="0.25">
      <c r="A463" s="13"/>
      <c r="B463" s="13"/>
      <c r="C463" s="13"/>
      <c r="D463" s="13"/>
      <c r="E463" s="13"/>
      <c r="F463" s="13"/>
      <c r="G463" s="13"/>
    </row>
    <row r="464" spans="1:7" x14ac:dyDescent="0.25">
      <c r="A464" s="13"/>
      <c r="B464" s="13"/>
      <c r="C464" s="13"/>
      <c r="D464" s="13"/>
      <c r="E464" s="13"/>
      <c r="F464" s="13"/>
      <c r="G464" s="13"/>
    </row>
    <row r="465" spans="1:7" x14ac:dyDescent="0.25">
      <c r="A465" s="13"/>
      <c r="B465" s="13"/>
      <c r="C465" s="13"/>
      <c r="D465" s="13"/>
      <c r="E465" s="13"/>
      <c r="F465" s="13"/>
      <c r="G465" s="13"/>
    </row>
    <row r="466" spans="1:7" x14ac:dyDescent="0.25">
      <c r="A466" s="13"/>
      <c r="B466" s="13"/>
      <c r="C466" s="13"/>
      <c r="D466" s="13"/>
      <c r="E466" s="13"/>
      <c r="F466" s="13"/>
      <c r="G466" s="13"/>
    </row>
    <row r="467" spans="1:7" x14ac:dyDescent="0.25">
      <c r="A467" s="13"/>
      <c r="B467" s="13"/>
      <c r="C467" s="13"/>
      <c r="D467" s="13"/>
      <c r="E467" s="13"/>
      <c r="F467" s="13"/>
      <c r="G467" s="13"/>
    </row>
    <row r="468" spans="1:7" x14ac:dyDescent="0.25">
      <c r="A468" s="13"/>
      <c r="B468" s="13"/>
      <c r="C468" s="13"/>
      <c r="D468" s="13"/>
      <c r="E468" s="13"/>
      <c r="F468" s="13"/>
      <c r="G468" s="13"/>
    </row>
    <row r="469" spans="1:7" x14ac:dyDescent="0.25">
      <c r="A469" s="13"/>
      <c r="B469" s="13"/>
      <c r="C469" s="13"/>
      <c r="D469" s="13"/>
      <c r="E469" s="13"/>
      <c r="F469" s="13"/>
      <c r="G469" s="13"/>
    </row>
    <row r="470" spans="1:7" x14ac:dyDescent="0.25">
      <c r="A470" s="13"/>
      <c r="B470" s="13"/>
      <c r="C470" s="13"/>
      <c r="D470" s="13"/>
      <c r="E470" s="13"/>
      <c r="F470" s="13"/>
      <c r="G470" s="13"/>
    </row>
    <row r="471" spans="1:7" x14ac:dyDescent="0.25">
      <c r="A471" s="13"/>
      <c r="B471" s="13"/>
      <c r="C471" s="13"/>
      <c r="D471" s="13"/>
      <c r="E471" s="13"/>
      <c r="F471" s="13"/>
      <c r="G471" s="13"/>
    </row>
    <row r="472" spans="1:7" x14ac:dyDescent="0.25">
      <c r="A472" s="13"/>
      <c r="B472" s="13"/>
      <c r="C472" s="13"/>
      <c r="D472" s="13"/>
      <c r="E472" s="13"/>
      <c r="F472" s="13"/>
      <c r="G472" s="13"/>
    </row>
    <row r="473" spans="1:7" x14ac:dyDescent="0.25">
      <c r="A473" s="13"/>
      <c r="B473" s="13"/>
      <c r="C473" s="13"/>
      <c r="D473" s="13"/>
      <c r="E473" s="13"/>
      <c r="F473" s="13"/>
      <c r="G473" s="13"/>
    </row>
    <row r="474" spans="1:7" x14ac:dyDescent="0.25">
      <c r="A474" s="13"/>
      <c r="B474" s="13"/>
      <c r="C474" s="13"/>
      <c r="D474" s="13"/>
      <c r="E474" s="13"/>
      <c r="F474" s="13"/>
      <c r="G474" s="13"/>
    </row>
    <row r="475" spans="1:7" x14ac:dyDescent="0.25">
      <c r="A475" s="13"/>
      <c r="B475" s="13"/>
      <c r="C475" s="13"/>
      <c r="D475" s="13"/>
      <c r="E475" s="13"/>
      <c r="F475" s="13"/>
      <c r="G475" s="13"/>
    </row>
    <row r="476" spans="1:7" x14ac:dyDescent="0.25">
      <c r="A476" s="13"/>
      <c r="B476" s="13"/>
      <c r="C476" s="13"/>
      <c r="D476" s="13"/>
      <c r="E476" s="13"/>
      <c r="F476" s="13"/>
      <c r="G476" s="13"/>
    </row>
    <row r="477" spans="1:7" x14ac:dyDescent="0.25">
      <c r="A477" s="13"/>
      <c r="B477" s="13"/>
      <c r="C477" s="13"/>
      <c r="D477" s="13"/>
      <c r="E477" s="13"/>
      <c r="F477" s="13"/>
      <c r="G477" s="13"/>
    </row>
    <row r="478" spans="1:7" x14ac:dyDescent="0.25">
      <c r="A478" s="13"/>
      <c r="B478" s="13"/>
      <c r="C478" s="13"/>
      <c r="D478" s="13"/>
      <c r="E478" s="13"/>
      <c r="F478" s="13"/>
      <c r="G478" s="13"/>
    </row>
    <row r="479" spans="1:7" x14ac:dyDescent="0.25">
      <c r="A479" s="13"/>
      <c r="B479" s="13"/>
      <c r="C479" s="13"/>
      <c r="D479" s="13"/>
      <c r="E479" s="13"/>
      <c r="F479" s="13"/>
      <c r="G479" s="13"/>
    </row>
    <row r="480" spans="1:7" x14ac:dyDescent="0.25">
      <c r="A480" s="13"/>
      <c r="B480" s="13"/>
      <c r="C480" s="13"/>
      <c r="D480" s="13"/>
      <c r="E480" s="13"/>
      <c r="F480" s="13"/>
      <c r="G480" s="13"/>
    </row>
    <row r="481" spans="1:7" x14ac:dyDescent="0.25">
      <c r="A481" s="13"/>
      <c r="B481" s="13"/>
      <c r="C481" s="13"/>
      <c r="D481" s="13"/>
      <c r="E481" s="13"/>
      <c r="F481" s="13"/>
      <c r="G481" s="13"/>
    </row>
    <row r="482" spans="1:7" x14ac:dyDescent="0.25">
      <c r="A482" s="13"/>
      <c r="B482" s="13"/>
      <c r="C482" s="13"/>
      <c r="D482" s="13"/>
      <c r="E482" s="13"/>
      <c r="F482" s="13"/>
      <c r="G482" s="13"/>
    </row>
    <row r="483" spans="1:7" x14ac:dyDescent="0.25">
      <c r="A483" s="13"/>
      <c r="B483" s="13"/>
      <c r="C483" s="13"/>
      <c r="D483" s="13"/>
      <c r="E483" s="13"/>
      <c r="F483" s="13"/>
      <c r="G483" s="13"/>
    </row>
    <row r="484" spans="1:7" x14ac:dyDescent="0.25">
      <c r="A484" s="13"/>
      <c r="B484" s="13"/>
      <c r="C484" s="13"/>
      <c r="D484" s="13"/>
      <c r="E484" s="13"/>
      <c r="F484" s="13"/>
      <c r="G484" s="13"/>
    </row>
    <row r="485" spans="1:7" x14ac:dyDescent="0.25">
      <c r="A485" s="13"/>
      <c r="B485" s="13"/>
      <c r="C485" s="13"/>
      <c r="D485" s="13"/>
      <c r="E485" s="13"/>
      <c r="F485" s="13"/>
      <c r="G485" s="13"/>
    </row>
  </sheetData>
  <conditionalFormatting sqref="D2:E9 D18:E25 D34:E41 D66:E73 D98:E105 D130:E137 D162:E169 D194:E201 D226:E233 D50:E57 D82:E89 D114:E121 D146:E153 D178:E185 D210:E217 G210:G217 G178:G185 G146:G153 G114:G121 G82:G89 G50:G57 G226:G233 G194:G201 G162:G169 G130:G137 G98:G105 G66:G73 G34:G41 G18:G25 G2:G9">
    <cfRule type="cellIs" dxfId="37" priority="15" operator="notEqual">
      <formula>"-"</formula>
    </cfRule>
    <cfRule type="cellIs" dxfId="36" priority="18" operator="equal">
      <formula>"-"</formula>
    </cfRule>
  </conditionalFormatting>
  <conditionalFormatting sqref="D10:E17 D26:E33 D42:E49 D74:E81 D106:E113 D138:E145 D170:E177 D202:E209 D58:E65 D90:E97 D122:E129 D154:E161 D186:E193 D218:E225 G218:G225 G186:G193 G154:G161 G122:G129 G90:G97 G58:G65 G202:G209 G170:G177 G138:G145 G106:G113 G74:G81 G42:G49 G26:G33 G10:G17">
    <cfRule type="cellIs" dxfId="49" priority="16" operator="notEqual">
      <formula>"-"</formula>
    </cfRule>
    <cfRule type="cellIs" dxfId="48" priority="17" operator="equal">
      <formula>"-"</formula>
    </cfRule>
  </conditionalFormatting>
  <conditionalFormatting sqref="F2:F9 F18:F25 F34:F41 F50:F57 F66:F73 F82:F89 F98:F105 F114:F121 F130:F137 F146:F153 F162:F169 F178:F185 F194:F201 F210:F217 F226:F232">
    <cfRule type="cellIs" dxfId="27" priority="7" operator="notEqual">
      <formula>"-"</formula>
    </cfRule>
    <cfRule type="cellIs" dxfId="26" priority="10" operator="equal">
      <formula>"-"</formula>
    </cfRule>
  </conditionalFormatting>
  <conditionalFormatting sqref="F10:F17 F26:F33 F42:F49 F58:F65 F74:F81 F90:F97 F106:F113 F122:F129 F138:F145 F154:F161 F170:F177 F186:F193 F202:F209 F218:F225">
    <cfRule type="cellIs" dxfId="13" priority="3" operator="notEqual">
      <formula>"-"</formula>
    </cfRule>
    <cfRule type="cellIs" dxfId="12" priority="4" operator="equal">
      <formula>"-"</formula>
    </cfRule>
  </conditionalFormatting>
  <conditionalFormatting sqref="F233">
    <cfRule type="cellIs" dxfId="3" priority="1" operator="notEqual">
      <formula>"-"</formula>
    </cfRule>
    <cfRule type="cellIs" dxfId="2" priority="2" operator="equal">
      <formula>"-"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48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30" sqref="K30"/>
    </sheetView>
  </sheetViews>
  <sheetFormatPr defaultRowHeight="15" x14ac:dyDescent="0.25"/>
  <cols>
    <col min="1" max="1" width="9.140625" customWidth="1"/>
    <col min="2" max="2" width="27.42578125" customWidth="1"/>
    <col min="3" max="3" width="75.140625" customWidth="1"/>
  </cols>
  <sheetData>
    <row r="1" spans="1:11" x14ac:dyDescent="0.25">
      <c r="A1" s="28" t="s">
        <v>56</v>
      </c>
      <c r="B1" s="29" t="s">
        <v>21</v>
      </c>
      <c r="C1" s="15" t="s">
        <v>16</v>
      </c>
      <c r="D1" s="21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8" t="s">
        <v>14</v>
      </c>
    </row>
    <row r="2" spans="1:11" x14ac:dyDescent="0.25">
      <c r="A2" s="9">
        <v>1</v>
      </c>
      <c r="B2" s="30" t="s">
        <v>25</v>
      </c>
      <c r="C2" s="16" t="s">
        <v>26</v>
      </c>
      <c r="D2" s="22" t="s">
        <v>6</v>
      </c>
      <c r="E2" s="23"/>
      <c r="F2" s="24" t="s">
        <v>6</v>
      </c>
      <c r="G2" s="24" t="s">
        <v>6</v>
      </c>
      <c r="H2" s="24" t="s">
        <v>6</v>
      </c>
      <c r="I2" s="24" t="s">
        <v>6</v>
      </c>
      <c r="J2" s="24" t="s">
        <v>6</v>
      </c>
      <c r="K2" s="25"/>
    </row>
    <row r="3" spans="1:11" x14ac:dyDescent="0.25">
      <c r="A3" s="9">
        <f t="shared" ref="A3:A27" si="0">A2+1</f>
        <v>2</v>
      </c>
      <c r="B3" s="30" t="s">
        <v>28</v>
      </c>
      <c r="C3" s="16" t="s">
        <v>27</v>
      </c>
      <c r="D3" s="26"/>
      <c r="E3" s="23"/>
      <c r="F3" s="23"/>
      <c r="G3" s="24" t="s">
        <v>6</v>
      </c>
      <c r="H3" s="23"/>
      <c r="I3" s="24" t="s">
        <v>6</v>
      </c>
      <c r="J3" s="24" t="s">
        <v>6</v>
      </c>
      <c r="K3" s="27" t="s">
        <v>6</v>
      </c>
    </row>
    <row r="4" spans="1:11" x14ac:dyDescent="0.25">
      <c r="A4" s="9">
        <f t="shared" si="0"/>
        <v>3</v>
      </c>
      <c r="B4" s="30" t="s">
        <v>30</v>
      </c>
      <c r="C4" s="16" t="s">
        <v>29</v>
      </c>
      <c r="D4" s="22" t="s">
        <v>6</v>
      </c>
      <c r="E4" s="24" t="s">
        <v>6</v>
      </c>
      <c r="F4" s="24" t="s">
        <v>6</v>
      </c>
      <c r="G4" s="24" t="s">
        <v>6</v>
      </c>
      <c r="H4" s="23"/>
      <c r="I4" s="24" t="s">
        <v>6</v>
      </c>
      <c r="J4" s="24" t="s">
        <v>6</v>
      </c>
      <c r="K4" s="27" t="s">
        <v>6</v>
      </c>
    </row>
    <row r="5" spans="1:11" x14ac:dyDescent="0.25">
      <c r="A5" s="9">
        <f t="shared" si="0"/>
        <v>4</v>
      </c>
      <c r="B5" s="30" t="s">
        <v>32</v>
      </c>
      <c r="C5" s="16" t="s">
        <v>31</v>
      </c>
      <c r="D5" s="22" t="s">
        <v>6</v>
      </c>
      <c r="E5" s="24" t="s">
        <v>6</v>
      </c>
      <c r="F5" s="24" t="s">
        <v>6</v>
      </c>
      <c r="G5" s="23"/>
      <c r="H5" s="24" t="s">
        <v>6</v>
      </c>
      <c r="I5" s="24" t="s">
        <v>6</v>
      </c>
      <c r="J5" s="24" t="s">
        <v>6</v>
      </c>
      <c r="K5" s="27" t="s">
        <v>6</v>
      </c>
    </row>
    <row r="6" spans="1:11" x14ac:dyDescent="0.25">
      <c r="A6" s="9">
        <f>A5+1</f>
        <v>5</v>
      </c>
      <c r="B6" s="30" t="s">
        <v>22</v>
      </c>
      <c r="C6" s="16" t="s">
        <v>17</v>
      </c>
      <c r="D6" s="26"/>
      <c r="E6" s="23"/>
      <c r="F6" s="23"/>
      <c r="G6" s="24" t="s">
        <v>6</v>
      </c>
      <c r="H6" s="24" t="s">
        <v>6</v>
      </c>
      <c r="I6" s="24" t="s">
        <v>6</v>
      </c>
      <c r="J6" s="24" t="s">
        <v>6</v>
      </c>
      <c r="K6" s="27" t="s">
        <v>6</v>
      </c>
    </row>
    <row r="7" spans="1:11" x14ac:dyDescent="0.25">
      <c r="A7" s="9">
        <f>A6+1</f>
        <v>6</v>
      </c>
      <c r="B7" s="30" t="s">
        <v>34</v>
      </c>
      <c r="C7" s="16" t="s">
        <v>33</v>
      </c>
      <c r="D7" s="26"/>
      <c r="E7" s="24" t="s">
        <v>6</v>
      </c>
      <c r="F7" s="23"/>
      <c r="G7" s="24" t="s">
        <v>6</v>
      </c>
      <c r="H7" s="24" t="s">
        <v>6</v>
      </c>
      <c r="I7" s="24" t="s">
        <v>6</v>
      </c>
      <c r="J7" s="24" t="s">
        <v>6</v>
      </c>
      <c r="K7" s="27" t="s">
        <v>6</v>
      </c>
    </row>
    <row r="8" spans="1:11" x14ac:dyDescent="0.25">
      <c r="A8" s="9">
        <f t="shared" si="0"/>
        <v>7</v>
      </c>
      <c r="B8" s="31" t="s">
        <v>36</v>
      </c>
      <c r="C8" s="17" t="s">
        <v>35</v>
      </c>
      <c r="D8" s="22" t="s">
        <v>6</v>
      </c>
      <c r="E8" s="23"/>
      <c r="F8" s="23"/>
      <c r="G8" s="24" t="s">
        <v>6</v>
      </c>
      <c r="H8" s="23"/>
      <c r="I8" s="24" t="s">
        <v>6</v>
      </c>
      <c r="J8" s="24" t="s">
        <v>6</v>
      </c>
      <c r="K8" s="25"/>
    </row>
    <row r="9" spans="1:11" x14ac:dyDescent="0.25">
      <c r="A9" s="9">
        <f t="shared" si="0"/>
        <v>8</v>
      </c>
      <c r="B9" s="31" t="s">
        <v>38</v>
      </c>
      <c r="C9" s="18" t="s">
        <v>37</v>
      </c>
      <c r="D9" s="22" t="s">
        <v>6</v>
      </c>
      <c r="E9" s="24" t="s">
        <v>6</v>
      </c>
      <c r="F9" s="23"/>
      <c r="G9" s="24" t="s">
        <v>6</v>
      </c>
      <c r="H9" s="24" t="s">
        <v>6</v>
      </c>
      <c r="I9" s="24" t="s">
        <v>6</v>
      </c>
      <c r="J9" s="24" t="s">
        <v>6</v>
      </c>
      <c r="K9" s="27" t="s">
        <v>6</v>
      </c>
    </row>
    <row r="10" spans="1:11" x14ac:dyDescent="0.25">
      <c r="A10" s="9">
        <f t="shared" si="0"/>
        <v>9</v>
      </c>
      <c r="B10" s="31" t="s">
        <v>40</v>
      </c>
      <c r="C10" s="18" t="s">
        <v>39</v>
      </c>
      <c r="D10" s="26"/>
      <c r="E10" s="23"/>
      <c r="F10" s="23"/>
      <c r="G10" s="24" t="s">
        <v>6</v>
      </c>
      <c r="H10" s="24" t="s">
        <v>6</v>
      </c>
      <c r="I10" s="24" t="s">
        <v>6</v>
      </c>
      <c r="J10" s="24" t="s">
        <v>6</v>
      </c>
      <c r="K10" s="27" t="s">
        <v>6</v>
      </c>
    </row>
    <row r="11" spans="1:11" x14ac:dyDescent="0.25">
      <c r="A11" s="9">
        <f t="shared" si="0"/>
        <v>10</v>
      </c>
      <c r="B11" s="31" t="s">
        <v>42</v>
      </c>
      <c r="C11" s="18" t="s">
        <v>41</v>
      </c>
      <c r="D11" s="26"/>
      <c r="E11" s="23"/>
      <c r="F11" s="23"/>
      <c r="G11" s="24" t="s">
        <v>6</v>
      </c>
      <c r="H11" s="24" t="s">
        <v>6</v>
      </c>
      <c r="I11" s="24" t="s">
        <v>6</v>
      </c>
      <c r="J11" s="24" t="s">
        <v>6</v>
      </c>
      <c r="K11" s="25"/>
    </row>
    <row r="12" spans="1:11" x14ac:dyDescent="0.25">
      <c r="A12" s="9">
        <f t="shared" si="0"/>
        <v>11</v>
      </c>
      <c r="B12" s="31" t="s">
        <v>44</v>
      </c>
      <c r="C12" s="18" t="s">
        <v>43</v>
      </c>
      <c r="D12" s="26"/>
      <c r="E12" s="24" t="s">
        <v>6</v>
      </c>
      <c r="F12" s="24" t="s">
        <v>6</v>
      </c>
      <c r="G12" s="24" t="s">
        <v>6</v>
      </c>
      <c r="H12" s="24" t="s">
        <v>6</v>
      </c>
      <c r="I12" s="24" t="s">
        <v>6</v>
      </c>
      <c r="J12" s="24" t="s">
        <v>6</v>
      </c>
      <c r="K12" s="27" t="s">
        <v>6</v>
      </c>
    </row>
    <row r="13" spans="1:11" x14ac:dyDescent="0.25">
      <c r="A13" s="9">
        <f t="shared" si="0"/>
        <v>12</v>
      </c>
      <c r="B13" s="31" t="s">
        <v>46</v>
      </c>
      <c r="C13" s="18" t="s">
        <v>45</v>
      </c>
      <c r="D13" s="22" t="s">
        <v>6</v>
      </c>
      <c r="E13" s="24" t="s">
        <v>6</v>
      </c>
      <c r="F13" s="24" t="s">
        <v>6</v>
      </c>
      <c r="G13" s="24" t="s">
        <v>6</v>
      </c>
      <c r="H13" s="24" t="s">
        <v>6</v>
      </c>
      <c r="I13" s="24" t="s">
        <v>6</v>
      </c>
      <c r="J13" s="23"/>
      <c r="K13" s="27" t="s">
        <v>6</v>
      </c>
    </row>
    <row r="14" spans="1:11" x14ac:dyDescent="0.25">
      <c r="A14" s="9">
        <f t="shared" si="0"/>
        <v>13</v>
      </c>
      <c r="B14" s="31" t="s">
        <v>48</v>
      </c>
      <c r="C14" s="18" t="s">
        <v>47</v>
      </c>
      <c r="D14" s="26"/>
      <c r="E14" s="23"/>
      <c r="F14" s="24" t="s">
        <v>6</v>
      </c>
      <c r="G14" s="24" t="s">
        <v>6</v>
      </c>
      <c r="H14" s="24" t="s">
        <v>6</v>
      </c>
      <c r="I14" s="24" t="s">
        <v>6</v>
      </c>
      <c r="J14" s="24" t="s">
        <v>6</v>
      </c>
      <c r="K14" s="27" t="s">
        <v>6</v>
      </c>
    </row>
    <row r="15" spans="1:11" x14ac:dyDescent="0.25">
      <c r="A15" s="9">
        <f t="shared" si="0"/>
        <v>14</v>
      </c>
      <c r="B15" s="31" t="s">
        <v>49</v>
      </c>
      <c r="C15" s="19"/>
      <c r="D15" s="26"/>
      <c r="E15" s="23"/>
      <c r="F15" s="23"/>
      <c r="G15" s="24" t="s">
        <v>6</v>
      </c>
      <c r="H15" s="23"/>
      <c r="I15" s="24" t="s">
        <v>6</v>
      </c>
      <c r="J15" s="24" t="s">
        <v>6</v>
      </c>
      <c r="K15" s="27" t="s">
        <v>6</v>
      </c>
    </row>
    <row r="16" spans="1:11" x14ac:dyDescent="0.25">
      <c r="A16" s="9">
        <f t="shared" si="0"/>
        <v>15</v>
      </c>
      <c r="B16" s="31" t="s">
        <v>51</v>
      </c>
      <c r="C16" s="18" t="s">
        <v>50</v>
      </c>
      <c r="D16" s="26"/>
      <c r="E16" s="23"/>
      <c r="F16" s="23"/>
      <c r="G16" s="24" t="s">
        <v>6</v>
      </c>
      <c r="H16" s="23"/>
      <c r="I16" s="24" t="s">
        <v>6</v>
      </c>
      <c r="J16" s="24" t="s">
        <v>6</v>
      </c>
      <c r="K16" s="27" t="s">
        <v>6</v>
      </c>
    </row>
    <row r="17" spans="1:11" x14ac:dyDescent="0.25">
      <c r="A17" s="9">
        <f t="shared" si="0"/>
        <v>16</v>
      </c>
      <c r="B17" s="31" t="s">
        <v>52</v>
      </c>
      <c r="C17" s="18" t="s">
        <v>53</v>
      </c>
      <c r="D17" s="22" t="s">
        <v>6</v>
      </c>
      <c r="E17" s="24" t="s">
        <v>6</v>
      </c>
      <c r="F17" s="23"/>
      <c r="G17" s="24" t="s">
        <v>6</v>
      </c>
      <c r="H17" s="23"/>
      <c r="I17" s="24" t="s">
        <v>6</v>
      </c>
      <c r="J17" s="24" t="s">
        <v>6</v>
      </c>
      <c r="K17" s="27" t="s">
        <v>6</v>
      </c>
    </row>
    <row r="18" spans="1:11" x14ac:dyDescent="0.25">
      <c r="A18" s="9">
        <f t="shared" si="0"/>
        <v>17</v>
      </c>
      <c r="B18" s="31" t="s">
        <v>55</v>
      </c>
      <c r="C18" s="18" t="s">
        <v>54</v>
      </c>
      <c r="D18" s="22" t="s">
        <v>6</v>
      </c>
      <c r="E18" s="24" t="s">
        <v>6</v>
      </c>
      <c r="F18" s="23"/>
      <c r="G18" s="24" t="s">
        <v>6</v>
      </c>
      <c r="H18" s="24" t="s">
        <v>6</v>
      </c>
      <c r="I18" s="24" t="s">
        <v>6</v>
      </c>
      <c r="J18" s="24" t="s">
        <v>6</v>
      </c>
      <c r="K18" s="27" t="s">
        <v>6</v>
      </c>
    </row>
    <row r="19" spans="1:11" x14ac:dyDescent="0.25">
      <c r="A19" s="9">
        <f>A18+1</f>
        <v>18</v>
      </c>
      <c r="B19" s="31" t="s">
        <v>5</v>
      </c>
      <c r="C19" s="16" t="s">
        <v>18</v>
      </c>
      <c r="D19" s="26"/>
      <c r="E19" s="23"/>
      <c r="F19" s="23"/>
      <c r="G19" s="24" t="s">
        <v>6</v>
      </c>
      <c r="H19" s="23"/>
      <c r="I19" s="24" t="s">
        <v>6</v>
      </c>
      <c r="J19" s="24" t="s">
        <v>6</v>
      </c>
      <c r="K19" s="27" t="s">
        <v>6</v>
      </c>
    </row>
    <row r="20" spans="1:11" x14ac:dyDescent="0.25">
      <c r="A20" s="9">
        <f>A19+1</f>
        <v>19</v>
      </c>
      <c r="B20" s="31" t="s">
        <v>58</v>
      </c>
      <c r="C20" s="18" t="s">
        <v>57</v>
      </c>
      <c r="D20" s="22" t="s">
        <v>6</v>
      </c>
      <c r="E20" s="24" t="s">
        <v>6</v>
      </c>
      <c r="F20" s="24" t="s">
        <v>6</v>
      </c>
      <c r="G20" s="24" t="s">
        <v>6</v>
      </c>
      <c r="H20" s="24" t="s">
        <v>6</v>
      </c>
      <c r="I20" s="23"/>
      <c r="J20" s="24" t="s">
        <v>6</v>
      </c>
      <c r="K20" s="27" t="s">
        <v>6</v>
      </c>
    </row>
    <row r="21" spans="1:11" x14ac:dyDescent="0.25">
      <c r="A21" s="9">
        <f t="shared" si="0"/>
        <v>20</v>
      </c>
      <c r="B21" s="31" t="s">
        <v>59</v>
      </c>
      <c r="C21" s="18" t="s">
        <v>60</v>
      </c>
      <c r="D21" s="26"/>
      <c r="E21" s="23"/>
      <c r="F21" s="23"/>
      <c r="G21" s="24" t="s">
        <v>6</v>
      </c>
      <c r="H21" s="23"/>
      <c r="I21" s="24" t="s">
        <v>6</v>
      </c>
      <c r="J21" s="24" t="s">
        <v>6</v>
      </c>
      <c r="K21" s="27" t="s">
        <v>6</v>
      </c>
    </row>
    <row r="22" spans="1:11" x14ac:dyDescent="0.25">
      <c r="A22" s="9">
        <f t="shared" si="0"/>
        <v>21</v>
      </c>
      <c r="B22" s="31" t="s">
        <v>62</v>
      </c>
      <c r="C22" s="18" t="s">
        <v>61</v>
      </c>
      <c r="D22" s="26"/>
      <c r="E22" s="24" t="s">
        <v>6</v>
      </c>
      <c r="F22" s="24" t="s">
        <v>6</v>
      </c>
      <c r="G22" s="24" t="s">
        <v>6</v>
      </c>
      <c r="H22" s="24" t="s">
        <v>6</v>
      </c>
      <c r="I22" s="24" t="s">
        <v>6</v>
      </c>
      <c r="J22" s="24" t="s">
        <v>6</v>
      </c>
      <c r="K22" s="27" t="s">
        <v>6</v>
      </c>
    </row>
    <row r="23" spans="1:11" x14ac:dyDescent="0.25">
      <c r="A23" s="9">
        <f t="shared" si="0"/>
        <v>22</v>
      </c>
      <c r="B23" s="31" t="s">
        <v>51</v>
      </c>
      <c r="C23" s="19" t="s">
        <v>63</v>
      </c>
      <c r="D23" s="26"/>
      <c r="E23" s="26"/>
      <c r="F23" s="26"/>
      <c r="G23" s="24" t="s">
        <v>6</v>
      </c>
      <c r="H23" s="26"/>
      <c r="I23" s="24" t="s">
        <v>6</v>
      </c>
      <c r="J23" s="24" t="s">
        <v>6</v>
      </c>
      <c r="K23" s="27" t="s">
        <v>6</v>
      </c>
    </row>
    <row r="24" spans="1:11" x14ac:dyDescent="0.25">
      <c r="A24" s="9">
        <f t="shared" si="0"/>
        <v>23</v>
      </c>
      <c r="B24" s="31" t="s">
        <v>64</v>
      </c>
      <c r="C24" s="18" t="s">
        <v>65</v>
      </c>
      <c r="D24" s="22" t="s">
        <v>6</v>
      </c>
      <c r="E24" s="23"/>
      <c r="F24" s="23"/>
      <c r="G24" s="24" t="s">
        <v>6</v>
      </c>
      <c r="H24" s="23"/>
      <c r="I24" s="24" t="s">
        <v>6</v>
      </c>
      <c r="J24" s="24" t="s">
        <v>6</v>
      </c>
      <c r="K24" s="27" t="s">
        <v>6</v>
      </c>
    </row>
    <row r="25" spans="1:11" x14ac:dyDescent="0.25">
      <c r="A25" s="9">
        <f t="shared" si="0"/>
        <v>24</v>
      </c>
      <c r="B25" s="31" t="s">
        <v>66</v>
      </c>
      <c r="C25" s="18" t="s">
        <v>67</v>
      </c>
      <c r="D25" s="22" t="s">
        <v>6</v>
      </c>
      <c r="E25" s="24" t="s">
        <v>6</v>
      </c>
      <c r="F25" s="23"/>
      <c r="G25" s="24" t="s">
        <v>6</v>
      </c>
      <c r="H25" s="23"/>
      <c r="I25" s="24" t="s">
        <v>6</v>
      </c>
      <c r="J25" s="24" t="s">
        <v>6</v>
      </c>
      <c r="K25" s="27" t="s">
        <v>6</v>
      </c>
    </row>
    <row r="26" spans="1:11" x14ac:dyDescent="0.25">
      <c r="A26" s="9">
        <f t="shared" si="0"/>
        <v>25</v>
      </c>
      <c r="B26" s="31" t="s">
        <v>68</v>
      </c>
      <c r="C26" s="18" t="s">
        <v>69</v>
      </c>
      <c r="D26" s="22" t="s">
        <v>6</v>
      </c>
      <c r="E26" s="24" t="s">
        <v>6</v>
      </c>
      <c r="F26" s="24" t="s">
        <v>6</v>
      </c>
      <c r="G26" s="24" t="s">
        <v>6</v>
      </c>
      <c r="H26" s="23"/>
      <c r="I26" s="24" t="s">
        <v>6</v>
      </c>
      <c r="J26" s="24" t="s">
        <v>6</v>
      </c>
      <c r="K26" s="27" t="s">
        <v>6</v>
      </c>
    </row>
    <row r="27" spans="1:11" x14ac:dyDescent="0.25">
      <c r="A27" s="9">
        <f t="shared" si="0"/>
        <v>26</v>
      </c>
      <c r="B27" s="31" t="s">
        <v>70</v>
      </c>
      <c r="C27" s="18" t="s">
        <v>71</v>
      </c>
      <c r="D27" s="22" t="s">
        <v>6</v>
      </c>
      <c r="E27" s="24" t="s">
        <v>6</v>
      </c>
      <c r="F27" s="24" t="s">
        <v>6</v>
      </c>
      <c r="G27" s="24" t="s">
        <v>6</v>
      </c>
      <c r="H27" s="24" t="s">
        <v>6</v>
      </c>
      <c r="I27" s="24" t="s">
        <v>6</v>
      </c>
      <c r="J27" s="23"/>
      <c r="K27" s="27" t="s">
        <v>6</v>
      </c>
    </row>
    <row r="28" spans="1:11" x14ac:dyDescent="0.25">
      <c r="A28" s="9">
        <f>A27+1</f>
        <v>27</v>
      </c>
      <c r="B28" s="31" t="s">
        <v>24</v>
      </c>
      <c r="C28" s="16" t="s">
        <v>23</v>
      </c>
      <c r="D28" s="26"/>
      <c r="E28" s="23"/>
      <c r="F28" s="23"/>
      <c r="G28" s="24" t="s">
        <v>6</v>
      </c>
      <c r="H28" s="23"/>
      <c r="I28" s="24" t="s">
        <v>6</v>
      </c>
      <c r="J28" s="24" t="s">
        <v>6</v>
      </c>
      <c r="K28" s="25"/>
    </row>
    <row r="29" spans="1:11" x14ac:dyDescent="0.25">
      <c r="A29" s="9">
        <f>A28+1</f>
        <v>28</v>
      </c>
      <c r="B29" s="31"/>
      <c r="C29" s="19"/>
      <c r="D29" s="22" t="s">
        <v>6</v>
      </c>
      <c r="E29" s="24" t="s">
        <v>6</v>
      </c>
      <c r="F29" s="24" t="s">
        <v>6</v>
      </c>
      <c r="G29" s="24" t="s">
        <v>6</v>
      </c>
      <c r="H29" s="24" t="s">
        <v>6</v>
      </c>
      <c r="I29" s="24" t="s">
        <v>6</v>
      </c>
      <c r="J29" s="24" t="s">
        <v>6</v>
      </c>
      <c r="K29" s="27" t="s">
        <v>6</v>
      </c>
    </row>
    <row r="30" spans="1:11" ht="15.75" thickBot="1" x14ac:dyDescent="0.3">
      <c r="A30" s="32">
        <f>A29+1</f>
        <v>29</v>
      </c>
      <c r="B30" s="33" t="s">
        <v>15</v>
      </c>
      <c r="C30" s="20" t="s">
        <v>19</v>
      </c>
      <c r="D30" s="22" t="s">
        <v>6</v>
      </c>
      <c r="E30" s="24" t="s">
        <v>6</v>
      </c>
      <c r="F30" s="24" t="s">
        <v>6</v>
      </c>
      <c r="G30" s="24" t="s">
        <v>6</v>
      </c>
      <c r="H30" s="24" t="s">
        <v>6</v>
      </c>
      <c r="I30" s="24" t="s">
        <v>6</v>
      </c>
      <c r="J30" s="24" t="s">
        <v>6</v>
      </c>
      <c r="K30" s="27" t="s">
        <v>6</v>
      </c>
    </row>
    <row r="31" spans="1:11" x14ac:dyDescent="0.25">
      <c r="A31" s="6" t="s">
        <v>20</v>
      </c>
      <c r="B31" s="1"/>
      <c r="C31" s="2"/>
    </row>
    <row r="32" spans="1:11" x14ac:dyDescent="0.25">
      <c r="B32" s="1"/>
      <c r="C32" s="2"/>
    </row>
    <row r="33" spans="2:3" x14ac:dyDescent="0.25">
      <c r="B33" s="1"/>
      <c r="C33" s="3"/>
    </row>
    <row r="34" spans="2:3" x14ac:dyDescent="0.25">
      <c r="B34" s="1"/>
      <c r="C34" s="3"/>
    </row>
    <row r="35" spans="2:3" x14ac:dyDescent="0.25">
      <c r="B35" s="1"/>
      <c r="C35" s="4"/>
    </row>
    <row r="36" spans="2:3" x14ac:dyDescent="0.25">
      <c r="B36" s="1"/>
      <c r="C36" s="4"/>
    </row>
    <row r="37" spans="2:3" x14ac:dyDescent="0.25">
      <c r="B37" s="1"/>
      <c r="C37" s="5"/>
    </row>
    <row r="38" spans="2:3" x14ac:dyDescent="0.25">
      <c r="B38" s="1"/>
      <c r="C38" s="5"/>
    </row>
    <row r="39" spans="2:3" x14ac:dyDescent="0.25">
      <c r="B39" s="1"/>
      <c r="C39" s="5"/>
    </row>
    <row r="40" spans="2:3" x14ac:dyDescent="0.25">
      <c r="B40" s="1"/>
      <c r="C40" s="5"/>
    </row>
    <row r="41" spans="2:3" x14ac:dyDescent="0.25">
      <c r="B41" s="1"/>
      <c r="C41" s="5"/>
    </row>
    <row r="42" spans="2:3" x14ac:dyDescent="0.25">
      <c r="B42" s="1"/>
      <c r="C42" s="5"/>
    </row>
    <row r="43" spans="2:3" x14ac:dyDescent="0.25">
      <c r="B43" s="1"/>
      <c r="C43" s="5"/>
    </row>
    <row r="44" spans="2:3" x14ac:dyDescent="0.25">
      <c r="B44" s="1"/>
      <c r="C44" s="5"/>
    </row>
    <row r="45" spans="2:3" x14ac:dyDescent="0.25">
      <c r="B45" s="1"/>
      <c r="C45" s="5"/>
    </row>
    <row r="46" spans="2:3" x14ac:dyDescent="0.25">
      <c r="B46" s="1"/>
      <c r="C46" s="5"/>
    </row>
    <row r="47" spans="2:3" x14ac:dyDescent="0.25">
      <c r="B47" s="1"/>
      <c r="C47" s="5"/>
    </row>
    <row r="48" spans="2:3" x14ac:dyDescent="0.25">
      <c r="B48" s="1"/>
      <c r="C48" s="5"/>
    </row>
    <row r="49" spans="2:3" x14ac:dyDescent="0.25">
      <c r="B49" s="1"/>
      <c r="C49" s="5"/>
    </row>
    <row r="50" spans="2:3" x14ac:dyDescent="0.25">
      <c r="B50" s="1"/>
      <c r="C50" s="5"/>
    </row>
    <row r="51" spans="2:3" x14ac:dyDescent="0.25">
      <c r="B51" s="1"/>
      <c r="C51" s="5"/>
    </row>
    <row r="52" spans="2:3" x14ac:dyDescent="0.25">
      <c r="B52" s="1"/>
      <c r="C52" s="5"/>
    </row>
    <row r="53" spans="2:3" x14ac:dyDescent="0.25">
      <c r="B53" s="1"/>
      <c r="C53" s="5"/>
    </row>
    <row r="54" spans="2:3" x14ac:dyDescent="0.25">
      <c r="B54" s="1"/>
      <c r="C54" s="5"/>
    </row>
    <row r="55" spans="2:3" x14ac:dyDescent="0.25">
      <c r="B55" s="1"/>
      <c r="C55" s="5"/>
    </row>
    <row r="56" spans="2:3" x14ac:dyDescent="0.25">
      <c r="B56" s="1"/>
      <c r="C56" s="5"/>
    </row>
    <row r="57" spans="2:3" x14ac:dyDescent="0.25">
      <c r="B57" s="1"/>
      <c r="C57" s="5"/>
    </row>
    <row r="58" spans="2:3" x14ac:dyDescent="0.25">
      <c r="B58" s="1"/>
      <c r="C58" s="5"/>
    </row>
    <row r="59" spans="2:3" x14ac:dyDescent="0.25">
      <c r="B59" s="1"/>
      <c r="C59" s="5"/>
    </row>
    <row r="60" spans="2:3" x14ac:dyDescent="0.25">
      <c r="B60" s="1"/>
      <c r="C60" s="5"/>
    </row>
    <row r="61" spans="2:3" x14ac:dyDescent="0.25">
      <c r="B61" s="1"/>
      <c r="C61" s="5"/>
    </row>
    <row r="62" spans="2:3" x14ac:dyDescent="0.25">
      <c r="B62" s="1"/>
      <c r="C62" s="5"/>
    </row>
    <row r="63" spans="2:3" x14ac:dyDescent="0.25">
      <c r="B63" s="1"/>
      <c r="C63" s="5"/>
    </row>
    <row r="64" spans="2:3" x14ac:dyDescent="0.25">
      <c r="B64" s="1"/>
      <c r="C64" s="5"/>
    </row>
    <row r="65" spans="2:3" x14ac:dyDescent="0.25">
      <c r="B65" s="1"/>
      <c r="C65" s="5"/>
    </row>
    <row r="66" spans="2:3" x14ac:dyDescent="0.25">
      <c r="B66" s="1"/>
      <c r="C66" s="5"/>
    </row>
    <row r="67" spans="2:3" x14ac:dyDescent="0.25">
      <c r="B67" s="1"/>
      <c r="C67" s="5"/>
    </row>
    <row r="68" spans="2:3" x14ac:dyDescent="0.25">
      <c r="B68" s="1"/>
      <c r="C68" s="5"/>
    </row>
    <row r="69" spans="2:3" x14ac:dyDescent="0.25">
      <c r="B69" s="1"/>
      <c r="C69" s="5"/>
    </row>
    <row r="70" spans="2:3" x14ac:dyDescent="0.25">
      <c r="B70" s="1"/>
      <c r="C70" s="5"/>
    </row>
    <row r="71" spans="2:3" x14ac:dyDescent="0.25">
      <c r="B71" s="1"/>
      <c r="C71" s="5"/>
    </row>
    <row r="72" spans="2:3" x14ac:dyDescent="0.25">
      <c r="B72" s="1"/>
      <c r="C72" s="5"/>
    </row>
    <row r="73" spans="2:3" x14ac:dyDescent="0.25">
      <c r="B73" s="1"/>
      <c r="C73" s="5"/>
    </row>
    <row r="74" spans="2:3" x14ac:dyDescent="0.25">
      <c r="B74" s="1"/>
      <c r="C74" s="5"/>
    </row>
    <row r="75" spans="2:3" x14ac:dyDescent="0.25">
      <c r="B75" s="1"/>
      <c r="C75" s="5"/>
    </row>
    <row r="76" spans="2:3" x14ac:dyDescent="0.25">
      <c r="B76" s="1"/>
      <c r="C76" s="5"/>
    </row>
    <row r="77" spans="2:3" x14ac:dyDescent="0.25">
      <c r="B77" s="1"/>
      <c r="C77" s="5"/>
    </row>
    <row r="78" spans="2:3" x14ac:dyDescent="0.25">
      <c r="B78" s="1"/>
      <c r="C78" s="5"/>
    </row>
    <row r="79" spans="2:3" x14ac:dyDescent="0.25">
      <c r="B79" s="1"/>
      <c r="C79" s="5"/>
    </row>
    <row r="80" spans="2:3" x14ac:dyDescent="0.25">
      <c r="B80" s="1"/>
      <c r="C80" s="5"/>
    </row>
    <row r="81" spans="2:3" x14ac:dyDescent="0.25">
      <c r="B81" s="1"/>
      <c r="C81" s="5"/>
    </row>
    <row r="82" spans="2:3" x14ac:dyDescent="0.25">
      <c r="B82" s="1"/>
      <c r="C82" s="5"/>
    </row>
    <row r="83" spans="2:3" x14ac:dyDescent="0.25">
      <c r="B83" s="1"/>
      <c r="C83" s="5"/>
    </row>
    <row r="84" spans="2:3" x14ac:dyDescent="0.25">
      <c r="B84" s="1"/>
      <c r="C84" s="5"/>
    </row>
    <row r="85" spans="2:3" x14ac:dyDescent="0.25">
      <c r="B85" s="1"/>
      <c r="C85" s="5"/>
    </row>
    <row r="86" spans="2:3" x14ac:dyDescent="0.25">
      <c r="B86" s="1"/>
      <c r="C86" s="5"/>
    </row>
    <row r="87" spans="2:3" x14ac:dyDescent="0.25">
      <c r="B87" s="1"/>
      <c r="C87" s="5"/>
    </row>
    <row r="88" spans="2:3" x14ac:dyDescent="0.25">
      <c r="B88" s="1"/>
      <c r="C88" s="5"/>
    </row>
    <row r="89" spans="2:3" x14ac:dyDescent="0.25">
      <c r="B89" s="1"/>
      <c r="C89" s="5"/>
    </row>
    <row r="90" spans="2:3" x14ac:dyDescent="0.25">
      <c r="B90" s="1"/>
      <c r="C90" s="5"/>
    </row>
    <row r="91" spans="2:3" x14ac:dyDescent="0.25">
      <c r="B91" s="1"/>
      <c r="C91" s="5"/>
    </row>
    <row r="92" spans="2:3" x14ac:dyDescent="0.25">
      <c r="B92" s="1"/>
      <c r="C92" s="5"/>
    </row>
    <row r="93" spans="2:3" x14ac:dyDescent="0.25">
      <c r="B93" s="1"/>
      <c r="C93" s="5"/>
    </row>
    <row r="94" spans="2:3" x14ac:dyDescent="0.25">
      <c r="B94" s="1"/>
      <c r="C94" s="5"/>
    </row>
    <row r="95" spans="2:3" x14ac:dyDescent="0.25">
      <c r="B95" s="1"/>
      <c r="C95" s="5"/>
    </row>
    <row r="96" spans="2:3" x14ac:dyDescent="0.25">
      <c r="B96" s="1"/>
      <c r="C96" s="5"/>
    </row>
    <row r="97" spans="2:3" x14ac:dyDescent="0.25">
      <c r="B97" s="1"/>
      <c r="C97" s="5"/>
    </row>
    <row r="98" spans="2:3" x14ac:dyDescent="0.25">
      <c r="B98" s="1"/>
      <c r="C98" s="5"/>
    </row>
    <row r="99" spans="2:3" x14ac:dyDescent="0.25">
      <c r="B99" s="1"/>
      <c r="C99" s="5"/>
    </row>
    <row r="100" spans="2:3" x14ac:dyDescent="0.25">
      <c r="B100" s="1"/>
      <c r="C100" s="5"/>
    </row>
    <row r="101" spans="2:3" x14ac:dyDescent="0.25">
      <c r="B101" s="1"/>
      <c r="C101" s="5"/>
    </row>
    <row r="102" spans="2:3" x14ac:dyDescent="0.25">
      <c r="B102" s="1"/>
      <c r="C102" s="5"/>
    </row>
    <row r="103" spans="2:3" x14ac:dyDescent="0.25">
      <c r="B103" s="1"/>
      <c r="C103" s="5"/>
    </row>
    <row r="104" spans="2:3" x14ac:dyDescent="0.25">
      <c r="B104" s="1"/>
      <c r="C104" s="5"/>
    </row>
    <row r="105" spans="2:3" x14ac:dyDescent="0.25">
      <c r="B105" s="1"/>
      <c r="C105" s="5"/>
    </row>
    <row r="106" spans="2:3" x14ac:dyDescent="0.25">
      <c r="B106" s="1"/>
      <c r="C106" s="5"/>
    </row>
    <row r="107" spans="2:3" x14ac:dyDescent="0.25">
      <c r="B107" s="1"/>
      <c r="C107" s="5"/>
    </row>
    <row r="108" spans="2:3" x14ac:dyDescent="0.25">
      <c r="B108" s="1"/>
      <c r="C108" s="5"/>
    </row>
    <row r="109" spans="2:3" x14ac:dyDescent="0.25">
      <c r="B109" s="1"/>
    </row>
    <row r="110" spans="2:3" x14ac:dyDescent="0.25">
      <c r="B110" s="1"/>
    </row>
    <row r="111" spans="2:3" x14ac:dyDescent="0.25">
      <c r="B111" s="1"/>
    </row>
    <row r="112" spans="2:3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</sheetData>
  <hyperlinks>
    <hyperlink ref="C6" r:id="rId1"/>
    <hyperlink ref="C30" r:id="rId2"/>
    <hyperlink ref="A31" r:id="rId3"/>
    <hyperlink ref="C28" r:id="rId4"/>
    <hyperlink ref="C3" r:id="rId5"/>
    <hyperlink ref="C4" r:id="rId6"/>
    <hyperlink ref="C8" r:id="rId7"/>
    <hyperlink ref="C2" r:id="rId8"/>
    <hyperlink ref="C19" r:id="rId9"/>
    <hyperlink ref="C5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Tariff Costs</vt:lpstr>
      <vt:lpstr>Supplier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Thura</dc:creator>
  <cp:lastModifiedBy>Thura</cp:lastModifiedBy>
  <dcterms:created xsi:type="dcterms:W3CDTF">2012-09-20T11:08:28Z</dcterms:created>
  <dcterms:modified xsi:type="dcterms:W3CDTF">2012-09-25T04:55:38Z</dcterms:modified>
</cp:coreProperties>
</file>